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-D01 - Stavební část..." sheetId="2" r:id="rId2"/>
    <sheet name="D.2.2 - Dopravní řešení a..." sheetId="3" r:id="rId3"/>
    <sheet name="DEŠ_KAN - Přípojka dešťov..." sheetId="4" r:id="rId4"/>
    <sheet name="PLY - Přípojka plynovodu" sheetId="5" r:id="rId5"/>
    <sheet name="SPL_KAN - Přípojka splašk..." sheetId="6" r:id="rId6"/>
    <sheet name="SIL - Silnoproudá elektro..." sheetId="7" r:id="rId7"/>
    <sheet name="SLB - Slaboproudá elektro..." sheetId="8" r:id="rId8"/>
    <sheet name="ZTI - Zdravotnětechnické ..." sheetId="9" r:id="rId9"/>
    <sheet name="Plyn - Plynové zařízení" sheetId="10" r:id="rId10"/>
    <sheet name="UT - Vytápění" sheetId="11" r:id="rId11"/>
    <sheet name="VZT - Vzduchotechnika" sheetId="12" r:id="rId12"/>
    <sheet name="VRN - Vedlejší rozpočtové..." sheetId="13" r:id="rId13"/>
    <sheet name="Pokyny pro vyplnění" sheetId="14" r:id="rId14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'D.1.1-D01 - Stavební část...'!$C$119:$K$3172</definedName>
    <definedName name="_xlnm.Print_Area" localSheetId="1">'D.1.1-D01 - Stavební část...'!$C$4:$J$39,'D.1.1-D01 - Stavební část...'!$C$45:$J$101,'D.1.1-D01 - Stavební část...'!$C$107:$K$3172</definedName>
    <definedName name="_xlnm.Print_Titles" localSheetId="1">'D.1.1-D01 - Stavební část...'!$119:$119</definedName>
    <definedName name="_xlnm._FilterDatabase" localSheetId="2" hidden="1">'D.2.2 - Dopravní řešení a...'!$C$90:$K$589</definedName>
    <definedName name="_xlnm.Print_Area" localSheetId="2">'D.2.2 - Dopravní řešení a...'!$C$4:$J$39,'D.2.2 - Dopravní řešení a...'!$C$45:$J$72,'D.2.2 - Dopravní řešení a...'!$C$78:$K$589</definedName>
    <definedName name="_xlnm.Print_Titles" localSheetId="2">'D.2.2 - Dopravní řešení a...'!$90:$90</definedName>
    <definedName name="_xlnm._FilterDatabase" localSheetId="3" hidden="1">'DEŠ_KAN - Přípojka dešťov...'!$C$81:$K$135</definedName>
    <definedName name="_xlnm.Print_Area" localSheetId="3">'DEŠ_KAN - Přípojka dešťov...'!$C$4:$J$39,'DEŠ_KAN - Přípojka dešťov...'!$C$45:$J$63,'DEŠ_KAN - Přípojka dešťov...'!$C$69:$K$135</definedName>
    <definedName name="_xlnm.Print_Titles" localSheetId="3">'DEŠ_KAN - Přípojka dešťov...'!$81:$81</definedName>
    <definedName name="_xlnm._FilterDatabase" localSheetId="4" hidden="1">'PLY - Přípojka plynovodu'!$C$81:$K$147</definedName>
    <definedName name="_xlnm.Print_Area" localSheetId="4">'PLY - Přípojka plynovodu'!$C$4:$J$39,'PLY - Přípojka plynovodu'!$C$45:$J$63,'PLY - Přípojka plynovodu'!$C$69:$K$147</definedName>
    <definedName name="_xlnm.Print_Titles" localSheetId="4">'PLY - Přípojka plynovodu'!$81:$81</definedName>
    <definedName name="_xlnm._FilterDatabase" localSheetId="5" hidden="1">'SPL_KAN - Přípojka splašk...'!$C$81:$K$155</definedName>
    <definedName name="_xlnm.Print_Area" localSheetId="5">'SPL_KAN - Přípojka splašk...'!$C$4:$J$39,'SPL_KAN - Přípojka splašk...'!$C$45:$J$63,'SPL_KAN - Přípojka splašk...'!$C$69:$K$155</definedName>
    <definedName name="_xlnm.Print_Titles" localSheetId="5">'SPL_KAN - Přípojka splašk...'!$81:$81</definedName>
    <definedName name="_xlnm._FilterDatabase" localSheetId="6" hidden="1">'SIL - Silnoproudá elektro...'!$C$86:$K$496</definedName>
    <definedName name="_xlnm.Print_Area" localSheetId="6">'SIL - Silnoproudá elektro...'!$C$4:$J$39,'SIL - Silnoproudá elektro...'!$C$45:$J$68,'SIL - Silnoproudá elektro...'!$C$74:$K$496</definedName>
    <definedName name="_xlnm.Print_Titles" localSheetId="6">'SIL - Silnoproudá elektro...'!$86:$86</definedName>
    <definedName name="_xlnm._FilterDatabase" localSheetId="7" hidden="1">'SLB - Slaboproudá elektro...'!$C$86:$K$254</definedName>
    <definedName name="_xlnm.Print_Area" localSheetId="7">'SLB - Slaboproudá elektro...'!$C$4:$J$39,'SLB - Slaboproudá elektro...'!$C$45:$J$68,'SLB - Slaboproudá elektro...'!$C$74:$K$254</definedName>
    <definedName name="_xlnm.Print_Titles" localSheetId="7">'SLB - Slaboproudá elektro...'!$86:$86</definedName>
    <definedName name="_xlnm._FilterDatabase" localSheetId="8" hidden="1">'ZTI - Zdravotnětechnické ...'!$C$84:$K$291</definedName>
    <definedName name="_xlnm.Print_Area" localSheetId="8">'ZTI - Zdravotnětechnické ...'!$C$4:$J$39,'ZTI - Zdravotnětechnické ...'!$C$45:$J$66,'ZTI - Zdravotnětechnické ...'!$C$72:$K$291</definedName>
    <definedName name="_xlnm.Print_Titles" localSheetId="8">'ZTI - Zdravotnětechnické ...'!$84:$84</definedName>
    <definedName name="_xlnm._FilterDatabase" localSheetId="9" hidden="1">'Plyn - Plynové zařízení'!$C$79:$K$96</definedName>
    <definedName name="_xlnm.Print_Area" localSheetId="9">'Plyn - Plynové zařízení'!$C$4:$J$39,'Plyn - Plynové zařízení'!$C$45:$J$61,'Plyn - Plynové zařízení'!$C$67:$K$96</definedName>
    <definedName name="_xlnm.Print_Titles" localSheetId="9">'Plyn - Plynové zařízení'!$79:$79</definedName>
    <definedName name="_xlnm._FilterDatabase" localSheetId="10" hidden="1">'UT - Vytápění'!$C$83:$K$334</definedName>
    <definedName name="_xlnm.Print_Area" localSheetId="10">'UT - Vytápění'!$C$4:$J$39,'UT - Vytápění'!$C$45:$J$65,'UT - Vytápění'!$C$71:$K$334</definedName>
    <definedName name="_xlnm.Print_Titles" localSheetId="10">'UT - Vytápění'!$83:$83</definedName>
    <definedName name="_xlnm._FilterDatabase" localSheetId="11" hidden="1">'VZT - Vzduchotechnika'!$C$84:$K$312</definedName>
    <definedName name="_xlnm.Print_Area" localSheetId="11">'VZT - Vzduchotechnika'!$C$4:$J$39,'VZT - Vzduchotechnika'!$C$45:$J$66,'VZT - Vzduchotechnika'!$C$72:$K$312</definedName>
    <definedName name="_xlnm.Print_Titles" localSheetId="11">'VZT - Vzduchotechnika'!$84:$84</definedName>
    <definedName name="_xlnm._FilterDatabase" localSheetId="12" hidden="1">'VRN - Vedlejší rozpočtové...'!$C$82:$K$102</definedName>
    <definedName name="_xlnm.Print_Area" localSheetId="12">'VRN - Vedlejší rozpočtové...'!$C$4:$J$39,'VRN - Vedlejší rozpočtové...'!$C$45:$J$64,'VRN - Vedlejší rozpočtové...'!$C$70:$K$102</definedName>
    <definedName name="_xlnm.Print_Titles" localSheetId="12">'VRN - Vedlejší rozpočtové...'!$82:$82</definedName>
    <definedName name="_xlnm.Print_Area" localSheetId="1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3" l="1" r="J37"/>
  <c r="J36"/>
  <c i="1" r="AY66"/>
  <c i="13" r="J35"/>
  <c i="1" r="AX66"/>
  <c i="13"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12" r="J37"/>
  <c r="J36"/>
  <c i="1" r="AY65"/>
  <c i="12" r="J35"/>
  <c i="1" r="AX65"/>
  <c i="12"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1"/>
  <c r="BH291"/>
  <c r="BG291"/>
  <c r="BF291"/>
  <c r="T291"/>
  <c r="R291"/>
  <c r="P291"/>
  <c r="BI284"/>
  <c r="BH284"/>
  <c r="BG284"/>
  <c r="BF284"/>
  <c r="T284"/>
  <c r="R284"/>
  <c r="P284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0"/>
  <c r="BH240"/>
  <c r="BG240"/>
  <c r="BF240"/>
  <c r="T240"/>
  <c r="R240"/>
  <c r="P240"/>
  <c r="BI238"/>
  <c r="BH238"/>
  <c r="BG238"/>
  <c r="BF238"/>
  <c r="T238"/>
  <c r="T237"/>
  <c r="R238"/>
  <c r="R237"/>
  <c r="P238"/>
  <c r="P237"/>
  <c r="BI236"/>
  <c r="BH236"/>
  <c r="BG236"/>
  <c r="BF236"/>
  <c r="T236"/>
  <c r="R236"/>
  <c r="P236"/>
  <c r="BI235"/>
  <c r="BH235"/>
  <c r="BG235"/>
  <c r="BF235"/>
  <c r="T235"/>
  <c r="R235"/>
  <c r="P235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4"/>
  <c r="BH194"/>
  <c r="BG194"/>
  <c r="BF194"/>
  <c r="T194"/>
  <c r="R194"/>
  <c r="P194"/>
  <c r="BI187"/>
  <c r="BH187"/>
  <c r="BG187"/>
  <c r="BF187"/>
  <c r="T187"/>
  <c r="R187"/>
  <c r="P187"/>
  <c r="BI181"/>
  <c r="BH181"/>
  <c r="BG181"/>
  <c r="BF181"/>
  <c r="T181"/>
  <c r="R181"/>
  <c r="P181"/>
  <c r="BI175"/>
  <c r="BH175"/>
  <c r="BG175"/>
  <c r="BF175"/>
  <c r="T175"/>
  <c r="R175"/>
  <c r="P175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3"/>
  <c r="BH133"/>
  <c r="BG133"/>
  <c r="BF133"/>
  <c r="T133"/>
  <c r="R133"/>
  <c r="P133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87"/>
  <c r="BH87"/>
  <c r="BG87"/>
  <c r="BF87"/>
  <c r="T87"/>
  <c r="R87"/>
  <c r="P87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1" r="J37"/>
  <c r="J36"/>
  <c i="1" r="AY64"/>
  <c i="11" r="J35"/>
  <c i="1" r="AX64"/>
  <c i="11"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F78"/>
  <c r="E76"/>
  <c r="F52"/>
  <c r="E50"/>
  <c r="J24"/>
  <c r="E24"/>
  <c r="J81"/>
  <c r="J23"/>
  <c r="J21"/>
  <c r="E21"/>
  <c r="J80"/>
  <c r="J20"/>
  <c r="J18"/>
  <c r="E18"/>
  <c r="F81"/>
  <c r="J17"/>
  <c r="J15"/>
  <c r="E15"/>
  <c r="F54"/>
  <c r="J14"/>
  <c r="J12"/>
  <c r="J78"/>
  <c r="E7"/>
  <c r="E74"/>
  <c i="10" r="J37"/>
  <c r="J36"/>
  <c i="1" r="AY63"/>
  <c i="10" r="J35"/>
  <c i="1" r="AX63"/>
  <c i="10"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52"/>
  <c r="E7"/>
  <c r="E70"/>
  <c i="9" r="J37"/>
  <c r="J36"/>
  <c i="1" r="AY62"/>
  <c i="9" r="J35"/>
  <c i="1" r="AX62"/>
  <c i="9"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81"/>
  <c r="J14"/>
  <c r="J12"/>
  <c r="J52"/>
  <c r="E7"/>
  <c r="E75"/>
  <c i="8" r="J37"/>
  <c r="J36"/>
  <c i="1" r="AY61"/>
  <c i="8" r="J35"/>
  <c i="1" r="AX61"/>
  <c i="8" r="BI253"/>
  <c r="BH253"/>
  <c r="BG253"/>
  <c r="BF253"/>
  <c r="T253"/>
  <c r="T252"/>
  <c r="T251"/>
  <c r="R253"/>
  <c r="R252"/>
  <c r="R251"/>
  <c r="P253"/>
  <c r="P252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7" r="J37"/>
  <c r="J36"/>
  <c i="1" r="AY60"/>
  <c i="7" r="J35"/>
  <c i="1" r="AX60"/>
  <c i="7"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5"/>
  <c r="BH475"/>
  <c r="BG475"/>
  <c r="BF475"/>
  <c r="T475"/>
  <c r="R475"/>
  <c r="P475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76"/>
  <c r="BH376"/>
  <c r="BG376"/>
  <c r="BF376"/>
  <c r="T376"/>
  <c r="R376"/>
  <c r="P376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6" r="J37"/>
  <c r="J36"/>
  <c i="1" r="AY59"/>
  <c i="6" r="J35"/>
  <c i="1" r="AX59"/>
  <c i="6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7"/>
  <c r="BH127"/>
  <c r="BG127"/>
  <c r="BF127"/>
  <c r="T127"/>
  <c r="R127"/>
  <c r="P127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3"/>
  <c r="BH93"/>
  <c r="BG93"/>
  <c r="BF93"/>
  <c r="T93"/>
  <c r="R93"/>
  <c r="P93"/>
  <c r="BI89"/>
  <c r="BH89"/>
  <c r="BG89"/>
  <c r="BF89"/>
  <c r="T89"/>
  <c r="R89"/>
  <c r="P89"/>
  <c r="BI88"/>
  <c r="BH88"/>
  <c r="BG88"/>
  <c r="BF88"/>
  <c r="T88"/>
  <c r="R88"/>
  <c r="P88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5" r="J37"/>
  <c r="J36"/>
  <c i="1" r="AY58"/>
  <c i="5" r="J35"/>
  <c i="1" r="AX58"/>
  <c i="5"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R126"/>
  <c r="P126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3"/>
  <c r="BH113"/>
  <c r="BG113"/>
  <c r="BF113"/>
  <c r="T113"/>
  <c r="R113"/>
  <c r="P113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4" r="J37"/>
  <c r="J36"/>
  <c i="1" r="AY57"/>
  <c i="4" r="J35"/>
  <c i="1" r="AX57"/>
  <c i="4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5"/>
  <c r="BH125"/>
  <c r="BG125"/>
  <c r="BF125"/>
  <c r="T125"/>
  <c r="R125"/>
  <c r="P125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3" r="J515"/>
  <c r="J37"/>
  <c r="J36"/>
  <c i="1" r="AY56"/>
  <c i="3" r="J35"/>
  <c i="1" r="AX56"/>
  <c i="3" r="BI588"/>
  <c r="BH588"/>
  <c r="BG588"/>
  <c r="BF588"/>
  <c r="T588"/>
  <c r="R588"/>
  <c r="P588"/>
  <c r="BI584"/>
  <c r="BH584"/>
  <c r="BG584"/>
  <c r="BF584"/>
  <c r="T584"/>
  <c r="R584"/>
  <c r="P584"/>
  <c r="BI577"/>
  <c r="BH577"/>
  <c r="BG577"/>
  <c r="BF577"/>
  <c r="T577"/>
  <c r="R577"/>
  <c r="P577"/>
  <c r="BI573"/>
  <c r="BH573"/>
  <c r="BG573"/>
  <c r="BF573"/>
  <c r="T573"/>
  <c r="R573"/>
  <c r="P573"/>
  <c r="BI569"/>
  <c r="BH569"/>
  <c r="BG569"/>
  <c r="BF569"/>
  <c r="T569"/>
  <c r="R569"/>
  <c r="P569"/>
  <c r="BI565"/>
  <c r="BH565"/>
  <c r="BG565"/>
  <c r="BF565"/>
  <c r="T565"/>
  <c r="R565"/>
  <c r="P565"/>
  <c r="BI561"/>
  <c r="BH561"/>
  <c r="BG561"/>
  <c r="BF561"/>
  <c r="T561"/>
  <c r="R561"/>
  <c r="P561"/>
  <c r="BI557"/>
  <c r="BH557"/>
  <c r="BG557"/>
  <c r="BF557"/>
  <c r="T557"/>
  <c r="R557"/>
  <c r="P557"/>
  <c r="BI553"/>
  <c r="BH553"/>
  <c r="BG553"/>
  <c r="BF553"/>
  <c r="T553"/>
  <c r="R553"/>
  <c r="P553"/>
  <c r="BI549"/>
  <c r="BH549"/>
  <c r="BG549"/>
  <c r="BF549"/>
  <c r="T549"/>
  <c r="R549"/>
  <c r="P549"/>
  <c r="BI545"/>
  <c r="BH545"/>
  <c r="BG545"/>
  <c r="BF545"/>
  <c r="T545"/>
  <c r="R545"/>
  <c r="P545"/>
  <c r="BI541"/>
  <c r="BH541"/>
  <c r="BG541"/>
  <c r="BF541"/>
  <c r="T541"/>
  <c r="R541"/>
  <c r="P541"/>
  <c r="BI535"/>
  <c r="BH535"/>
  <c r="BG535"/>
  <c r="BF535"/>
  <c r="T535"/>
  <c r="R535"/>
  <c r="P535"/>
  <c r="BI530"/>
  <c r="BH530"/>
  <c r="BG530"/>
  <c r="BF530"/>
  <c r="T530"/>
  <c r="R530"/>
  <c r="P530"/>
  <c r="BI524"/>
  <c r="BH524"/>
  <c r="BG524"/>
  <c r="BF524"/>
  <c r="T524"/>
  <c r="R524"/>
  <c r="P524"/>
  <c r="BI517"/>
  <c r="BH517"/>
  <c r="BG517"/>
  <c r="BF517"/>
  <c r="T517"/>
  <c r="R517"/>
  <c r="P517"/>
  <c r="J67"/>
  <c r="BI506"/>
  <c r="BH506"/>
  <c r="BG506"/>
  <c r="BF506"/>
  <c r="T506"/>
  <c r="R506"/>
  <c r="P506"/>
  <c r="BI505"/>
  <c r="BH505"/>
  <c r="BG505"/>
  <c r="BF505"/>
  <c r="T505"/>
  <c r="R505"/>
  <c r="P505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75"/>
  <c r="BH475"/>
  <c r="BG475"/>
  <c r="BF475"/>
  <c r="T475"/>
  <c r="R475"/>
  <c r="P475"/>
  <c r="BI467"/>
  <c r="BH467"/>
  <c r="BG467"/>
  <c r="BF467"/>
  <c r="T467"/>
  <c r="R467"/>
  <c r="P467"/>
  <c r="BI459"/>
  <c r="BH459"/>
  <c r="BG459"/>
  <c r="BF459"/>
  <c r="T459"/>
  <c r="R459"/>
  <c r="P459"/>
  <c r="BI448"/>
  <c r="BH448"/>
  <c r="BG448"/>
  <c r="BF448"/>
  <c r="T448"/>
  <c r="R448"/>
  <c r="P448"/>
  <c r="BI437"/>
  <c r="BH437"/>
  <c r="BG437"/>
  <c r="BF437"/>
  <c r="T437"/>
  <c r="R437"/>
  <c r="P437"/>
  <c r="BI426"/>
  <c r="BH426"/>
  <c r="BG426"/>
  <c r="BF426"/>
  <c r="T426"/>
  <c r="R426"/>
  <c r="P426"/>
  <c r="BI418"/>
  <c r="BH418"/>
  <c r="BG418"/>
  <c r="BF418"/>
  <c r="T418"/>
  <c r="R418"/>
  <c r="P418"/>
  <c r="BI410"/>
  <c r="BH410"/>
  <c r="BG410"/>
  <c r="BF410"/>
  <c r="T410"/>
  <c r="R410"/>
  <c r="P410"/>
  <c r="BI399"/>
  <c r="BH399"/>
  <c r="BG399"/>
  <c r="BF399"/>
  <c r="T399"/>
  <c r="R399"/>
  <c r="P399"/>
  <c r="BI382"/>
  <c r="BH382"/>
  <c r="BG382"/>
  <c r="BF382"/>
  <c r="T382"/>
  <c r="R382"/>
  <c r="P382"/>
  <c r="BI365"/>
  <c r="BH365"/>
  <c r="BG365"/>
  <c r="BF365"/>
  <c r="T365"/>
  <c r="R365"/>
  <c r="P365"/>
  <c r="BI359"/>
  <c r="BH359"/>
  <c r="BG359"/>
  <c r="BF359"/>
  <c r="T359"/>
  <c r="R359"/>
  <c r="P359"/>
  <c r="BI353"/>
  <c r="BH353"/>
  <c r="BG353"/>
  <c r="BF353"/>
  <c r="T353"/>
  <c r="R353"/>
  <c r="P353"/>
  <c r="BI348"/>
  <c r="BH348"/>
  <c r="BG348"/>
  <c r="BF348"/>
  <c r="T348"/>
  <c r="R348"/>
  <c r="P348"/>
  <c r="BI346"/>
  <c r="BH346"/>
  <c r="BG346"/>
  <c r="BF346"/>
  <c r="T346"/>
  <c r="R346"/>
  <c r="P346"/>
  <c r="BI341"/>
  <c r="BH341"/>
  <c r="BG341"/>
  <c r="BF341"/>
  <c r="T341"/>
  <c r="R341"/>
  <c r="P341"/>
  <c r="BI335"/>
  <c r="BH335"/>
  <c r="BG335"/>
  <c r="BF335"/>
  <c r="T335"/>
  <c r="R335"/>
  <c r="P335"/>
  <c r="BI333"/>
  <c r="BH333"/>
  <c r="BG333"/>
  <c r="BF333"/>
  <c r="T333"/>
  <c r="R333"/>
  <c r="P333"/>
  <c r="BI325"/>
  <c r="BH325"/>
  <c r="BG325"/>
  <c r="BF325"/>
  <c r="T325"/>
  <c r="T317"/>
  <c r="R325"/>
  <c r="R317"/>
  <c r="P325"/>
  <c r="P317"/>
  <c r="BI318"/>
  <c r="BH318"/>
  <c r="BG318"/>
  <c r="BF318"/>
  <c r="T318"/>
  <c r="R318"/>
  <c r="P318"/>
  <c r="BI314"/>
  <c r="BH314"/>
  <c r="BG314"/>
  <c r="BF314"/>
  <c r="T314"/>
  <c r="R314"/>
  <c r="P314"/>
  <c r="BI308"/>
  <c r="BH308"/>
  <c r="BG308"/>
  <c r="BF308"/>
  <c r="T308"/>
  <c r="R308"/>
  <c r="P308"/>
  <c r="BI306"/>
  <c r="BH306"/>
  <c r="BG306"/>
  <c r="BF306"/>
  <c r="T306"/>
  <c r="R306"/>
  <c r="P306"/>
  <c r="BI300"/>
  <c r="BH300"/>
  <c r="BG300"/>
  <c r="BF300"/>
  <c r="T300"/>
  <c r="R300"/>
  <c r="P300"/>
  <c r="BI289"/>
  <c r="BH289"/>
  <c r="BG289"/>
  <c r="BF289"/>
  <c r="T289"/>
  <c r="R289"/>
  <c r="P289"/>
  <c r="BI282"/>
  <c r="BH282"/>
  <c r="BG282"/>
  <c r="BF282"/>
  <c r="T282"/>
  <c r="R282"/>
  <c r="P282"/>
  <c r="BI274"/>
  <c r="BH274"/>
  <c r="BG274"/>
  <c r="BF274"/>
  <c r="T274"/>
  <c r="R274"/>
  <c r="P274"/>
  <c r="BI264"/>
  <c r="BH264"/>
  <c r="BG264"/>
  <c r="BF264"/>
  <c r="T264"/>
  <c r="R264"/>
  <c r="P264"/>
  <c r="BI254"/>
  <c r="BH254"/>
  <c r="BG254"/>
  <c r="BF254"/>
  <c r="T254"/>
  <c r="R254"/>
  <c r="P254"/>
  <c r="BI246"/>
  <c r="BH246"/>
  <c r="BG246"/>
  <c r="BF246"/>
  <c r="T246"/>
  <c r="R246"/>
  <c r="P246"/>
  <c r="BI239"/>
  <c r="BH239"/>
  <c r="BG239"/>
  <c r="BF239"/>
  <c r="T239"/>
  <c r="R239"/>
  <c r="P239"/>
  <c r="BI232"/>
  <c r="BH232"/>
  <c r="BG232"/>
  <c r="BF232"/>
  <c r="T232"/>
  <c r="R232"/>
  <c r="P232"/>
  <c r="BI225"/>
  <c r="BH225"/>
  <c r="BG225"/>
  <c r="BF225"/>
  <c r="T225"/>
  <c r="R225"/>
  <c r="P225"/>
  <c r="BI220"/>
  <c r="BH220"/>
  <c r="BG220"/>
  <c r="BF220"/>
  <c r="T220"/>
  <c r="R220"/>
  <c r="P220"/>
  <c r="BI214"/>
  <c r="BH214"/>
  <c r="BG214"/>
  <c r="BF214"/>
  <c r="T214"/>
  <c r="R214"/>
  <c r="P214"/>
  <c r="BI207"/>
  <c r="BH207"/>
  <c r="BG207"/>
  <c r="BF207"/>
  <c r="T207"/>
  <c r="R207"/>
  <c r="P207"/>
  <c r="BI202"/>
  <c r="BH202"/>
  <c r="BG202"/>
  <c r="BF202"/>
  <c r="T202"/>
  <c r="R202"/>
  <c r="P202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77"/>
  <c r="BH177"/>
  <c r="BG177"/>
  <c r="BF177"/>
  <c r="T177"/>
  <c r="R177"/>
  <c r="P177"/>
  <c r="BI171"/>
  <c r="BH171"/>
  <c r="BG171"/>
  <c r="BF171"/>
  <c r="T171"/>
  <c r="R171"/>
  <c r="P171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19"/>
  <c r="BH119"/>
  <c r="BG119"/>
  <c r="BF119"/>
  <c r="T119"/>
  <c r="R119"/>
  <c r="P119"/>
  <c r="BI111"/>
  <c r="BH111"/>
  <c r="BG111"/>
  <c r="BF111"/>
  <c r="T111"/>
  <c r="R111"/>
  <c r="P111"/>
  <c r="BI101"/>
  <c r="BH101"/>
  <c r="BG101"/>
  <c r="BF101"/>
  <c r="T101"/>
  <c r="R101"/>
  <c r="P101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48"/>
  <c i="2" r="J1189"/>
  <c r="J763"/>
  <c r="J37"/>
  <c r="J36"/>
  <c i="1" r="AY55"/>
  <c i="2" r="J35"/>
  <c i="1" r="AX55"/>
  <c i="2" r="BI3140"/>
  <c r="BH3140"/>
  <c r="BG3140"/>
  <c r="BF3140"/>
  <c r="T3140"/>
  <c r="T3139"/>
  <c r="R3140"/>
  <c r="R3139"/>
  <c r="P3140"/>
  <c r="P3139"/>
  <c r="BI3137"/>
  <c r="BH3137"/>
  <c r="BG3137"/>
  <c r="BF3137"/>
  <c r="T3137"/>
  <c r="R3137"/>
  <c r="P3137"/>
  <c r="BI3130"/>
  <c r="BH3130"/>
  <c r="BG3130"/>
  <c r="BF3130"/>
  <c r="T3130"/>
  <c r="R3130"/>
  <c r="P3130"/>
  <c r="BI3118"/>
  <c r="BH3118"/>
  <c r="BG3118"/>
  <c r="BF3118"/>
  <c r="T3118"/>
  <c r="R3118"/>
  <c r="P3118"/>
  <c r="BI3110"/>
  <c r="BH3110"/>
  <c r="BG3110"/>
  <c r="BF3110"/>
  <c r="T3110"/>
  <c r="R3110"/>
  <c r="P3110"/>
  <c r="BI3103"/>
  <c r="BH3103"/>
  <c r="BG3103"/>
  <c r="BF3103"/>
  <c r="T3103"/>
  <c r="R3103"/>
  <c r="P3103"/>
  <c r="BI3100"/>
  <c r="BH3100"/>
  <c r="BG3100"/>
  <c r="BF3100"/>
  <c r="T3100"/>
  <c r="R3100"/>
  <c r="P3100"/>
  <c r="BI3075"/>
  <c r="BH3075"/>
  <c r="BG3075"/>
  <c r="BF3075"/>
  <c r="T3075"/>
  <c r="R3075"/>
  <c r="P3075"/>
  <c r="BI3056"/>
  <c r="BH3056"/>
  <c r="BG3056"/>
  <c r="BF3056"/>
  <c r="T3056"/>
  <c r="R3056"/>
  <c r="P3056"/>
  <c r="BI3046"/>
  <c r="BH3046"/>
  <c r="BG3046"/>
  <c r="BF3046"/>
  <c r="T3046"/>
  <c r="R3046"/>
  <c r="P3046"/>
  <c r="BI3038"/>
  <c r="BH3038"/>
  <c r="BG3038"/>
  <c r="BF3038"/>
  <c r="T3038"/>
  <c r="R3038"/>
  <c r="P3038"/>
  <c r="BI3031"/>
  <c r="BH3031"/>
  <c r="BG3031"/>
  <c r="BF3031"/>
  <c r="T3031"/>
  <c r="R3031"/>
  <c r="P3031"/>
  <c r="BI3028"/>
  <c r="BH3028"/>
  <c r="BG3028"/>
  <c r="BF3028"/>
  <c r="T3028"/>
  <c r="R3028"/>
  <c r="P3028"/>
  <c r="BI3008"/>
  <c r="BH3008"/>
  <c r="BG3008"/>
  <c r="BF3008"/>
  <c r="T3008"/>
  <c r="R3008"/>
  <c r="P3008"/>
  <c r="BI2988"/>
  <c r="BH2988"/>
  <c r="BG2988"/>
  <c r="BF2988"/>
  <c r="T2988"/>
  <c r="R2988"/>
  <c r="P2988"/>
  <c r="BI2985"/>
  <c r="BH2985"/>
  <c r="BG2985"/>
  <c r="BF2985"/>
  <c r="T2985"/>
  <c r="R2985"/>
  <c r="P2985"/>
  <c r="BI2980"/>
  <c r="BH2980"/>
  <c r="BG2980"/>
  <c r="BF2980"/>
  <c r="T2980"/>
  <c r="R2980"/>
  <c r="P2980"/>
  <c r="BI2975"/>
  <c r="BH2975"/>
  <c r="BG2975"/>
  <c r="BF2975"/>
  <c r="T2975"/>
  <c r="R2975"/>
  <c r="P2975"/>
  <c r="BI2972"/>
  <c r="BH2972"/>
  <c r="BG2972"/>
  <c r="BF2972"/>
  <c r="T2972"/>
  <c r="R2972"/>
  <c r="P2972"/>
  <c r="BI2957"/>
  <c r="BH2957"/>
  <c r="BG2957"/>
  <c r="BF2957"/>
  <c r="T2957"/>
  <c r="R2957"/>
  <c r="P2957"/>
  <c r="BI2952"/>
  <c r="BH2952"/>
  <c r="BG2952"/>
  <c r="BF2952"/>
  <c r="T2952"/>
  <c r="R2952"/>
  <c r="P2952"/>
  <c r="BI2951"/>
  <c r="BH2951"/>
  <c r="BG2951"/>
  <c r="BF2951"/>
  <c r="T2951"/>
  <c r="R2951"/>
  <c r="P2951"/>
  <c r="BI2936"/>
  <c r="BH2936"/>
  <c r="BG2936"/>
  <c r="BF2936"/>
  <c r="T2936"/>
  <c r="R2936"/>
  <c r="P2936"/>
  <c r="BI2921"/>
  <c r="BH2921"/>
  <c r="BG2921"/>
  <c r="BF2921"/>
  <c r="T2921"/>
  <c r="R2921"/>
  <c r="P2921"/>
  <c r="BI2906"/>
  <c r="BH2906"/>
  <c r="BG2906"/>
  <c r="BF2906"/>
  <c r="T2906"/>
  <c r="R2906"/>
  <c r="P2906"/>
  <c r="BI2891"/>
  <c r="BH2891"/>
  <c r="BG2891"/>
  <c r="BF2891"/>
  <c r="T2891"/>
  <c r="R2891"/>
  <c r="P2891"/>
  <c r="BI2876"/>
  <c r="BH2876"/>
  <c r="BG2876"/>
  <c r="BF2876"/>
  <c r="T2876"/>
  <c r="R2876"/>
  <c r="P2876"/>
  <c r="BI2873"/>
  <c r="BH2873"/>
  <c r="BG2873"/>
  <c r="BF2873"/>
  <c r="T2873"/>
  <c r="R2873"/>
  <c r="P2873"/>
  <c r="BI2838"/>
  <c r="BH2838"/>
  <c r="BG2838"/>
  <c r="BF2838"/>
  <c r="T2838"/>
  <c r="R2838"/>
  <c r="P2838"/>
  <c r="BI2803"/>
  <c r="BH2803"/>
  <c r="BG2803"/>
  <c r="BF2803"/>
  <c r="T2803"/>
  <c r="R2803"/>
  <c r="P2803"/>
  <c r="BI2802"/>
  <c r="BH2802"/>
  <c r="BG2802"/>
  <c r="BF2802"/>
  <c r="T2802"/>
  <c r="R2802"/>
  <c r="P2802"/>
  <c r="BI2800"/>
  <c r="BH2800"/>
  <c r="BG2800"/>
  <c r="BF2800"/>
  <c r="T2800"/>
  <c r="R2800"/>
  <c r="P2800"/>
  <c r="BI2799"/>
  <c r="BH2799"/>
  <c r="BG2799"/>
  <c r="BF2799"/>
  <c r="T2799"/>
  <c r="R2799"/>
  <c r="P2799"/>
  <c r="BI2797"/>
  <c r="BH2797"/>
  <c r="BG2797"/>
  <c r="BF2797"/>
  <c r="T2797"/>
  <c r="R2797"/>
  <c r="P2797"/>
  <c r="BI2791"/>
  <c r="BH2791"/>
  <c r="BG2791"/>
  <c r="BF2791"/>
  <c r="T2791"/>
  <c r="R2791"/>
  <c r="P2791"/>
  <c r="BI2788"/>
  <c r="BH2788"/>
  <c r="BG2788"/>
  <c r="BF2788"/>
  <c r="T2788"/>
  <c r="R2788"/>
  <c r="P2788"/>
  <c r="BI2782"/>
  <c r="BH2782"/>
  <c r="BG2782"/>
  <c r="BF2782"/>
  <c r="T2782"/>
  <c r="R2782"/>
  <c r="P2782"/>
  <c r="BI2779"/>
  <c r="BH2779"/>
  <c r="BG2779"/>
  <c r="BF2779"/>
  <c r="T2779"/>
  <c r="R2779"/>
  <c r="P2779"/>
  <c r="BI2752"/>
  <c r="BH2752"/>
  <c r="BG2752"/>
  <c r="BF2752"/>
  <c r="T2752"/>
  <c r="R2752"/>
  <c r="P2752"/>
  <c r="BI2743"/>
  <c r="BH2743"/>
  <c r="BG2743"/>
  <c r="BF2743"/>
  <c r="T2743"/>
  <c r="R2743"/>
  <c r="P2743"/>
  <c r="BI2736"/>
  <c r="BH2736"/>
  <c r="BG2736"/>
  <c r="BF2736"/>
  <c r="T2736"/>
  <c r="R2736"/>
  <c r="P2736"/>
  <c r="BI2734"/>
  <c r="BH2734"/>
  <c r="BG2734"/>
  <c r="BF2734"/>
  <c r="T2734"/>
  <c r="R2734"/>
  <c r="P2734"/>
  <c r="BI2728"/>
  <c r="BH2728"/>
  <c r="BG2728"/>
  <c r="BF2728"/>
  <c r="T2728"/>
  <c r="R2728"/>
  <c r="P2728"/>
  <c r="BI2726"/>
  <c r="BH2726"/>
  <c r="BG2726"/>
  <c r="BF2726"/>
  <c r="T2726"/>
  <c r="R2726"/>
  <c r="P2726"/>
  <c r="BI2720"/>
  <c r="BH2720"/>
  <c r="BG2720"/>
  <c r="BF2720"/>
  <c r="T2720"/>
  <c r="R2720"/>
  <c r="P2720"/>
  <c r="BI2714"/>
  <c r="BH2714"/>
  <c r="BG2714"/>
  <c r="BF2714"/>
  <c r="T2714"/>
  <c r="R2714"/>
  <c r="P2714"/>
  <c r="BI2712"/>
  <c r="BH2712"/>
  <c r="BG2712"/>
  <c r="BF2712"/>
  <c r="T2712"/>
  <c r="R2712"/>
  <c r="P2712"/>
  <c r="BI2706"/>
  <c r="BH2706"/>
  <c r="BG2706"/>
  <c r="BF2706"/>
  <c r="T2706"/>
  <c r="R2706"/>
  <c r="P2706"/>
  <c r="BI2701"/>
  <c r="BH2701"/>
  <c r="BG2701"/>
  <c r="BF2701"/>
  <c r="T2701"/>
  <c r="R2701"/>
  <c r="P2701"/>
  <c r="BI2696"/>
  <c r="BH2696"/>
  <c r="BG2696"/>
  <c r="BF2696"/>
  <c r="T2696"/>
  <c r="R2696"/>
  <c r="P2696"/>
  <c r="BI2681"/>
  <c r="BH2681"/>
  <c r="BG2681"/>
  <c r="BF2681"/>
  <c r="T2681"/>
  <c r="R2681"/>
  <c r="P2681"/>
  <c r="BI2675"/>
  <c r="BH2675"/>
  <c r="BG2675"/>
  <c r="BF2675"/>
  <c r="T2675"/>
  <c r="R2675"/>
  <c r="P2675"/>
  <c r="BI2669"/>
  <c r="BH2669"/>
  <c r="BG2669"/>
  <c r="BF2669"/>
  <c r="T2669"/>
  <c r="R2669"/>
  <c r="P2669"/>
  <c r="BI2661"/>
  <c r="BH2661"/>
  <c r="BG2661"/>
  <c r="BF2661"/>
  <c r="T2661"/>
  <c r="R2661"/>
  <c r="P2661"/>
  <c r="BI2655"/>
  <c r="BH2655"/>
  <c r="BG2655"/>
  <c r="BF2655"/>
  <c r="T2655"/>
  <c r="R2655"/>
  <c r="P2655"/>
  <c r="BI2649"/>
  <c r="BH2649"/>
  <c r="BG2649"/>
  <c r="BF2649"/>
  <c r="T2649"/>
  <c r="R2649"/>
  <c r="P2649"/>
  <c r="BI2643"/>
  <c r="BH2643"/>
  <c r="BG2643"/>
  <c r="BF2643"/>
  <c r="T2643"/>
  <c r="R2643"/>
  <c r="P2643"/>
  <c r="BI2637"/>
  <c r="BH2637"/>
  <c r="BG2637"/>
  <c r="BF2637"/>
  <c r="T2637"/>
  <c r="R2637"/>
  <c r="P2637"/>
  <c r="BI2631"/>
  <c r="BH2631"/>
  <c r="BG2631"/>
  <c r="BF2631"/>
  <c r="T2631"/>
  <c r="R2631"/>
  <c r="P2631"/>
  <c r="BI2626"/>
  <c r="BH2626"/>
  <c r="BG2626"/>
  <c r="BF2626"/>
  <c r="T2626"/>
  <c r="R2626"/>
  <c r="P2626"/>
  <c r="BI2621"/>
  <c r="BH2621"/>
  <c r="BG2621"/>
  <c r="BF2621"/>
  <c r="T2621"/>
  <c r="R2621"/>
  <c r="P2621"/>
  <c r="BI2614"/>
  <c r="BH2614"/>
  <c r="BG2614"/>
  <c r="BF2614"/>
  <c r="T2614"/>
  <c r="R2614"/>
  <c r="P2614"/>
  <c r="BI2607"/>
  <c r="BH2607"/>
  <c r="BG2607"/>
  <c r="BF2607"/>
  <c r="T2607"/>
  <c r="R2607"/>
  <c r="P2607"/>
  <c r="BI2602"/>
  <c r="BH2602"/>
  <c r="BG2602"/>
  <c r="BF2602"/>
  <c r="T2602"/>
  <c r="R2602"/>
  <c r="P2602"/>
  <c r="BI2596"/>
  <c r="BH2596"/>
  <c r="BG2596"/>
  <c r="BF2596"/>
  <c r="T2596"/>
  <c r="R2596"/>
  <c r="P2596"/>
  <c r="BI2590"/>
  <c r="BH2590"/>
  <c r="BG2590"/>
  <c r="BF2590"/>
  <c r="T2590"/>
  <c r="R2590"/>
  <c r="P2590"/>
  <c r="BI2584"/>
  <c r="BH2584"/>
  <c r="BG2584"/>
  <c r="BF2584"/>
  <c r="T2584"/>
  <c r="R2584"/>
  <c r="P2584"/>
  <c r="BI2578"/>
  <c r="BH2578"/>
  <c r="BG2578"/>
  <c r="BF2578"/>
  <c r="T2578"/>
  <c r="R2578"/>
  <c r="P2578"/>
  <c r="BI2572"/>
  <c r="BH2572"/>
  <c r="BG2572"/>
  <c r="BF2572"/>
  <c r="T2572"/>
  <c r="R2572"/>
  <c r="P2572"/>
  <c r="BI2565"/>
  <c r="BH2565"/>
  <c r="BG2565"/>
  <c r="BF2565"/>
  <c r="T2565"/>
  <c r="R2565"/>
  <c r="P2565"/>
  <c r="BI2559"/>
  <c r="BH2559"/>
  <c r="BG2559"/>
  <c r="BF2559"/>
  <c r="T2559"/>
  <c r="R2559"/>
  <c r="P2559"/>
  <c r="BI2553"/>
  <c r="BH2553"/>
  <c r="BG2553"/>
  <c r="BF2553"/>
  <c r="T2553"/>
  <c r="R2553"/>
  <c r="P2553"/>
  <c r="BI2547"/>
  <c r="BH2547"/>
  <c r="BG2547"/>
  <c r="BF2547"/>
  <c r="T2547"/>
  <c r="R2547"/>
  <c r="P2547"/>
  <c r="BI2544"/>
  <c r="BH2544"/>
  <c r="BG2544"/>
  <c r="BF2544"/>
  <c r="T2544"/>
  <c r="R2544"/>
  <c r="P2544"/>
  <c r="BI2538"/>
  <c r="BH2538"/>
  <c r="BG2538"/>
  <c r="BF2538"/>
  <c r="T2538"/>
  <c r="R2538"/>
  <c r="P2538"/>
  <c r="BI2532"/>
  <c r="BH2532"/>
  <c r="BG2532"/>
  <c r="BF2532"/>
  <c r="T2532"/>
  <c r="R2532"/>
  <c r="P2532"/>
  <c r="BI2526"/>
  <c r="BH2526"/>
  <c r="BG2526"/>
  <c r="BF2526"/>
  <c r="T2526"/>
  <c r="R2526"/>
  <c r="P2526"/>
  <c r="BI2521"/>
  <c r="BH2521"/>
  <c r="BG2521"/>
  <c r="BF2521"/>
  <c r="T2521"/>
  <c r="R2521"/>
  <c r="P2521"/>
  <c r="BI2515"/>
  <c r="BH2515"/>
  <c r="BG2515"/>
  <c r="BF2515"/>
  <c r="T2515"/>
  <c r="R2515"/>
  <c r="P2515"/>
  <c r="BI2510"/>
  <c r="BH2510"/>
  <c r="BG2510"/>
  <c r="BF2510"/>
  <c r="T2510"/>
  <c r="R2510"/>
  <c r="P2510"/>
  <c r="BI2505"/>
  <c r="BH2505"/>
  <c r="BG2505"/>
  <c r="BF2505"/>
  <c r="T2505"/>
  <c r="R2505"/>
  <c r="P2505"/>
  <c r="BI2503"/>
  <c r="BH2503"/>
  <c r="BG2503"/>
  <c r="BF2503"/>
  <c r="T2503"/>
  <c r="R2503"/>
  <c r="P2503"/>
  <c r="BI2496"/>
  <c r="BH2496"/>
  <c r="BG2496"/>
  <c r="BF2496"/>
  <c r="T2496"/>
  <c r="R2496"/>
  <c r="P2496"/>
  <c r="BI2490"/>
  <c r="BH2490"/>
  <c r="BG2490"/>
  <c r="BF2490"/>
  <c r="T2490"/>
  <c r="R2490"/>
  <c r="P2490"/>
  <c r="BI2484"/>
  <c r="BH2484"/>
  <c r="BG2484"/>
  <c r="BF2484"/>
  <c r="T2484"/>
  <c r="R2484"/>
  <c r="P2484"/>
  <c r="BI2478"/>
  <c r="BH2478"/>
  <c r="BG2478"/>
  <c r="BF2478"/>
  <c r="T2478"/>
  <c r="R2478"/>
  <c r="P2478"/>
  <c r="BI2472"/>
  <c r="BH2472"/>
  <c r="BG2472"/>
  <c r="BF2472"/>
  <c r="T2472"/>
  <c r="R2472"/>
  <c r="P2472"/>
  <c r="BI2466"/>
  <c r="BH2466"/>
  <c r="BG2466"/>
  <c r="BF2466"/>
  <c r="T2466"/>
  <c r="R2466"/>
  <c r="P2466"/>
  <c r="BI2460"/>
  <c r="BH2460"/>
  <c r="BG2460"/>
  <c r="BF2460"/>
  <c r="T2460"/>
  <c r="R2460"/>
  <c r="P2460"/>
  <c r="BI2454"/>
  <c r="BH2454"/>
  <c r="BG2454"/>
  <c r="BF2454"/>
  <c r="T2454"/>
  <c r="R2454"/>
  <c r="P2454"/>
  <c r="BI2448"/>
  <c r="BH2448"/>
  <c r="BG2448"/>
  <c r="BF2448"/>
  <c r="T2448"/>
  <c r="R2448"/>
  <c r="P2448"/>
  <c r="BI2442"/>
  <c r="BH2442"/>
  <c r="BG2442"/>
  <c r="BF2442"/>
  <c r="T2442"/>
  <c r="R2442"/>
  <c r="P2442"/>
  <c r="BI2436"/>
  <c r="BH2436"/>
  <c r="BG2436"/>
  <c r="BF2436"/>
  <c r="T2436"/>
  <c r="R2436"/>
  <c r="P2436"/>
  <c r="BI2430"/>
  <c r="BH2430"/>
  <c r="BG2430"/>
  <c r="BF2430"/>
  <c r="T2430"/>
  <c r="R2430"/>
  <c r="P2430"/>
  <c r="BI2424"/>
  <c r="BH2424"/>
  <c r="BG2424"/>
  <c r="BF2424"/>
  <c r="T2424"/>
  <c r="R2424"/>
  <c r="P2424"/>
  <c r="BI2418"/>
  <c r="BH2418"/>
  <c r="BG2418"/>
  <c r="BF2418"/>
  <c r="T2418"/>
  <c r="R2418"/>
  <c r="P2418"/>
  <c r="BI2411"/>
  <c r="BH2411"/>
  <c r="BG2411"/>
  <c r="BF2411"/>
  <c r="T2411"/>
  <c r="R2411"/>
  <c r="P2411"/>
  <c r="BI2405"/>
  <c r="BH2405"/>
  <c r="BG2405"/>
  <c r="BF2405"/>
  <c r="T2405"/>
  <c r="R2405"/>
  <c r="P2405"/>
  <c r="BI2399"/>
  <c r="BH2399"/>
  <c r="BG2399"/>
  <c r="BF2399"/>
  <c r="T2399"/>
  <c r="R2399"/>
  <c r="P2399"/>
  <c r="BI2393"/>
  <c r="BH2393"/>
  <c r="BG2393"/>
  <c r="BF2393"/>
  <c r="T2393"/>
  <c r="R2393"/>
  <c r="P2393"/>
  <c r="BI2387"/>
  <c r="BH2387"/>
  <c r="BG2387"/>
  <c r="BF2387"/>
  <c r="T2387"/>
  <c r="R2387"/>
  <c r="P2387"/>
  <c r="BI2380"/>
  <c r="BH2380"/>
  <c r="BG2380"/>
  <c r="BF2380"/>
  <c r="T2380"/>
  <c r="R2380"/>
  <c r="P2380"/>
  <c r="BI2374"/>
  <c r="BH2374"/>
  <c r="BG2374"/>
  <c r="BF2374"/>
  <c r="T2374"/>
  <c r="R2374"/>
  <c r="P2374"/>
  <c r="BI2368"/>
  <c r="BH2368"/>
  <c r="BG2368"/>
  <c r="BF2368"/>
  <c r="T2368"/>
  <c r="R2368"/>
  <c r="P2368"/>
  <c r="BI2362"/>
  <c r="BH2362"/>
  <c r="BG2362"/>
  <c r="BF2362"/>
  <c r="T2362"/>
  <c r="R2362"/>
  <c r="P2362"/>
  <c r="BI2356"/>
  <c r="BH2356"/>
  <c r="BG2356"/>
  <c r="BF2356"/>
  <c r="T2356"/>
  <c r="R2356"/>
  <c r="P2356"/>
  <c r="BI2350"/>
  <c r="BH2350"/>
  <c r="BG2350"/>
  <c r="BF2350"/>
  <c r="T2350"/>
  <c r="R2350"/>
  <c r="P2350"/>
  <c r="BI2344"/>
  <c r="BH2344"/>
  <c r="BG2344"/>
  <c r="BF2344"/>
  <c r="T2344"/>
  <c r="R2344"/>
  <c r="P2344"/>
  <c r="BI2336"/>
  <c r="BH2336"/>
  <c r="BG2336"/>
  <c r="BF2336"/>
  <c r="T2336"/>
  <c r="R2336"/>
  <c r="P2336"/>
  <c r="BI2329"/>
  <c r="BH2329"/>
  <c r="BG2329"/>
  <c r="BF2329"/>
  <c r="T2329"/>
  <c r="R2329"/>
  <c r="P2329"/>
  <c r="BI2322"/>
  <c r="BH2322"/>
  <c r="BG2322"/>
  <c r="BF2322"/>
  <c r="T2322"/>
  <c r="R2322"/>
  <c r="P2322"/>
  <c r="BI2316"/>
  <c r="BH2316"/>
  <c r="BG2316"/>
  <c r="BF2316"/>
  <c r="T2316"/>
  <c r="R2316"/>
  <c r="P2316"/>
  <c r="BI2310"/>
  <c r="BH2310"/>
  <c r="BG2310"/>
  <c r="BF2310"/>
  <c r="T2310"/>
  <c r="R2310"/>
  <c r="P2310"/>
  <c r="BI2304"/>
  <c r="BH2304"/>
  <c r="BG2304"/>
  <c r="BF2304"/>
  <c r="T2304"/>
  <c r="R2304"/>
  <c r="P2304"/>
  <c r="BI2297"/>
  <c r="BH2297"/>
  <c r="BG2297"/>
  <c r="BF2297"/>
  <c r="T2297"/>
  <c r="R2297"/>
  <c r="P2297"/>
  <c r="BI2290"/>
  <c r="BH2290"/>
  <c r="BG2290"/>
  <c r="BF2290"/>
  <c r="T2290"/>
  <c r="R2290"/>
  <c r="P2290"/>
  <c r="BI2283"/>
  <c r="BH2283"/>
  <c r="BG2283"/>
  <c r="BF2283"/>
  <c r="T2283"/>
  <c r="R2283"/>
  <c r="P2283"/>
  <c r="BI2276"/>
  <c r="BH2276"/>
  <c r="BG2276"/>
  <c r="BF2276"/>
  <c r="T2276"/>
  <c r="R2276"/>
  <c r="P2276"/>
  <c r="BI2269"/>
  <c r="BH2269"/>
  <c r="BG2269"/>
  <c r="BF2269"/>
  <c r="T2269"/>
  <c r="R2269"/>
  <c r="P2269"/>
  <c r="BI2262"/>
  <c r="BH2262"/>
  <c r="BG2262"/>
  <c r="BF2262"/>
  <c r="T2262"/>
  <c r="R2262"/>
  <c r="P2262"/>
  <c r="BI2256"/>
  <c r="BH2256"/>
  <c r="BG2256"/>
  <c r="BF2256"/>
  <c r="T2256"/>
  <c r="R2256"/>
  <c r="P2256"/>
  <c r="BI2249"/>
  <c r="BH2249"/>
  <c r="BG2249"/>
  <c r="BF2249"/>
  <c r="T2249"/>
  <c r="R2249"/>
  <c r="P2249"/>
  <c r="BI2243"/>
  <c r="BH2243"/>
  <c r="BG2243"/>
  <c r="BF2243"/>
  <c r="T2243"/>
  <c r="R2243"/>
  <c r="P2243"/>
  <c r="BI2236"/>
  <c r="BH2236"/>
  <c r="BG2236"/>
  <c r="BF2236"/>
  <c r="T2236"/>
  <c r="R2236"/>
  <c r="P2236"/>
  <c r="BI2229"/>
  <c r="BH2229"/>
  <c r="BG2229"/>
  <c r="BF2229"/>
  <c r="T2229"/>
  <c r="R2229"/>
  <c r="P2229"/>
  <c r="BI2223"/>
  <c r="BH2223"/>
  <c r="BG2223"/>
  <c r="BF2223"/>
  <c r="T2223"/>
  <c r="R2223"/>
  <c r="P2223"/>
  <c r="BI2217"/>
  <c r="BH2217"/>
  <c r="BG2217"/>
  <c r="BF2217"/>
  <c r="T2217"/>
  <c r="R2217"/>
  <c r="P2217"/>
  <c r="BI2210"/>
  <c r="BH2210"/>
  <c r="BG2210"/>
  <c r="BF2210"/>
  <c r="T2210"/>
  <c r="R2210"/>
  <c r="P2210"/>
  <c r="BI2204"/>
  <c r="BH2204"/>
  <c r="BG2204"/>
  <c r="BF2204"/>
  <c r="T2204"/>
  <c r="R2204"/>
  <c r="P2204"/>
  <c r="BI2198"/>
  <c r="BH2198"/>
  <c r="BG2198"/>
  <c r="BF2198"/>
  <c r="T2198"/>
  <c r="R2198"/>
  <c r="P2198"/>
  <c r="BI2190"/>
  <c r="BH2190"/>
  <c r="BG2190"/>
  <c r="BF2190"/>
  <c r="T2190"/>
  <c r="R2190"/>
  <c r="P2190"/>
  <c r="BI2182"/>
  <c r="BH2182"/>
  <c r="BG2182"/>
  <c r="BF2182"/>
  <c r="T2182"/>
  <c r="R2182"/>
  <c r="P2182"/>
  <c r="BI2175"/>
  <c r="BH2175"/>
  <c r="BG2175"/>
  <c r="BF2175"/>
  <c r="T2175"/>
  <c r="R2175"/>
  <c r="P2175"/>
  <c r="BI2168"/>
  <c r="BH2168"/>
  <c r="BG2168"/>
  <c r="BF2168"/>
  <c r="T2168"/>
  <c r="R2168"/>
  <c r="P2168"/>
  <c r="BI2161"/>
  <c r="BH2161"/>
  <c r="BG2161"/>
  <c r="BF2161"/>
  <c r="T2161"/>
  <c r="R2161"/>
  <c r="P2161"/>
  <c r="BI2153"/>
  <c r="BH2153"/>
  <c r="BG2153"/>
  <c r="BF2153"/>
  <c r="T2153"/>
  <c r="R2153"/>
  <c r="P2153"/>
  <c r="BI2147"/>
  <c r="BH2147"/>
  <c r="BG2147"/>
  <c r="BF2147"/>
  <c r="T2147"/>
  <c r="R2147"/>
  <c r="P2147"/>
  <c r="BI2141"/>
  <c r="BH2141"/>
  <c r="BG2141"/>
  <c r="BF2141"/>
  <c r="T2141"/>
  <c r="R2141"/>
  <c r="P2141"/>
  <c r="BI2134"/>
  <c r="BH2134"/>
  <c r="BG2134"/>
  <c r="BF2134"/>
  <c r="T2134"/>
  <c r="R2134"/>
  <c r="P2134"/>
  <c r="BI2128"/>
  <c r="BH2128"/>
  <c r="BG2128"/>
  <c r="BF2128"/>
  <c r="T2128"/>
  <c r="R2128"/>
  <c r="P2128"/>
  <c r="BI2121"/>
  <c r="BH2121"/>
  <c r="BG2121"/>
  <c r="BF2121"/>
  <c r="T2121"/>
  <c r="R2121"/>
  <c r="P2121"/>
  <c r="BI2115"/>
  <c r="BH2115"/>
  <c r="BG2115"/>
  <c r="BF2115"/>
  <c r="T2115"/>
  <c r="R2115"/>
  <c r="P2115"/>
  <c r="BI2108"/>
  <c r="BH2108"/>
  <c r="BG2108"/>
  <c r="BF2108"/>
  <c r="T2108"/>
  <c r="R2108"/>
  <c r="P2108"/>
  <c r="BI2102"/>
  <c r="BH2102"/>
  <c r="BG2102"/>
  <c r="BF2102"/>
  <c r="T2102"/>
  <c r="R2102"/>
  <c r="P2102"/>
  <c r="BI2095"/>
  <c r="BH2095"/>
  <c r="BG2095"/>
  <c r="BF2095"/>
  <c r="T2095"/>
  <c r="R2095"/>
  <c r="P2095"/>
  <c r="BI2089"/>
  <c r="BH2089"/>
  <c r="BG2089"/>
  <c r="BF2089"/>
  <c r="T2089"/>
  <c r="R2089"/>
  <c r="P2089"/>
  <c r="BI2083"/>
  <c r="BH2083"/>
  <c r="BG2083"/>
  <c r="BF2083"/>
  <c r="T2083"/>
  <c r="R2083"/>
  <c r="P2083"/>
  <c r="BI2076"/>
  <c r="BH2076"/>
  <c r="BG2076"/>
  <c r="BF2076"/>
  <c r="T2076"/>
  <c r="T2075"/>
  <c r="R2076"/>
  <c r="R2075"/>
  <c r="P2076"/>
  <c r="P2075"/>
  <c r="BI2073"/>
  <c r="BH2073"/>
  <c r="BG2073"/>
  <c r="BF2073"/>
  <c r="T2073"/>
  <c r="R2073"/>
  <c r="P2073"/>
  <c r="BI2070"/>
  <c r="BH2070"/>
  <c r="BG2070"/>
  <c r="BF2070"/>
  <c r="T2070"/>
  <c r="R2070"/>
  <c r="P2070"/>
  <c r="BI2063"/>
  <c r="BH2063"/>
  <c r="BG2063"/>
  <c r="BF2063"/>
  <c r="T2063"/>
  <c r="R2063"/>
  <c r="P2063"/>
  <c r="BI2056"/>
  <c r="BH2056"/>
  <c r="BG2056"/>
  <c r="BF2056"/>
  <c r="T2056"/>
  <c r="R2056"/>
  <c r="P2056"/>
  <c r="BI2050"/>
  <c r="BH2050"/>
  <c r="BG2050"/>
  <c r="BF2050"/>
  <c r="T2050"/>
  <c r="R2050"/>
  <c r="P2050"/>
  <c r="BI2043"/>
  <c r="BH2043"/>
  <c r="BG2043"/>
  <c r="BF2043"/>
  <c r="T2043"/>
  <c r="R2043"/>
  <c r="P2043"/>
  <c r="BI2036"/>
  <c r="BH2036"/>
  <c r="BG2036"/>
  <c r="BF2036"/>
  <c r="T2036"/>
  <c r="R2036"/>
  <c r="P2036"/>
  <c r="BI2033"/>
  <c r="BH2033"/>
  <c r="BG2033"/>
  <c r="BF2033"/>
  <c r="T2033"/>
  <c r="R2033"/>
  <c r="P2033"/>
  <c r="BI2027"/>
  <c r="BH2027"/>
  <c r="BG2027"/>
  <c r="BF2027"/>
  <c r="T2027"/>
  <c r="R2027"/>
  <c r="P2027"/>
  <c r="BI2019"/>
  <c r="BH2019"/>
  <c r="BG2019"/>
  <c r="BF2019"/>
  <c r="T2019"/>
  <c r="R2019"/>
  <c r="P2019"/>
  <c r="BI2014"/>
  <c r="BH2014"/>
  <c r="BG2014"/>
  <c r="BF2014"/>
  <c r="T2014"/>
  <c r="R2014"/>
  <c r="P2014"/>
  <c r="BI2013"/>
  <c r="BH2013"/>
  <c r="BG2013"/>
  <c r="BF2013"/>
  <c r="T2013"/>
  <c r="R2013"/>
  <c r="P2013"/>
  <c r="BI2006"/>
  <c r="BH2006"/>
  <c r="BG2006"/>
  <c r="BF2006"/>
  <c r="T2006"/>
  <c r="R2006"/>
  <c r="P2006"/>
  <c r="BI1999"/>
  <c r="BH1999"/>
  <c r="BG1999"/>
  <c r="BF1999"/>
  <c r="T1999"/>
  <c r="R1999"/>
  <c r="P1999"/>
  <c r="BI1992"/>
  <c r="BH1992"/>
  <c r="BG1992"/>
  <c r="BF1992"/>
  <c r="T1992"/>
  <c r="R1992"/>
  <c r="P1992"/>
  <c r="BI1985"/>
  <c r="BH1985"/>
  <c r="BG1985"/>
  <c r="BF1985"/>
  <c r="T1985"/>
  <c r="R1985"/>
  <c r="P1985"/>
  <c r="BI1978"/>
  <c r="BH1978"/>
  <c r="BG1978"/>
  <c r="BF1978"/>
  <c r="T1978"/>
  <c r="R1978"/>
  <c r="P1978"/>
  <c r="BI1971"/>
  <c r="BH1971"/>
  <c r="BG1971"/>
  <c r="BF1971"/>
  <c r="T1971"/>
  <c r="R1971"/>
  <c r="P1971"/>
  <c r="BI1964"/>
  <c r="BH1964"/>
  <c r="BG1964"/>
  <c r="BF1964"/>
  <c r="T1964"/>
  <c r="R1964"/>
  <c r="P1964"/>
  <c r="BI1957"/>
  <c r="BH1957"/>
  <c r="BG1957"/>
  <c r="BF1957"/>
  <c r="T1957"/>
  <c r="R1957"/>
  <c r="P1957"/>
  <c r="BI1950"/>
  <c r="BH1950"/>
  <c r="BG1950"/>
  <c r="BF1950"/>
  <c r="T1950"/>
  <c r="R1950"/>
  <c r="P1950"/>
  <c r="BI1943"/>
  <c r="BH1943"/>
  <c r="BG1943"/>
  <c r="BF1943"/>
  <c r="T1943"/>
  <c r="R1943"/>
  <c r="P1943"/>
  <c r="BI1936"/>
  <c r="BH1936"/>
  <c r="BG1936"/>
  <c r="BF1936"/>
  <c r="T1936"/>
  <c r="R1936"/>
  <c r="P1936"/>
  <c r="BI1929"/>
  <c r="BH1929"/>
  <c r="BG1929"/>
  <c r="BF1929"/>
  <c r="T1929"/>
  <c r="R1929"/>
  <c r="P1929"/>
  <c r="BI1924"/>
  <c r="BH1924"/>
  <c r="BG1924"/>
  <c r="BF1924"/>
  <c r="T1924"/>
  <c r="R1924"/>
  <c r="P1924"/>
  <c r="BI1917"/>
  <c r="BH1917"/>
  <c r="BG1917"/>
  <c r="BF1917"/>
  <c r="T1917"/>
  <c r="R1917"/>
  <c r="P1917"/>
  <c r="BI1910"/>
  <c r="BH1910"/>
  <c r="BG1910"/>
  <c r="BF1910"/>
  <c r="T1910"/>
  <c r="R1910"/>
  <c r="P1910"/>
  <c r="BI1903"/>
  <c r="BH1903"/>
  <c r="BG1903"/>
  <c r="BF1903"/>
  <c r="T1903"/>
  <c r="R1903"/>
  <c r="P1903"/>
  <c r="BI1896"/>
  <c r="BH1896"/>
  <c r="BG1896"/>
  <c r="BF1896"/>
  <c r="T1896"/>
  <c r="R1896"/>
  <c r="P1896"/>
  <c r="BI1889"/>
  <c r="BH1889"/>
  <c r="BG1889"/>
  <c r="BF1889"/>
  <c r="T1889"/>
  <c r="R1889"/>
  <c r="P1889"/>
  <c r="BI1882"/>
  <c r="BH1882"/>
  <c r="BG1882"/>
  <c r="BF1882"/>
  <c r="T1882"/>
  <c r="R1882"/>
  <c r="P1882"/>
  <c r="BI1875"/>
  <c r="BH1875"/>
  <c r="BG1875"/>
  <c r="BF1875"/>
  <c r="T1875"/>
  <c r="R1875"/>
  <c r="P1875"/>
  <c r="BI1868"/>
  <c r="BH1868"/>
  <c r="BG1868"/>
  <c r="BF1868"/>
  <c r="T1868"/>
  <c r="R1868"/>
  <c r="P1868"/>
  <c r="BI1865"/>
  <c r="BH1865"/>
  <c r="BG1865"/>
  <c r="BF1865"/>
  <c r="T1865"/>
  <c r="R1865"/>
  <c r="P1865"/>
  <c r="BI1862"/>
  <c r="BH1862"/>
  <c r="BG1862"/>
  <c r="BF1862"/>
  <c r="T1862"/>
  <c r="R1862"/>
  <c r="P1862"/>
  <c r="BI1837"/>
  <c r="BH1837"/>
  <c r="BG1837"/>
  <c r="BF1837"/>
  <c r="T1837"/>
  <c r="R1837"/>
  <c r="P1837"/>
  <c r="BI1829"/>
  <c r="BH1829"/>
  <c r="BG1829"/>
  <c r="BF1829"/>
  <c r="T1829"/>
  <c r="R1829"/>
  <c r="P1829"/>
  <c r="BI1822"/>
  <c r="BH1822"/>
  <c r="BG1822"/>
  <c r="BF1822"/>
  <c r="T1822"/>
  <c r="R1822"/>
  <c r="P1822"/>
  <c r="BI1815"/>
  <c r="BH1815"/>
  <c r="BG1815"/>
  <c r="BF1815"/>
  <c r="T1815"/>
  <c r="R1815"/>
  <c r="P1815"/>
  <c r="BI1809"/>
  <c r="BH1809"/>
  <c r="BG1809"/>
  <c r="BF1809"/>
  <c r="T1809"/>
  <c r="R1809"/>
  <c r="P1809"/>
  <c r="BI1807"/>
  <c r="BH1807"/>
  <c r="BG1807"/>
  <c r="BF1807"/>
  <c r="T1807"/>
  <c r="R1807"/>
  <c r="P1807"/>
  <c r="BI1805"/>
  <c r="BH1805"/>
  <c r="BG1805"/>
  <c r="BF1805"/>
  <c r="T1805"/>
  <c r="R1805"/>
  <c r="P1805"/>
  <c r="BI1799"/>
  <c r="BH1799"/>
  <c r="BG1799"/>
  <c r="BF1799"/>
  <c r="T1799"/>
  <c r="R1799"/>
  <c r="P1799"/>
  <c r="BI1792"/>
  <c r="BH1792"/>
  <c r="BG1792"/>
  <c r="BF1792"/>
  <c r="T1792"/>
  <c r="R1792"/>
  <c r="P1792"/>
  <c r="BI1789"/>
  <c r="BH1789"/>
  <c r="BG1789"/>
  <c r="BF1789"/>
  <c r="T1789"/>
  <c r="R1789"/>
  <c r="P1789"/>
  <c r="BI1782"/>
  <c r="BH1782"/>
  <c r="BG1782"/>
  <c r="BF1782"/>
  <c r="T1782"/>
  <c r="R1782"/>
  <c r="P1782"/>
  <c r="BI1781"/>
  <c r="BH1781"/>
  <c r="BG1781"/>
  <c r="BF1781"/>
  <c r="T1781"/>
  <c r="R1781"/>
  <c r="P1781"/>
  <c r="BI1780"/>
  <c r="BH1780"/>
  <c r="BG1780"/>
  <c r="BF1780"/>
  <c r="T1780"/>
  <c r="R1780"/>
  <c r="P1780"/>
  <c r="BI1778"/>
  <c r="BH1778"/>
  <c r="BG1778"/>
  <c r="BF1778"/>
  <c r="T1778"/>
  <c r="R1778"/>
  <c r="P1778"/>
  <c r="BI1775"/>
  <c r="BH1775"/>
  <c r="BG1775"/>
  <c r="BF1775"/>
  <c r="T1775"/>
  <c r="T1774"/>
  <c r="R1775"/>
  <c r="R1774"/>
  <c r="P1775"/>
  <c r="P1774"/>
  <c r="BI1772"/>
  <c r="BH1772"/>
  <c r="BG1772"/>
  <c r="BF1772"/>
  <c r="T1772"/>
  <c r="R1772"/>
  <c r="P1772"/>
  <c r="BI1769"/>
  <c r="BH1769"/>
  <c r="BG1769"/>
  <c r="BF1769"/>
  <c r="T1769"/>
  <c r="R1769"/>
  <c r="P1769"/>
  <c r="BI1761"/>
  <c r="BH1761"/>
  <c r="BG1761"/>
  <c r="BF1761"/>
  <c r="T1761"/>
  <c r="R1761"/>
  <c r="P1761"/>
  <c r="BI1754"/>
  <c r="BH1754"/>
  <c r="BG1754"/>
  <c r="BF1754"/>
  <c r="T1754"/>
  <c r="R1754"/>
  <c r="P1754"/>
  <c r="BI1746"/>
  <c r="BH1746"/>
  <c r="BG1746"/>
  <c r="BF1746"/>
  <c r="T1746"/>
  <c r="R1746"/>
  <c r="P1746"/>
  <c r="BI1743"/>
  <c r="BH1743"/>
  <c r="BG1743"/>
  <c r="BF1743"/>
  <c r="T1743"/>
  <c r="R1743"/>
  <c r="P1743"/>
  <c r="BI1736"/>
  <c r="BH1736"/>
  <c r="BG1736"/>
  <c r="BF1736"/>
  <c r="T1736"/>
  <c r="R1736"/>
  <c r="P1736"/>
  <c r="BI1735"/>
  <c r="BH1735"/>
  <c r="BG1735"/>
  <c r="BF1735"/>
  <c r="T1735"/>
  <c r="R1735"/>
  <c r="P1735"/>
  <c r="BI1734"/>
  <c r="BH1734"/>
  <c r="BG1734"/>
  <c r="BF1734"/>
  <c r="T1734"/>
  <c r="R1734"/>
  <c r="P1734"/>
  <c r="BI1732"/>
  <c r="BH1732"/>
  <c r="BG1732"/>
  <c r="BF1732"/>
  <c r="T1732"/>
  <c r="R1732"/>
  <c r="P1732"/>
  <c r="BI1731"/>
  <c r="BH1731"/>
  <c r="BG1731"/>
  <c r="BF1731"/>
  <c r="T1731"/>
  <c r="R1731"/>
  <c r="P1731"/>
  <c r="BI1730"/>
  <c r="BH1730"/>
  <c r="BG1730"/>
  <c r="BF1730"/>
  <c r="T1730"/>
  <c r="R1730"/>
  <c r="P1730"/>
  <c r="BI1729"/>
  <c r="BH1729"/>
  <c r="BG1729"/>
  <c r="BF1729"/>
  <c r="T1729"/>
  <c r="R1729"/>
  <c r="P1729"/>
  <c r="BI1727"/>
  <c r="BH1727"/>
  <c r="BG1727"/>
  <c r="BF1727"/>
  <c r="T1727"/>
  <c r="R1727"/>
  <c r="P1727"/>
  <c r="BI1724"/>
  <c r="BH1724"/>
  <c r="BG1724"/>
  <c r="BF1724"/>
  <c r="T1724"/>
  <c r="R1724"/>
  <c r="P1724"/>
  <c r="BI1717"/>
  <c r="BH1717"/>
  <c r="BG1717"/>
  <c r="BF1717"/>
  <c r="T1717"/>
  <c r="R1717"/>
  <c r="P1717"/>
  <c r="BI1710"/>
  <c r="BH1710"/>
  <c r="BG1710"/>
  <c r="BF1710"/>
  <c r="T1710"/>
  <c r="R1710"/>
  <c r="P1710"/>
  <c r="BI1709"/>
  <c r="BH1709"/>
  <c r="BG1709"/>
  <c r="BF1709"/>
  <c r="T1709"/>
  <c r="R1709"/>
  <c r="P1709"/>
  <c r="BI1708"/>
  <c r="BH1708"/>
  <c r="BG1708"/>
  <c r="BF1708"/>
  <c r="T1708"/>
  <c r="R1708"/>
  <c r="P1708"/>
  <c r="BI1706"/>
  <c r="BH1706"/>
  <c r="BG1706"/>
  <c r="BF1706"/>
  <c r="T1706"/>
  <c r="R1706"/>
  <c r="P1706"/>
  <c r="BI1705"/>
  <c r="BH1705"/>
  <c r="BG1705"/>
  <c r="BF1705"/>
  <c r="T1705"/>
  <c r="R1705"/>
  <c r="P1705"/>
  <c r="BI1695"/>
  <c r="BH1695"/>
  <c r="BG1695"/>
  <c r="BF1695"/>
  <c r="T1695"/>
  <c r="R1695"/>
  <c r="P1695"/>
  <c r="BI1694"/>
  <c r="BH1694"/>
  <c r="BG1694"/>
  <c r="BF1694"/>
  <c r="T1694"/>
  <c r="R1694"/>
  <c r="P1694"/>
  <c r="BI1693"/>
  <c r="BH1693"/>
  <c r="BG1693"/>
  <c r="BF1693"/>
  <c r="T1693"/>
  <c r="R1693"/>
  <c r="P1693"/>
  <c r="BI1692"/>
  <c r="BH1692"/>
  <c r="BG1692"/>
  <c r="BF1692"/>
  <c r="T1692"/>
  <c r="R1692"/>
  <c r="P1692"/>
  <c r="BI1690"/>
  <c r="BH1690"/>
  <c r="BG1690"/>
  <c r="BF1690"/>
  <c r="T1690"/>
  <c r="R1690"/>
  <c r="P1690"/>
  <c r="BI1687"/>
  <c r="BH1687"/>
  <c r="BG1687"/>
  <c r="BF1687"/>
  <c r="T1687"/>
  <c r="R1687"/>
  <c r="P1687"/>
  <c r="BI1682"/>
  <c r="BH1682"/>
  <c r="BG1682"/>
  <c r="BF1682"/>
  <c r="T1682"/>
  <c r="R1682"/>
  <c r="P1682"/>
  <c r="BI1677"/>
  <c r="BH1677"/>
  <c r="BG1677"/>
  <c r="BF1677"/>
  <c r="T1677"/>
  <c r="R1677"/>
  <c r="P1677"/>
  <c r="BI1672"/>
  <c r="BH1672"/>
  <c r="BG1672"/>
  <c r="BF1672"/>
  <c r="T1672"/>
  <c r="R1672"/>
  <c r="P1672"/>
  <c r="BI1666"/>
  <c r="BH1666"/>
  <c r="BG1666"/>
  <c r="BF1666"/>
  <c r="T1666"/>
  <c r="R1666"/>
  <c r="P1666"/>
  <c r="BI1665"/>
  <c r="BH1665"/>
  <c r="BG1665"/>
  <c r="BF1665"/>
  <c r="T1665"/>
  <c r="R1665"/>
  <c r="P1665"/>
  <c r="BI1662"/>
  <c r="BH1662"/>
  <c r="BG1662"/>
  <c r="BF1662"/>
  <c r="T1662"/>
  <c r="R1662"/>
  <c r="P1662"/>
  <c r="BI1660"/>
  <c r="BH1660"/>
  <c r="BG1660"/>
  <c r="BF1660"/>
  <c r="T1660"/>
  <c r="R1660"/>
  <c r="P1660"/>
  <c r="BI1654"/>
  <c r="BH1654"/>
  <c r="BG1654"/>
  <c r="BF1654"/>
  <c r="T1654"/>
  <c r="R1654"/>
  <c r="P1654"/>
  <c r="BI1647"/>
  <c r="BH1647"/>
  <c r="BG1647"/>
  <c r="BF1647"/>
  <c r="T1647"/>
  <c r="R1647"/>
  <c r="P1647"/>
  <c r="BI1645"/>
  <c r="BH1645"/>
  <c r="BG1645"/>
  <c r="BF1645"/>
  <c r="T1645"/>
  <c r="R1645"/>
  <c r="P1645"/>
  <c r="BI1641"/>
  <c r="BH1641"/>
  <c r="BG1641"/>
  <c r="BF1641"/>
  <c r="T1641"/>
  <c r="R1641"/>
  <c r="P1641"/>
  <c r="BI1634"/>
  <c r="BH1634"/>
  <c r="BG1634"/>
  <c r="BF1634"/>
  <c r="T1634"/>
  <c r="R1634"/>
  <c r="P1634"/>
  <c r="BI1632"/>
  <c r="BH1632"/>
  <c r="BG1632"/>
  <c r="BF1632"/>
  <c r="T1632"/>
  <c r="R1632"/>
  <c r="P1632"/>
  <c r="BI1629"/>
  <c r="BH1629"/>
  <c r="BG1629"/>
  <c r="BF1629"/>
  <c r="T1629"/>
  <c r="R1629"/>
  <c r="P1629"/>
  <c r="BI1595"/>
  <c r="BH1595"/>
  <c r="BG1595"/>
  <c r="BF1595"/>
  <c r="T1595"/>
  <c r="R1595"/>
  <c r="P1595"/>
  <c r="BI1593"/>
  <c r="BH1593"/>
  <c r="BG1593"/>
  <c r="BF1593"/>
  <c r="T1593"/>
  <c r="R1593"/>
  <c r="P1593"/>
  <c r="BI1584"/>
  <c r="BH1584"/>
  <c r="BG1584"/>
  <c r="BF1584"/>
  <c r="T1584"/>
  <c r="R1584"/>
  <c r="P1584"/>
  <c r="BI1576"/>
  <c r="BH1576"/>
  <c r="BG1576"/>
  <c r="BF1576"/>
  <c r="T1576"/>
  <c r="R1576"/>
  <c r="P1576"/>
  <c r="BI1572"/>
  <c r="BH1572"/>
  <c r="BG1572"/>
  <c r="BF1572"/>
  <c r="T1572"/>
  <c r="R1572"/>
  <c r="P1572"/>
  <c r="BI1568"/>
  <c r="BH1568"/>
  <c r="BG1568"/>
  <c r="BF1568"/>
  <c r="T1568"/>
  <c r="R1568"/>
  <c r="P1568"/>
  <c r="BI1559"/>
  <c r="BH1559"/>
  <c r="BG1559"/>
  <c r="BF1559"/>
  <c r="T1559"/>
  <c r="R1559"/>
  <c r="P1559"/>
  <c r="BI1550"/>
  <c r="BH1550"/>
  <c r="BG1550"/>
  <c r="BF1550"/>
  <c r="T1550"/>
  <c r="R1550"/>
  <c r="P1550"/>
  <c r="BI1546"/>
  <c r="BH1546"/>
  <c r="BG1546"/>
  <c r="BF1546"/>
  <c r="T1546"/>
  <c r="R1546"/>
  <c r="P1546"/>
  <c r="BI1538"/>
  <c r="BH1538"/>
  <c r="BG1538"/>
  <c r="BF1538"/>
  <c r="T1538"/>
  <c r="R1538"/>
  <c r="P1538"/>
  <c r="BI1530"/>
  <c r="BH1530"/>
  <c r="BG1530"/>
  <c r="BF1530"/>
  <c r="T1530"/>
  <c r="R1530"/>
  <c r="P1530"/>
  <c r="BI1526"/>
  <c r="BH1526"/>
  <c r="BG1526"/>
  <c r="BF1526"/>
  <c r="T1526"/>
  <c r="R1526"/>
  <c r="P1526"/>
  <c r="BI1522"/>
  <c r="BH1522"/>
  <c r="BG1522"/>
  <c r="BF1522"/>
  <c r="T1522"/>
  <c r="R1522"/>
  <c r="P1522"/>
  <c r="BI1516"/>
  <c r="BH1516"/>
  <c r="BG1516"/>
  <c r="BF1516"/>
  <c r="T1516"/>
  <c r="R1516"/>
  <c r="P1516"/>
  <c r="BI1512"/>
  <c r="BH1512"/>
  <c r="BG1512"/>
  <c r="BF1512"/>
  <c r="T1512"/>
  <c r="R1512"/>
  <c r="P1512"/>
  <c r="BI1508"/>
  <c r="BH1508"/>
  <c r="BG1508"/>
  <c r="BF1508"/>
  <c r="T1508"/>
  <c r="R1508"/>
  <c r="P1508"/>
  <c r="BI1504"/>
  <c r="BH1504"/>
  <c r="BG1504"/>
  <c r="BF1504"/>
  <c r="T1504"/>
  <c r="R1504"/>
  <c r="P1504"/>
  <c r="BI1502"/>
  <c r="BH1502"/>
  <c r="BG1502"/>
  <c r="BF1502"/>
  <c r="T1502"/>
  <c r="R1502"/>
  <c r="P1502"/>
  <c r="BI1500"/>
  <c r="BH1500"/>
  <c r="BG1500"/>
  <c r="BF1500"/>
  <c r="T1500"/>
  <c r="R1500"/>
  <c r="P1500"/>
  <c r="BI1492"/>
  <c r="BH1492"/>
  <c r="BG1492"/>
  <c r="BF1492"/>
  <c r="T1492"/>
  <c r="R1492"/>
  <c r="P1492"/>
  <c r="BI1485"/>
  <c r="BH1485"/>
  <c r="BG1485"/>
  <c r="BF1485"/>
  <c r="T1485"/>
  <c r="R1485"/>
  <c r="P1485"/>
  <c r="BI1478"/>
  <c r="BH1478"/>
  <c r="BG1478"/>
  <c r="BF1478"/>
  <c r="T1478"/>
  <c r="R1478"/>
  <c r="P1478"/>
  <c r="BI1471"/>
  <c r="BH1471"/>
  <c r="BG1471"/>
  <c r="BF1471"/>
  <c r="T1471"/>
  <c r="R1471"/>
  <c r="P1471"/>
  <c r="BI1464"/>
  <c r="BH1464"/>
  <c r="BG1464"/>
  <c r="BF1464"/>
  <c r="T1464"/>
  <c r="R1464"/>
  <c r="P1464"/>
  <c r="BI1457"/>
  <c r="BH1457"/>
  <c r="BG1457"/>
  <c r="BF1457"/>
  <c r="T1457"/>
  <c r="R1457"/>
  <c r="P1457"/>
  <c r="BI1450"/>
  <c r="BH1450"/>
  <c r="BG1450"/>
  <c r="BF1450"/>
  <c r="T1450"/>
  <c r="R1450"/>
  <c r="P1450"/>
  <c r="BI1443"/>
  <c r="BH1443"/>
  <c r="BG1443"/>
  <c r="BF1443"/>
  <c r="T1443"/>
  <c r="R1443"/>
  <c r="P1443"/>
  <c r="BI1436"/>
  <c r="BH1436"/>
  <c r="BG1436"/>
  <c r="BF1436"/>
  <c r="T1436"/>
  <c r="R1436"/>
  <c r="P1436"/>
  <c r="BI1429"/>
  <c r="BH1429"/>
  <c r="BG1429"/>
  <c r="BF1429"/>
  <c r="T1429"/>
  <c r="R1429"/>
  <c r="P1429"/>
  <c r="BI1422"/>
  <c r="BH1422"/>
  <c r="BG1422"/>
  <c r="BF1422"/>
  <c r="T1422"/>
  <c r="R1422"/>
  <c r="P1422"/>
  <c r="BI1415"/>
  <c r="BH1415"/>
  <c r="BG1415"/>
  <c r="BF1415"/>
  <c r="T1415"/>
  <c r="R1415"/>
  <c r="P1415"/>
  <c r="BI1408"/>
  <c r="BH1408"/>
  <c r="BG1408"/>
  <c r="BF1408"/>
  <c r="T1408"/>
  <c r="R1408"/>
  <c r="P1408"/>
  <c r="BI1401"/>
  <c r="BH1401"/>
  <c r="BG1401"/>
  <c r="BF1401"/>
  <c r="T1401"/>
  <c r="R1401"/>
  <c r="P1401"/>
  <c r="BI1394"/>
  <c r="BH1394"/>
  <c r="BG1394"/>
  <c r="BF1394"/>
  <c r="T1394"/>
  <c r="R1394"/>
  <c r="P1394"/>
  <c r="BI1387"/>
  <c r="BH1387"/>
  <c r="BG1387"/>
  <c r="BF1387"/>
  <c r="T1387"/>
  <c r="R1387"/>
  <c r="P1387"/>
  <c r="BI1380"/>
  <c r="BH1380"/>
  <c r="BG1380"/>
  <c r="BF1380"/>
  <c r="T1380"/>
  <c r="R1380"/>
  <c r="P1380"/>
  <c r="BI1373"/>
  <c r="BH1373"/>
  <c r="BG1373"/>
  <c r="BF1373"/>
  <c r="T1373"/>
  <c r="R1373"/>
  <c r="P1373"/>
  <c r="BI1366"/>
  <c r="BH1366"/>
  <c r="BG1366"/>
  <c r="BF1366"/>
  <c r="T1366"/>
  <c r="R1366"/>
  <c r="P1366"/>
  <c r="BI1359"/>
  <c r="BH1359"/>
  <c r="BG1359"/>
  <c r="BF1359"/>
  <c r="T1359"/>
  <c r="R1359"/>
  <c r="P1359"/>
  <c r="BI1352"/>
  <c r="BH1352"/>
  <c r="BG1352"/>
  <c r="BF1352"/>
  <c r="T1352"/>
  <c r="R1352"/>
  <c r="P1352"/>
  <c r="BI1345"/>
  <c r="BH1345"/>
  <c r="BG1345"/>
  <c r="BF1345"/>
  <c r="T1345"/>
  <c r="R1345"/>
  <c r="P1345"/>
  <c r="BI1338"/>
  <c r="BH1338"/>
  <c r="BG1338"/>
  <c r="BF1338"/>
  <c r="T1338"/>
  <c r="R1338"/>
  <c r="P1338"/>
  <c r="BI1331"/>
  <c r="BH1331"/>
  <c r="BG1331"/>
  <c r="BF1331"/>
  <c r="T1331"/>
  <c r="R1331"/>
  <c r="P1331"/>
  <c r="BI1324"/>
  <c r="BH1324"/>
  <c r="BG1324"/>
  <c r="BF1324"/>
  <c r="T1324"/>
  <c r="R1324"/>
  <c r="P1324"/>
  <c r="BI1317"/>
  <c r="BH1317"/>
  <c r="BG1317"/>
  <c r="BF1317"/>
  <c r="T1317"/>
  <c r="R1317"/>
  <c r="P1317"/>
  <c r="BI1315"/>
  <c r="BH1315"/>
  <c r="BG1315"/>
  <c r="BF1315"/>
  <c r="T1315"/>
  <c r="R1315"/>
  <c r="P1315"/>
  <c r="BI1314"/>
  <c r="BH1314"/>
  <c r="BG1314"/>
  <c r="BF1314"/>
  <c r="T1314"/>
  <c r="R1314"/>
  <c r="P1314"/>
  <c r="BI1313"/>
  <c r="BH1313"/>
  <c r="BG1313"/>
  <c r="BF1313"/>
  <c r="T1313"/>
  <c r="R1313"/>
  <c r="P1313"/>
  <c r="BI1307"/>
  <c r="BH1307"/>
  <c r="BG1307"/>
  <c r="BF1307"/>
  <c r="T1307"/>
  <c r="R1307"/>
  <c r="P1307"/>
  <c r="BI1301"/>
  <c r="BH1301"/>
  <c r="BG1301"/>
  <c r="BF1301"/>
  <c r="T1301"/>
  <c r="R1301"/>
  <c r="P1301"/>
  <c r="BI1294"/>
  <c r="BH1294"/>
  <c r="BG1294"/>
  <c r="BF1294"/>
  <c r="T1294"/>
  <c r="R1294"/>
  <c r="P1294"/>
  <c r="BI1292"/>
  <c r="BH1292"/>
  <c r="BG1292"/>
  <c r="BF1292"/>
  <c r="T1292"/>
  <c r="R1292"/>
  <c r="P1292"/>
  <c r="BI1288"/>
  <c r="BH1288"/>
  <c r="BG1288"/>
  <c r="BF1288"/>
  <c r="T1288"/>
  <c r="R1288"/>
  <c r="P1288"/>
  <c r="BI1279"/>
  <c r="BH1279"/>
  <c r="BG1279"/>
  <c r="BF1279"/>
  <c r="T1279"/>
  <c r="R1279"/>
  <c r="P1279"/>
  <c r="BI1276"/>
  <c r="BH1276"/>
  <c r="BG1276"/>
  <c r="BF1276"/>
  <c r="T1276"/>
  <c r="R1276"/>
  <c r="P1276"/>
  <c r="BI1274"/>
  <c r="BH1274"/>
  <c r="BG1274"/>
  <c r="BF1274"/>
  <c r="T1274"/>
  <c r="R1274"/>
  <c r="P1274"/>
  <c r="BI1270"/>
  <c r="BH1270"/>
  <c r="BG1270"/>
  <c r="BF1270"/>
  <c r="T1270"/>
  <c r="R1270"/>
  <c r="P1270"/>
  <c r="BI1268"/>
  <c r="BH1268"/>
  <c r="BG1268"/>
  <c r="BF1268"/>
  <c r="T1268"/>
  <c r="R1268"/>
  <c r="P1268"/>
  <c r="BI1261"/>
  <c r="BH1261"/>
  <c r="BG1261"/>
  <c r="BF1261"/>
  <c r="T1261"/>
  <c r="R1261"/>
  <c r="P1261"/>
  <c r="BI1255"/>
  <c r="BH1255"/>
  <c r="BG1255"/>
  <c r="BF1255"/>
  <c r="T1255"/>
  <c r="R1255"/>
  <c r="P1255"/>
  <c r="BI1248"/>
  <c r="BH1248"/>
  <c r="BG1248"/>
  <c r="BF1248"/>
  <c r="T1248"/>
  <c r="R1248"/>
  <c r="P1248"/>
  <c r="BI1238"/>
  <c r="BH1238"/>
  <c r="BG1238"/>
  <c r="BF1238"/>
  <c r="T1238"/>
  <c r="R1238"/>
  <c r="P1238"/>
  <c r="BI1236"/>
  <c r="BH1236"/>
  <c r="BG1236"/>
  <c r="BF1236"/>
  <c r="T1236"/>
  <c r="R1236"/>
  <c r="P1236"/>
  <c r="BI1231"/>
  <c r="BH1231"/>
  <c r="BG1231"/>
  <c r="BF1231"/>
  <c r="T1231"/>
  <c r="R1231"/>
  <c r="P1231"/>
  <c r="BI1224"/>
  <c r="BH1224"/>
  <c r="BG1224"/>
  <c r="BF1224"/>
  <c r="T1224"/>
  <c r="R1224"/>
  <c r="P1224"/>
  <c r="BI1222"/>
  <c r="BH1222"/>
  <c r="BG1222"/>
  <c r="BF1222"/>
  <c r="T1222"/>
  <c r="R1222"/>
  <c r="P1222"/>
  <c r="BI1217"/>
  <c r="BH1217"/>
  <c r="BG1217"/>
  <c r="BF1217"/>
  <c r="T1217"/>
  <c r="R1217"/>
  <c r="P1217"/>
  <c r="BI1215"/>
  <c r="BH1215"/>
  <c r="BG1215"/>
  <c r="BF1215"/>
  <c r="T1215"/>
  <c r="R1215"/>
  <c r="P1215"/>
  <c r="BI1213"/>
  <c r="BH1213"/>
  <c r="BG1213"/>
  <c r="BF1213"/>
  <c r="T1213"/>
  <c r="R1213"/>
  <c r="P1213"/>
  <c r="BI1211"/>
  <c r="BH1211"/>
  <c r="BG1211"/>
  <c r="BF1211"/>
  <c r="T1211"/>
  <c r="R1211"/>
  <c r="P1211"/>
  <c r="BI1206"/>
  <c r="BH1206"/>
  <c r="BG1206"/>
  <c r="BF1206"/>
  <c r="T1206"/>
  <c r="R1206"/>
  <c r="P1206"/>
  <c r="BI1199"/>
  <c r="BH1199"/>
  <c r="BG1199"/>
  <c r="BF1199"/>
  <c r="T1199"/>
  <c r="R1199"/>
  <c r="P1199"/>
  <c r="BI1191"/>
  <c r="BH1191"/>
  <c r="BG1191"/>
  <c r="BF1191"/>
  <c r="T1191"/>
  <c r="R1191"/>
  <c r="P1191"/>
  <c r="J73"/>
  <c r="BI1186"/>
  <c r="BH1186"/>
  <c r="BG1186"/>
  <c r="BF1186"/>
  <c r="T1186"/>
  <c r="R1186"/>
  <c r="P1186"/>
  <c r="BI1180"/>
  <c r="BH1180"/>
  <c r="BG1180"/>
  <c r="BF1180"/>
  <c r="T1180"/>
  <c r="R1180"/>
  <c r="P1180"/>
  <c r="BI1179"/>
  <c r="BH1179"/>
  <c r="BG1179"/>
  <c r="BF1179"/>
  <c r="T1179"/>
  <c r="R1179"/>
  <c r="P1179"/>
  <c r="BI1173"/>
  <c r="BH1173"/>
  <c r="BG1173"/>
  <c r="BF1173"/>
  <c r="T1173"/>
  <c r="R1173"/>
  <c r="P1173"/>
  <c r="BI1164"/>
  <c r="BH1164"/>
  <c r="BG1164"/>
  <c r="BF1164"/>
  <c r="T1164"/>
  <c r="R1164"/>
  <c r="P1164"/>
  <c r="BI1158"/>
  <c r="BH1158"/>
  <c r="BG1158"/>
  <c r="BF1158"/>
  <c r="T1158"/>
  <c r="R1158"/>
  <c r="P1158"/>
  <c r="BI1152"/>
  <c r="BH1152"/>
  <c r="BG1152"/>
  <c r="BF1152"/>
  <c r="T1152"/>
  <c r="R1152"/>
  <c r="P1152"/>
  <c r="BI1150"/>
  <c r="BH1150"/>
  <c r="BG1150"/>
  <c r="BF1150"/>
  <c r="T1150"/>
  <c r="R1150"/>
  <c r="P1150"/>
  <c r="BI1143"/>
  <c r="BH1143"/>
  <c r="BG1143"/>
  <c r="BF1143"/>
  <c r="T1143"/>
  <c r="R1143"/>
  <c r="P1143"/>
  <c r="BI1140"/>
  <c r="BH1140"/>
  <c r="BG1140"/>
  <c r="BF1140"/>
  <c r="T1140"/>
  <c r="R1140"/>
  <c r="P1140"/>
  <c r="BI1138"/>
  <c r="BH1138"/>
  <c r="BG1138"/>
  <c r="BF1138"/>
  <c r="T1138"/>
  <c r="R1138"/>
  <c r="P1138"/>
  <c r="BI1136"/>
  <c r="BH1136"/>
  <c r="BG1136"/>
  <c r="BF1136"/>
  <c r="T1136"/>
  <c r="R1136"/>
  <c r="P1136"/>
  <c r="BI1125"/>
  <c r="BH1125"/>
  <c r="BG1125"/>
  <c r="BF1125"/>
  <c r="T1125"/>
  <c r="R1125"/>
  <c r="P1125"/>
  <c r="BI1117"/>
  <c r="BH1117"/>
  <c r="BG1117"/>
  <c r="BF1117"/>
  <c r="T1117"/>
  <c r="R1117"/>
  <c r="P1117"/>
  <c r="BI1109"/>
  <c r="BH1109"/>
  <c r="BG1109"/>
  <c r="BF1109"/>
  <c r="T1109"/>
  <c r="R1109"/>
  <c r="P1109"/>
  <c r="BI1101"/>
  <c r="BH1101"/>
  <c r="BG1101"/>
  <c r="BF1101"/>
  <c r="T1101"/>
  <c r="R1101"/>
  <c r="P1101"/>
  <c r="BI1099"/>
  <c r="BH1099"/>
  <c r="BG1099"/>
  <c r="BF1099"/>
  <c r="T1099"/>
  <c r="R1099"/>
  <c r="P1099"/>
  <c r="BI1095"/>
  <c r="BH1095"/>
  <c r="BG1095"/>
  <c r="BF1095"/>
  <c r="T1095"/>
  <c r="R1095"/>
  <c r="P1095"/>
  <c r="BI1091"/>
  <c r="BH1091"/>
  <c r="BG1091"/>
  <c r="BF1091"/>
  <c r="T1091"/>
  <c r="R1091"/>
  <c r="P1091"/>
  <c r="BI1087"/>
  <c r="BH1087"/>
  <c r="BG1087"/>
  <c r="BF1087"/>
  <c r="T1087"/>
  <c r="R1087"/>
  <c r="P1087"/>
  <c r="BI1083"/>
  <c r="BH1083"/>
  <c r="BG1083"/>
  <c r="BF1083"/>
  <c r="T1083"/>
  <c r="R1083"/>
  <c r="P1083"/>
  <c r="BI1075"/>
  <c r="BH1075"/>
  <c r="BG1075"/>
  <c r="BF1075"/>
  <c r="T1075"/>
  <c r="R1075"/>
  <c r="P1075"/>
  <c r="BI1027"/>
  <c r="BH1027"/>
  <c r="BG1027"/>
  <c r="BF1027"/>
  <c r="T1027"/>
  <c r="R1027"/>
  <c r="P1027"/>
  <c r="BI1018"/>
  <c r="BH1018"/>
  <c r="BG1018"/>
  <c r="BF1018"/>
  <c r="T1018"/>
  <c r="R1018"/>
  <c r="P1018"/>
  <c r="BI1014"/>
  <c r="BH1014"/>
  <c r="BG1014"/>
  <c r="BF1014"/>
  <c r="T1014"/>
  <c r="R1014"/>
  <c r="P1014"/>
  <c r="BI1008"/>
  <c r="BH1008"/>
  <c r="BG1008"/>
  <c r="BF1008"/>
  <c r="T1008"/>
  <c r="R1008"/>
  <c r="P1008"/>
  <c r="BI1007"/>
  <c r="BH1007"/>
  <c r="BG1007"/>
  <c r="BF1007"/>
  <c r="T1007"/>
  <c r="R1007"/>
  <c r="P1007"/>
  <c r="BI1004"/>
  <c r="BH1004"/>
  <c r="BG1004"/>
  <c r="BF1004"/>
  <c r="T1004"/>
  <c r="R1004"/>
  <c r="P1004"/>
  <c r="BI991"/>
  <c r="BH991"/>
  <c r="BG991"/>
  <c r="BF991"/>
  <c r="T991"/>
  <c r="R991"/>
  <c r="P991"/>
  <c r="BI990"/>
  <c r="BH990"/>
  <c r="BG990"/>
  <c r="BF990"/>
  <c r="T990"/>
  <c r="R990"/>
  <c r="P990"/>
  <c r="BI988"/>
  <c r="BH988"/>
  <c r="BG988"/>
  <c r="BF988"/>
  <c r="T988"/>
  <c r="R988"/>
  <c r="P988"/>
  <c r="BI987"/>
  <c r="BH987"/>
  <c r="BG987"/>
  <c r="BF987"/>
  <c r="T987"/>
  <c r="R987"/>
  <c r="P987"/>
  <c r="BI986"/>
  <c r="BH986"/>
  <c r="BG986"/>
  <c r="BF986"/>
  <c r="T986"/>
  <c r="R986"/>
  <c r="P986"/>
  <c r="BI984"/>
  <c r="BH984"/>
  <c r="BG984"/>
  <c r="BF984"/>
  <c r="T984"/>
  <c r="R984"/>
  <c r="P984"/>
  <c r="BI975"/>
  <c r="BH975"/>
  <c r="BG975"/>
  <c r="BF975"/>
  <c r="T975"/>
  <c r="R975"/>
  <c r="P975"/>
  <c r="BI973"/>
  <c r="BH973"/>
  <c r="BG973"/>
  <c r="BF973"/>
  <c r="T973"/>
  <c r="R973"/>
  <c r="P973"/>
  <c r="BI966"/>
  <c r="BH966"/>
  <c r="BG966"/>
  <c r="BF966"/>
  <c r="T966"/>
  <c r="R966"/>
  <c r="P966"/>
  <c r="BI965"/>
  <c r="BH965"/>
  <c r="BG965"/>
  <c r="BF965"/>
  <c r="T965"/>
  <c r="R965"/>
  <c r="P965"/>
  <c r="BI963"/>
  <c r="BH963"/>
  <c r="BG963"/>
  <c r="BF963"/>
  <c r="T963"/>
  <c r="R963"/>
  <c r="P963"/>
  <c r="BI946"/>
  <c r="BH946"/>
  <c r="BG946"/>
  <c r="BF946"/>
  <c r="T946"/>
  <c r="R946"/>
  <c r="P946"/>
  <c r="BI929"/>
  <c r="BH929"/>
  <c r="BG929"/>
  <c r="BF929"/>
  <c r="T929"/>
  <c r="R929"/>
  <c r="P929"/>
  <c r="BI921"/>
  <c r="BH921"/>
  <c r="BG921"/>
  <c r="BF921"/>
  <c r="T921"/>
  <c r="R921"/>
  <c r="P921"/>
  <c r="BI911"/>
  <c r="BH911"/>
  <c r="BG911"/>
  <c r="BF911"/>
  <c r="T911"/>
  <c r="R911"/>
  <c r="P911"/>
  <c r="BI908"/>
  <c r="BH908"/>
  <c r="BG908"/>
  <c r="BF908"/>
  <c r="T908"/>
  <c r="R908"/>
  <c r="P908"/>
  <c r="BI899"/>
  <c r="BH899"/>
  <c r="BG899"/>
  <c r="BF899"/>
  <c r="T899"/>
  <c r="R899"/>
  <c r="P899"/>
  <c r="BI896"/>
  <c r="BH896"/>
  <c r="BG896"/>
  <c r="BF896"/>
  <c r="T896"/>
  <c r="R896"/>
  <c r="P896"/>
  <c r="BI887"/>
  <c r="BH887"/>
  <c r="BG887"/>
  <c r="BF887"/>
  <c r="T887"/>
  <c r="R887"/>
  <c r="P887"/>
  <c r="BI883"/>
  <c r="BH883"/>
  <c r="BG883"/>
  <c r="BF883"/>
  <c r="T883"/>
  <c r="R883"/>
  <c r="P883"/>
  <c r="BI861"/>
  <c r="BH861"/>
  <c r="BG861"/>
  <c r="BF861"/>
  <c r="T861"/>
  <c r="R861"/>
  <c r="P861"/>
  <c r="BI855"/>
  <c r="BH855"/>
  <c r="BG855"/>
  <c r="BF855"/>
  <c r="T855"/>
  <c r="R855"/>
  <c r="P855"/>
  <c r="BI851"/>
  <c r="BH851"/>
  <c r="BG851"/>
  <c r="BF851"/>
  <c r="T851"/>
  <c r="R851"/>
  <c r="P851"/>
  <c r="BI826"/>
  <c r="BH826"/>
  <c r="BG826"/>
  <c r="BF826"/>
  <c r="T826"/>
  <c r="R826"/>
  <c r="P826"/>
  <c r="BI821"/>
  <c r="BH821"/>
  <c r="BG821"/>
  <c r="BF821"/>
  <c r="T821"/>
  <c r="R821"/>
  <c r="P821"/>
  <c r="BI812"/>
  <c r="BH812"/>
  <c r="BG812"/>
  <c r="BF812"/>
  <c r="T812"/>
  <c r="R812"/>
  <c r="P812"/>
  <c r="BI810"/>
  <c r="BH810"/>
  <c r="BG810"/>
  <c r="BF810"/>
  <c r="T810"/>
  <c r="R810"/>
  <c r="P810"/>
  <c r="BI771"/>
  <c r="BH771"/>
  <c r="BG771"/>
  <c r="BF771"/>
  <c r="T771"/>
  <c r="R771"/>
  <c r="P771"/>
  <c r="BI765"/>
  <c r="BH765"/>
  <c r="BG765"/>
  <c r="BF765"/>
  <c r="T765"/>
  <c r="R765"/>
  <c r="P765"/>
  <c r="J67"/>
  <c r="BI758"/>
  <c r="BH758"/>
  <c r="BG758"/>
  <c r="BF758"/>
  <c r="T758"/>
  <c r="R758"/>
  <c r="P758"/>
  <c r="BI752"/>
  <c r="BH752"/>
  <c r="BG752"/>
  <c r="BF752"/>
  <c r="T752"/>
  <c r="R752"/>
  <c r="P752"/>
  <c r="BI747"/>
  <c r="BH747"/>
  <c r="BG747"/>
  <c r="BF747"/>
  <c r="T747"/>
  <c r="R747"/>
  <c r="P747"/>
  <c r="BI741"/>
  <c r="BH741"/>
  <c r="BG741"/>
  <c r="BF741"/>
  <c r="T741"/>
  <c r="R741"/>
  <c r="P741"/>
  <c r="BI725"/>
  <c r="BH725"/>
  <c r="BG725"/>
  <c r="BF725"/>
  <c r="T725"/>
  <c r="R725"/>
  <c r="P725"/>
  <c r="BI723"/>
  <c r="BH723"/>
  <c r="BG723"/>
  <c r="BF723"/>
  <c r="T723"/>
  <c r="R723"/>
  <c r="P723"/>
  <c r="BI708"/>
  <c r="BH708"/>
  <c r="BG708"/>
  <c r="BF708"/>
  <c r="T708"/>
  <c r="R708"/>
  <c r="P708"/>
  <c r="BI706"/>
  <c r="BH706"/>
  <c r="BG706"/>
  <c r="BF706"/>
  <c r="T706"/>
  <c r="R706"/>
  <c r="P706"/>
  <c r="BI686"/>
  <c r="BH686"/>
  <c r="BG686"/>
  <c r="BF686"/>
  <c r="T686"/>
  <c r="R686"/>
  <c r="P686"/>
  <c r="BI666"/>
  <c r="BH666"/>
  <c r="BG666"/>
  <c r="BF666"/>
  <c r="T666"/>
  <c r="R666"/>
  <c r="P666"/>
  <c r="BI654"/>
  <c r="BH654"/>
  <c r="BG654"/>
  <c r="BF654"/>
  <c r="T654"/>
  <c r="R654"/>
  <c r="P654"/>
  <c r="BI634"/>
  <c r="BH634"/>
  <c r="BG634"/>
  <c r="BF634"/>
  <c r="T634"/>
  <c r="R634"/>
  <c r="P634"/>
  <c r="BI616"/>
  <c r="BH616"/>
  <c r="BG616"/>
  <c r="BF616"/>
  <c r="T616"/>
  <c r="R616"/>
  <c r="P616"/>
  <c r="BI613"/>
  <c r="BH613"/>
  <c r="BG613"/>
  <c r="BF613"/>
  <c r="T613"/>
  <c r="R613"/>
  <c r="P613"/>
  <c r="BI611"/>
  <c r="BH611"/>
  <c r="BG611"/>
  <c r="BF611"/>
  <c r="T611"/>
  <c r="R611"/>
  <c r="P611"/>
  <c r="BI601"/>
  <c r="BH601"/>
  <c r="BG601"/>
  <c r="BF601"/>
  <c r="T601"/>
  <c r="R601"/>
  <c r="P601"/>
  <c r="BI594"/>
  <c r="BH594"/>
  <c r="BG594"/>
  <c r="BF594"/>
  <c r="T594"/>
  <c r="R594"/>
  <c r="P594"/>
  <c r="BI582"/>
  <c r="BH582"/>
  <c r="BG582"/>
  <c r="BF582"/>
  <c r="T582"/>
  <c r="R582"/>
  <c r="P582"/>
  <c r="BI573"/>
  <c r="BH573"/>
  <c r="BG573"/>
  <c r="BF573"/>
  <c r="T573"/>
  <c r="R573"/>
  <c r="P573"/>
  <c r="BI563"/>
  <c r="BH563"/>
  <c r="BG563"/>
  <c r="BF563"/>
  <c r="T563"/>
  <c r="R563"/>
  <c r="P563"/>
  <c r="BI553"/>
  <c r="BH553"/>
  <c r="BG553"/>
  <c r="BF553"/>
  <c r="T553"/>
  <c r="R553"/>
  <c r="P553"/>
  <c r="BI542"/>
  <c r="BH542"/>
  <c r="BG542"/>
  <c r="BF542"/>
  <c r="T542"/>
  <c r="R542"/>
  <c r="P542"/>
  <c r="BI532"/>
  <c r="BH532"/>
  <c r="BG532"/>
  <c r="BF532"/>
  <c r="T532"/>
  <c r="R532"/>
  <c r="P532"/>
  <c r="BI530"/>
  <c r="BH530"/>
  <c r="BG530"/>
  <c r="BF530"/>
  <c r="T530"/>
  <c r="R530"/>
  <c r="P530"/>
  <c r="BI515"/>
  <c r="BH515"/>
  <c r="BG515"/>
  <c r="BF515"/>
  <c r="T515"/>
  <c r="R515"/>
  <c r="P515"/>
  <c r="BI509"/>
  <c r="BH509"/>
  <c r="BG509"/>
  <c r="BF509"/>
  <c r="T509"/>
  <c r="R509"/>
  <c r="P509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83"/>
  <c r="BH483"/>
  <c r="BG483"/>
  <c r="BF483"/>
  <c r="T483"/>
  <c r="R483"/>
  <c r="P483"/>
  <c r="BI477"/>
  <c r="BH477"/>
  <c r="BG477"/>
  <c r="BF477"/>
  <c r="T477"/>
  <c r="R477"/>
  <c r="P477"/>
  <c r="BI471"/>
  <c r="BH471"/>
  <c r="BG471"/>
  <c r="BF471"/>
  <c r="T471"/>
  <c r="R471"/>
  <c r="P471"/>
  <c r="BI465"/>
  <c r="BH465"/>
  <c r="BG465"/>
  <c r="BF465"/>
  <c r="T465"/>
  <c r="R465"/>
  <c r="P465"/>
  <c r="BI460"/>
  <c r="BH460"/>
  <c r="BG460"/>
  <c r="BF460"/>
  <c r="T460"/>
  <c r="R460"/>
  <c r="P460"/>
  <c r="BI454"/>
  <c r="BH454"/>
  <c r="BG454"/>
  <c r="BF454"/>
  <c r="T454"/>
  <c r="R454"/>
  <c r="P454"/>
  <c r="BI448"/>
  <c r="BH448"/>
  <c r="BG448"/>
  <c r="BF448"/>
  <c r="T448"/>
  <c r="R448"/>
  <c r="P448"/>
  <c r="BI442"/>
  <c r="BH442"/>
  <c r="BG442"/>
  <c r="BF442"/>
  <c r="T442"/>
  <c r="R442"/>
  <c r="P442"/>
  <c r="BI436"/>
  <c r="BH436"/>
  <c r="BG436"/>
  <c r="BF436"/>
  <c r="T436"/>
  <c r="R436"/>
  <c r="P436"/>
  <c r="BI431"/>
  <c r="BH431"/>
  <c r="BG431"/>
  <c r="BF431"/>
  <c r="T431"/>
  <c r="R431"/>
  <c r="P431"/>
  <c r="BI425"/>
  <c r="BH425"/>
  <c r="BG425"/>
  <c r="BF425"/>
  <c r="T425"/>
  <c r="R425"/>
  <c r="P425"/>
  <c r="BI419"/>
  <c r="BH419"/>
  <c r="BG419"/>
  <c r="BF419"/>
  <c r="T419"/>
  <c r="R419"/>
  <c r="P419"/>
  <c r="BI412"/>
  <c r="BH412"/>
  <c r="BG412"/>
  <c r="BF412"/>
  <c r="T412"/>
  <c r="R412"/>
  <c r="P412"/>
  <c r="BI406"/>
  <c r="BH406"/>
  <c r="BG406"/>
  <c r="BF406"/>
  <c r="T406"/>
  <c r="R406"/>
  <c r="P406"/>
  <c r="BI399"/>
  <c r="BH399"/>
  <c r="BG399"/>
  <c r="BF399"/>
  <c r="T399"/>
  <c r="R399"/>
  <c r="P399"/>
  <c r="BI390"/>
  <c r="BH390"/>
  <c r="BG390"/>
  <c r="BF390"/>
  <c r="T390"/>
  <c r="R390"/>
  <c r="P390"/>
  <c r="BI383"/>
  <c r="BH383"/>
  <c r="BG383"/>
  <c r="BF383"/>
  <c r="T383"/>
  <c r="R383"/>
  <c r="P383"/>
  <c r="BI374"/>
  <c r="BH374"/>
  <c r="BG374"/>
  <c r="BF374"/>
  <c r="T374"/>
  <c r="R374"/>
  <c r="P374"/>
  <c r="BI364"/>
  <c r="BH364"/>
  <c r="BG364"/>
  <c r="BF364"/>
  <c r="T364"/>
  <c r="R364"/>
  <c r="P364"/>
  <c r="BI352"/>
  <c r="BH352"/>
  <c r="BG352"/>
  <c r="BF352"/>
  <c r="T352"/>
  <c r="R352"/>
  <c r="P352"/>
  <c r="BI344"/>
  <c r="BH344"/>
  <c r="BG344"/>
  <c r="BF344"/>
  <c r="T344"/>
  <c r="R344"/>
  <c r="P344"/>
  <c r="BI336"/>
  <c r="BH336"/>
  <c r="BG336"/>
  <c r="BF336"/>
  <c r="T336"/>
  <c r="R336"/>
  <c r="P336"/>
  <c r="BI331"/>
  <c r="BH331"/>
  <c r="BG331"/>
  <c r="BF331"/>
  <c r="T331"/>
  <c r="R331"/>
  <c r="P331"/>
  <c r="BI325"/>
  <c r="BH325"/>
  <c r="BG325"/>
  <c r="BF325"/>
  <c r="T325"/>
  <c r="R325"/>
  <c r="P325"/>
  <c r="BI319"/>
  <c r="BH319"/>
  <c r="BG319"/>
  <c r="BF319"/>
  <c r="T319"/>
  <c r="R319"/>
  <c r="P319"/>
  <c r="BI308"/>
  <c r="BH308"/>
  <c r="BG308"/>
  <c r="BF308"/>
  <c r="T308"/>
  <c r="R308"/>
  <c r="P308"/>
  <c r="BI306"/>
  <c r="BH306"/>
  <c r="BG306"/>
  <c r="BF306"/>
  <c r="T306"/>
  <c r="R306"/>
  <c r="P306"/>
  <c r="BI298"/>
  <c r="BH298"/>
  <c r="BG298"/>
  <c r="BF298"/>
  <c r="T298"/>
  <c r="R298"/>
  <c r="P298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76"/>
  <c r="BH276"/>
  <c r="BG276"/>
  <c r="BF276"/>
  <c r="T276"/>
  <c r="R276"/>
  <c r="P276"/>
  <c r="BI265"/>
  <c r="BH265"/>
  <c r="BG265"/>
  <c r="BF265"/>
  <c r="T265"/>
  <c r="R265"/>
  <c r="P265"/>
  <c r="BI255"/>
  <c r="BH255"/>
  <c r="BG255"/>
  <c r="BF255"/>
  <c r="T255"/>
  <c r="R255"/>
  <c r="P255"/>
  <c r="BI252"/>
  <c r="BH252"/>
  <c r="BG252"/>
  <c r="BF252"/>
  <c r="T252"/>
  <c r="R252"/>
  <c r="P252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27"/>
  <c r="BH227"/>
  <c r="BG227"/>
  <c r="BF227"/>
  <c r="T227"/>
  <c r="R227"/>
  <c r="P227"/>
  <c r="BI216"/>
  <c r="BH216"/>
  <c r="BG216"/>
  <c r="BF216"/>
  <c r="T216"/>
  <c r="R216"/>
  <c r="P216"/>
  <c r="BI207"/>
  <c r="BH207"/>
  <c r="BG207"/>
  <c r="BF207"/>
  <c r="T207"/>
  <c r="R207"/>
  <c r="P207"/>
  <c r="BI203"/>
  <c r="BH203"/>
  <c r="BG203"/>
  <c r="BF203"/>
  <c r="T203"/>
  <c r="R203"/>
  <c r="P203"/>
  <c r="BI196"/>
  <c r="BH196"/>
  <c r="BG196"/>
  <c r="BF196"/>
  <c r="T196"/>
  <c r="R196"/>
  <c r="P196"/>
  <c r="BI188"/>
  <c r="BH188"/>
  <c r="BG188"/>
  <c r="BF188"/>
  <c r="T188"/>
  <c r="R188"/>
  <c r="P188"/>
  <c r="BI184"/>
  <c r="BH184"/>
  <c r="BG184"/>
  <c r="BF184"/>
  <c r="T184"/>
  <c r="R184"/>
  <c r="P184"/>
  <c r="BI177"/>
  <c r="BH177"/>
  <c r="BG177"/>
  <c r="BF177"/>
  <c r="T177"/>
  <c r="R177"/>
  <c r="P177"/>
  <c r="BI165"/>
  <c r="BH165"/>
  <c r="BG165"/>
  <c r="BF165"/>
  <c r="T165"/>
  <c r="R165"/>
  <c r="P165"/>
  <c r="BI152"/>
  <c r="BH152"/>
  <c r="BG152"/>
  <c r="BF152"/>
  <c r="T152"/>
  <c r="R152"/>
  <c r="P152"/>
  <c r="BI144"/>
  <c r="BH144"/>
  <c r="BG144"/>
  <c r="BF144"/>
  <c r="T144"/>
  <c r="R144"/>
  <c r="P144"/>
  <c r="BI137"/>
  <c r="BH137"/>
  <c r="BG137"/>
  <c r="BF137"/>
  <c r="T137"/>
  <c r="R137"/>
  <c r="P137"/>
  <c r="BI129"/>
  <c r="BH129"/>
  <c r="BG129"/>
  <c r="BF129"/>
  <c r="T129"/>
  <c r="R129"/>
  <c r="P129"/>
  <c r="BI123"/>
  <c r="BH123"/>
  <c r="BG123"/>
  <c r="BF123"/>
  <c r="T123"/>
  <c r="R123"/>
  <c r="P123"/>
  <c r="J117"/>
  <c r="J116"/>
  <c r="F116"/>
  <c r="F114"/>
  <c r="E112"/>
  <c r="J55"/>
  <c r="J54"/>
  <c r="F54"/>
  <c r="F52"/>
  <c r="E50"/>
  <c r="J18"/>
  <c r="E18"/>
  <c r="F117"/>
  <c r="J17"/>
  <c r="J12"/>
  <c r="J114"/>
  <c r="E7"/>
  <c r="E48"/>
  <c i="1" r="L50"/>
  <c r="AM50"/>
  <c r="AM49"/>
  <c r="L49"/>
  <c r="AM47"/>
  <c r="L47"/>
  <c r="L45"/>
  <c r="L44"/>
  <c i="2" r="BK2988"/>
  <c r="J2936"/>
  <c r="BK2547"/>
  <c r="J2350"/>
  <c r="BK2095"/>
  <c r="J1971"/>
  <c r="BK1799"/>
  <c r="J1710"/>
  <c r="BK1516"/>
  <c r="BK1268"/>
  <c r="J1091"/>
  <c r="J747"/>
  <c r="J515"/>
  <c r="J352"/>
  <c r="BK196"/>
  <c r="BK3056"/>
  <c r="J2782"/>
  <c r="J2547"/>
  <c r="J2387"/>
  <c r="J2223"/>
  <c r="BK2056"/>
  <c r="BK1868"/>
  <c r="BK1743"/>
  <c r="BK1672"/>
  <c r="J1512"/>
  <c r="BK1380"/>
  <c r="J1274"/>
  <c r="J1173"/>
  <c r="BK966"/>
  <c r="BK504"/>
  <c r="BK306"/>
  <c r="J3130"/>
  <c r="BK2891"/>
  <c r="J2726"/>
  <c r="BK2596"/>
  <c r="BK2436"/>
  <c r="BK2217"/>
  <c r="J2033"/>
  <c r="BK1660"/>
  <c r="BK1443"/>
  <c r="J1222"/>
  <c r="J1083"/>
  <c r="J765"/>
  <c r="J613"/>
  <c r="J425"/>
  <c r="BK227"/>
  <c r="J2621"/>
  <c r="J2436"/>
  <c r="BK2229"/>
  <c r="BK1882"/>
  <c r="BK1732"/>
  <c r="BK1645"/>
  <c r="J1380"/>
  <c i="3" r="J264"/>
  <c r="BK541"/>
  <c r="J497"/>
  <c r="BK239"/>
  <c r="BK517"/>
  <c r="BK325"/>
  <c r="J177"/>
  <c r="BK399"/>
  <c r="J254"/>
  <c i="4" r="J103"/>
  <c r="BK95"/>
  <c r="BK135"/>
  <c i="5" r="J118"/>
  <c r="J121"/>
  <c r="BK119"/>
  <c r="BK94"/>
  <c i="6" r="BK110"/>
  <c r="J122"/>
  <c r="BK142"/>
  <c i="7" r="J445"/>
  <c r="BK374"/>
  <c r="BK272"/>
  <c r="J218"/>
  <c r="BK156"/>
  <c r="J97"/>
  <c r="J430"/>
  <c r="BK370"/>
  <c r="J322"/>
  <c r="J289"/>
  <c r="BK240"/>
  <c r="BK190"/>
  <c r="J101"/>
  <c r="J426"/>
  <c r="J340"/>
  <c r="J288"/>
  <c r="BK258"/>
  <c r="BK218"/>
  <c r="BK176"/>
  <c r="BK98"/>
  <c r="J458"/>
  <c r="J348"/>
  <c r="J296"/>
  <c r="J247"/>
  <c r="J214"/>
  <c r="J197"/>
  <c r="BK151"/>
  <c i="8" r="BK211"/>
  <c r="BK166"/>
  <c r="J100"/>
  <c r="J208"/>
  <c r="BK183"/>
  <c r="BK144"/>
  <c r="BK105"/>
  <c r="J207"/>
  <c r="J159"/>
  <c r="BK116"/>
  <c r="J113"/>
  <c i="9" r="BK273"/>
  <c r="BK243"/>
  <c r="J210"/>
  <c r="BK178"/>
  <c r="J140"/>
  <c r="J101"/>
  <c r="BK279"/>
  <c r="J248"/>
  <c r="J223"/>
  <c r="J182"/>
  <c r="J147"/>
  <c r="J122"/>
  <c r="BK290"/>
  <c r="J257"/>
  <c r="BK209"/>
  <c r="BK166"/>
  <c r="J127"/>
  <c r="J95"/>
  <c r="BK268"/>
  <c r="BK231"/>
  <c r="J204"/>
  <c r="J175"/>
  <c r="J144"/>
  <c r="J116"/>
  <c i="10" r="J85"/>
  <c r="J91"/>
  <c i="11" r="J303"/>
  <c r="J209"/>
  <c r="J92"/>
  <c r="BK253"/>
  <c r="BK191"/>
  <c r="J86"/>
  <c r="J268"/>
  <c r="J164"/>
  <c r="J98"/>
  <c r="BK265"/>
  <c r="J101"/>
  <c i="12" r="J261"/>
  <c r="J203"/>
  <c r="J310"/>
  <c r="BK221"/>
  <c r="J299"/>
  <c r="BK240"/>
  <c r="BK159"/>
  <c r="J307"/>
  <c r="J225"/>
  <c r="J156"/>
  <c i="13" r="J87"/>
  <c i="2" r="BK3137"/>
  <c r="BK2921"/>
  <c r="BK2655"/>
  <c r="J2430"/>
  <c r="BK2249"/>
  <c r="J2019"/>
  <c r="J1809"/>
  <c r="J1734"/>
  <c r="BK1572"/>
  <c r="J1317"/>
  <c r="BK1173"/>
  <c r="J975"/>
  <c r="BK613"/>
  <c r="BK465"/>
  <c r="J374"/>
  <c r="BK207"/>
  <c r="BK3031"/>
  <c r="J2788"/>
  <c r="BK2626"/>
  <c r="J2405"/>
  <c r="J2190"/>
  <c r="J2050"/>
  <c r="BK1837"/>
  <c r="J1732"/>
  <c r="J1647"/>
  <c r="J1478"/>
  <c r="BK1314"/>
  <c r="BK1158"/>
  <c r="J988"/>
  <c r="BK851"/>
  <c r="BK502"/>
  <c r="J255"/>
  <c r="J2701"/>
  <c r="J2584"/>
  <c r="BK2418"/>
  <c r="BK2190"/>
  <c r="J2013"/>
  <c r="J1775"/>
  <c r="J1572"/>
  <c r="BK1415"/>
  <c r="J1238"/>
  <c r="BK1109"/>
  <c r="BK887"/>
  <c r="BK594"/>
  <c r="J288"/>
  <c r="BK2675"/>
  <c r="J2526"/>
  <c r="J2418"/>
  <c r="J2217"/>
  <c r="J1992"/>
  <c r="BK1789"/>
  <c r="J1692"/>
  <c r="J1508"/>
  <c r="J1270"/>
  <c r="BK1099"/>
  <c r="J851"/>
  <c r="J227"/>
  <c i="3" r="BK475"/>
  <c r="BK274"/>
  <c r="J549"/>
  <c r="J495"/>
  <c r="J145"/>
  <c r="BK459"/>
  <c r="J225"/>
  <c r="BK565"/>
  <c r="J333"/>
  <c i="4" r="J109"/>
  <c r="J131"/>
  <c r="BK121"/>
  <c r="J118"/>
  <c i="5" r="J117"/>
  <c r="BK117"/>
  <c r="J147"/>
  <c r="J92"/>
  <c i="6" r="J89"/>
  <c r="BK100"/>
  <c r="BK139"/>
  <c i="7" r="BK426"/>
  <c r="BK337"/>
  <c r="J258"/>
  <c r="J217"/>
  <c r="J173"/>
  <c r="J117"/>
  <c r="J449"/>
  <c r="BK354"/>
  <c r="BK308"/>
  <c r="J275"/>
  <c r="J210"/>
  <c r="J120"/>
  <c r="J466"/>
  <c r="BK409"/>
  <c r="BK324"/>
  <c r="BK287"/>
  <c r="J253"/>
  <c r="BK205"/>
  <c r="J138"/>
  <c r="J478"/>
  <c r="BK428"/>
  <c r="BK346"/>
  <c r="BK306"/>
  <c r="BK262"/>
  <c r="BK219"/>
  <c r="BK183"/>
  <c r="J114"/>
  <c i="8" r="BK247"/>
  <c r="J198"/>
  <c r="BK153"/>
  <c r="J105"/>
  <c r="J226"/>
  <c r="BK186"/>
  <c r="J165"/>
  <c r="BK107"/>
  <c r="BK210"/>
  <c r="J169"/>
  <c r="J128"/>
  <c r="BK112"/>
  <c i="9" r="J276"/>
  <c r="BK244"/>
  <c r="BK218"/>
  <c r="J179"/>
  <c r="J131"/>
  <c r="J99"/>
  <c r="J278"/>
  <c r="J252"/>
  <c r="J215"/>
  <c r="BK172"/>
  <c r="BK146"/>
  <c r="J112"/>
  <c r="J285"/>
  <c r="BK237"/>
  <c r="BK202"/>
  <c r="J172"/>
  <c r="BK131"/>
  <c r="BK99"/>
  <c r="J277"/>
  <c r="J249"/>
  <c r="J224"/>
  <c r="BK192"/>
  <c r="J171"/>
  <c r="BK145"/>
  <c r="BK122"/>
  <c i="10" r="BK96"/>
  <c r="J94"/>
  <c i="11" r="BK288"/>
  <c r="BK206"/>
  <c r="BK131"/>
  <c r="J332"/>
  <c r="BK230"/>
  <c r="J170"/>
  <c r="J107"/>
  <c r="J271"/>
  <c r="BK170"/>
  <c r="BK101"/>
  <c r="J281"/>
  <c i="12" r="BK302"/>
  <c r="BK225"/>
  <c r="BK175"/>
  <c r="BK301"/>
  <c r="BK224"/>
  <c r="J300"/>
  <c r="BK253"/>
  <c r="J164"/>
  <c r="BK305"/>
  <c r="BK255"/>
  <c r="J169"/>
  <c i="13" r="J101"/>
  <c r="BK93"/>
  <c i="2" r="BK3046"/>
  <c r="BK2728"/>
  <c r="J2565"/>
  <c r="J2368"/>
  <c r="BK2182"/>
  <c r="BK1957"/>
  <c r="BK1735"/>
  <c r="BK1593"/>
  <c r="BK1324"/>
  <c r="J1211"/>
  <c r="BK965"/>
  <c r="BK582"/>
  <c r="J390"/>
  <c r="J177"/>
  <c r="BK2975"/>
  <c r="J2743"/>
  <c r="BK2503"/>
  <c r="J2229"/>
  <c r="J2070"/>
  <c r="BK1929"/>
  <c r="J1754"/>
  <c r="J1677"/>
  <c r="BK1504"/>
  <c r="BK1366"/>
  <c r="BK1211"/>
  <c r="BK946"/>
  <c r="J454"/>
  <c r="J276"/>
  <c r="J3100"/>
  <c r="J2951"/>
  <c r="BK2743"/>
  <c r="BK2614"/>
  <c r="BK2448"/>
  <c r="BK2210"/>
  <c r="BK1917"/>
  <c r="J1724"/>
  <c r="BK1471"/>
  <c r="BK1255"/>
  <c r="J1158"/>
  <c r="J966"/>
  <c r="BK723"/>
  <c r="BK503"/>
  <c r="J336"/>
  <c r="J2643"/>
  <c r="BK2454"/>
  <c r="BK2223"/>
  <c r="BK2019"/>
  <c r="BK1822"/>
  <c r="BK1730"/>
  <c r="J1584"/>
  <c r="BK1359"/>
  <c r="BK1180"/>
  <c r="BK986"/>
  <c r="J855"/>
  <c r="J666"/>
  <c r="BK532"/>
  <c r="BK325"/>
  <c i="3" r="J569"/>
  <c r="BK254"/>
  <c r="BK553"/>
  <c r="J475"/>
  <c r="J300"/>
  <c r="BK506"/>
  <c r="BK314"/>
  <c r="J517"/>
  <c r="J314"/>
  <c i="4" r="J117"/>
  <c r="J121"/>
  <c r="BK115"/>
  <c r="J86"/>
  <c i="5" r="BK134"/>
  <c r="BK121"/>
  <c r="J108"/>
  <c i="6" r="BK121"/>
  <c r="J121"/>
  <c r="J88"/>
  <c i="7" r="J493"/>
  <c r="BK407"/>
  <c r="J284"/>
  <c r="BK249"/>
  <c r="BK181"/>
  <c r="BK95"/>
  <c r="J419"/>
  <c r="J346"/>
  <c r="BK295"/>
  <c r="J242"/>
  <c r="BK197"/>
  <c r="J100"/>
  <c r="BK437"/>
  <c r="BK342"/>
  <c r="BK298"/>
  <c r="J269"/>
  <c r="J237"/>
  <c r="BK194"/>
  <c r="J133"/>
  <c r="J475"/>
  <c r="J403"/>
  <c r="BK345"/>
  <c r="J298"/>
  <c r="J264"/>
  <c r="BK236"/>
  <c r="BK199"/>
  <c r="BK178"/>
  <c r="J104"/>
  <c i="8" r="BK214"/>
  <c r="BK165"/>
  <c r="J112"/>
  <c r="J205"/>
  <c r="BK185"/>
  <c r="J176"/>
  <c r="BK150"/>
  <c r="J114"/>
  <c r="BK212"/>
  <c r="J171"/>
  <c r="J139"/>
  <c r="BK110"/>
  <c i="9" r="BK272"/>
  <c r="BK254"/>
  <c r="BK220"/>
  <c r="J187"/>
  <c r="J155"/>
  <c r="J102"/>
  <c r="BK275"/>
  <c r="BK246"/>
  <c r="BK197"/>
  <c r="BK161"/>
  <c r="J136"/>
  <c r="BK96"/>
  <c r="J274"/>
  <c r="J222"/>
  <c r="BK194"/>
  <c r="BK162"/>
  <c r="BK134"/>
  <c r="J91"/>
  <c r="BK261"/>
  <c r="J232"/>
  <c r="BK205"/>
  <c r="J190"/>
  <c r="J163"/>
  <c r="BK121"/>
  <c i="10" r="BK93"/>
  <c r="J84"/>
  <c i="11" r="J327"/>
  <c r="J246"/>
  <c r="BK182"/>
  <c r="BK113"/>
  <c r="BK262"/>
  <c r="BK197"/>
  <c r="BK330"/>
  <c r="J237"/>
  <c r="J161"/>
  <c r="J89"/>
  <c r="J275"/>
  <c r="BK104"/>
  <c i="12" r="BK256"/>
  <c r="J187"/>
  <c r="J302"/>
  <c r="J246"/>
  <c r="J133"/>
  <c r="J270"/>
  <c r="BK218"/>
  <c r="BK133"/>
  <c r="BK276"/>
  <c r="J222"/>
  <c r="J154"/>
  <c i="13" r="J89"/>
  <c i="2" r="BK3140"/>
  <c r="BK2952"/>
  <c r="BK2681"/>
  <c r="J2478"/>
  <c r="BK2256"/>
  <c r="BK2043"/>
  <c r="J1807"/>
  <c r="BK1727"/>
  <c r="J1632"/>
  <c r="BK1422"/>
  <c r="BK1238"/>
  <c r="BK1101"/>
  <c r="J963"/>
  <c r="BK634"/>
  <c r="BK471"/>
  <c r="J284"/>
  <c r="BK3075"/>
  <c r="BK2797"/>
  <c r="BK2621"/>
  <c r="J2442"/>
  <c r="J2316"/>
  <c r="J2095"/>
  <c r="J1917"/>
  <c r="BK1761"/>
  <c r="BK1682"/>
  <c r="J1538"/>
  <c r="J1415"/>
  <c r="J1268"/>
  <c r="BK1117"/>
  <c r="BK810"/>
  <c r="J436"/>
  <c r="BK235"/>
  <c r="J3103"/>
  <c r="J2876"/>
  <c r="BK2720"/>
  <c r="BK2602"/>
  <c r="BK2399"/>
  <c r="BK2121"/>
  <c r="BK1889"/>
  <c r="BK1629"/>
  <c r="BK1464"/>
  <c r="BK1294"/>
  <c r="BK1152"/>
  <c r="J946"/>
  <c r="J708"/>
  <c r="J419"/>
  <c r="J235"/>
  <c r="J2626"/>
  <c r="BK2430"/>
  <c r="J2236"/>
  <c r="BK1971"/>
  <c r="BK1729"/>
  <c r="BK1647"/>
  <c r="J1492"/>
  <c r="J1288"/>
  <c r="J1138"/>
  <c r="BK963"/>
  <c r="BK758"/>
  <c r="J582"/>
  <c r="J442"/>
  <c r="BK177"/>
  <c i="3" r="BK333"/>
  <c r="J111"/>
  <c r="J500"/>
  <c r="BK318"/>
  <c r="J577"/>
  <c r="BK493"/>
  <c r="BK246"/>
  <c r="J150"/>
  <c r="J410"/>
  <c r="J214"/>
  <c i="4" r="J95"/>
  <c r="BK107"/>
  <c r="J133"/>
  <c i="5" r="BK112"/>
  <c r="J146"/>
  <c r="J144"/>
  <c i="6" r="BK143"/>
  <c r="BK128"/>
  <c r="J110"/>
  <c r="BK122"/>
  <c i="7" r="J420"/>
  <c r="BK326"/>
  <c r="BK256"/>
  <c r="J215"/>
  <c r="BK163"/>
  <c r="J103"/>
  <c r="BK443"/>
  <c r="BK371"/>
  <c r="BK301"/>
  <c r="J262"/>
  <c r="J220"/>
  <c r="BK125"/>
  <c r="BK473"/>
  <c r="BK412"/>
  <c r="J327"/>
  <c r="J286"/>
  <c r="J227"/>
  <c r="BK210"/>
  <c r="BK168"/>
  <c r="BK90"/>
  <c r="J447"/>
  <c r="J371"/>
  <c r="BK327"/>
  <c r="J276"/>
  <c r="BK237"/>
  <c r="J193"/>
  <c r="BK143"/>
  <c i="8" r="J253"/>
  <c r="BK218"/>
  <c r="BK176"/>
  <c r="J107"/>
  <c r="J217"/>
  <c r="J180"/>
  <c r="BK141"/>
  <c r="BK230"/>
  <c r="J185"/>
  <c r="J148"/>
  <c r="BK114"/>
  <c i="9" r="BK271"/>
  <c r="BK249"/>
  <c r="BK207"/>
  <c r="J176"/>
  <c r="J142"/>
  <c r="BK104"/>
  <c r="J87"/>
  <c r="J254"/>
  <c r="J218"/>
  <c r="BK183"/>
  <c r="BK150"/>
  <c r="BK119"/>
  <c r="BK291"/>
  <c r="J266"/>
  <c r="J213"/>
  <c r="BK181"/>
  <c r="BK133"/>
  <c r="BK100"/>
  <c r="J265"/>
  <c r="J238"/>
  <c r="J212"/>
  <c r="BK185"/>
  <c r="J151"/>
  <c r="J129"/>
  <c r="J105"/>
  <c i="10" r="J89"/>
  <c r="J82"/>
  <c i="11" r="BK281"/>
  <c r="J200"/>
  <c r="BK98"/>
  <c r="BK291"/>
  <c r="BK237"/>
  <c r="BK164"/>
  <c r="J315"/>
  <c r="J206"/>
  <c r="BK143"/>
  <c r="BK309"/>
  <c r="J262"/>
  <c i="12" r="BK309"/>
  <c r="J240"/>
  <c r="BK139"/>
  <c r="BK258"/>
  <c r="BK216"/>
  <c r="J304"/>
  <c r="J249"/>
  <c r="J151"/>
  <c r="BK275"/>
  <c r="J228"/>
  <c r="BK155"/>
  <c i="13" r="BK86"/>
  <c r="J98"/>
  <c i="2" r="J3075"/>
  <c r="BK2726"/>
  <c r="J2472"/>
  <c r="BK2276"/>
  <c r="J2027"/>
  <c r="BK1896"/>
  <c r="J1736"/>
  <c r="J1634"/>
  <c r="BK1307"/>
  <c r="J1140"/>
  <c r="J987"/>
  <c r="BK654"/>
  <c r="BK498"/>
  <c r="J319"/>
  <c r="BK129"/>
  <c r="BK2951"/>
  <c r="BK2734"/>
  <c r="BK2505"/>
  <c r="J2336"/>
  <c r="BK2161"/>
  <c r="BK1943"/>
  <c r="J1815"/>
  <c r="J1729"/>
  <c r="J1660"/>
  <c r="J1500"/>
  <c r="J1338"/>
  <c r="J1206"/>
  <c r="BK1014"/>
  <c r="BK686"/>
  <c r="BK399"/>
  <c r="J203"/>
  <c r="BK3008"/>
  <c r="J2800"/>
  <c r="J2675"/>
  <c r="BK2515"/>
  <c r="BK2290"/>
  <c r="BK1978"/>
  <c r="J1730"/>
  <c r="BK1584"/>
  <c r="J1394"/>
  <c r="J1301"/>
  <c r="BK1125"/>
  <c r="BK911"/>
  <c r="BK706"/>
  <c r="BK374"/>
  <c r="J2720"/>
  <c r="J2596"/>
  <c r="BK2478"/>
  <c r="J2283"/>
  <c r="BK2070"/>
  <c r="BK1862"/>
  <c r="J1727"/>
  <c r="J1629"/>
  <c r="J1352"/>
  <c r="BK1276"/>
  <c r="J1150"/>
  <c r="J1014"/>
  <c r="BK601"/>
  <c r="BK553"/>
  <c r="J500"/>
  <c r="BK412"/>
  <c r="BK233"/>
  <c r="J123"/>
  <c i="3" r="J506"/>
  <c r="BK300"/>
  <c r="BK207"/>
  <c r="J588"/>
  <c r="J426"/>
  <c r="BK132"/>
  <c r="J448"/>
  <c r="BK232"/>
  <c r="BK136"/>
  <c r="J348"/>
  <c r="BK177"/>
  <c i="4" r="J135"/>
  <c r="BK131"/>
  <c r="J125"/>
  <c i="5" r="BK108"/>
  <c r="BK144"/>
  <c r="J139"/>
  <c i="6" r="BK147"/>
  <c r="J142"/>
  <c r="BK155"/>
  <c i="7" r="J482"/>
  <c r="J402"/>
  <c r="BK300"/>
  <c r="BK247"/>
  <c r="BK193"/>
  <c r="J130"/>
  <c r="J460"/>
  <c r="J397"/>
  <c r="BK311"/>
  <c r="BK282"/>
  <c r="J228"/>
  <c r="J135"/>
  <c r="BK475"/>
  <c r="BK419"/>
  <c r="J330"/>
  <c r="BK284"/>
  <c r="BK232"/>
  <c r="J199"/>
  <c r="BK106"/>
  <c r="J468"/>
  <c r="J414"/>
  <c r="BK340"/>
  <c r="J308"/>
  <c r="BK261"/>
  <c r="BK234"/>
  <c r="J189"/>
  <c r="BK128"/>
  <c i="8" r="BK222"/>
  <c r="BK180"/>
  <c r="BK136"/>
  <c r="BK244"/>
  <c r="BK192"/>
  <c r="J154"/>
  <c r="J116"/>
  <c r="J214"/>
  <c r="J182"/>
  <c r="J144"/>
  <c r="BK173"/>
  <c i="9" r="J289"/>
  <c r="J262"/>
  <c r="BK232"/>
  <c r="J203"/>
  <c r="BK169"/>
  <c r="BK111"/>
  <c r="BK97"/>
  <c r="J261"/>
  <c r="J234"/>
  <c r="J194"/>
  <c r="BK158"/>
  <c r="J132"/>
  <c r="BK109"/>
  <c r="BK287"/>
  <c r="J240"/>
  <c r="BK200"/>
  <c r="BK175"/>
  <c r="BK139"/>
  <c r="BK112"/>
  <c r="BK280"/>
  <c r="J251"/>
  <c r="J226"/>
  <c r="BK196"/>
  <c r="J167"/>
  <c r="J139"/>
  <c r="J107"/>
  <c i="10" r="J93"/>
  <c r="BK84"/>
  <c i="11" r="J291"/>
  <c r="BK221"/>
  <c r="J158"/>
  <c r="J306"/>
  <c r="J227"/>
  <c r="BK158"/>
  <c r="J322"/>
  <c r="BK200"/>
  <c r="BK119"/>
  <c r="BK300"/>
  <c r="J113"/>
  <c i="12" r="J255"/>
  <c r="J181"/>
  <c r="BK300"/>
  <c r="J219"/>
  <c r="BK307"/>
  <c r="J259"/>
  <c r="J201"/>
  <c r="BK114"/>
  <c r="J256"/>
  <c r="BK212"/>
  <c r="BK123"/>
  <c i="13" r="J94"/>
  <c i="2" r="J2975"/>
  <c r="J2696"/>
  <c r="J2490"/>
  <c r="BK2316"/>
  <c r="J2056"/>
  <c r="BK1781"/>
  <c r="J1717"/>
  <c r="BK1538"/>
  <c r="BK1288"/>
  <c r="J1109"/>
  <c r="J810"/>
  <c r="BK501"/>
  <c r="J286"/>
  <c r="J3137"/>
  <c r="BK2972"/>
  <c r="J2736"/>
  <c r="J2448"/>
  <c r="J2322"/>
  <c r="J2108"/>
  <c r="BK1936"/>
  <c r="BK1772"/>
  <c r="J1695"/>
  <c r="BK1576"/>
  <c r="J1450"/>
  <c r="BK1270"/>
  <c r="BK1138"/>
  <c r="BK765"/>
  <c r="J412"/>
  <c r="J207"/>
  <c r="BK2669"/>
  <c r="J2538"/>
  <c r="J2454"/>
  <c r="J2249"/>
  <c r="BK2134"/>
  <c r="J1896"/>
  <c r="BK1709"/>
  <c r="BK1595"/>
  <c r="BK1478"/>
  <c r="J1331"/>
  <c r="BK1292"/>
  <c r="J1164"/>
  <c r="BK973"/>
  <c r="J741"/>
  <c r="J431"/>
  <c r="J252"/>
  <c r="J2614"/>
  <c r="J2503"/>
  <c r="J2290"/>
  <c r="BK2108"/>
  <c r="BK1964"/>
  <c r="BK1778"/>
  <c r="J1662"/>
  <c r="BK1429"/>
  <c r="J1292"/>
  <c r="J1136"/>
  <c r="BK929"/>
  <c r="BK352"/>
  <c r="BK184"/>
  <c i="3" r="J353"/>
  <c r="BK145"/>
  <c r="BK561"/>
  <c r="BK448"/>
  <c r="BK202"/>
  <c r="J524"/>
  <c r="J341"/>
  <c r="BK171"/>
  <c r="BK426"/>
  <c r="J232"/>
  <c i="4" r="BK99"/>
  <c r="BK134"/>
  <c r="BK130"/>
  <c i="5" r="BK104"/>
  <c r="J145"/>
  <c r="BK133"/>
  <c i="6" r="J141"/>
  <c r="BK127"/>
  <c r="BK101"/>
  <c r="BK106"/>
  <c i="7" r="J399"/>
  <c r="J290"/>
  <c r="BK242"/>
  <c r="J194"/>
  <c r="BK135"/>
  <c r="J462"/>
  <c r="BK414"/>
  <c r="J342"/>
  <c r="BK292"/>
  <c r="J236"/>
  <c r="BK186"/>
  <c r="J106"/>
  <c r="J428"/>
  <c r="BK341"/>
  <c r="BK293"/>
  <c r="J265"/>
  <c r="BK215"/>
  <c r="BK173"/>
  <c r="BK104"/>
  <c r="BK451"/>
  <c r="BK397"/>
  <c r="J332"/>
  <c r="BK278"/>
  <c r="J240"/>
  <c r="J208"/>
  <c r="BK171"/>
  <c r="BK103"/>
  <c i="8" r="J215"/>
  <c r="BK162"/>
  <c r="J133"/>
  <c r="BK253"/>
  <c r="J204"/>
  <c r="J173"/>
  <c r="J125"/>
  <c r="BK217"/>
  <c r="J183"/>
  <c r="J141"/>
  <c r="J142"/>
  <c i="9" r="J282"/>
  <c r="BK257"/>
  <c r="BK222"/>
  <c r="J195"/>
  <c r="J166"/>
  <c r="J109"/>
  <c r="BK91"/>
  <c r="BK260"/>
  <c r="J245"/>
  <c r="BK208"/>
  <c r="J168"/>
  <c r="J126"/>
  <c r="BK90"/>
  <c r="J269"/>
  <c r="BK219"/>
  <c r="J198"/>
  <c r="J157"/>
  <c r="BK114"/>
  <c r="J287"/>
  <c r="J253"/>
  <c r="BK228"/>
  <c r="J202"/>
  <c r="J164"/>
  <c r="BK140"/>
  <c r="J115"/>
  <c i="10" r="BK91"/>
  <c r="J96"/>
  <c i="11" r="BK306"/>
  <c r="BK227"/>
  <c r="BK140"/>
  <c r="BK284"/>
  <c r="BK215"/>
  <c r="BK155"/>
  <c r="BK312"/>
  <c r="BK185"/>
  <c r="BK128"/>
  <c r="BK303"/>
  <c r="J119"/>
  <c i="12" r="J274"/>
  <c r="J217"/>
  <c r="BK87"/>
  <c r="BK238"/>
  <c r="J123"/>
  <c r="J272"/>
  <c r="J223"/>
  <c r="BK145"/>
  <c r="BK270"/>
  <c r="J218"/>
  <c r="BK153"/>
  <c i="13" r="BK99"/>
  <c r="BK87"/>
  <c i="2" r="J2957"/>
  <c r="J2661"/>
  <c r="J2424"/>
  <c r="J2210"/>
  <c r="BK2013"/>
  <c r="J1862"/>
  <c r="BK1724"/>
  <c r="BK1530"/>
  <c r="BK1301"/>
  <c r="BK1136"/>
  <c r="BK899"/>
  <c r="J504"/>
  <c r="BK298"/>
  <c r="J3110"/>
  <c r="BK2803"/>
  <c r="BK2631"/>
  <c r="J2399"/>
  <c r="J2276"/>
  <c r="J2102"/>
  <c r="J1957"/>
  <c r="BK1782"/>
  <c r="J1705"/>
  <c r="J1595"/>
  <c r="J1457"/>
  <c r="J1261"/>
  <c r="BK1087"/>
  <c r="BK741"/>
  <c r="J383"/>
  <c r="BK152"/>
  <c r="J2985"/>
  <c r="BK2788"/>
  <c r="BK2696"/>
  <c r="BK2559"/>
  <c r="BK2368"/>
  <c r="BK2102"/>
  <c r="J1789"/>
  <c r="J1593"/>
  <c r="BK1408"/>
  <c r="J1217"/>
  <c r="J1008"/>
  <c r="BK861"/>
  <c r="J460"/>
  <c r="BK243"/>
  <c r="BK2607"/>
  <c r="J2505"/>
  <c r="BK2297"/>
  <c r="BK2141"/>
  <c r="J1936"/>
  <c r="J1761"/>
  <c r="J1641"/>
  <c r="J1387"/>
  <c r="J1224"/>
  <c r="BK1008"/>
  <c r="J887"/>
  <c r="BK752"/>
  <c r="J594"/>
  <c r="J471"/>
  <c r="J165"/>
  <c i="3" r="J335"/>
  <c r="BK119"/>
  <c r="BK502"/>
  <c r="J190"/>
  <c r="J541"/>
  <c r="BK346"/>
  <c r="BK184"/>
  <c r="J494"/>
  <c r="J274"/>
  <c i="4" r="J108"/>
  <c r="BK113"/>
  <c r="J119"/>
  <c i="5" r="BK92"/>
  <c r="J134"/>
  <c r="J132"/>
  <c i="6" r="J139"/>
  <c r="J132"/>
  <c r="BK102"/>
  <c r="J128"/>
  <c i="7" r="BK417"/>
  <c r="BK349"/>
  <c r="BK265"/>
  <c r="J222"/>
  <c r="BK161"/>
  <c r="J111"/>
  <c r="BK445"/>
  <c r="J368"/>
  <c r="J306"/>
  <c r="BK273"/>
  <c r="BK217"/>
  <c r="J128"/>
  <c r="BK468"/>
  <c r="J417"/>
  <c r="J333"/>
  <c r="BK289"/>
  <c r="J219"/>
  <c r="BK184"/>
  <c r="J93"/>
  <c r="BK449"/>
  <c r="J374"/>
  <c r="BK329"/>
  <c r="BK275"/>
  <c r="J244"/>
  <c r="J212"/>
  <c r="J163"/>
  <c i="8" r="J244"/>
  <c r="BK208"/>
  <c r="J156"/>
  <c r="BK102"/>
  <c r="J234"/>
  <c r="J119"/>
  <c r="BK224"/>
  <c r="J192"/>
  <c r="BK146"/>
  <c r="BK92"/>
  <c r="J92"/>
  <c i="9" r="J260"/>
  <c r="BK230"/>
  <c r="BK199"/>
  <c r="BK163"/>
  <c r="J119"/>
  <c r="BK98"/>
  <c r="BK283"/>
  <c r="BK253"/>
  <c r="J227"/>
  <c r="BK191"/>
  <c r="BK152"/>
  <c r="BK125"/>
  <c r="J288"/>
  <c r="BK241"/>
  <c r="J211"/>
  <c r="J180"/>
  <c r="J130"/>
  <c r="BK103"/>
  <c r="J275"/>
  <c r="BK247"/>
  <c r="BK223"/>
  <c r="J184"/>
  <c r="J152"/>
  <c r="BK138"/>
  <c r="J97"/>
  <c i="10" r="BK90"/>
  <c r="BK83"/>
  <c i="11" r="J284"/>
  <c r="J212"/>
  <c r="BK137"/>
  <c r="J300"/>
  <c r="J240"/>
  <c r="J167"/>
  <c r="J326"/>
  <c r="BK194"/>
  <c r="BK134"/>
  <c r="J323"/>
  <c r="BK243"/>
  <c r="BK86"/>
  <c i="12" r="BK222"/>
  <c r="J114"/>
  <c r="BK259"/>
  <c r="BK169"/>
  <c r="J298"/>
  <c r="J238"/>
  <c r="BK181"/>
  <c r="BK304"/>
  <c r="BK249"/>
  <c r="J204"/>
  <c i="13" r="J97"/>
  <c r="BK95"/>
  <c i="2" r="BK2980"/>
  <c r="BK2800"/>
  <c r="BK2590"/>
  <c r="J2356"/>
  <c r="J2128"/>
  <c r="J1964"/>
  <c r="J509"/>
  <c r="J331"/>
  <c r="BK3130"/>
  <c r="J2873"/>
  <c r="BK2649"/>
  <c r="BK2538"/>
  <c r="BK2350"/>
  <c r="J2168"/>
  <c r="BK1950"/>
  <c r="J1778"/>
  <c r="BK1717"/>
  <c r="BK1654"/>
  <c r="BK1492"/>
  <c r="J1324"/>
  <c r="BK1191"/>
  <c r="J984"/>
  <c r="J601"/>
  <c r="BK331"/>
  <c r="BK165"/>
  <c r="J2952"/>
  <c r="BK2752"/>
  <c r="J2681"/>
  <c r="J2532"/>
  <c r="J2297"/>
  <c r="BK2027"/>
  <c r="BK1734"/>
  <c r="J1530"/>
  <c r="BK1338"/>
  <c r="BK1186"/>
  <c r="J990"/>
  <c r="J758"/>
  <c r="J498"/>
  <c r="BK290"/>
  <c r="BK2706"/>
  <c r="J2544"/>
  <c r="BK2374"/>
  <c r="BK2198"/>
  <c r="BK2014"/>
  <c r="BK1807"/>
  <c r="BK1632"/>
  <c r="J1366"/>
  <c r="J1179"/>
  <c r="BK984"/>
  <c r="J826"/>
  <c r="J634"/>
  <c r="J542"/>
  <c r="BK336"/>
  <c i="3" r="BK577"/>
  <c r="J437"/>
  <c r="BK150"/>
  <c r="BK524"/>
  <c r="J418"/>
  <c r="J119"/>
  <c r="BK410"/>
  <c r="BK220"/>
  <c r="J127"/>
  <c r="J346"/>
  <c r="BK111"/>
  <c i="4" r="BK84"/>
  <c r="BK132"/>
  <c r="BK120"/>
  <c i="5" r="J120"/>
  <c r="J119"/>
  <c r="BK118"/>
  <c r="J100"/>
  <c i="6" r="J101"/>
  <c r="BK152"/>
  <c r="J153"/>
  <c i="7" r="BK470"/>
  <c r="J373"/>
  <c r="J295"/>
  <c r="BK250"/>
  <c r="BK187"/>
  <c r="BK138"/>
  <c r="J451"/>
  <c r="J396"/>
  <c r="J319"/>
  <c r="BK276"/>
  <c r="BK229"/>
  <c r="J191"/>
  <c r="BK109"/>
  <c r="BK458"/>
  <c r="BK373"/>
  <c r="BK322"/>
  <c r="BK268"/>
  <c r="BK220"/>
  <c r="J183"/>
  <c r="J143"/>
  <c r="BK484"/>
  <c r="J435"/>
  <c r="J349"/>
  <c r="BK297"/>
  <c r="J256"/>
  <c r="J223"/>
  <c r="J184"/>
  <c r="J122"/>
  <c i="8" r="J249"/>
  <c r="BK188"/>
  <c r="J130"/>
  <c r="BK242"/>
  <c r="BK197"/>
  <c r="BK169"/>
  <c r="BK128"/>
  <c r="J211"/>
  <c r="BK172"/>
  <c r="J131"/>
  <c r="BK157"/>
  <c i="9" r="J284"/>
  <c r="BK240"/>
  <c r="J219"/>
  <c r="J192"/>
  <c r="BK160"/>
  <c r="BK116"/>
  <c r="J93"/>
  <c r="BK262"/>
  <c r="BK236"/>
  <c r="BK204"/>
  <c r="BK164"/>
  <c r="J138"/>
  <c r="J108"/>
  <c r="BK277"/>
  <c r="J221"/>
  <c r="J199"/>
  <c r="J165"/>
  <c r="BK128"/>
  <c r="BK93"/>
  <c r="J273"/>
  <c r="BK248"/>
  <c r="J225"/>
  <c r="J191"/>
  <c r="J162"/>
  <c r="J141"/>
  <c r="J117"/>
  <c i="10" r="BK86"/>
  <c r="BK82"/>
  <c i="11" r="BK315"/>
  <c r="J230"/>
  <c r="J134"/>
  <c r="BK259"/>
  <c r="J224"/>
  <c r="BK149"/>
  <c r="BK325"/>
  <c r="J191"/>
  <c r="J104"/>
  <c r="J294"/>
  <c r="J110"/>
  <c i="12" r="BK284"/>
  <c r="J220"/>
  <c r="J312"/>
  <c r="J236"/>
  <c r="BK211"/>
  <c r="BK274"/>
  <c r="BK228"/>
  <c r="J155"/>
  <c r="BK299"/>
  <c r="BK223"/>
  <c r="BK194"/>
  <c i="13" r="J99"/>
  <c r="J100"/>
  <c i="2" r="BK3118"/>
  <c r="BK2838"/>
  <c r="J2637"/>
  <c r="J2380"/>
  <c r="J2204"/>
  <c r="J2006"/>
  <c r="BK1815"/>
  <c r="BK1731"/>
  <c r="J1559"/>
  <c r="BK1331"/>
  <c r="BK1217"/>
  <c r="J911"/>
  <c r="J563"/>
  <c r="BK406"/>
  <c r="J239"/>
  <c r="BK2985"/>
  <c r="BK2906"/>
  <c r="BK2643"/>
  <c r="J2466"/>
  <c r="BK2304"/>
  <c r="J2115"/>
  <c r="BK2033"/>
  <c r="J1781"/>
  <c r="J1694"/>
  <c r="J1645"/>
  <c r="J1422"/>
  <c r="J1255"/>
  <c r="BK1140"/>
  <c r="BK855"/>
  <c r="BK448"/>
  <c r="BK265"/>
  <c r="BK3038"/>
  <c r="J2838"/>
  <c r="J2712"/>
  <c r="BK2565"/>
  <c r="BK2387"/>
  <c r="BK2128"/>
  <c r="BK1792"/>
  <c r="J1546"/>
  <c r="BK1345"/>
  <c r="BK1261"/>
  <c r="J1180"/>
  <c r="J986"/>
  <c r="BK747"/>
  <c r="J465"/>
  <c r="BK284"/>
  <c r="BK2701"/>
  <c r="J2515"/>
  <c r="BK2310"/>
  <c r="BK2115"/>
  <c r="J1978"/>
  <c r="BK1780"/>
  <c r="J1665"/>
  <c r="J1550"/>
  <c r="J1315"/>
  <c i="3" r="BK348"/>
  <c r="J557"/>
  <c r="J493"/>
  <c r="J196"/>
  <c r="J545"/>
  <c r="J359"/>
  <c r="J207"/>
  <c r="J498"/>
  <c r="J308"/>
  <c i="4" r="BK116"/>
  <c r="BK118"/>
  <c r="J107"/>
  <c i="5" r="BK131"/>
  <c r="BK113"/>
  <c r="BK84"/>
  <c r="J84"/>
  <c i="6" r="BK93"/>
  <c r="J93"/>
  <c r="J100"/>
  <c i="7" r="J495"/>
  <c r="J345"/>
  <c r="BK259"/>
  <c r="J234"/>
  <c r="J166"/>
  <c r="J109"/>
  <c r="BK447"/>
  <c r="J352"/>
  <c r="J303"/>
  <c r="J272"/>
  <c r="J213"/>
  <c r="BK122"/>
  <c r="J464"/>
  <c r="J407"/>
  <c r="J317"/>
  <c r="J278"/>
  <c r="J209"/>
  <c r="BK166"/>
  <c r="BK491"/>
  <c r="BK441"/>
  <c r="J376"/>
  <c r="J326"/>
  <c r="J273"/>
  <c r="BK227"/>
  <c r="J181"/>
  <c r="BK111"/>
  <c i="8" r="BK207"/>
  <c r="J157"/>
  <c r="BK119"/>
  <c r="BK232"/>
  <c r="BK178"/>
  <c r="J136"/>
  <c r="J236"/>
  <c r="BK201"/>
  <c r="J166"/>
  <c r="BK133"/>
  <c r="J97"/>
  <c i="9" r="J268"/>
  <c r="BK239"/>
  <c r="BK216"/>
  <c r="J183"/>
  <c r="J143"/>
  <c r="BK105"/>
  <c r="BK288"/>
  <c r="J255"/>
  <c r="J209"/>
  <c r="BK170"/>
  <c r="BK151"/>
  <c r="BK95"/>
  <c r="J283"/>
  <c r="J217"/>
  <c r="BK184"/>
  <c r="BK156"/>
  <c r="BK117"/>
  <c r="J90"/>
  <c r="J259"/>
  <c r="J239"/>
  <c r="BK213"/>
  <c r="BK182"/>
  <c r="J150"/>
  <c r="BK123"/>
  <c i="10" r="BK92"/>
  <c r="BK89"/>
  <c i="11" r="BK322"/>
  <c r="BK234"/>
  <c r="BK179"/>
  <c r="BK331"/>
  <c r="BK240"/>
  <c r="J173"/>
  <c r="BK327"/>
  <c r="J215"/>
  <c r="J149"/>
  <c r="BK333"/>
  <c r="BK250"/>
  <c i="12" r="J306"/>
  <c r="BK246"/>
  <c r="J157"/>
  <c r="BK262"/>
  <c r="J212"/>
  <c r="BK261"/>
  <c r="BK219"/>
  <c r="J139"/>
  <c r="J271"/>
  <c r="BK217"/>
  <c r="J152"/>
  <c i="13" r="BK98"/>
  <c i="2" r="BK3103"/>
  <c r="BK2876"/>
  <c r="J2607"/>
  <c r="J2374"/>
  <c r="J2147"/>
  <c r="J1985"/>
  <c r="J1889"/>
  <c r="J1654"/>
  <c r="J1429"/>
  <c r="BK1224"/>
  <c r="BK990"/>
  <c r="BK708"/>
  <c r="BK419"/>
  <c r="J243"/>
  <c r="BK3100"/>
  <c r="J2802"/>
  <c r="BK2553"/>
  <c r="BK2380"/>
  <c r="BK2236"/>
  <c r="BK2073"/>
  <c r="J1910"/>
  <c r="BK1746"/>
  <c r="BK1666"/>
  <c r="J1502"/>
  <c r="J1359"/>
  <c r="J1199"/>
  <c r="J965"/>
  <c r="J553"/>
  <c r="J308"/>
  <c r="J144"/>
  <c r="J2631"/>
  <c r="J2496"/>
  <c r="BK2344"/>
  <c r="J2083"/>
  <c r="BK1829"/>
  <c r="BK1693"/>
  <c r="J1526"/>
  <c r="BK1387"/>
  <c r="J1213"/>
  <c r="J991"/>
  <c r="BK812"/>
  <c r="BK500"/>
  <c r="J399"/>
  <c r="BK216"/>
  <c r="BK2460"/>
  <c r="BK2243"/>
  <c r="BK2036"/>
  <c r="J1837"/>
  <c r="J1731"/>
  <c r="BK1634"/>
  <c r="BK1373"/>
  <c r="J1191"/>
  <c r="J1004"/>
  <c r="BK483"/>
  <c r="BK288"/>
  <c i="3" r="BK549"/>
  <c r="J220"/>
  <c r="J530"/>
  <c r="J382"/>
  <c r="BK94"/>
  <c r="J503"/>
  <c r="BK264"/>
  <c r="J132"/>
  <c r="BK382"/>
  <c r="J136"/>
  <c i="4" r="BK86"/>
  <c r="BK109"/>
  <c r="J84"/>
  <c r="J99"/>
  <c i="5" r="BK135"/>
  <c r="BK100"/>
  <c i="6" r="J155"/>
  <c r="BK153"/>
  <c r="BK120"/>
  <c r="J84"/>
  <c i="7" r="J455"/>
  <c r="J354"/>
  <c r="BK269"/>
  <c r="BK228"/>
  <c r="J158"/>
  <c r="J98"/>
  <c r="J441"/>
  <c r="BK376"/>
  <c r="BK296"/>
  <c r="J255"/>
  <c r="J224"/>
  <c r="BK130"/>
  <c r="J480"/>
  <c r="BK420"/>
  <c r="BK332"/>
  <c r="J282"/>
  <c r="J230"/>
  <c r="J198"/>
  <c r="J161"/>
  <c r="J488"/>
  <c r="J409"/>
  <c r="J339"/>
  <c r="J291"/>
  <c r="J250"/>
  <c r="J229"/>
  <c r="BK191"/>
  <c r="BK140"/>
  <c i="8" r="J232"/>
  <c r="J186"/>
  <c r="J150"/>
  <c r="J95"/>
  <c r="BK215"/>
  <c r="BK182"/>
  <c r="BK139"/>
  <c r="J228"/>
  <c r="BK195"/>
  <c r="BK151"/>
  <c r="J163"/>
  <c r="J90"/>
  <c i="9" r="J263"/>
  <c r="J231"/>
  <c r="J205"/>
  <c r="BK174"/>
  <c r="BK142"/>
  <c r="J103"/>
  <c r="J286"/>
  <c r="BK256"/>
  <c r="BK224"/>
  <c r="J185"/>
  <c r="BK149"/>
  <c r="J118"/>
  <c r="BK289"/>
  <c r="BK251"/>
  <c r="BK212"/>
  <c r="J178"/>
  <c r="BK136"/>
  <c r="BK102"/>
  <c r="J272"/>
  <c r="J243"/>
  <c r="BK215"/>
  <c r="BK186"/>
  <c r="J153"/>
  <c r="J133"/>
  <c r="BK87"/>
  <c i="10" r="BK85"/>
  <c r="J87"/>
  <c i="11" r="J253"/>
  <c r="J185"/>
  <c r="J95"/>
  <c r="J256"/>
  <c r="J188"/>
  <c r="J324"/>
  <c r="J203"/>
  <c r="J140"/>
  <c r="BK328"/>
  <c r="BK246"/>
  <c r="BK92"/>
  <c i="12" r="BK248"/>
  <c r="BK156"/>
  <c r="BK272"/>
  <c r="J215"/>
  <c r="BK306"/>
  <c r="J260"/>
  <c r="BK204"/>
  <c r="BK310"/>
  <c r="J248"/>
  <c r="J214"/>
  <c r="J127"/>
  <c i="13" r="BK101"/>
  <c i="2" r="BK3110"/>
  <c r="J2891"/>
  <c r="J2484"/>
  <c r="J2310"/>
  <c r="BK2050"/>
  <c r="BK1903"/>
  <c r="BK1754"/>
  <c r="J1672"/>
  <c r="J1436"/>
  <c r="BK1236"/>
  <c r="J1027"/>
  <c r="J686"/>
  <c r="BK442"/>
  <c r="BK252"/>
  <c r="J3046"/>
  <c r="J2791"/>
  <c r="BK2578"/>
  <c r="BK2362"/>
  <c r="BK2175"/>
  <c r="J2043"/>
  <c r="J1822"/>
  <c r="J1735"/>
  <c r="BK1662"/>
  <c r="BK1485"/>
  <c r="BK1315"/>
  <c r="BK1179"/>
  <c r="BK1004"/>
  <c r="BK515"/>
  <c r="BK319"/>
  <c r="J3140"/>
  <c r="BK2873"/>
  <c r="J2779"/>
  <c r="BK2661"/>
  <c r="BK2490"/>
  <c r="BK2269"/>
  <c r="J2014"/>
  <c r="BK1694"/>
  <c r="J1504"/>
  <c r="J1307"/>
  <c r="J1095"/>
  <c r="J899"/>
  <c r="J654"/>
  <c r="J406"/>
  <c r="BK188"/>
  <c r="J2559"/>
  <c r="BK2424"/>
  <c r="J2256"/>
  <c r="J2073"/>
  <c r="J1875"/>
  <c r="BK1708"/>
  <c r="BK1522"/>
  <c r="J1294"/>
  <c r="BK1143"/>
  <c r="J973"/>
  <c r="BK725"/>
  <c r="BK563"/>
  <c r="BK436"/>
  <c r="J196"/>
  <c i="3" r="J459"/>
  <c r="J202"/>
  <c r="BK535"/>
  <c r="BK437"/>
  <c r="BK127"/>
  <c r="BK500"/>
  <c r="J239"/>
  <c r="J141"/>
  <c r="BK365"/>
  <c r="J184"/>
  <c i="4" r="J94"/>
  <c r="BK94"/>
  <c r="BK85"/>
  <c i="5" r="BK126"/>
  <c r="BK120"/>
  <c r="J94"/>
  <c i="6" r="J152"/>
  <c r="BK88"/>
  <c r="J138"/>
  <c r="BK141"/>
  <c i="7" r="J443"/>
  <c r="J336"/>
  <c r="BK255"/>
  <c r="BK214"/>
  <c r="J151"/>
  <c r="BK478"/>
  <c r="J394"/>
  <c r="J329"/>
  <c r="BK290"/>
  <c r="J249"/>
  <c r="BK208"/>
  <c r="BK117"/>
  <c r="BK455"/>
  <c r="BK402"/>
  <c r="BK319"/>
  <c r="BK281"/>
  <c r="BK225"/>
  <c r="J204"/>
  <c r="J145"/>
  <c r="J486"/>
  <c r="J437"/>
  <c r="BK351"/>
  <c r="BK317"/>
  <c r="BK252"/>
  <c r="J225"/>
  <c r="J196"/>
  <c r="J148"/>
  <c i="8" r="BK236"/>
  <c r="J194"/>
  <c r="J143"/>
  <c r="J201"/>
  <c r="J190"/>
  <c r="BK171"/>
  <c r="BK143"/>
  <c r="J247"/>
  <c r="BK205"/>
  <c r="BK163"/>
  <c r="J162"/>
  <c i="9" r="BK285"/>
  <c r="J267"/>
  <c r="J237"/>
  <c r="J206"/>
  <c r="BK173"/>
  <c r="BK110"/>
  <c r="J92"/>
  <c r="BK265"/>
  <c r="BK235"/>
  <c r="J207"/>
  <c r="J169"/>
  <c r="BK144"/>
  <c r="J111"/>
  <c r="BK284"/>
  <c r="BK234"/>
  <c r="J201"/>
  <c r="J173"/>
  <c r="BK155"/>
  <c r="J98"/>
  <c r="J271"/>
  <c r="J242"/>
  <c r="BK214"/>
  <c r="J177"/>
  <c r="BK148"/>
  <c r="J128"/>
  <c i="10" r="BK87"/>
  <c r="J88"/>
  <c i="11" r="BK318"/>
  <c r="BK268"/>
  <c r="J197"/>
  <c r="BK89"/>
  <c r="J250"/>
  <c r="J182"/>
  <c r="J122"/>
  <c r="BK278"/>
  <c r="J179"/>
  <c r="J116"/>
  <c r="BK297"/>
  <c r="BK116"/>
  <c i="12" r="BK273"/>
  <c r="BK214"/>
  <c r="BK311"/>
  <c r="J226"/>
  <c r="BK308"/>
  <c r="J257"/>
  <c r="BK158"/>
  <c r="J87"/>
  <c r="BK227"/>
  <c r="BK187"/>
  <c i="13" r="BK100"/>
  <c r="J86"/>
  <c i="2" r="J2906"/>
  <c r="J2649"/>
  <c r="J2393"/>
  <c r="J2198"/>
  <c r="J1999"/>
  <c r="J1882"/>
  <c r="J1743"/>
  <c r="BK1677"/>
  <c r="J1516"/>
  <c r="BK1313"/>
  <c r="BK1222"/>
  <c r="BK1083"/>
  <c r="BK896"/>
  <c r="BK573"/>
  <c r="BK425"/>
  <c r="J152"/>
  <c r="BK2957"/>
  <c r="J2728"/>
  <c r="BK2472"/>
  <c r="J2269"/>
  <c r="J2121"/>
  <c r="J2036"/>
  <c r="J1805"/>
  <c r="J1693"/>
  <c r="BK1641"/>
  <c r="J1464"/>
  <c r="J1313"/>
  <c r="J1152"/>
  <c r="J929"/>
  <c r="J503"/>
  <c r="J290"/>
  <c r="J3031"/>
  <c r="J2803"/>
  <c r="J2706"/>
  <c r="BK2572"/>
  <c r="BK2442"/>
  <c r="J2175"/>
  <c r="J1924"/>
  <c r="J1706"/>
  <c r="BK1500"/>
  <c r="J1248"/>
  <c r="J1099"/>
  <c r="J896"/>
  <c r="J616"/>
  <c r="BK454"/>
  <c r="BK255"/>
  <c r="J2602"/>
  <c r="BK2466"/>
  <c r="J2262"/>
  <c r="J2076"/>
  <c r="BK1865"/>
  <c r="BK1706"/>
  <c r="BK1559"/>
  <c r="BK1317"/>
  <c r="J1101"/>
  <c r="J861"/>
  <c r="J611"/>
  <c r="J477"/>
  <c r="BK203"/>
  <c i="3" r="BK497"/>
  <c r="J246"/>
  <c r="BK545"/>
  <c r="BK494"/>
  <c r="BK225"/>
  <c r="BK530"/>
  <c r="BK353"/>
  <c r="BK190"/>
  <c r="BK495"/>
  <c r="J289"/>
  <c i="4" r="J115"/>
  <c r="J116"/>
  <c r="J90"/>
  <c i="5" r="BK139"/>
  <c r="J133"/>
  <c r="BK88"/>
  <c r="J88"/>
  <c i="6" r="BK154"/>
  <c r="J134"/>
  <c r="BK140"/>
  <c i="7" r="BK435"/>
  <c r="BK339"/>
  <c r="BK264"/>
  <c r="BK223"/>
  <c r="J153"/>
  <c r="BK93"/>
  <c r="BK424"/>
  <c r="BK348"/>
  <c r="BK291"/>
  <c r="J246"/>
  <c r="BK158"/>
  <c r="BK486"/>
  <c r="BK422"/>
  <c r="J334"/>
  <c r="J292"/>
  <c r="J259"/>
  <c r="BK201"/>
  <c r="BK101"/>
  <c r="J473"/>
  <c r="J405"/>
  <c r="J343"/>
  <c r="BK314"/>
  <c r="BK266"/>
  <c r="J232"/>
  <c r="J205"/>
  <c r="J156"/>
  <c i="8" r="BK240"/>
  <c r="J212"/>
  <c r="BK159"/>
  <c r="BK97"/>
  <c r="BK202"/>
  <c r="J174"/>
  <c r="BK117"/>
  <c r="J242"/>
  <c r="BK204"/>
  <c r="BK156"/>
  <c r="J168"/>
  <c i="9" r="J279"/>
  <c r="J258"/>
  <c r="J229"/>
  <c r="BK180"/>
  <c r="J146"/>
  <c r="BK107"/>
  <c r="BK282"/>
  <c r="BK259"/>
  <c r="J230"/>
  <c r="BK195"/>
  <c r="BK153"/>
  <c r="BK127"/>
  <c r="BK286"/>
  <c r="J235"/>
  <c r="BK190"/>
  <c r="J158"/>
  <c r="J124"/>
  <c r="BK89"/>
  <c r="BK255"/>
  <c r="BK229"/>
  <c r="BK203"/>
  <c r="BK176"/>
  <c r="BK147"/>
  <c r="BK124"/>
  <c i="10" r="J95"/>
  <c r="J83"/>
  <c i="11" r="BK324"/>
  <c r="J265"/>
  <c r="BK173"/>
  <c r="J333"/>
  <c r="J247"/>
  <c r="J176"/>
  <c r="J331"/>
  <c r="J234"/>
  <c r="J155"/>
  <c r="BK334"/>
  <c r="BK247"/>
  <c r="BK95"/>
  <c i="12" r="BK254"/>
  <c r="J159"/>
  <c r="BK298"/>
  <c r="BK157"/>
  <c r="BK271"/>
  <c r="J213"/>
  <c r="BK127"/>
  <c r="J258"/>
  <c r="J216"/>
  <c r="BK151"/>
  <c i="13" r="J95"/>
  <c i="2" r="J2972"/>
  <c r="BK2791"/>
  <c r="BK2496"/>
  <c r="J2329"/>
  <c r="BK2063"/>
  <c r="J1950"/>
  <c r="J1772"/>
  <c r="BK1687"/>
  <c r="J1443"/>
  <c r="J1231"/>
  <c r="BK1075"/>
  <c r="J883"/>
  <c r="BK477"/>
  <c r="J265"/>
  <c r="J3118"/>
  <c r="J2799"/>
  <c r="BK2584"/>
  <c r="BK2411"/>
  <c r="BK2262"/>
  <c r="BK2089"/>
  <c r="BK1924"/>
  <c r="BK1769"/>
  <c r="BK1690"/>
  <c r="BK1546"/>
  <c r="J1471"/>
  <c r="J1314"/>
  <c r="BK1091"/>
  <c r="BK771"/>
  <c r="BK344"/>
  <c r="J129"/>
  <c r="J2980"/>
  <c r="BK2782"/>
  <c r="BK2637"/>
  <c r="J2460"/>
  <c r="J2182"/>
  <c r="J1868"/>
  <c r="J1708"/>
  <c r="BK1502"/>
  <c r="BK1206"/>
  <c r="J1007"/>
  <c r="BK883"/>
  <c r="BK530"/>
  <c r="J298"/>
  <c r="BK137"/>
  <c r="J2553"/>
  <c r="J2411"/>
  <c r="BK2168"/>
  <c r="BK1999"/>
  <c r="BK1805"/>
  <c r="BK1705"/>
  <c r="BK1436"/>
  <c r="BK1231"/>
  <c r="J1186"/>
  <c r="J1125"/>
  <c r="BK991"/>
  <c r="J573"/>
  <c r="BK509"/>
  <c r="BK460"/>
  <c r="BK308"/>
  <c r="J188"/>
  <c i="3" r="BK573"/>
  <c r="J467"/>
  <c r="BK141"/>
  <c r="BK503"/>
  <c r="BK359"/>
  <c r="BK588"/>
  <c r="BK501"/>
  <c r="J282"/>
  <c r="J561"/>
  <c r="BK335"/>
  <c r="J94"/>
  <c i="4" r="BK90"/>
  <c r="BK119"/>
  <c r="BK108"/>
  <c i="5" r="BK146"/>
  <c r="BK132"/>
  <c r="J126"/>
  <c i="6" r="BK134"/>
  <c r="J140"/>
  <c r="BK132"/>
  <c r="BK138"/>
  <c i="7" r="J432"/>
  <c r="BK334"/>
  <c r="BK253"/>
  <c r="BK213"/>
  <c r="BK145"/>
  <c r="J470"/>
  <c r="BK405"/>
  <c r="J341"/>
  <c r="J293"/>
  <c r="BK244"/>
  <c r="BK202"/>
  <c r="BK493"/>
  <c r="BK439"/>
  <c r="J351"/>
  <c r="J297"/>
  <c r="J266"/>
  <c r="BK224"/>
  <c r="BK189"/>
  <c r="J140"/>
  <c r="BK482"/>
  <c r="BK430"/>
  <c r="J370"/>
  <c r="BK330"/>
  <c r="BK279"/>
  <c r="J238"/>
  <c r="BK207"/>
  <c r="J168"/>
  <c i="8" r="BK238"/>
  <c r="BK190"/>
  <c r="J151"/>
  <c r="BK90"/>
  <c r="BK198"/>
  <c r="J172"/>
  <c r="J123"/>
  <c r="BK226"/>
  <c r="BK194"/>
  <c r="J153"/>
  <c r="BK160"/>
  <c i="9" r="BK281"/>
  <c r="J256"/>
  <c r="BK226"/>
  <c r="BK193"/>
  <c r="BK157"/>
  <c r="J121"/>
  <c r="J89"/>
  <c r="BK267"/>
  <c r="J241"/>
  <c r="BK201"/>
  <c r="BK165"/>
  <c r="BK141"/>
  <c r="J114"/>
  <c r="J270"/>
  <c r="J228"/>
  <c r="J193"/>
  <c r="J160"/>
  <c r="BK132"/>
  <c r="BK101"/>
  <c r="BK274"/>
  <c r="J246"/>
  <c r="BK221"/>
  <c r="BK187"/>
  <c r="BK159"/>
  <c r="BK130"/>
  <c r="J88"/>
  <c i="10" r="J86"/>
  <c i="11" r="BK329"/>
  <c r="BK271"/>
  <c r="J194"/>
  <c r="J128"/>
  <c r="J288"/>
  <c r="BK212"/>
  <c r="J146"/>
  <c r="J309"/>
  <c r="BK188"/>
  <c r="J137"/>
  <c r="BK326"/>
  <c r="J125"/>
  <c i="12" r="J291"/>
  <c r="J221"/>
  <c r="BK312"/>
  <c r="BK235"/>
  <c r="BK164"/>
  <c r="J273"/>
  <c r="J227"/>
  <c r="J153"/>
  <c r="BK291"/>
  <c r="BK236"/>
  <c r="J202"/>
  <c i="13" r="BK102"/>
  <c r="BK94"/>
  <c i="2" r="J3038"/>
  <c r="BK2779"/>
  <c r="BK2532"/>
  <c r="J2344"/>
  <c r="BK2083"/>
  <c r="J1943"/>
  <c r="J1746"/>
  <c r="J1690"/>
  <c r="J1485"/>
  <c r="BK1248"/>
  <c r="J1087"/>
  <c r="BK908"/>
  <c r="J532"/>
  <c r="J325"/>
  <c r="BK144"/>
  <c r="J2921"/>
  <c r="J2669"/>
  <c r="J2521"/>
  <c r="BK2283"/>
  <c r="J2141"/>
  <c r="BK2006"/>
  <c r="J1799"/>
  <c r="J1687"/>
  <c r="J1522"/>
  <c r="BK1401"/>
  <c r="J1215"/>
  <c r="BK1027"/>
  <c r="J723"/>
  <c r="BK364"/>
  <c i="1" r="AS54"/>
  <c i="2" r="J1075"/>
  <c r="J921"/>
  <c r="BK666"/>
  <c r="J306"/>
  <c r="J2734"/>
  <c r="J2578"/>
  <c r="BK2356"/>
  <c r="J2153"/>
  <c r="J1903"/>
  <c r="BK1710"/>
  <c r="BK1568"/>
  <c r="J1345"/>
  <c r="BK1164"/>
  <c r="BK975"/>
  <c r="J448"/>
  <c i="3" r="J584"/>
  <c r="J325"/>
  <c r="J101"/>
  <c r="J501"/>
  <c r="J306"/>
  <c r="J553"/>
  <c r="J399"/>
  <c r="BK196"/>
  <c r="J505"/>
  <c r="BK306"/>
  <c i="4" r="BK133"/>
  <c r="BK117"/>
  <c r="J113"/>
  <c i="5" r="BK130"/>
  <c r="J130"/>
  <c r="J131"/>
  <c r="J104"/>
  <c i="6" r="J120"/>
  <c r="J147"/>
  <c r="J143"/>
  <c i="7" r="BK488"/>
  <c r="J412"/>
  <c r="J311"/>
  <c r="J252"/>
  <c r="BK204"/>
  <c r="BK148"/>
  <c r="J92"/>
  <c r="BK399"/>
  <c r="J324"/>
  <c r="BK286"/>
  <c r="BK245"/>
  <c r="J201"/>
  <c r="BK495"/>
  <c r="J453"/>
  <c r="BK352"/>
  <c r="BK303"/>
  <c r="BK270"/>
  <c r="BK222"/>
  <c r="J187"/>
  <c r="BK97"/>
  <c r="BK466"/>
  <c r="J439"/>
  <c r="BK368"/>
  <c r="J325"/>
  <c r="J268"/>
  <c r="J233"/>
  <c r="BK198"/>
  <c r="BK153"/>
  <c r="J95"/>
  <c i="8" r="J210"/>
  <c r="BK174"/>
  <c r="BK123"/>
  <c r="J240"/>
  <c r="J195"/>
  <c r="J146"/>
  <c r="J238"/>
  <c r="J202"/>
  <c r="J160"/>
  <c r="BK100"/>
  <c r="BK95"/>
  <c i="9" r="BK269"/>
  <c r="BK238"/>
  <c r="BK211"/>
  <c r="BK189"/>
  <c r="J156"/>
  <c r="BK118"/>
  <c r="J96"/>
  <c r="BK266"/>
  <c r="J233"/>
  <c r="J196"/>
  <c r="BK154"/>
  <c r="BK137"/>
  <c r="J104"/>
  <c r="BK278"/>
  <c r="BK225"/>
  <c r="J189"/>
  <c r="J161"/>
  <c r="BK126"/>
  <c r="BK92"/>
  <c r="J264"/>
  <c r="J236"/>
  <c r="BK206"/>
  <c r="J181"/>
  <c r="J149"/>
  <c r="J125"/>
  <c r="J106"/>
  <c i="10" r="J92"/>
  <c i="11" r="BK323"/>
  <c r="J278"/>
  <c r="BK167"/>
  <c r="J312"/>
  <c r="J243"/>
  <c r="BK125"/>
  <c r="J328"/>
  <c r="J221"/>
  <c r="BK152"/>
  <c r="J334"/>
  <c r="J259"/>
  <c r="BK107"/>
  <c i="12" r="BK257"/>
  <c r="BK201"/>
  <c r="J311"/>
  <c r="J247"/>
  <c r="BK202"/>
  <c r="J275"/>
  <c r="J235"/>
  <c r="BK154"/>
  <c r="J284"/>
  <c r="BK226"/>
  <c r="BK203"/>
  <c i="13" r="BK89"/>
  <c r="BK97"/>
  <c i="2" r="J3008"/>
  <c r="J2797"/>
  <c r="BK2526"/>
  <c r="BK2336"/>
  <c r="J2089"/>
  <c r="BK1992"/>
  <c r="J1792"/>
  <c r="BK1695"/>
  <c r="BK1512"/>
  <c r="J1276"/>
  <c r="BK1095"/>
  <c r="BK826"/>
  <c r="J530"/>
  <c r="J344"/>
  <c r="J137"/>
  <c r="BK2936"/>
  <c r="BK2714"/>
  <c r="BK2544"/>
  <c r="BK2329"/>
  <c r="J2134"/>
  <c r="BK1875"/>
  <c r="BK1775"/>
  <c r="BK1692"/>
  <c r="BK1526"/>
  <c r="J1408"/>
  <c r="BK1279"/>
  <c r="BK1150"/>
  <c r="J812"/>
  <c r="BK431"/>
  <c r="J233"/>
  <c r="J3028"/>
  <c r="BK2802"/>
  <c r="J2714"/>
  <c r="J2590"/>
  <c r="BK2405"/>
  <c r="BK2153"/>
  <c r="J1865"/>
  <c r="BK1550"/>
  <c r="BK1352"/>
  <c r="BK1199"/>
  <c r="BK987"/>
  <c r="J771"/>
  <c r="BK611"/>
  <c r="BK286"/>
  <c r="BK2712"/>
  <c r="BK2521"/>
  <c r="J2362"/>
  <c r="J2161"/>
  <c r="BK1985"/>
  <c r="J1782"/>
  <c r="J1666"/>
  <c r="BK1457"/>
  <c r="BK1274"/>
  <c r="J1117"/>
  <c r="BK921"/>
  <c r="BK821"/>
  <c r="BK616"/>
  <c r="J501"/>
  <c r="BK239"/>
  <c i="3" r="J502"/>
  <c r="BK289"/>
  <c r="BK569"/>
  <c r="BK498"/>
  <c r="J365"/>
  <c r="BK584"/>
  <c r="BK418"/>
  <c r="BK214"/>
  <c r="J573"/>
  <c r="BK341"/>
  <c r="BK101"/>
  <c i="4" r="J85"/>
  <c r="BK125"/>
  <c r="J132"/>
  <c i="5" r="J113"/>
  <c r="BK93"/>
  <c r="BK145"/>
  <c r="J93"/>
  <c i="6" r="J102"/>
  <c r="BK84"/>
  <c r="J154"/>
  <c i="7" r="BK480"/>
  <c r="BK394"/>
  <c r="J301"/>
  <c r="BK238"/>
  <c r="BK196"/>
  <c r="BK133"/>
  <c r="BK453"/>
  <c r="J400"/>
  <c r="J314"/>
  <c r="BK285"/>
  <c r="BK233"/>
  <c r="J178"/>
  <c r="J484"/>
  <c r="J424"/>
  <c r="BK325"/>
  <c r="J285"/>
  <c r="J261"/>
  <c r="BK212"/>
  <c r="J171"/>
  <c r="BK100"/>
  <c r="BK462"/>
  <c r="J422"/>
  <c r="J337"/>
  <c r="J281"/>
  <c r="BK230"/>
  <c r="J186"/>
  <c r="J125"/>
  <c i="8" r="J224"/>
  <c r="J178"/>
  <c r="BK131"/>
  <c r="BK249"/>
  <c r="J222"/>
  <c r="BK130"/>
  <c r="BK234"/>
  <c r="BK199"/>
  <c r="BK154"/>
  <c r="J117"/>
  <c r="BK125"/>
  <c i="9" r="J280"/>
  <c r="BK242"/>
  <c r="J214"/>
  <c r="BK177"/>
  <c r="J137"/>
  <c r="BK106"/>
  <c r="BK88"/>
  <c r="BK258"/>
  <c r="BK217"/>
  <c r="BK179"/>
  <c r="J148"/>
  <c r="BK115"/>
  <c r="J291"/>
  <c r="BK263"/>
  <c r="J216"/>
  <c r="J186"/>
  <c r="J159"/>
  <c r="J123"/>
  <c r="J281"/>
  <c r="BK252"/>
  <c r="BK227"/>
  <c r="BK198"/>
  <c r="J170"/>
  <c r="BK143"/>
  <c r="J110"/>
  <c i="10" r="BK95"/>
  <c r="BK88"/>
  <c i="11" r="J297"/>
  <c r="BK224"/>
  <c r="BK161"/>
  <c r="J330"/>
  <c r="J218"/>
  <c r="J152"/>
  <c r="J318"/>
  <c r="BK209"/>
  <c r="BK146"/>
  <c r="BK332"/>
  <c r="BK256"/>
  <c i="12" r="J301"/>
  <c r="BK247"/>
  <c r="J158"/>
  <c r="J276"/>
  <c r="BK213"/>
  <c r="J305"/>
  <c r="J224"/>
  <c r="BK152"/>
  <c r="J262"/>
  <c r="BK215"/>
  <c r="J145"/>
  <c i="13" r="J102"/>
  <c i="2" r="J3056"/>
  <c r="BK2736"/>
  <c r="J2510"/>
  <c r="BK2322"/>
  <c r="BK2076"/>
  <c r="BK1910"/>
  <c r="J1780"/>
  <c r="J1709"/>
  <c r="J1568"/>
  <c r="BK1450"/>
  <c r="J1279"/>
  <c r="J1143"/>
  <c r="BK988"/>
  <c r="J752"/>
  <c r="J483"/>
  <c r="BK383"/>
  <c r="J216"/>
  <c r="BK3028"/>
  <c r="J2752"/>
  <c r="J2572"/>
  <c r="BK2393"/>
  <c r="BK2204"/>
  <c r="J2063"/>
  <c r="J1829"/>
  <c r="BK1736"/>
  <c r="BK1665"/>
  <c r="BK1508"/>
  <c r="J1373"/>
  <c r="BK1213"/>
  <c r="BK1018"/>
  <c r="J725"/>
  <c r="BK390"/>
  <c r="BK123"/>
  <c r="J2988"/>
  <c r="BK2799"/>
  <c r="J2655"/>
  <c r="BK2484"/>
  <c r="J2243"/>
  <c r="BK1809"/>
  <c r="J1576"/>
  <c r="J1401"/>
  <c r="BK1215"/>
  <c r="J1018"/>
  <c r="J821"/>
  <c r="BK542"/>
  <c r="J364"/>
  <c r="J184"/>
  <c r="BK2510"/>
  <c r="J2304"/>
  <c r="BK2147"/>
  <c r="J1929"/>
  <c r="J1769"/>
  <c r="J1682"/>
  <c r="BK1394"/>
  <c r="J1236"/>
  <c r="BK1007"/>
  <c r="J908"/>
  <c r="J706"/>
  <c r="J502"/>
  <c r="BK276"/>
  <c i="3" r="J535"/>
  <c r="BK282"/>
  <c r="J565"/>
  <c r="BK467"/>
  <c r="J171"/>
  <c r="BK505"/>
  <c r="BK308"/>
  <c r="BK557"/>
  <c r="J318"/>
  <c i="4" r="J134"/>
  <c r="J130"/>
  <c r="J120"/>
  <c r="BK103"/>
  <c i="5" r="BK147"/>
  <c r="J135"/>
  <c r="J112"/>
  <c i="6" r="J127"/>
  <c r="J106"/>
  <c r="BK89"/>
  <c i="7" r="J491"/>
  <c r="BK400"/>
  <c r="J270"/>
  <c r="BK241"/>
  <c r="J202"/>
  <c r="BK120"/>
  <c r="BK464"/>
  <c r="BK403"/>
  <c r="BK336"/>
  <c r="BK288"/>
  <c r="J241"/>
  <c r="J207"/>
  <c r="BK92"/>
  <c r="BK432"/>
  <c r="BK343"/>
  <c r="J300"/>
  <c r="J279"/>
  <c r="J245"/>
  <c r="J190"/>
  <c r="BK114"/>
  <c r="BK460"/>
  <c r="BK396"/>
  <c r="BK333"/>
  <c r="J287"/>
  <c r="BK246"/>
  <c r="BK209"/>
  <c r="J176"/>
  <c r="J90"/>
  <c i="8" r="BK228"/>
  <c r="J199"/>
  <c r="BK142"/>
  <c r="J230"/>
  <c r="J188"/>
  <c r="BK148"/>
  <c r="J110"/>
  <c r="J218"/>
  <c r="J197"/>
  <c r="BK168"/>
  <c r="BK113"/>
  <c r="J102"/>
  <c i="9" r="BK264"/>
  <c r="BK233"/>
  <c r="J200"/>
  <c r="BK167"/>
  <c r="BK129"/>
  <c r="J100"/>
  <c r="BK270"/>
  <c r="J247"/>
  <c r="BK210"/>
  <c r="BK171"/>
  <c r="J145"/>
  <c r="J113"/>
  <c r="J290"/>
  <c r="BK245"/>
  <c r="J208"/>
  <c r="J174"/>
  <c r="J154"/>
  <c r="BK113"/>
  <c r="BK276"/>
  <c r="J244"/>
  <c r="J220"/>
  <c r="J197"/>
  <c r="BK168"/>
  <c r="J134"/>
  <c r="BK108"/>
  <c i="10" r="BK94"/>
  <c r="J90"/>
  <c i="11" r="BK294"/>
  <c r="BK218"/>
  <c r="J143"/>
  <c r="J325"/>
  <c r="BK203"/>
  <c r="BK110"/>
  <c r="BK275"/>
  <c r="BK176"/>
  <c r="J131"/>
  <c r="J329"/>
  <c r="BK122"/>
  <c i="12" r="BK260"/>
  <c r="J194"/>
  <c r="J309"/>
  <c r="BK220"/>
  <c r="BK119"/>
  <c r="J254"/>
  <c r="J175"/>
  <c r="J308"/>
  <c r="J253"/>
  <c r="J211"/>
  <c r="J119"/>
  <c i="13" r="J93"/>
  <c i="2" l="1" r="T122"/>
  <c r="P226"/>
  <c r="P242"/>
  <c r="T318"/>
  <c r="R615"/>
  <c r="T740"/>
  <c r="BK764"/>
  <c r="J764"/>
  <c r="J68"/>
  <c r="BK920"/>
  <c r="J920"/>
  <c r="J69"/>
  <c r="T1017"/>
  <c r="P1142"/>
  <c r="R1151"/>
  <c r="BK1190"/>
  <c r="J1190"/>
  <c r="J74"/>
  <c r="BK1278"/>
  <c r="J1278"/>
  <c r="J75"/>
  <c r="T1316"/>
  <c r="T1499"/>
  <c r="BK1529"/>
  <c r="J1529"/>
  <c r="J79"/>
  <c r="T1631"/>
  <c r="R1689"/>
  <c r="BK1777"/>
  <c r="J1777"/>
  <c r="J83"/>
  <c r="R1791"/>
  <c r="BK1867"/>
  <c r="J1867"/>
  <c r="J85"/>
  <c r="R2035"/>
  <c r="P2082"/>
  <c r="P2343"/>
  <c r="P2386"/>
  <c r="T2502"/>
  <c r="R2546"/>
  <c r="BK2571"/>
  <c r="J2571"/>
  <c r="J93"/>
  <c r="T2606"/>
  <c r="T2711"/>
  <c r="BK2742"/>
  <c r="J2742"/>
  <c r="J96"/>
  <c r="BK2875"/>
  <c r="J2875"/>
  <c r="J97"/>
  <c r="R2987"/>
  <c r="P3102"/>
  <c i="7" r="T89"/>
  <c r="T94"/>
  <c r="R411"/>
  <c r="P434"/>
  <c r="P438"/>
  <c r="R490"/>
  <c i="8" r="BK89"/>
  <c r="J89"/>
  <c r="J61"/>
  <c r="BK122"/>
  <c r="J122"/>
  <c r="J62"/>
  <c r="T221"/>
  <c r="T220"/>
  <c r="R246"/>
  <c i="9" r="BK86"/>
  <c r="J86"/>
  <c r="J60"/>
  <c r="R86"/>
  <c r="T86"/>
  <c r="T94"/>
  <c r="R120"/>
  <c r="P135"/>
  <c r="BK188"/>
  <c r="J188"/>
  <c r="J64"/>
  <c r="T188"/>
  <c r="P250"/>
  <c r="T250"/>
  <c i="10" r="BK81"/>
  <c r="J81"/>
  <c r="J60"/>
  <c r="R81"/>
  <c r="R80"/>
  <c i="11" r="BK85"/>
  <c r="J85"/>
  <c r="J60"/>
  <c r="R233"/>
  <c r="R274"/>
  <c r="BK287"/>
  <c r="J287"/>
  <c r="J63"/>
  <c r="BK321"/>
  <c r="J321"/>
  <c r="J64"/>
  <c i="12" r="P86"/>
  <c r="P239"/>
  <c r="P269"/>
  <c r="P283"/>
  <c r="BK303"/>
  <c r="J303"/>
  <c r="J65"/>
  <c i="2" r="P122"/>
  <c r="R226"/>
  <c r="BK242"/>
  <c r="J242"/>
  <c r="J63"/>
  <c r="P318"/>
  <c r="T615"/>
  <c r="R740"/>
  <c r="T764"/>
  <c r="R920"/>
  <c r="P1017"/>
  <c r="T1142"/>
  <c r="P1151"/>
  <c r="P1190"/>
  <c r="P1278"/>
  <c r="R1316"/>
  <c r="P1499"/>
  <c r="R1529"/>
  <c r="P1631"/>
  <c r="P1689"/>
  <c r="R1777"/>
  <c r="T1791"/>
  <c r="R1867"/>
  <c r="P2035"/>
  <c r="T2082"/>
  <c r="T2343"/>
  <c r="R2386"/>
  <c r="BK2502"/>
  <c r="J2502"/>
  <c r="J91"/>
  <c r="BK2546"/>
  <c r="J2546"/>
  <c r="J92"/>
  <c r="T2571"/>
  <c r="R2606"/>
  <c r="R2711"/>
  <c r="T2742"/>
  <c r="P2875"/>
  <c r="T2987"/>
  <c r="BK3102"/>
  <c r="J3102"/>
  <c r="J99"/>
  <c i="6" r="P83"/>
  <c r="BK133"/>
  <c r="J133"/>
  <c r="J61"/>
  <c r="T133"/>
  <c r="T151"/>
  <c i="7" r="P89"/>
  <c r="P94"/>
  <c r="BK411"/>
  <c r="J411"/>
  <c r="J63"/>
  <c r="BK434"/>
  <c r="J434"/>
  <c r="J65"/>
  <c r="T438"/>
  <c r="T490"/>
  <c i="8" r="P89"/>
  <c r="R122"/>
  <c r="BK221"/>
  <c r="J221"/>
  <c r="J64"/>
  <c r="BK246"/>
  <c r="J246"/>
  <c r="J65"/>
  <c i="11" r="P85"/>
  <c r="BK233"/>
  <c r="J233"/>
  <c r="J61"/>
  <c r="BK274"/>
  <c r="J274"/>
  <c r="J62"/>
  <c r="P287"/>
  <c r="P321"/>
  <c i="12" r="T86"/>
  <c r="BK239"/>
  <c r="J239"/>
  <c r="J62"/>
  <c r="BK269"/>
  <c r="J269"/>
  <c r="J63"/>
  <c r="BK283"/>
  <c r="J283"/>
  <c r="J64"/>
  <c r="P303"/>
  <c i="13" r="BK85"/>
  <c r="J85"/>
  <c r="J61"/>
  <c r="R85"/>
  <c r="BK88"/>
  <c r="J88"/>
  <c r="J62"/>
  <c r="R88"/>
  <c r="BK96"/>
  <c r="J96"/>
  <c r="J63"/>
  <c r="P96"/>
  <c i="2" r="BK122"/>
  <c r="J122"/>
  <c r="J61"/>
  <c r="T226"/>
  <c r="R242"/>
  <c r="R318"/>
  <c r="P615"/>
  <c r="P740"/>
  <c r="P764"/>
  <c r="T920"/>
  <c r="BK1017"/>
  <c r="J1017"/>
  <c r="J70"/>
  <c r="BK1142"/>
  <c r="J1142"/>
  <c r="J71"/>
  <c r="BK1151"/>
  <c r="J1151"/>
  <c r="J72"/>
  <c r="R1190"/>
  <c r="R1278"/>
  <c r="P1316"/>
  <c r="R1499"/>
  <c r="P1529"/>
  <c r="BK1631"/>
  <c r="J1631"/>
  <c r="J80"/>
  <c r="T1689"/>
  <c r="P1777"/>
  <c r="P1791"/>
  <c r="T1867"/>
  <c r="T2035"/>
  <c r="BK2082"/>
  <c r="J2082"/>
  <c r="J88"/>
  <c r="BK2343"/>
  <c r="J2343"/>
  <c r="J89"/>
  <c r="BK2386"/>
  <c r="J2386"/>
  <c r="J90"/>
  <c r="P2502"/>
  <c r="P2546"/>
  <c r="R2571"/>
  <c r="BK2606"/>
  <c r="J2606"/>
  <c r="J94"/>
  <c r="BK2711"/>
  <c r="J2711"/>
  <c r="J95"/>
  <c r="R2742"/>
  <c r="T2875"/>
  <c r="BK2987"/>
  <c r="J2987"/>
  <c r="J98"/>
  <c r="T3102"/>
  <c i="3" r="P93"/>
  <c r="R93"/>
  <c r="BK170"/>
  <c r="J170"/>
  <c r="J62"/>
  <c r="T170"/>
  <c r="P299"/>
  <c r="T299"/>
  <c r="P332"/>
  <c r="T332"/>
  <c r="P364"/>
  <c r="R364"/>
  <c r="BK516"/>
  <c r="J516"/>
  <c r="J68"/>
  <c r="T516"/>
  <c r="P540"/>
  <c r="T540"/>
  <c r="P576"/>
  <c r="P575"/>
  <c r="T576"/>
  <c r="T575"/>
  <c i="4" r="P83"/>
  <c r="T83"/>
  <c r="P114"/>
  <c r="T114"/>
  <c r="P129"/>
  <c r="R129"/>
  <c i="5" r="P83"/>
  <c r="P82"/>
  <c i="1" r="AU58"/>
  <c i="5" r="T83"/>
  <c r="P125"/>
  <c r="R125"/>
  <c r="BK143"/>
  <c r="J143"/>
  <c r="J62"/>
  <c r="P143"/>
  <c r="R143"/>
  <c r="T143"/>
  <c i="6" r="BK83"/>
  <c r="J83"/>
  <c r="J60"/>
  <c r="R83"/>
  <c r="P133"/>
  <c r="BK151"/>
  <c r="J151"/>
  <c r="J62"/>
  <c r="R151"/>
  <c i="7" r="R89"/>
  <c r="R94"/>
  <c r="T411"/>
  <c r="T434"/>
  <c r="T433"/>
  <c r="R438"/>
  <c r="P490"/>
  <c i="8" r="T89"/>
  <c r="T122"/>
  <c r="P221"/>
  <c r="P220"/>
  <c r="P246"/>
  <c i="9" r="P94"/>
  <c r="BK120"/>
  <c r="J120"/>
  <c r="J62"/>
  <c r="T120"/>
  <c r="R135"/>
  <c i="10" r="T81"/>
  <c r="T80"/>
  <c i="11" r="T85"/>
  <c r="P233"/>
  <c r="T274"/>
  <c r="R287"/>
  <c r="T321"/>
  <c i="12" r="BK86"/>
  <c r="J86"/>
  <c r="J60"/>
  <c r="R239"/>
  <c r="R269"/>
  <c r="T283"/>
  <c r="T303"/>
  <c i="13" r="P85"/>
  <c r="P88"/>
  <c r="R96"/>
  <c i="2" r="R122"/>
  <c r="BK226"/>
  <c r="J226"/>
  <c r="J62"/>
  <c r="T242"/>
  <c r="BK318"/>
  <c r="J318"/>
  <c r="J64"/>
  <c r="BK615"/>
  <c r="J615"/>
  <c r="J65"/>
  <c r="BK740"/>
  <c r="J740"/>
  <c r="J66"/>
  <c r="R764"/>
  <c r="P920"/>
  <c r="R1017"/>
  <c r="R1142"/>
  <c r="T1151"/>
  <c r="T1190"/>
  <c r="T1278"/>
  <c r="BK1316"/>
  <c r="J1316"/>
  <c r="J76"/>
  <c r="BK1499"/>
  <c r="J1499"/>
  <c r="J77"/>
  <c r="T1529"/>
  <c r="R1631"/>
  <c r="BK1689"/>
  <c r="J1689"/>
  <c r="J81"/>
  <c r="T1777"/>
  <c r="BK1791"/>
  <c r="J1791"/>
  <c r="J84"/>
  <c r="P1867"/>
  <c r="BK2035"/>
  <c r="J2035"/>
  <c r="J86"/>
  <c r="R2082"/>
  <c r="R2343"/>
  <c r="T2386"/>
  <c r="R2502"/>
  <c r="T2546"/>
  <c r="P2571"/>
  <c r="P2606"/>
  <c r="P2711"/>
  <c r="P2742"/>
  <c r="R2875"/>
  <c r="P2987"/>
  <c r="R3102"/>
  <c i="3" r="BK93"/>
  <c r="T93"/>
  <c r="P170"/>
  <c r="R170"/>
  <c r="BK299"/>
  <c r="J299"/>
  <c r="J63"/>
  <c r="R299"/>
  <c r="BK332"/>
  <c r="J332"/>
  <c r="J65"/>
  <c r="R332"/>
  <c r="BK364"/>
  <c r="J364"/>
  <c r="J66"/>
  <c r="T364"/>
  <c r="P516"/>
  <c r="R516"/>
  <c r="BK540"/>
  <c r="J540"/>
  <c r="J69"/>
  <c r="R540"/>
  <c r="BK576"/>
  <c r="J576"/>
  <c r="J71"/>
  <c r="R576"/>
  <c r="R575"/>
  <c i="4" r="BK83"/>
  <c r="J83"/>
  <c r="J60"/>
  <c r="R83"/>
  <c r="BK114"/>
  <c r="J114"/>
  <c r="J61"/>
  <c r="R114"/>
  <c r="BK129"/>
  <c r="J129"/>
  <c r="J62"/>
  <c r="T129"/>
  <c i="5" r="BK83"/>
  <c r="BK82"/>
  <c r="J82"/>
  <c r="J59"/>
  <c r="R83"/>
  <c r="R82"/>
  <c r="BK125"/>
  <c r="J125"/>
  <c r="J61"/>
  <c r="T125"/>
  <c i="6" r="T83"/>
  <c r="T82"/>
  <c r="R133"/>
  <c r="P151"/>
  <c i="7" r="BK89"/>
  <c r="J89"/>
  <c r="J61"/>
  <c r="BK94"/>
  <c r="J94"/>
  <c r="J62"/>
  <c r="P411"/>
  <c r="R434"/>
  <c r="R433"/>
  <c r="BK438"/>
  <c r="J438"/>
  <c r="J66"/>
  <c r="BK490"/>
  <c r="J490"/>
  <c r="J67"/>
  <c i="8" r="R89"/>
  <c r="R88"/>
  <c r="P122"/>
  <c r="R221"/>
  <c r="R220"/>
  <c r="T246"/>
  <c i="9" r="P86"/>
  <c r="BK94"/>
  <c r="J94"/>
  <c r="J61"/>
  <c r="R94"/>
  <c r="P120"/>
  <c r="BK135"/>
  <c r="J135"/>
  <c r="J63"/>
  <c r="T135"/>
  <c r="P188"/>
  <c r="R188"/>
  <c r="BK250"/>
  <c r="J250"/>
  <c r="J65"/>
  <c r="R250"/>
  <c i="10" r="P81"/>
  <c r="P80"/>
  <c i="1" r="AU63"/>
  <c i="11" r="R85"/>
  <c r="R84"/>
  <c r="T233"/>
  <c r="P274"/>
  <c r="T287"/>
  <c r="R321"/>
  <c i="12" r="R86"/>
  <c r="R85"/>
  <c r="T239"/>
  <c r="T269"/>
  <c r="R283"/>
  <c r="R303"/>
  <c i="13" r="T85"/>
  <c r="T88"/>
  <c r="T96"/>
  <c i="2" r="BK1774"/>
  <c r="J1774"/>
  <c r="J82"/>
  <c i="8" r="BK252"/>
  <c r="J252"/>
  <c r="J67"/>
  <c i="2" r="BK3139"/>
  <c r="J3139"/>
  <c r="J100"/>
  <c i="6" r="F55"/>
  <c i="12" r="BK237"/>
  <c r="J237"/>
  <c r="J61"/>
  <c i="2" r="BK2075"/>
  <c r="J2075"/>
  <c r="J87"/>
  <c i="3" r="BK317"/>
  <c r="J317"/>
  <c r="J64"/>
  <c i="13" r="BE98"/>
  <c r="BE100"/>
  <c r="E48"/>
  <c r="F55"/>
  <c r="BE86"/>
  <c r="BE94"/>
  <c r="BE95"/>
  <c r="BE97"/>
  <c r="BE99"/>
  <c r="BE102"/>
  <c r="J52"/>
  <c r="BE87"/>
  <c r="BE89"/>
  <c r="BE101"/>
  <c r="BE93"/>
  <c i="11" r="BK84"/>
  <c r="J84"/>
  <c i="12" r="E48"/>
  <c r="BE114"/>
  <c r="BE127"/>
  <c r="BE133"/>
  <c r="BE158"/>
  <c r="BE159"/>
  <c r="BE175"/>
  <c r="BE201"/>
  <c r="BE216"/>
  <c r="BE219"/>
  <c r="BE238"/>
  <c r="BE240"/>
  <c r="BE253"/>
  <c r="BE259"/>
  <c r="BE260"/>
  <c r="BE272"/>
  <c r="BE273"/>
  <c r="BE309"/>
  <c r="J52"/>
  <c r="BE119"/>
  <c r="BE169"/>
  <c r="BE202"/>
  <c r="BE211"/>
  <c r="BE213"/>
  <c r="BE214"/>
  <c r="BE220"/>
  <c r="BE221"/>
  <c r="BE224"/>
  <c r="BE225"/>
  <c r="BE235"/>
  <c r="BE246"/>
  <c r="BE247"/>
  <c r="BE248"/>
  <c r="BE255"/>
  <c r="BE275"/>
  <c r="BE276"/>
  <c r="BE291"/>
  <c r="BE301"/>
  <c r="BE302"/>
  <c r="F55"/>
  <c r="BE87"/>
  <c r="BE139"/>
  <c r="BE151"/>
  <c r="BE152"/>
  <c r="BE153"/>
  <c r="BE155"/>
  <c r="BE156"/>
  <c r="BE157"/>
  <c r="BE181"/>
  <c r="BE187"/>
  <c r="BE194"/>
  <c r="BE203"/>
  <c r="BE217"/>
  <c r="BE222"/>
  <c r="BE227"/>
  <c r="BE254"/>
  <c r="BE256"/>
  <c r="BE274"/>
  <c r="BE284"/>
  <c r="BE299"/>
  <c r="BE305"/>
  <c r="BE308"/>
  <c r="BE310"/>
  <c r="BE311"/>
  <c r="BE312"/>
  <c r="BE123"/>
  <c r="BE145"/>
  <c r="BE154"/>
  <c r="BE164"/>
  <c r="BE204"/>
  <c r="BE212"/>
  <c r="BE215"/>
  <c r="BE218"/>
  <c r="BE223"/>
  <c r="BE226"/>
  <c r="BE228"/>
  <c r="BE236"/>
  <c r="BE249"/>
  <c r="BE257"/>
  <c r="BE258"/>
  <c r="BE261"/>
  <c r="BE262"/>
  <c r="BE270"/>
  <c r="BE271"/>
  <c r="BE298"/>
  <c r="BE300"/>
  <c r="BE304"/>
  <c r="BE306"/>
  <c r="BE307"/>
  <c i="11" r="E48"/>
  <c r="F55"/>
  <c r="BE131"/>
  <c r="BE143"/>
  <c r="BE246"/>
  <c r="BE268"/>
  <c r="BE275"/>
  <c r="BE284"/>
  <c r="BE288"/>
  <c r="BE312"/>
  <c r="BE324"/>
  <c r="BE331"/>
  <c r="BE332"/>
  <c r="BE333"/>
  <c r="BE334"/>
  <c r="J52"/>
  <c r="J55"/>
  <c r="BE92"/>
  <c r="BE107"/>
  <c r="BE110"/>
  <c r="BE122"/>
  <c r="BE125"/>
  <c r="BE149"/>
  <c r="BE164"/>
  <c r="BE167"/>
  <c r="BE173"/>
  <c r="BE179"/>
  <c r="BE182"/>
  <c r="BE197"/>
  <c r="BE206"/>
  <c r="BE218"/>
  <c r="BE230"/>
  <c r="BE250"/>
  <c r="BE253"/>
  <c r="BE256"/>
  <c r="BE259"/>
  <c r="BE281"/>
  <c r="BE291"/>
  <c r="BE300"/>
  <c r="BE306"/>
  <c r="J54"/>
  <c r="F80"/>
  <c r="BE89"/>
  <c r="BE95"/>
  <c r="BE98"/>
  <c r="BE113"/>
  <c r="BE128"/>
  <c r="BE134"/>
  <c r="BE137"/>
  <c r="BE140"/>
  <c r="BE146"/>
  <c r="BE161"/>
  <c r="BE188"/>
  <c r="BE194"/>
  <c r="BE200"/>
  <c r="BE209"/>
  <c r="BE212"/>
  <c r="BE215"/>
  <c r="BE224"/>
  <c r="BE240"/>
  <c r="BE265"/>
  <c r="BE271"/>
  <c r="BE278"/>
  <c r="BE294"/>
  <c r="BE297"/>
  <c r="BE303"/>
  <c r="BE309"/>
  <c r="BE315"/>
  <c r="BE318"/>
  <c r="BE322"/>
  <c r="BE323"/>
  <c r="BE326"/>
  <c r="BE327"/>
  <c r="BE328"/>
  <c r="BE329"/>
  <c r="BE86"/>
  <c r="BE101"/>
  <c r="BE104"/>
  <c r="BE116"/>
  <c r="BE119"/>
  <c r="BE152"/>
  <c r="BE155"/>
  <c r="BE158"/>
  <c r="BE170"/>
  <c r="BE176"/>
  <c r="BE185"/>
  <c r="BE191"/>
  <c r="BE203"/>
  <c r="BE221"/>
  <c r="BE227"/>
  <c r="BE234"/>
  <c r="BE237"/>
  <c r="BE243"/>
  <c r="BE247"/>
  <c r="BE262"/>
  <c r="BE325"/>
  <c r="BE330"/>
  <c i="10" r="F55"/>
  <c r="BE85"/>
  <c r="BE89"/>
  <c r="BE93"/>
  <c r="E48"/>
  <c r="J74"/>
  <c r="BE84"/>
  <c r="BE86"/>
  <c r="BE90"/>
  <c r="BE91"/>
  <c r="BE87"/>
  <c r="BE92"/>
  <c r="BE95"/>
  <c r="BE82"/>
  <c r="BE83"/>
  <c r="BE88"/>
  <c r="BE94"/>
  <c r="BE96"/>
  <c i="9" r="E48"/>
  <c r="J54"/>
  <c r="BE89"/>
  <c r="BE90"/>
  <c r="BE92"/>
  <c r="BE93"/>
  <c r="BE95"/>
  <c r="BE99"/>
  <c r="BE101"/>
  <c r="BE103"/>
  <c r="BE111"/>
  <c r="BE113"/>
  <c r="BE117"/>
  <c r="BE118"/>
  <c r="BE126"/>
  <c r="BE131"/>
  <c r="BE136"/>
  <c r="BE142"/>
  <c r="BE146"/>
  <c r="BE154"/>
  <c r="BE156"/>
  <c r="BE157"/>
  <c r="BE160"/>
  <c r="BE165"/>
  <c r="BE166"/>
  <c r="BE168"/>
  <c r="BE172"/>
  <c r="BE178"/>
  <c r="BE179"/>
  <c r="BE193"/>
  <c r="BE194"/>
  <c r="BE199"/>
  <c r="BE200"/>
  <c r="BE207"/>
  <c r="BE209"/>
  <c r="BE210"/>
  <c r="BE216"/>
  <c r="BE218"/>
  <c r="BE222"/>
  <c r="BE233"/>
  <c r="BE235"/>
  <c r="BE240"/>
  <c r="BE254"/>
  <c r="BE255"/>
  <c r="BE257"/>
  <c r="BE262"/>
  <c r="BE266"/>
  <c r="BE269"/>
  <c r="BE278"/>
  <c r="BE282"/>
  <c r="BE283"/>
  <c r="BE285"/>
  <c r="BE286"/>
  <c r="F54"/>
  <c r="J55"/>
  <c r="J79"/>
  <c r="BE87"/>
  <c r="BE96"/>
  <c r="BE104"/>
  <c r="BE106"/>
  <c r="BE108"/>
  <c r="BE109"/>
  <c r="BE115"/>
  <c r="BE119"/>
  <c r="BE121"/>
  <c r="BE129"/>
  <c r="BE137"/>
  <c r="BE153"/>
  <c r="BE163"/>
  <c r="BE167"/>
  <c r="BE169"/>
  <c r="BE171"/>
  <c r="BE176"/>
  <c r="BE182"/>
  <c r="BE191"/>
  <c r="BE195"/>
  <c r="BE203"/>
  <c r="BE204"/>
  <c r="BE206"/>
  <c r="BE214"/>
  <c r="BE215"/>
  <c r="BE217"/>
  <c r="BE220"/>
  <c r="BE223"/>
  <c r="BE226"/>
  <c r="BE228"/>
  <c r="BE230"/>
  <c r="BE232"/>
  <c r="BE238"/>
  <c r="BE242"/>
  <c r="BE244"/>
  <c r="BE246"/>
  <c r="BE247"/>
  <c r="BE248"/>
  <c r="BE253"/>
  <c r="BE256"/>
  <c r="BE258"/>
  <c r="BE259"/>
  <c r="BE261"/>
  <c r="BE264"/>
  <c r="BE267"/>
  <c r="BE271"/>
  <c r="BE275"/>
  <c r="BE279"/>
  <c r="BE281"/>
  <c r="BE289"/>
  <c r="BE290"/>
  <c r="BE291"/>
  <c r="F55"/>
  <c r="BE88"/>
  <c r="BE91"/>
  <c r="BE97"/>
  <c r="BE98"/>
  <c r="BE100"/>
  <c r="BE102"/>
  <c r="BE105"/>
  <c r="BE107"/>
  <c r="BE110"/>
  <c r="BE116"/>
  <c r="BE123"/>
  <c r="BE128"/>
  <c r="BE130"/>
  <c r="BE139"/>
  <c r="BE141"/>
  <c r="BE143"/>
  <c r="BE144"/>
  <c r="BE145"/>
  <c r="BE148"/>
  <c r="BE152"/>
  <c r="BE155"/>
  <c r="BE159"/>
  <c r="BE162"/>
  <c r="BE173"/>
  <c r="BE174"/>
  <c r="BE175"/>
  <c r="BE177"/>
  <c r="BE180"/>
  <c r="BE183"/>
  <c r="BE187"/>
  <c r="BE189"/>
  <c r="BE192"/>
  <c r="BE198"/>
  <c r="BE202"/>
  <c r="BE205"/>
  <c r="BE211"/>
  <c r="BE213"/>
  <c r="BE219"/>
  <c r="BE225"/>
  <c r="BE229"/>
  <c r="BE231"/>
  <c r="BE237"/>
  <c r="BE239"/>
  <c r="BE243"/>
  <c r="BE249"/>
  <c r="BE251"/>
  <c r="BE263"/>
  <c r="BE268"/>
  <c r="BE272"/>
  <c r="BE273"/>
  <c r="BE276"/>
  <c r="BE280"/>
  <c r="BE284"/>
  <c r="BE287"/>
  <c r="BE112"/>
  <c r="BE114"/>
  <c r="BE122"/>
  <c r="BE124"/>
  <c r="BE125"/>
  <c r="BE127"/>
  <c r="BE132"/>
  <c r="BE133"/>
  <c r="BE134"/>
  <c r="BE138"/>
  <c r="BE140"/>
  <c r="BE147"/>
  <c r="BE149"/>
  <c r="BE150"/>
  <c r="BE151"/>
  <c r="BE158"/>
  <c r="BE161"/>
  <c r="BE164"/>
  <c r="BE170"/>
  <c r="BE181"/>
  <c r="BE184"/>
  <c r="BE185"/>
  <c r="BE186"/>
  <c r="BE190"/>
  <c r="BE196"/>
  <c r="BE197"/>
  <c r="BE201"/>
  <c r="BE208"/>
  <c r="BE212"/>
  <c r="BE221"/>
  <c r="BE224"/>
  <c r="BE227"/>
  <c r="BE234"/>
  <c r="BE236"/>
  <c r="BE241"/>
  <c r="BE245"/>
  <c r="BE252"/>
  <c r="BE260"/>
  <c r="BE265"/>
  <c r="BE270"/>
  <c r="BE274"/>
  <c r="BE277"/>
  <c r="BE288"/>
  <c i="8" r="BE97"/>
  <c r="BE105"/>
  <c r="BE107"/>
  <c r="BE117"/>
  <c r="BE119"/>
  <c r="BE128"/>
  <c r="BE130"/>
  <c r="BE133"/>
  <c r="BE136"/>
  <c r="BE141"/>
  <c r="BE163"/>
  <c r="BE169"/>
  <c r="F55"/>
  <c r="BE95"/>
  <c r="BE102"/>
  <c r="BE110"/>
  <c r="BE123"/>
  <c r="BE125"/>
  <c r="BE143"/>
  <c r="BE144"/>
  <c r="BE146"/>
  <c r="BE150"/>
  <c r="BE154"/>
  <c r="BE156"/>
  <c r="BE165"/>
  <c r="BE172"/>
  <c r="BE173"/>
  <c r="BE180"/>
  <c r="BE192"/>
  <c r="BE194"/>
  <c r="BE197"/>
  <c r="BE198"/>
  <c r="BE199"/>
  <c r="BE202"/>
  <c r="BE204"/>
  <c r="BE208"/>
  <c r="BE211"/>
  <c r="BE215"/>
  <c r="BE218"/>
  <c r="BE222"/>
  <c r="BE224"/>
  <c r="BE226"/>
  <c r="BE228"/>
  <c r="BE232"/>
  <c r="BE236"/>
  <c r="BE238"/>
  <c r="BE240"/>
  <c r="J52"/>
  <c r="E77"/>
  <c r="BE90"/>
  <c r="BE92"/>
  <c r="BE100"/>
  <c r="BE112"/>
  <c r="BE131"/>
  <c r="BE142"/>
  <c r="BE151"/>
  <c r="BE153"/>
  <c r="BE157"/>
  <c r="BE160"/>
  <c r="BE162"/>
  <c r="BE166"/>
  <c r="BE176"/>
  <c r="BE178"/>
  <c r="BE182"/>
  <c r="BE183"/>
  <c r="BE186"/>
  <c r="BE195"/>
  <c r="BE201"/>
  <c r="BE207"/>
  <c r="BE214"/>
  <c r="BE234"/>
  <c r="BE253"/>
  <c r="BE113"/>
  <c r="BE114"/>
  <c r="BE116"/>
  <c r="BE139"/>
  <c r="BE148"/>
  <c r="BE159"/>
  <c r="BE168"/>
  <c r="BE171"/>
  <c r="BE174"/>
  <c r="BE185"/>
  <c r="BE188"/>
  <c r="BE190"/>
  <c r="BE205"/>
  <c r="BE210"/>
  <c r="BE212"/>
  <c r="BE217"/>
  <c r="BE230"/>
  <c r="BE242"/>
  <c r="BE244"/>
  <c r="BE247"/>
  <c r="BE249"/>
  <c i="7" r="E48"/>
  <c r="BE92"/>
  <c r="BE98"/>
  <c r="BE106"/>
  <c r="BE114"/>
  <c r="BE117"/>
  <c r="BE130"/>
  <c r="BE135"/>
  <c r="BE156"/>
  <c r="BE158"/>
  <c r="BE171"/>
  <c r="BE186"/>
  <c r="BE193"/>
  <c r="BE201"/>
  <c r="BE202"/>
  <c r="BE209"/>
  <c r="BE213"/>
  <c r="BE215"/>
  <c r="BE217"/>
  <c r="BE220"/>
  <c r="BE223"/>
  <c r="BE241"/>
  <c r="BE242"/>
  <c r="BE247"/>
  <c r="BE253"/>
  <c r="BE258"/>
  <c r="BE264"/>
  <c r="BE268"/>
  <c r="BE270"/>
  <c r="BE282"/>
  <c r="BE285"/>
  <c r="BE287"/>
  <c r="BE289"/>
  <c r="BE291"/>
  <c r="BE293"/>
  <c r="BE298"/>
  <c r="BE300"/>
  <c r="BE301"/>
  <c r="BE308"/>
  <c r="BE319"/>
  <c r="BE322"/>
  <c r="BE326"/>
  <c r="BE341"/>
  <c r="BE348"/>
  <c r="BE352"/>
  <c r="BE371"/>
  <c r="BE376"/>
  <c r="BE399"/>
  <c r="BE400"/>
  <c r="BE402"/>
  <c r="BE405"/>
  <c r="BE414"/>
  <c r="BE417"/>
  <c r="BE419"/>
  <c r="BE420"/>
  <c r="BE422"/>
  <c r="BE424"/>
  <c r="BE443"/>
  <c r="BE453"/>
  <c r="BE468"/>
  <c r="BE480"/>
  <c r="BE488"/>
  <c r="J81"/>
  <c r="BE109"/>
  <c r="BE120"/>
  <c r="BE125"/>
  <c r="BE128"/>
  <c r="BE148"/>
  <c r="BE151"/>
  <c r="BE178"/>
  <c r="BE191"/>
  <c r="BE196"/>
  <c r="BE207"/>
  <c r="BE228"/>
  <c r="BE233"/>
  <c r="BE234"/>
  <c r="BE236"/>
  <c r="BE246"/>
  <c r="BE249"/>
  <c r="BE255"/>
  <c r="BE262"/>
  <c r="BE272"/>
  <c r="BE275"/>
  <c r="BE290"/>
  <c r="BE295"/>
  <c r="BE306"/>
  <c r="BE311"/>
  <c r="BE336"/>
  <c r="BE339"/>
  <c r="BE345"/>
  <c r="BE346"/>
  <c r="BE354"/>
  <c r="BE370"/>
  <c r="BE374"/>
  <c r="BE394"/>
  <c r="BE397"/>
  <c r="BE403"/>
  <c r="BE412"/>
  <c r="BE430"/>
  <c r="BE441"/>
  <c r="BE447"/>
  <c r="BE449"/>
  <c r="BE460"/>
  <c r="BE470"/>
  <c r="BE478"/>
  <c r="BE482"/>
  <c r="BE484"/>
  <c r="BE491"/>
  <c r="F55"/>
  <c r="BE93"/>
  <c r="BE95"/>
  <c r="BE97"/>
  <c r="BE103"/>
  <c r="BE111"/>
  <c r="BE133"/>
  <c r="BE138"/>
  <c r="BE143"/>
  <c r="BE145"/>
  <c r="BE153"/>
  <c r="BE161"/>
  <c r="BE163"/>
  <c r="BE166"/>
  <c r="BE173"/>
  <c r="BE181"/>
  <c r="BE184"/>
  <c r="BE187"/>
  <c r="BE194"/>
  <c r="BE198"/>
  <c r="BE204"/>
  <c r="BE212"/>
  <c r="BE214"/>
  <c r="BE218"/>
  <c r="BE222"/>
  <c r="BE227"/>
  <c r="BE230"/>
  <c r="BE237"/>
  <c r="BE238"/>
  <c r="BE244"/>
  <c r="BE250"/>
  <c r="BE256"/>
  <c r="BE259"/>
  <c r="BE265"/>
  <c r="BE269"/>
  <c r="BE278"/>
  <c r="BE284"/>
  <c r="BE317"/>
  <c r="BE325"/>
  <c r="BE330"/>
  <c r="BE332"/>
  <c r="BE333"/>
  <c r="BE334"/>
  <c r="BE337"/>
  <c r="BE343"/>
  <c r="BE349"/>
  <c r="BE373"/>
  <c r="BE407"/>
  <c r="BE426"/>
  <c r="BE432"/>
  <c r="BE435"/>
  <c r="BE455"/>
  <c r="BE466"/>
  <c r="BE475"/>
  <c r="BE90"/>
  <c r="BE100"/>
  <c r="BE101"/>
  <c r="BE104"/>
  <c r="BE122"/>
  <c r="BE140"/>
  <c r="BE168"/>
  <c r="BE176"/>
  <c r="BE183"/>
  <c r="BE189"/>
  <c r="BE190"/>
  <c r="BE197"/>
  <c r="BE199"/>
  <c r="BE205"/>
  <c r="BE208"/>
  <c r="BE210"/>
  <c r="BE219"/>
  <c r="BE224"/>
  <c r="BE225"/>
  <c r="BE229"/>
  <c r="BE232"/>
  <c r="BE240"/>
  <c r="BE245"/>
  <c r="BE252"/>
  <c r="BE261"/>
  <c r="BE266"/>
  <c r="BE273"/>
  <c r="BE276"/>
  <c r="BE279"/>
  <c r="BE281"/>
  <c r="BE286"/>
  <c r="BE288"/>
  <c r="BE292"/>
  <c r="BE296"/>
  <c r="BE297"/>
  <c r="BE303"/>
  <c r="BE314"/>
  <c r="BE324"/>
  <c r="BE327"/>
  <c r="BE329"/>
  <c r="BE340"/>
  <c r="BE342"/>
  <c r="BE351"/>
  <c r="BE368"/>
  <c r="BE396"/>
  <c r="BE409"/>
  <c r="BE428"/>
  <c r="BE437"/>
  <c r="BE439"/>
  <c r="BE445"/>
  <c r="BE451"/>
  <c r="BE458"/>
  <c r="BE462"/>
  <c r="BE464"/>
  <c r="BE473"/>
  <c r="BE486"/>
  <c r="BE493"/>
  <c r="BE495"/>
  <c i="5" r="J83"/>
  <c r="J60"/>
  <c i="6" r="BE110"/>
  <c r="BE128"/>
  <c r="BE132"/>
  <c r="BE147"/>
  <c r="BE152"/>
  <c r="E48"/>
  <c r="J52"/>
  <c r="BE89"/>
  <c r="BE93"/>
  <c r="BE106"/>
  <c r="BE121"/>
  <c r="BE122"/>
  <c r="BE127"/>
  <c r="BE138"/>
  <c r="BE139"/>
  <c r="BE142"/>
  <c r="BE153"/>
  <c r="BE154"/>
  <c r="BE101"/>
  <c r="BE120"/>
  <c r="BE134"/>
  <c r="BE141"/>
  <c r="BE143"/>
  <c r="BE84"/>
  <c r="BE88"/>
  <c r="BE100"/>
  <c r="BE102"/>
  <c r="BE140"/>
  <c r="BE155"/>
  <c i="5" r="J52"/>
  <c r="BE113"/>
  <c r="BE117"/>
  <c r="BE120"/>
  <c r="BE131"/>
  <c r="E48"/>
  <c r="BE92"/>
  <c r="BE108"/>
  <c r="BE126"/>
  <c r="BE132"/>
  <c r="BE135"/>
  <c r="F55"/>
  <c r="BE88"/>
  <c r="BE93"/>
  <c r="BE104"/>
  <c r="BE112"/>
  <c r="BE118"/>
  <c r="BE130"/>
  <c r="BE133"/>
  <c r="BE139"/>
  <c r="BE145"/>
  <c r="BE84"/>
  <c r="BE94"/>
  <c r="BE100"/>
  <c r="BE119"/>
  <c r="BE121"/>
  <c r="BE134"/>
  <c r="BE144"/>
  <c r="BE146"/>
  <c r="BE147"/>
  <c i="4" r="E48"/>
  <c r="J76"/>
  <c r="BE94"/>
  <c r="BE113"/>
  <c r="F55"/>
  <c r="BE90"/>
  <c r="BE95"/>
  <c r="BE99"/>
  <c r="BE103"/>
  <c r="BE107"/>
  <c r="BE108"/>
  <c r="BE109"/>
  <c r="BE116"/>
  <c r="BE117"/>
  <c i="3" r="J93"/>
  <c r="J61"/>
  <c i="4" r="BE84"/>
  <c r="BE85"/>
  <c r="BE86"/>
  <c r="BE115"/>
  <c r="BE119"/>
  <c r="BE133"/>
  <c r="BE118"/>
  <c r="BE120"/>
  <c r="BE121"/>
  <c r="BE125"/>
  <c r="BE130"/>
  <c r="BE131"/>
  <c r="BE132"/>
  <c r="BE134"/>
  <c r="BE135"/>
  <c i="3" r="F55"/>
  <c r="BE119"/>
  <c r="BE141"/>
  <c r="BE145"/>
  <c r="BE150"/>
  <c r="BE190"/>
  <c r="BE196"/>
  <c r="BE202"/>
  <c r="BE220"/>
  <c r="BE239"/>
  <c r="BE282"/>
  <c r="BE318"/>
  <c r="BE325"/>
  <c r="BE353"/>
  <c r="BE459"/>
  <c r="BE475"/>
  <c r="BE501"/>
  <c r="BE530"/>
  <c r="BE535"/>
  <c r="BE549"/>
  <c r="BE569"/>
  <c i="2" r="BK1528"/>
  <c r="J1528"/>
  <c r="J78"/>
  <c i="3" r="J52"/>
  <c r="E81"/>
  <c r="BE94"/>
  <c r="BE111"/>
  <c r="BE264"/>
  <c r="BE289"/>
  <c r="BE300"/>
  <c r="BE314"/>
  <c r="BE333"/>
  <c r="BE365"/>
  <c r="BE426"/>
  <c r="BE467"/>
  <c r="BE495"/>
  <c r="BE497"/>
  <c r="BE541"/>
  <c r="BE545"/>
  <c r="BE557"/>
  <c r="BE565"/>
  <c r="BE584"/>
  <c r="BE101"/>
  <c r="BE136"/>
  <c r="BE207"/>
  <c r="BE214"/>
  <c r="BE246"/>
  <c r="BE254"/>
  <c r="BE274"/>
  <c r="BE308"/>
  <c r="BE341"/>
  <c r="BE346"/>
  <c r="BE348"/>
  <c r="BE399"/>
  <c r="BE505"/>
  <c r="BE506"/>
  <c r="BE573"/>
  <c r="BE577"/>
  <c r="BE127"/>
  <c r="BE132"/>
  <c r="BE171"/>
  <c r="BE177"/>
  <c r="BE184"/>
  <c r="BE225"/>
  <c r="BE232"/>
  <c r="BE306"/>
  <c r="BE335"/>
  <c r="BE359"/>
  <c r="BE382"/>
  <c r="BE410"/>
  <c r="BE418"/>
  <c r="BE437"/>
  <c r="BE448"/>
  <c r="BE493"/>
  <c r="BE494"/>
  <c r="BE498"/>
  <c r="BE500"/>
  <c r="BE502"/>
  <c r="BE503"/>
  <c r="BE517"/>
  <c r="BE524"/>
  <c r="BE553"/>
  <c r="BE561"/>
  <c r="BE588"/>
  <c i="2" r="J52"/>
  <c r="F55"/>
  <c r="BE137"/>
  <c r="BE207"/>
  <c r="BE252"/>
  <c r="BE255"/>
  <c r="BE284"/>
  <c r="BE286"/>
  <c r="BE290"/>
  <c r="BE298"/>
  <c r="BE306"/>
  <c r="BE331"/>
  <c r="BE374"/>
  <c r="BE383"/>
  <c r="BE390"/>
  <c r="BE406"/>
  <c r="BE425"/>
  <c r="BE431"/>
  <c r="BE498"/>
  <c r="BE504"/>
  <c r="BE666"/>
  <c r="BE708"/>
  <c r="BE741"/>
  <c r="BE883"/>
  <c r="BE899"/>
  <c r="BE946"/>
  <c r="BE965"/>
  <c r="BE987"/>
  <c r="BE988"/>
  <c r="BE1004"/>
  <c r="BE1018"/>
  <c r="BE1075"/>
  <c r="BE1083"/>
  <c r="BE1087"/>
  <c r="BE1091"/>
  <c r="BE1095"/>
  <c r="BE1109"/>
  <c r="BE1143"/>
  <c r="BE1152"/>
  <c r="BE1173"/>
  <c r="BE1206"/>
  <c r="BE1211"/>
  <c r="BE1215"/>
  <c r="BE1238"/>
  <c r="BE1255"/>
  <c r="BE1261"/>
  <c r="BE1268"/>
  <c r="BE1301"/>
  <c r="BE1314"/>
  <c r="BE1331"/>
  <c r="BE1401"/>
  <c r="BE1415"/>
  <c r="BE1443"/>
  <c r="BE1464"/>
  <c r="BE1478"/>
  <c r="BE1502"/>
  <c r="BE1512"/>
  <c r="BE1526"/>
  <c r="BE1530"/>
  <c r="BE1572"/>
  <c r="BE1593"/>
  <c r="BE1654"/>
  <c r="BE1672"/>
  <c r="BE1687"/>
  <c r="BE1693"/>
  <c r="BE1709"/>
  <c r="BE1717"/>
  <c r="BE1734"/>
  <c r="BE1736"/>
  <c r="BE1743"/>
  <c r="BE1746"/>
  <c r="BE1772"/>
  <c r="BE1792"/>
  <c r="BE1809"/>
  <c r="BE1829"/>
  <c r="BE1889"/>
  <c r="BE1910"/>
  <c r="BE1943"/>
  <c r="BE1957"/>
  <c r="BE2006"/>
  <c r="BE2027"/>
  <c r="BE2043"/>
  <c r="BE2056"/>
  <c r="BE2083"/>
  <c r="BE2095"/>
  <c r="BE2121"/>
  <c r="BE2128"/>
  <c r="BE2175"/>
  <c r="BE2204"/>
  <c r="BE2249"/>
  <c r="BE2269"/>
  <c r="BE2316"/>
  <c r="BE2329"/>
  <c r="BE2344"/>
  <c r="BE2362"/>
  <c r="BE2380"/>
  <c r="BE2393"/>
  <c r="BE2399"/>
  <c r="BE2405"/>
  <c r="BE2442"/>
  <c r="BE2472"/>
  <c r="BE2484"/>
  <c r="BE2496"/>
  <c r="BE2532"/>
  <c r="BE2565"/>
  <c r="BE2584"/>
  <c r="BE2631"/>
  <c r="BE2637"/>
  <c r="BE2649"/>
  <c r="BE2661"/>
  <c r="BE2681"/>
  <c r="BE2714"/>
  <c r="BE2726"/>
  <c r="E110"/>
  <c r="BE129"/>
  <c r="BE165"/>
  <c r="BE196"/>
  <c r="BE203"/>
  <c r="BE265"/>
  <c r="BE308"/>
  <c r="BE319"/>
  <c r="BE325"/>
  <c r="BE336"/>
  <c r="BE344"/>
  <c r="BE501"/>
  <c r="BE502"/>
  <c r="BE509"/>
  <c r="BE515"/>
  <c r="BE532"/>
  <c r="BE553"/>
  <c r="BE563"/>
  <c r="BE601"/>
  <c r="BE686"/>
  <c r="BE771"/>
  <c r="BE810"/>
  <c r="BE826"/>
  <c r="BE851"/>
  <c r="BE896"/>
  <c r="BE908"/>
  <c r="BE963"/>
  <c r="BE975"/>
  <c r="BE1014"/>
  <c r="BE1027"/>
  <c r="BE1101"/>
  <c r="BE1136"/>
  <c r="BE1140"/>
  <c r="BE1150"/>
  <c r="BE1179"/>
  <c r="BE1231"/>
  <c r="BE1270"/>
  <c r="BE1276"/>
  <c r="BE1279"/>
  <c r="BE1307"/>
  <c r="BE1313"/>
  <c r="BE1315"/>
  <c r="BE1317"/>
  <c r="BE1359"/>
  <c r="BE1373"/>
  <c r="BE1422"/>
  <c r="BE1450"/>
  <c r="BE1485"/>
  <c r="BE1508"/>
  <c r="BE1538"/>
  <c r="BE1559"/>
  <c r="BE1634"/>
  <c r="BE1647"/>
  <c r="BE1662"/>
  <c r="BE1666"/>
  <c r="BE1677"/>
  <c r="BE1682"/>
  <c r="BE1690"/>
  <c r="BE1695"/>
  <c r="BE1710"/>
  <c r="BE1727"/>
  <c r="BE1731"/>
  <c r="BE1735"/>
  <c r="BE1754"/>
  <c r="BE1769"/>
  <c r="BE1778"/>
  <c r="BE1781"/>
  <c r="BE1799"/>
  <c r="BE1805"/>
  <c r="BE1815"/>
  <c r="BE1837"/>
  <c r="BE1875"/>
  <c r="BE1903"/>
  <c r="BE1929"/>
  <c r="BE1950"/>
  <c r="BE1971"/>
  <c r="BE1985"/>
  <c r="BE1999"/>
  <c r="BE2036"/>
  <c r="BE2050"/>
  <c r="BE2063"/>
  <c r="BE2073"/>
  <c r="BE2089"/>
  <c r="BE2108"/>
  <c r="BE2141"/>
  <c r="BE2161"/>
  <c r="BE2198"/>
  <c r="BE2223"/>
  <c r="BE2229"/>
  <c r="BE2256"/>
  <c r="BE2276"/>
  <c r="BE2304"/>
  <c r="BE2322"/>
  <c r="BE2336"/>
  <c r="BE2350"/>
  <c r="BE2374"/>
  <c r="BE2424"/>
  <c r="BE2466"/>
  <c r="BE2505"/>
  <c r="BE2521"/>
  <c r="BE2544"/>
  <c r="BE2547"/>
  <c r="BE2621"/>
  <c r="BE2643"/>
  <c r="BE2728"/>
  <c r="BE2736"/>
  <c r="BE2791"/>
  <c r="BE2797"/>
  <c r="BE2906"/>
  <c r="BE2921"/>
  <c r="BE2936"/>
  <c r="BE2951"/>
  <c r="BE2952"/>
  <c r="BE2957"/>
  <c r="BE2972"/>
  <c r="BE2975"/>
  <c r="BE3028"/>
  <c r="BE3046"/>
  <c r="BE3056"/>
  <c r="BE3075"/>
  <c r="BE3110"/>
  <c r="BE3137"/>
  <c r="BE144"/>
  <c r="BE177"/>
  <c r="BE188"/>
  <c r="BE216"/>
  <c r="BE239"/>
  <c r="BE243"/>
  <c r="BE352"/>
  <c r="BE419"/>
  <c r="BE442"/>
  <c r="BE460"/>
  <c r="BE465"/>
  <c r="BE471"/>
  <c r="BE477"/>
  <c r="BE483"/>
  <c r="BE500"/>
  <c r="BE530"/>
  <c r="BE542"/>
  <c r="BE573"/>
  <c r="BE582"/>
  <c r="BE613"/>
  <c r="BE616"/>
  <c r="BE634"/>
  <c r="BE654"/>
  <c r="BE706"/>
  <c r="BE747"/>
  <c r="BE758"/>
  <c r="BE821"/>
  <c r="BE861"/>
  <c r="BE887"/>
  <c r="BE911"/>
  <c r="BE973"/>
  <c r="BE986"/>
  <c r="BE990"/>
  <c r="BE1007"/>
  <c r="BE1008"/>
  <c r="BE1099"/>
  <c r="BE1164"/>
  <c r="BE1180"/>
  <c r="BE1186"/>
  <c r="BE1217"/>
  <c r="BE1222"/>
  <c r="BE1224"/>
  <c r="BE1236"/>
  <c r="BE1248"/>
  <c r="BE1288"/>
  <c r="BE1294"/>
  <c r="BE1345"/>
  <c r="BE1387"/>
  <c r="BE1429"/>
  <c r="BE1436"/>
  <c r="BE1550"/>
  <c r="BE1568"/>
  <c r="BE1584"/>
  <c r="BE1629"/>
  <c r="BE1632"/>
  <c r="BE1706"/>
  <c r="BE1724"/>
  <c r="BE1730"/>
  <c r="BE1780"/>
  <c r="BE1789"/>
  <c r="BE1807"/>
  <c r="BE1862"/>
  <c r="BE1882"/>
  <c r="BE1896"/>
  <c r="BE1964"/>
  <c r="BE1978"/>
  <c r="BE1992"/>
  <c r="BE2013"/>
  <c r="BE2019"/>
  <c r="BE2076"/>
  <c r="BE2147"/>
  <c r="BE2182"/>
  <c r="BE2190"/>
  <c r="BE2210"/>
  <c r="BE2243"/>
  <c r="BE2290"/>
  <c r="BE2310"/>
  <c r="BE2356"/>
  <c r="BE2368"/>
  <c r="BE2418"/>
  <c r="BE2430"/>
  <c r="BE2454"/>
  <c r="BE2478"/>
  <c r="BE2490"/>
  <c r="BE2510"/>
  <c r="BE2526"/>
  <c r="BE2559"/>
  <c r="BE2590"/>
  <c r="BE2602"/>
  <c r="BE2607"/>
  <c r="BE2655"/>
  <c r="BE2675"/>
  <c r="BE2696"/>
  <c r="BE2706"/>
  <c r="BE2720"/>
  <c r="BE2779"/>
  <c r="BE2800"/>
  <c r="BE2838"/>
  <c r="BE2876"/>
  <c r="BE2891"/>
  <c r="BE2980"/>
  <c r="BE2988"/>
  <c r="BE3008"/>
  <c r="BE3038"/>
  <c r="BE3103"/>
  <c r="BE3118"/>
  <c r="BE3130"/>
  <c r="BE3140"/>
  <c r="BE123"/>
  <c r="BE152"/>
  <c r="BE184"/>
  <c r="BE227"/>
  <c r="BE233"/>
  <c r="BE235"/>
  <c r="BE276"/>
  <c r="BE288"/>
  <c r="BE364"/>
  <c r="BE399"/>
  <c r="BE412"/>
  <c r="BE436"/>
  <c r="BE448"/>
  <c r="BE454"/>
  <c r="BE503"/>
  <c r="BE594"/>
  <c r="BE611"/>
  <c r="BE723"/>
  <c r="BE725"/>
  <c r="BE752"/>
  <c r="BE765"/>
  <c r="BE812"/>
  <c r="BE855"/>
  <c r="BE921"/>
  <c r="BE929"/>
  <c r="BE966"/>
  <c r="BE984"/>
  <c r="BE991"/>
  <c r="BE1117"/>
  <c r="BE1125"/>
  <c r="BE1138"/>
  <c r="BE1158"/>
  <c r="BE1191"/>
  <c r="BE1199"/>
  <c r="BE1213"/>
  <c r="BE1274"/>
  <c r="BE1292"/>
  <c r="BE1324"/>
  <c r="BE1338"/>
  <c r="BE1352"/>
  <c r="BE1366"/>
  <c r="BE1380"/>
  <c r="BE1394"/>
  <c r="BE1408"/>
  <c r="BE1457"/>
  <c r="BE1471"/>
  <c r="BE1492"/>
  <c r="BE1500"/>
  <c r="BE1504"/>
  <c r="BE1516"/>
  <c r="BE1522"/>
  <c r="BE1546"/>
  <c r="BE1576"/>
  <c r="BE1595"/>
  <c r="BE1641"/>
  <c r="BE1645"/>
  <c r="BE1660"/>
  <c r="BE1665"/>
  <c r="BE1692"/>
  <c r="BE1694"/>
  <c r="BE1705"/>
  <c r="BE1708"/>
  <c r="BE1729"/>
  <c r="BE1732"/>
  <c r="BE1761"/>
  <c r="BE1775"/>
  <c r="BE1782"/>
  <c r="BE1822"/>
  <c r="BE1865"/>
  <c r="BE1868"/>
  <c r="BE1917"/>
  <c r="BE1924"/>
  <c r="BE1936"/>
  <c r="BE2014"/>
  <c r="BE2033"/>
  <c r="BE2070"/>
  <c r="BE2102"/>
  <c r="BE2115"/>
  <c r="BE2134"/>
  <c r="BE2153"/>
  <c r="BE2168"/>
  <c r="BE2217"/>
  <c r="BE2236"/>
  <c r="BE2262"/>
  <c r="BE2283"/>
  <c r="BE2297"/>
  <c r="BE2387"/>
  <c r="BE2411"/>
  <c r="BE2436"/>
  <c r="BE2448"/>
  <c r="BE2460"/>
  <c r="BE2503"/>
  <c r="BE2515"/>
  <c r="BE2538"/>
  <c r="BE2553"/>
  <c r="BE2572"/>
  <c r="BE2578"/>
  <c r="BE2596"/>
  <c r="BE2614"/>
  <c r="BE2626"/>
  <c r="BE2669"/>
  <c r="BE2701"/>
  <c r="BE2712"/>
  <c r="BE2734"/>
  <c r="BE2743"/>
  <c r="BE2752"/>
  <c r="BE2782"/>
  <c r="BE2788"/>
  <c r="BE2799"/>
  <c r="BE2802"/>
  <c r="BE2803"/>
  <c r="BE2873"/>
  <c r="BE2985"/>
  <c r="BE3031"/>
  <c r="BE3100"/>
  <c i="3" r="F36"/>
  <c i="1" r="BC56"/>
  <c i="8" r="J34"/>
  <c i="1" r="AW61"/>
  <c i="10" r="J34"/>
  <c i="1" r="AW63"/>
  <c i="11" r="J34"/>
  <c i="1" r="AW64"/>
  <c i="13" r="J34"/>
  <c i="1" r="AW66"/>
  <c i="2" r="J34"/>
  <c i="1" r="AW55"/>
  <c i="3" r="F37"/>
  <c i="1" r="BD56"/>
  <c i="9" r="F35"/>
  <c i="1" r="BB62"/>
  <c i="9" r="F34"/>
  <c i="1" r="BA62"/>
  <c i="10" r="F34"/>
  <c i="1" r="BA63"/>
  <c i="11" r="F37"/>
  <c i="1" r="BD64"/>
  <c i="2" r="F36"/>
  <c i="1" r="BC55"/>
  <c i="2" r="F34"/>
  <c i="1" r="BA55"/>
  <c i="5" r="F37"/>
  <c i="1" r="BD58"/>
  <c i="6" r="J34"/>
  <c i="1" r="AW59"/>
  <c i="6" r="F37"/>
  <c i="1" r="BD59"/>
  <c i="7" r="F37"/>
  <c i="1" r="BD60"/>
  <c i="11" r="F35"/>
  <c i="1" r="BB64"/>
  <c i="8" r="F36"/>
  <c i="1" r="BC61"/>
  <c i="9" r="F36"/>
  <c i="1" r="BC62"/>
  <c i="10" r="F36"/>
  <c i="1" r="BC63"/>
  <c i="11" r="F34"/>
  <c i="1" r="BA64"/>
  <c i="12" r="F34"/>
  <c i="1" r="BA65"/>
  <c i="13" r="F34"/>
  <c i="1" r="BA66"/>
  <c i="3" r="F34"/>
  <c i="1" r="BA56"/>
  <c i="8" r="F37"/>
  <c i="1" r="BD61"/>
  <c i="9" r="F37"/>
  <c i="1" r="BD62"/>
  <c i="11" r="J30"/>
  <c i="13" r="F36"/>
  <c i="1" r="BC66"/>
  <c i="13" r="F37"/>
  <c i="1" r="BD66"/>
  <c i="3" r="J34"/>
  <c i="1" r="AW56"/>
  <c i="4" r="F35"/>
  <c i="1" r="BB57"/>
  <c i="4" r="F36"/>
  <c i="1" r="BC57"/>
  <c i="5" r="J34"/>
  <c i="1" r="AW58"/>
  <c i="6" r="F35"/>
  <c i="1" r="BB59"/>
  <c i="7" r="F36"/>
  <c i="1" r="BC60"/>
  <c i="10" r="F35"/>
  <c i="1" r="BB63"/>
  <c i="10" r="F37"/>
  <c i="1" r="BD63"/>
  <c i="11" r="F36"/>
  <c i="1" r="BC64"/>
  <c i="2" r="F37"/>
  <c i="1" r="BD55"/>
  <c i="13" r="F35"/>
  <c i="1" r="BB66"/>
  <c i="4" r="F34"/>
  <c i="1" r="BA57"/>
  <c i="4" r="F37"/>
  <c i="1" r="BD57"/>
  <c i="5" r="F35"/>
  <c i="1" r="BB58"/>
  <c i="5" r="F36"/>
  <c i="1" r="BC58"/>
  <c i="6" r="F36"/>
  <c i="1" r="BC59"/>
  <c i="5" r="J30"/>
  <c i="7" r="F34"/>
  <c i="1" r="BA60"/>
  <c i="12" r="J34"/>
  <c i="1" r="AW65"/>
  <c i="4" r="J34"/>
  <c i="1" r="AW57"/>
  <c i="5" r="F34"/>
  <c i="1" r="BA58"/>
  <c i="6" r="F34"/>
  <c i="1" r="BA59"/>
  <c i="7" r="J34"/>
  <c i="1" r="AW60"/>
  <c i="8" r="F35"/>
  <c i="1" r="BB61"/>
  <c i="8" r="F34"/>
  <c i="1" r="BA61"/>
  <c i="9" r="J34"/>
  <c i="1" r="AW62"/>
  <c i="12" r="F36"/>
  <c i="1" r="BC65"/>
  <c i="12" r="F35"/>
  <c i="1" r="BB65"/>
  <c i="3" r="F35"/>
  <c i="1" r="BB56"/>
  <c i="7" r="F35"/>
  <c i="1" r="BB60"/>
  <c i="12" r="F37"/>
  <c i="1" r="BD65"/>
  <c i="2" r="F35"/>
  <c i="1" r="BB55"/>
  <c i="4" l="1" r="R82"/>
  <c i="3" r="T92"/>
  <c r="T91"/>
  <c i="8" r="T88"/>
  <c r="T87"/>
  <c i="7" r="R88"/>
  <c r="R87"/>
  <c i="3" r="R92"/>
  <c r="R91"/>
  <c i="11" r="P84"/>
  <c i="1" r="AU64"/>
  <c i="8" r="P88"/>
  <c r="P87"/>
  <c i="1" r="AU61"/>
  <c i="2" r="R1528"/>
  <c i="13" r="T84"/>
  <c r="T83"/>
  <c i="4" r="T82"/>
  <c i="6" r="P82"/>
  <c i="1" r="AU59"/>
  <c i="2" r="P121"/>
  <c r="T1528"/>
  <c r="R121"/>
  <c r="R120"/>
  <c i="13" r="P84"/>
  <c r="P83"/>
  <c i="1" r="AU66"/>
  <c i="5" r="T82"/>
  <c i="4" r="P82"/>
  <c i="1" r="AU57"/>
  <c i="3" r="P92"/>
  <c r="P91"/>
  <c i="1" r="AU56"/>
  <c i="2" r="P1528"/>
  <c i="12" r="T85"/>
  <c i="7" r="P88"/>
  <c i="9" r="T85"/>
  <c i="7" r="P433"/>
  <c i="9" r="P85"/>
  <c i="1" r="AU62"/>
  <c i="8" r="R87"/>
  <c i="3" r="BK92"/>
  <c i="11" r="T84"/>
  <c i="6" r="R82"/>
  <c i="13" r="R84"/>
  <c r="R83"/>
  <c i="12" r="P85"/>
  <c i="1" r="AU65"/>
  <c i="9" r="R85"/>
  <c i="7" r="T88"/>
  <c r="T87"/>
  <c i="2" r="T121"/>
  <c r="T120"/>
  <c i="8" r="BK220"/>
  <c r="J220"/>
  <c r="J63"/>
  <c r="BK251"/>
  <c r="J251"/>
  <c r="J66"/>
  <c i="9" r="BK85"/>
  <c r="J85"/>
  <c i="6" r="BK82"/>
  <c r="J82"/>
  <c i="7" r="BK433"/>
  <c r="J433"/>
  <c r="J64"/>
  <c i="13" r="BK84"/>
  <c r="J84"/>
  <c r="J60"/>
  <c i="4" r="BK82"/>
  <c r="J82"/>
  <c r="J59"/>
  <c i="7" r="BK88"/>
  <c r="J88"/>
  <c r="J60"/>
  <c i="8" r="BK88"/>
  <c r="J88"/>
  <c r="J60"/>
  <c i="10" r="BK80"/>
  <c r="J80"/>
  <c r="J59"/>
  <c i="12" r="BK85"/>
  <c r="J85"/>
  <c r="J59"/>
  <c i="2" r="BK121"/>
  <c r="J121"/>
  <c r="J60"/>
  <c i="3" r="BK575"/>
  <c r="J575"/>
  <c r="J70"/>
  <c i="1" r="AG64"/>
  <c i="11" r="J59"/>
  <c i="1" r="AG58"/>
  <c i="6" r="J33"/>
  <c i="1" r="AV59"/>
  <c r="AT59"/>
  <c i="9" r="F33"/>
  <c i="1" r="AZ62"/>
  <c i="13" r="J33"/>
  <c i="1" r="AV66"/>
  <c r="AT66"/>
  <c r="BD54"/>
  <c r="W33"/>
  <c i="2" r="F33"/>
  <c i="1" r="AZ55"/>
  <c i="3" r="F33"/>
  <c i="1" r="AZ56"/>
  <c i="11" r="J33"/>
  <c i="1" r="AV64"/>
  <c r="AT64"/>
  <c r="AN64"/>
  <c i="6" r="F33"/>
  <c i="1" r="AZ59"/>
  <c i="9" r="J33"/>
  <c i="1" r="AV62"/>
  <c r="AT62"/>
  <c r="BA54"/>
  <c r="W30"/>
  <c r="BC54"/>
  <c r="W32"/>
  <c i="9" r="J30"/>
  <c i="1" r="AG62"/>
  <c i="5" r="J33"/>
  <c i="1" r="AV58"/>
  <c r="AT58"/>
  <c r="AN58"/>
  <c i="8" r="J33"/>
  <c i="1" r="AV61"/>
  <c r="AT61"/>
  <c i="10" r="F33"/>
  <c i="1" r="AZ63"/>
  <c i="12" r="F33"/>
  <c i="1" r="AZ65"/>
  <c i="4" r="J33"/>
  <c i="1" r="AV57"/>
  <c r="AT57"/>
  <c i="5" r="F33"/>
  <c i="1" r="AZ58"/>
  <c i="8" r="F33"/>
  <c i="1" r="AZ61"/>
  <c i="11" r="F33"/>
  <c i="1" r="AZ64"/>
  <c i="13" r="F33"/>
  <c i="1" r="AZ66"/>
  <c i="6" r="J30"/>
  <c i="1" r="AG59"/>
  <c i="2" r="J33"/>
  <c i="1" r="AV55"/>
  <c r="AT55"/>
  <c i="4" r="F33"/>
  <c i="1" r="AZ57"/>
  <c i="7" r="J33"/>
  <c i="1" r="AV60"/>
  <c r="AT60"/>
  <c i="3" r="J33"/>
  <c i="1" r="AV56"/>
  <c r="AT56"/>
  <c i="7" r="F33"/>
  <c i="1" r="AZ60"/>
  <c i="10" r="J33"/>
  <c i="1" r="AV63"/>
  <c r="AT63"/>
  <c i="12" r="J33"/>
  <c i="1" r="AV65"/>
  <c r="AT65"/>
  <c r="BB54"/>
  <c r="W31"/>
  <c i="2" l="1" r="BK120"/>
  <c r="J120"/>
  <c i="7" r="P87"/>
  <c i="1" r="AU60"/>
  <c i="3" r="BK91"/>
  <c r="J91"/>
  <c r="J59"/>
  <c i="2" r="P120"/>
  <c i="1" r="AU55"/>
  <c i="3" r="J92"/>
  <c r="J60"/>
  <c i="6" r="J59"/>
  <c i="13" r="BK83"/>
  <c r="J83"/>
  <c r="J59"/>
  <c i="9" r="J59"/>
  <c i="7" r="BK87"/>
  <c r="J87"/>
  <c i="8" r="BK87"/>
  <c r="J87"/>
  <c r="J59"/>
  <c i="11" r="J39"/>
  <c i="9" r="J39"/>
  <c i="6" r="J39"/>
  <c i="5" r="J39"/>
  <c i="2" r="J59"/>
  <c i="1" r="AN59"/>
  <c r="AN62"/>
  <c i="2" r="J30"/>
  <c i="1" r="AG55"/>
  <c r="AN55"/>
  <c i="12" r="J30"/>
  <c i="1" r="AG65"/>
  <c r="AZ54"/>
  <c r="W29"/>
  <c i="10" r="J30"/>
  <c i="1" r="AG63"/>
  <c r="AW54"/>
  <c r="AK30"/>
  <c r="AY54"/>
  <c r="AU54"/>
  <c i="7" r="J30"/>
  <c i="1" r="AG60"/>
  <c r="AX54"/>
  <c i="4" r="J30"/>
  <c i="1" r="AG57"/>
  <c i="2" l="1" r="J39"/>
  <c i="7" r="J39"/>
  <c i="10" r="J39"/>
  <c i="12" r="J39"/>
  <c i="4" r="J39"/>
  <c i="7" r="J59"/>
  <c i="1" r="AN60"/>
  <c r="AN57"/>
  <c r="AN63"/>
  <c r="AN65"/>
  <c i="3" r="J30"/>
  <c i="1" r="AG56"/>
  <c r="AV54"/>
  <c r="AK29"/>
  <c i="13" r="J30"/>
  <c i="1" r="AG66"/>
  <c i="8" r="J30"/>
  <c i="1" r="AG61"/>
  <c i="13" l="1" r="J39"/>
  <c i="8" r="J39"/>
  <c i="3" r="J39"/>
  <c i="1" r="AN61"/>
  <c r="AN66"/>
  <c r="AN56"/>
  <c r="AT54"/>
  <c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<sst xmlns="http://schemas.openxmlformats.org/spreadsheetml/2006/main">
  <si>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</si>
  <si>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</si>
  <si>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</si>
  <si>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</si>
  <si>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</si>
  <si>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{f0073c57-943c-4ba0-b322-b964fb7b2a5b}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</si>
  <si>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</si>
  <si>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</si>
  <si>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</si>
  <si>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</si>
  <si>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</si>
  <si>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</si>
  <si>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</si>
  <si>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</si>
  <si>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I23002016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</si>
  <si>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</si>
  <si>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</si>
  <si>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PD - Výstavba zázemí SDH Cheb - Háje - Dotazy 05</t>
  </si>
  <si>
    <t>KSO:</t>
  </si>
  <si>
    <t/>
  </si>
  <si>
    <t>CC-CZ:</t>
  </si>
  <si>
    <t>Místo:</t>
  </si>
  <si>
    <t xml:space="preserve"> </t>
  </si>
  <si>
    <t>Datum:</t>
  </si>
  <si>
    <t>7. 5. 2025</t>
  </si>
  <si>
    <t>Zadavatel:</t>
  </si>
  <si>
    <t>IČ:</t>
  </si>
  <si>
    <t>DIČ:</t>
  </si>
  <si>
    <t>Účastník: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</si>
  <si>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</si>
  <si>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</si>
  <si>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</si>
  <si>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</si>
  <si>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</si>
  <si>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</si>
  <si>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</si>
  <si>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</si>
  <si>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</si>
  <si>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</si>
  <si>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</si>
  <si>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</si>
  <si>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</si>
  <si>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</si>
  <si>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</si>
  <si>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</si>
  <si>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</si>
  <si>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</si>
  <si>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</si>
  <si>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</si>
  <si>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</si>
  <si>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</si>
  <si>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</si>
  <si>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</si>
  <si>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</si>
  <si>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</si>
  <si>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</si>
  <si>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</si>
  <si>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</si>
  <si>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</si>
  <si>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</si>
  <si>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</si>
  <si>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</si>
  <si>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</si>
  <si>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</si>
  <si>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</si>
  <si>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</si>
  <si>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</si>
  <si>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</si>
  <si>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</si>
  <si>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</si>
  <si>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</si>
  <si>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</si>
  <si>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</si>
  <si>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D.1.1-D01</t>
  </si>
  <si>
    <t>Stavební část...</t>
  </si>
  <si>
    <t>STA</t>
  </si>
  <si>
    <t>1</t>
  </si>
  <si>
    <t>{bdca15a6-041f-4f20-9569-7649d11bec6c}</t>
  </si>
  <si>
    <t>2</t>
  </si>
  <si>
    <t>D.2.2</t>
  </si>
  <si>
    <t>Dopravní řešení a...</t>
  </si>
  <si>
    <t>{bb9f57cf-37fa-4eac-bc61-fa486f4d66b3}</t>
  </si>
  <si>
    <t>DEŠ_KAN</t>
  </si>
  <si>
    <t>Přípojka dešťov...</t>
  </si>
  <si>
    <t>{a05b920a-f583-4a64-a4b6-e7f3bbafeca1}</t>
  </si>
  <si>
    <t>PLY</t>
  </si>
  <si>
    <t>Přípojka plynovodu</t>
  </si>
  <si>
    <t>{8428bdc6-1c1b-44dd-8a9b-8c7d4b2140cc}</t>
  </si>
  <si>
    <t>SPL_KAN</t>
  </si>
  <si>
    <t>Přípojka splašk...</t>
  </si>
  <si>
    <t>{6ea782ab-c0bb-4231-9f94-9d780a8a2cc4}</t>
  </si>
  <si>
    <t>SIL</t>
  </si>
  <si>
    <t>Silnoproudá elektro...</t>
  </si>
  <si>
    <t>{6c99ced1-1676-43f2-87bf-8281b5d2a6d3}</t>
  </si>
  <si>
    <t>SLB</t>
  </si>
  <si>
    <t>Slaboproudá elektro...</t>
  </si>
  <si>
    <t>{b0ec19f9-7ba6-4bf4-b15d-926bb9dd70ea}</t>
  </si>
  <si>
    <t>ZTI</t>
  </si>
  <si>
    <t>Zdravotnětechnické ...</t>
  </si>
  <si>
    <t>{3be9b8c0-13ca-42d0-86e7-2b92f8cd979e}</t>
  </si>
  <si>
    <t>Plyn</t>
  </si>
  <si>
    <t>Plynové zařízení</t>
  </si>
  <si>
    <t>{65c812b1-0158-4be7-9231-dcbb8f487ddc}</t>
  </si>
  <si>
    <t>UT</t>
  </si>
  <si>
    <t>Vytápění</t>
  </si>
  <si>
    <t>{582b9d06-c90d-4bf1-a890-5e70dc619e34}</t>
  </si>
  <si>
    <t>VZT</t>
  </si>
  <si>
    <t>Vzduchotechnika</t>
  </si>
  <si>
    <t>{040f2d34-d05f-413f-bbca-3b1581db457b}</t>
  </si>
  <si>
    <t>VRN</t>
  </si>
  <si>
    <t>Vedlejší rozpočtové...</t>
  </si>
  <si>
    <t>{c90e5087-381b-410e-b2c3-2f6740c46aa2}</t>
  </si>
  <si>
    <t>KRYCÍ LIST SOUPISU PRACÍ</t>
  </si>
  <si>
    <t>Objekt:</t>
  </si>
  <si>
    <t>D.1.1-D01 - Stavební část...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</si>
  <si>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</si>
  <si>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</si>
  <si>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</si>
  <si>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</si>
  <si>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</si>
  <si>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</si>
  <si>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18 - Zemní práce - povrchové úpravy terénu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</si>
  <si>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</si>
  <si>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</si>
  <si>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</si>
  <si>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49 - Montovaný železobetonový skelet</t>
  </si>
  <si>
    <t xml:space="preserve">    6 - Úpravy povrchů, podlahy a osazování výplní</t>
  </si>
  <si>
    <t xml:space="preserve">    61 - Úprava povrchů vnitřní</t>
  </si>
  <si>
    <t xml:space="preserve">    62 - Úprava povrchů vnější</t>
  </si>
  <si>
    <t xml:space="preserve">    63 - Podlahy a podlahové konstrukce</t>
  </si>
  <si>
    <t xml:space="preserve">    64 - Osazování výplní otvorů</t>
  </si>
  <si>
    <t xml:space="preserve">    8 - Trubní vedení</t>
  </si>
  <si>
    <t xml:space="preserve">    9 - Ostatní konstrukce a práce, bourání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</si>
  <si>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</si>
  <si>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</si>
  <si>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</si>
  <si>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</si>
  <si>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</si>
  <si>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</si>
  <si>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</si>
  <si>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</si>
  <si>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</si>
  <si>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</si>
  <si>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</si>
  <si>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</si>
  <si>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</si>
  <si>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766a - Truhlářské vnitřní</t>
  </si>
  <si>
    <t xml:space="preserve">    766b - Truhlářské výplně otvorů</t>
  </si>
  <si>
    <t xml:space="preserve">    766c - Plastové vnitřní</t>
  </si>
  <si>
    <t xml:space="preserve">    766d - Plastové výplně otvorů</t>
  </si>
  <si>
    <t xml:space="preserve">    767 - Konstrukce zámečnické</t>
  </si>
  <si>
    <t xml:space="preserve">    767.b - výplně otvorů</t>
  </si>
  <si>
    <t xml:space="preserve">    767.c - zámečnické</t>
  </si>
  <si>
    <t xml:space="preserve">    767.e - ostatní</t>
  </si>
  <si>
    <t xml:space="preserve">    767.z - ocelové výrobky</t>
  </si>
  <si>
    <t xml:space="preserve">    771 - Podlahy z dlaždic keramických</t>
  </si>
  <si>
    <t xml:space="preserve">    776 - Podlahy povlakové</t>
  </si>
  <si>
    <t xml:space="preserve">    781 - Dokončovací práce - obklady keramické</t>
  </si>
  <si>
    <t xml:space="preserve">    783 -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</si>
  <si>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</si>
  <si>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</si>
  <si>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</si>
  <si>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</si>
  <si>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</si>
  <si>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</si>
  <si>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</si>
  <si>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</si>
  <si>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</si>
  <si>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</si>
  <si>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</si>
  <si>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</si>
  <si>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</si>
  <si>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</si>
  <si>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</si>
  <si>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</si>
  <si>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</si>
  <si>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</si>
  <si>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</si>
  <si>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</si>
  <si>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</si>
  <si>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</si>
  <si>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CS ÚRS 2025 01</t>
  </si>
  <si>
    <t>4</t>
  </si>
  <si>
    <t>-1280938299</t>
  </si>
  <si>
    <t>Online PSC</t>
  </si>
  <si>
    <t>https://podminky.urs.cz/item/CS_URS_2025_01/121151103</t>
  </si>
  <si>
    <t>VV</t>
  </si>
  <si>
    <t>Viz výkresy nových konstrukcí, půdorysy, řezy, pohledy a TZ</t>
  </si>
  <si>
    <t>True</t>
  </si>
  <si>
    <t>.</t>
  </si>
  <si>
    <t>790,0</t>
  </si>
  <si>
    <t>Součet</t>
  </si>
  <si>
    <t>122251105</t>
  </si>
  <si>
    <t>Odkopávky a prokopávky nezapažené v hornině třídy těžitelnosti I skupiny 3 objem do 1000 m3 strojně</t>
  </si>
  <si>
    <t>m3</t>
  </si>
  <si>
    <t>-1431844298</t>
  </si>
  <si>
    <t>https://podminky.urs.cz/item/CS_URS_2025_01/122251105</t>
  </si>
  <si>
    <t>po úroveň -0.730</t>
  </si>
  <si>
    <t>Změřeno v programu AutoCAD</t>
  </si>
  <si>
    <t>743,1*0,53</t>
  </si>
  <si>
    <t>3</t>
  </si>
  <si>
    <t>131251100</t>
  </si>
  <si>
    <t>Hloubení jam nezapažených v hornině třídy těžitelnosti I skupiny 3 objem do 20 m3 strojně</t>
  </si>
  <si>
    <t>-25217052</t>
  </si>
  <si>
    <t>https://podminky.urs.cz/item/CS_URS_2025_01/131251100</t>
  </si>
  <si>
    <t>Čistící šachta</t>
  </si>
  <si>
    <t>2,0*2,0*1,3*2</t>
  </si>
  <si>
    <t>132251102</t>
  </si>
  <si>
    <t>Hloubení rýh nezapažených š do 800 mm v hornině třídy těžitelnosti I skupiny 3 objem do 50 m3 strojně</t>
  </si>
  <si>
    <t>-316577332</t>
  </si>
  <si>
    <t>https://podminky.urs.cz/item/CS_URS_2025_01/132251102</t>
  </si>
  <si>
    <t>Pásy</t>
  </si>
  <si>
    <t>(5,65*2+1,2*3+3,15*2+3,1+1,55+3,7*2+8,8*3+2,35+1,5+0,415+3,65+2,035+3,05+2,95)*0,6*0,5</t>
  </si>
  <si>
    <t>5</t>
  </si>
  <si>
    <t>132251253</t>
  </si>
  <si>
    <t>Hloubení rýh nezapažených š do 2000 mm v hornině třídy těžitelnosti I skupiny 3 objem do 100 m3 strojně</t>
  </si>
  <si>
    <t>447456743</t>
  </si>
  <si>
    <t>https://podminky.urs.cz/item/CS_URS_2025_01/132251253</t>
  </si>
  <si>
    <t>50,51*1,5*0,5*2</t>
  </si>
  <si>
    <t>8,8*1,0*0,5*2</t>
  </si>
  <si>
    <t>(3,15*2+2,6+1,45)*1,2*0,5</t>
  </si>
  <si>
    <t>8,05*0,8*0,5</t>
  </si>
  <si>
    <t>1,2*0,84*0,5</t>
  </si>
  <si>
    <t>1,0*1,165*0,5</t>
  </si>
  <si>
    <t>6</t>
  </si>
  <si>
    <t>162351103</t>
  </si>
  <si>
    <t>Vodorovné přemístění přes 50 do 500 m výkopku/sypaniny z horniny třídy těžitelnosti I skupiny 1 až 3</t>
  </si>
  <si>
    <t>-1047917842</t>
  </si>
  <si>
    <t>https://podminky.urs.cz/item/CS_URS_2025_01/162351103</t>
  </si>
  <si>
    <t>Ornice na mezideponii</t>
  </si>
  <si>
    <t>790,0*0,2</t>
  </si>
  <si>
    <t>Ornice z mezideponie</t>
  </si>
  <si>
    <t>Zemina pro zásyp na mezideponií</t>
  </si>
  <si>
    <t>63,922</t>
  </si>
  <si>
    <t>Zemina pro zásyp z mezideponie</t>
  </si>
  <si>
    <t>7</t>
  </si>
  <si>
    <t>162751117</t>
  </si>
  <si>
    <t>Vodorovné přemístění přes 9 000 do 10000 m výkopku/sypaniny z horniny třídy těžitelnosti I skupiny 1 až 3</t>
  </si>
  <si>
    <t>1724075313</t>
  </si>
  <si>
    <t>https://podminky.urs.cz/item/CS_URS_2025_01/162751117</t>
  </si>
  <si>
    <t>Přebytečná zemina na skládku</t>
  </si>
  <si>
    <t>393,843+10,4+22,68+95,082</t>
  </si>
  <si>
    <t>Odpočet zeminy pro zásyp</t>
  </si>
  <si>
    <t>-63,922</t>
  </si>
  <si>
    <t>8</t>
  </si>
  <si>
    <t>162751119</t>
  </si>
  <si>
    <t>Příplatek k vodorovnému přemístění výkopku/sypaniny z horniny třídy těžitelnosti I skupiny 1 až 3 ZKD 1000 m přes 10000 m</t>
  </si>
  <si>
    <t>-1904559893</t>
  </si>
  <si>
    <t>https://podminky.urs.cz/item/CS_URS_2025_01/162751119</t>
  </si>
  <si>
    <t>458,083*11 "Přepočtené koeficientem množství</t>
  </si>
  <si>
    <t>9</t>
  </si>
  <si>
    <t>167151111</t>
  </si>
  <si>
    <t>Nakládání výkopku z hornin třídy těžitelnosti I skupiny 1 až 3 přes 100 m3</t>
  </si>
  <si>
    <t>-905281071</t>
  </si>
  <si>
    <t>https://podminky.urs.cz/item/CS_URS_2025_01/167151111</t>
  </si>
  <si>
    <t>10</t>
  </si>
  <si>
    <t>171251201</t>
  </si>
  <si>
    <t>Uložení sypaniny na skládky nebo meziskládky</t>
  </si>
  <si>
    <t>-534586834</t>
  </si>
  <si>
    <t>https://podminky.urs.cz/item/CS_URS_2025_01/171251201</t>
  </si>
  <si>
    <t>Ornice</t>
  </si>
  <si>
    <t>Zemina pro další použití</t>
  </si>
  <si>
    <t>11</t>
  </si>
  <si>
    <t>171201231</t>
  </si>
  <si>
    <t>Poplatek za uložení zeminy a kamení na recyklační skládce (skládkovné) kód odpadu 17 05 04</t>
  </si>
  <si>
    <t>t</t>
  </si>
  <si>
    <t>107472170</t>
  </si>
  <si>
    <t>https://podminky.urs.cz/item/CS_URS_2025_01/171201231</t>
  </si>
  <si>
    <t>458,083*1,9</t>
  </si>
  <si>
    <t>174151101</t>
  </si>
  <si>
    <t>Zásyp jam, šachet rýh nebo kolem objektů sypaninou se zhutněním</t>
  </si>
  <si>
    <t>186054478</t>
  </si>
  <si>
    <t>https://podminky.urs.cz/item/CS_URS_2025_01/174151101</t>
  </si>
  <si>
    <t>Dosypání kolem objektu</t>
  </si>
  <si>
    <t>127,0*1,25*0,35</t>
  </si>
  <si>
    <t>2,0*2,0*1,3*2-3,14*0,5*0,5*1,3*2</t>
  </si>
  <si>
    <t>13</t>
  </si>
  <si>
    <t>181951112</t>
  </si>
  <si>
    <t>Úprava pláně v hornině třídy těžitelnosti I skupiny 1 až 3 se zhutněním strojně</t>
  </si>
  <si>
    <t>764240364</t>
  </si>
  <si>
    <t>https://podminky.urs.cz/item/CS_URS_2025_01/181951112</t>
  </si>
  <si>
    <t>Skladba A, G</t>
  </si>
  <si>
    <t>743,1</t>
  </si>
  <si>
    <t>Dieselagregát</t>
  </si>
  <si>
    <t>1,5*3,15</t>
  </si>
  <si>
    <t>18</t>
  </si>
  <si>
    <t>Zemní práce - povrchové úpravy terénu</t>
  </si>
  <si>
    <t>14</t>
  </si>
  <si>
    <t>181351113</t>
  </si>
  <si>
    <t>Rozprostření ornice tl vrstvy do 200 mm pl přes 500 m2 v rovině nebo ve svahu do 1:5 strojně</t>
  </si>
  <si>
    <t>1759076715</t>
  </si>
  <si>
    <t>https://podminky.urs.cz/item/CS_URS_2025_01/181351113</t>
  </si>
  <si>
    <t>15</t>
  </si>
  <si>
    <t>181951111</t>
  </si>
  <si>
    <t>Úprava pláně v hornině třídy těžitelnosti I skupiny 1 až 3 bez zhutnění strojně</t>
  </si>
  <si>
    <t>714421049</t>
  </si>
  <si>
    <t>https://podminky.urs.cz/item/CS_URS_2025_01/181951111</t>
  </si>
  <si>
    <t>16</t>
  </si>
  <si>
    <t>181411133</t>
  </si>
  <si>
    <t>Založení parkového trávníku výsevem pl do 1000 m2 ve svahu přes 1:2 do 1:1</t>
  </si>
  <si>
    <t>1322726791</t>
  </si>
  <si>
    <t>https://podminky.urs.cz/item/CS_URS_2025_01/181411133</t>
  </si>
  <si>
    <t>17</t>
  </si>
  <si>
    <t>M</t>
  </si>
  <si>
    <t>00572410</t>
  </si>
  <si>
    <t>osivo směs travní parková</t>
  </si>
  <si>
    <t>kg</t>
  </si>
  <si>
    <t>-1020445056</t>
  </si>
  <si>
    <t>790*0,02 "Přepočtené koeficientem množství</t>
  </si>
  <si>
    <t>Zakládání</t>
  </si>
  <si>
    <t>213141111</t>
  </si>
  <si>
    <t>Zřízení vrstvy z geotextilie v rovině nebo ve sklonu do 1:5 š do 3 m</t>
  </si>
  <si>
    <t>1199018226</t>
  </si>
  <si>
    <t>https://podminky.urs.cz/item/CS_URS_2025_01/213141111</t>
  </si>
  <si>
    <t>Pod základové konstrukce</t>
  </si>
  <si>
    <t>Plocha změřená z výkresu v programu AutoCAD</t>
  </si>
  <si>
    <t>457,74</t>
  </si>
  <si>
    <t>19</t>
  </si>
  <si>
    <t>69311081</t>
  </si>
  <si>
    <t>geotextilie netkaná separační, ochranná, filtrační, drenážní PES 300g/m2</t>
  </si>
  <si>
    <t>780366325</t>
  </si>
  <si>
    <t>457,74*1,1 "Přepočtené koeficientem množství</t>
  </si>
  <si>
    <t>20</t>
  </si>
  <si>
    <t>271532211r</t>
  </si>
  <si>
    <t>Podsyp pod základové konstrukce se zhutněním z hrubého kameniva frakce 0 až 63 mm</t>
  </si>
  <si>
    <t>-1294389939</t>
  </si>
  <si>
    <t>457,74*0,25</t>
  </si>
  <si>
    <t>1,5*3,15*0,25</t>
  </si>
  <si>
    <t>273322511</t>
  </si>
  <si>
    <t>Základové desky ze ŽB se zvýšenými nároky na prostředí tř. C 25/30</t>
  </si>
  <si>
    <t>-629371150</t>
  </si>
  <si>
    <t>https://podminky.urs.cz/item/CS_URS_2025_01/273322511</t>
  </si>
  <si>
    <t>XC4, XF1</t>
  </si>
  <si>
    <t>Plocha změřená z výkresu v programu AutoCad</t>
  </si>
  <si>
    <t>528,41*0,2</t>
  </si>
  <si>
    <t>1,5*3,15*0,2</t>
  </si>
  <si>
    <t>22</t>
  </si>
  <si>
    <t>273351121</t>
  </si>
  <si>
    <t>Zřízení bednění základových desek</t>
  </si>
  <si>
    <t>-432368107</t>
  </si>
  <si>
    <t>https://podminky.urs.cz/item/CS_URS_2025_01/273351121</t>
  </si>
  <si>
    <t>(49,85+10,6)*2*0,2</t>
  </si>
  <si>
    <t>(1,5+3,15)*2*0,2</t>
  </si>
  <si>
    <t>23</t>
  </si>
  <si>
    <t>273351122</t>
  </si>
  <si>
    <t>Odstranění bednění základových desek</t>
  </si>
  <si>
    <t>-236625608</t>
  </si>
  <si>
    <t>https://podminky.urs.cz/item/CS_URS_2025_01/273351122</t>
  </si>
  <si>
    <t>24</t>
  </si>
  <si>
    <t>273362021</t>
  </si>
  <si>
    <t>Výztuž základových desek svařovanými sítěmi Kari</t>
  </si>
  <si>
    <t>450803778</t>
  </si>
  <si>
    <t>https://podminky.urs.cz/item/CS_URS_2025_01/273362021</t>
  </si>
  <si>
    <t>25</t>
  </si>
  <si>
    <t>272321411</t>
  </si>
  <si>
    <t>Základové klenby ze ŽB bez zvýšených nároků na prostředí tř. C 20/25</t>
  </si>
  <si>
    <t>10874934</t>
  </si>
  <si>
    <t>https://podminky.urs.cz/item/CS_URS_2025_01/272321411</t>
  </si>
  <si>
    <t>26</t>
  </si>
  <si>
    <t>274321511</t>
  </si>
  <si>
    <t>Základové pasy ze ŽB bez zvýšených nároků na prostředí tř. C 25/30</t>
  </si>
  <si>
    <t>-6923284</t>
  </si>
  <si>
    <t>https://podminky.urs.cz/item/CS_URS_2025_01/274321511</t>
  </si>
  <si>
    <t>Změřeno v programu AutoCad</t>
  </si>
  <si>
    <t>Pásy SH -0.730</t>
  </si>
  <si>
    <t>(49,85*2+9,8*7+5,945+11,55+1,225*4+5,12+3,5+4,05*2+2,35+2,25+1,165+3,35+2,935+1,15+3,35+3,45)*0,4*0,25</t>
  </si>
  <si>
    <t>27</t>
  </si>
  <si>
    <t>274351121</t>
  </si>
  <si>
    <t>Zřízení bednění základových pasů rovného</t>
  </si>
  <si>
    <t>-843661766</t>
  </si>
  <si>
    <t>https://podminky.urs.cz/item/CS_URS_2025_01/274351121</t>
  </si>
  <si>
    <t>(49,85*2+9,8*7+5,945+11,55+1,225*4+5,12+3,5+4,05*2+2,35+2,25+1,165+3,35+2,935+1,15+3,35+3,45)*2*0,25</t>
  </si>
  <si>
    <t>28</t>
  </si>
  <si>
    <t>274351122</t>
  </si>
  <si>
    <t>Odstranění bednění základových pasů rovného</t>
  </si>
  <si>
    <t>552433116</t>
  </si>
  <si>
    <t>https://podminky.urs.cz/item/CS_URS_2025_01/274351122</t>
  </si>
  <si>
    <t>29</t>
  </si>
  <si>
    <t>274361821</t>
  </si>
  <si>
    <t>Výztuž základových pasů betonářskou ocelí 10 505 (R)</t>
  </si>
  <si>
    <t>1798467208</t>
  </si>
  <si>
    <t>https://podminky.urs.cz/item/CS_URS_2025_01/274361821</t>
  </si>
  <si>
    <t>Dle PD statika</t>
  </si>
  <si>
    <t>"ZP1:" 3,5</t>
  </si>
  <si>
    <t>"ZP2:" 1,2</t>
  </si>
  <si>
    <t>"ZP3:" 0,25</t>
  </si>
  <si>
    <t>"ZP4:" 2,2</t>
  </si>
  <si>
    <t>Svislé a kompletní konstrukce</t>
  </si>
  <si>
    <t>30</t>
  </si>
  <si>
    <t>310001112</t>
  </si>
  <si>
    <t>Vytvoření prostupů průřezu přes 0,02 do 0,05 m2 v monolitických betonových zdech tl přes 0,5 do 1 m osazením trub, dílců nebo tvarovek do bednění</t>
  </si>
  <si>
    <t>kus</t>
  </si>
  <si>
    <t>1987731697</t>
  </si>
  <si>
    <t>https://podminky.urs.cz/item/CS_URS_2025_01/310001112</t>
  </si>
  <si>
    <t>31</t>
  </si>
  <si>
    <t>310001113</t>
  </si>
  <si>
    <t>Vytvoření prostupů průřezu přes 0,02 do 0,05 m2 v monolitických betonových zdech tl přes 1 do 1,5 m osazením trub, dílců nebo tvarovek do bednění</t>
  </si>
  <si>
    <t>-1407268131</t>
  </si>
  <si>
    <t>https://podminky.urs.cz/item/CS_URS_2025_01/310001113</t>
  </si>
  <si>
    <t>32</t>
  </si>
  <si>
    <t>28611141</t>
  </si>
  <si>
    <t>trubka kanalizační PVC DN 250x2000mm SN4</t>
  </si>
  <si>
    <t>m</t>
  </si>
  <si>
    <t>971067136</t>
  </si>
  <si>
    <t>1,0*3+1,2+0,8+0,6*25</t>
  </si>
  <si>
    <t>33</t>
  </si>
  <si>
    <t>311113151</t>
  </si>
  <si>
    <t>Nadzákladová zeď tl přes 100 do 150 mm z hladkých tvárnic ztraceného bednění včetně výplně z betonu tř. C 25/30</t>
  </si>
  <si>
    <t>-681880392</t>
  </si>
  <si>
    <t>https://podminky.urs.cz/item/CS_URS_2025_01/311113151</t>
  </si>
  <si>
    <t>Atika</t>
  </si>
  <si>
    <t>((50,215+10,965)*2-4,47)*1,0</t>
  </si>
  <si>
    <t>(4,47+3,97*2)*0,5</t>
  </si>
  <si>
    <t>34</t>
  </si>
  <si>
    <t>315361821</t>
  </si>
  <si>
    <t>Výztuž půdních zdí betonářskou ocelí 10 505</t>
  </si>
  <si>
    <t>1491429551</t>
  </si>
  <si>
    <t>https://podminky.urs.cz/item/CS_URS_2025_01/315361821</t>
  </si>
  <si>
    <t>((50,215+10,965)*2-4,47)*1,0*0,15*0,1</t>
  </si>
  <si>
    <t>(4,47+3,97*2)*0,5*0,15*0,1</t>
  </si>
  <si>
    <t>35</t>
  </si>
  <si>
    <t>311235121</t>
  </si>
  <si>
    <t>Zdivo jednovrstvé z cihel broušených do P10 na tenkovrstvou maltu tl 200 mm</t>
  </si>
  <si>
    <t>1594165279</t>
  </si>
  <si>
    <t>https://podminky.urs.cz/item/CS_URS_2025_01/311235121</t>
  </si>
  <si>
    <t>1.NP</t>
  </si>
  <si>
    <t>(6,7+3,5+4,05+6,265+2,35+2,3+10,0+3,4+3,5)*3,5</t>
  </si>
  <si>
    <t>-1,25*2,05*4-1,0*2,05*4</t>
  </si>
  <si>
    <t>2.NP</t>
  </si>
  <si>
    <t>(1,18+3,4+4,68+5,32+10,0+3,5*2+3,2)*3,5</t>
  </si>
  <si>
    <t>-1,0*2,05*6-1,25*1,5</t>
  </si>
  <si>
    <t>36</t>
  </si>
  <si>
    <t>311235151</t>
  </si>
  <si>
    <t>Zdivo jednovrstvé z cihel broušených do P10 na tenkovrstvou maltu tl 300 mm</t>
  </si>
  <si>
    <t>1872784256</t>
  </si>
  <si>
    <t>https://podminky.urs.cz/item/CS_URS_2025_01/311235151</t>
  </si>
  <si>
    <t>(10,0*2+8,05+3,8+3,0+1,465+3,05+2,935+1,15)*3,25-1,25*2,05*4+1,0*2,05</t>
  </si>
  <si>
    <t>(10,0+8,05+3,3*2+3,5)*3,25-1,25*2,05</t>
  </si>
  <si>
    <t>37</t>
  </si>
  <si>
    <t>311237111</t>
  </si>
  <si>
    <t>Zdivo jednovrstvé tepelně izolační z cihel broušených na tenkovrstvou maltu U přes 0,26 do 0,30 W/m2K tl zdiva 300 mm</t>
  </si>
  <si>
    <t>382269024</t>
  </si>
  <si>
    <t>https://podminky.urs.cz/item/CS_URS_2025_01/311237111</t>
  </si>
  <si>
    <t>Obvodové zdivo</t>
  </si>
  <si>
    <t>(35,1+26,75+10,0)*(3,25+3,25)+(3,3+3,5)*2*(3,0+3,0)</t>
  </si>
  <si>
    <t>-1,25*2,05*5-1,75*1,0-2,5*1,0*4-1,5*1,0-1,0*1,0*2-3,0*2,75*2-1,25*0,75*3-1,5*2,05</t>
  </si>
  <si>
    <t>-2,5*1,25*4-1,0*0,75*4-2,5*0,75*2-2,0*1,5*8-2,0*0,75</t>
  </si>
  <si>
    <t>38</t>
  </si>
  <si>
    <t>311237121</t>
  </si>
  <si>
    <t>Zdivo jednovrstvé tepelně izolační z cihel broušených na tenkovrstvou maltu U přes 0,22 do 0,26 W/m2K tl zdiva 380 mm</t>
  </si>
  <si>
    <t>1906760840</t>
  </si>
  <si>
    <t>https://podminky.urs.cz/item/CS_URS_2025_01/311237121</t>
  </si>
  <si>
    <t>(14,75+22,8+9,84)*7,1-3,4*3,75*2-2,5*1,25*10</t>
  </si>
  <si>
    <t>39</t>
  </si>
  <si>
    <t>311238800r</t>
  </si>
  <si>
    <t>Zdivo jednovrstvé tepelně izolační z cihel broušených P8 s vnitřní izolací z expandovaného polystyrenu na tenkovrstvou maltu U přes 0,22 do 0,26 W/m2K tl 200 mm</t>
  </si>
  <si>
    <t>1093972923</t>
  </si>
  <si>
    <t>(3,735+4,05)*3,5-1,0*2,05</t>
  </si>
  <si>
    <t>(5,52+5,75)*3,5-1,0*2,05*2</t>
  </si>
  <si>
    <t>40</t>
  </si>
  <si>
    <t>311238800</t>
  </si>
  <si>
    <t>Zdivo jednovrstvé tepelně izolační z cihel broušených P8 s vnitřní izolací z expandovaného polystyrenu na tenkovrstvou maltu U přes 0,22 do 0,26 W/m2K tl 300 mm</t>
  </si>
  <si>
    <t>921945423</t>
  </si>
  <si>
    <t>https://podminky.urs.cz/item/CS_URS_2025_01/311238800</t>
  </si>
  <si>
    <t>10,0*3,5</t>
  </si>
  <si>
    <t>41</t>
  </si>
  <si>
    <t>314272402</t>
  </si>
  <si>
    <t>Komínové těleso betonové s integrovanou izolací jednoprůduchové s izostatickými (keramickými hrdlovými) vložkami D 20 cm v 3 m</t>
  </si>
  <si>
    <t>soubor</t>
  </si>
  <si>
    <t>-1084275497</t>
  </si>
  <si>
    <t>https://podminky.urs.cz/item/CS_URS_2025_01/314272402</t>
  </si>
  <si>
    <t>42</t>
  </si>
  <si>
    <t>314272412</t>
  </si>
  <si>
    <t>Příplatek ke komínovému tělesu betonovému jednoprůduchovému s izostatickými (keramickými hrdlovými) vložkami D 20 cm ZKD 1 m výšky</t>
  </si>
  <si>
    <t>1626994295</t>
  </si>
  <si>
    <t>https://podminky.urs.cz/item/CS_URS_2025_01/314272412</t>
  </si>
  <si>
    <t>Výška komínu 7,8 m</t>
  </si>
  <si>
    <t>4,8</t>
  </si>
  <si>
    <t>43</t>
  </si>
  <si>
    <t>314272429</t>
  </si>
  <si>
    <t>Komínový plášť imitace obezdění pro jednoprůduchový betonový komín v 1,5 m vložka D 20 cm</t>
  </si>
  <si>
    <t>-1424366687</t>
  </si>
  <si>
    <t>https://podminky.urs.cz/item/CS_URS_2025_01/314272429</t>
  </si>
  <si>
    <t>44</t>
  </si>
  <si>
    <t>316381115</t>
  </si>
  <si>
    <t>Komínové krycí desky tl přes 50 do 80 mm z betonu tř. C 12/15 až C 16/20 s přesahy do 70 mm</t>
  </si>
  <si>
    <t>520991737</t>
  </si>
  <si>
    <t>https://podminky.urs.cz/item/CS_URS_2025_01/316381115</t>
  </si>
  <si>
    <t>0,55*0,55</t>
  </si>
  <si>
    <t>45</t>
  </si>
  <si>
    <t>31638_R</t>
  </si>
  <si>
    <t>Plechová kominová hlavice, D+M</t>
  </si>
  <si>
    <t>-1296957437</t>
  </si>
  <si>
    <t>46</t>
  </si>
  <si>
    <t>317168012</t>
  </si>
  <si>
    <t>Překlad keramický plochý š 115 mm dl 1250 mm</t>
  </si>
  <si>
    <t>-67481487</t>
  </si>
  <si>
    <t>https://podminky.urs.cz/item/CS_URS_2025_01/317168012</t>
  </si>
  <si>
    <t>"TP7:" 10</t>
  </si>
  <si>
    <t>47</t>
  </si>
  <si>
    <t>317168014</t>
  </si>
  <si>
    <t>Překlad keramický plochý š 115 mm dl 1750 mm</t>
  </si>
  <si>
    <t>942401628</t>
  </si>
  <si>
    <t>https://podminky.urs.cz/item/CS_URS_2025_01/317168014</t>
  </si>
  <si>
    <t>"TP8:" 2</t>
  </si>
  <si>
    <t>48</t>
  </si>
  <si>
    <t>317168032</t>
  </si>
  <si>
    <t>Překlad keramický plochý š 175 mm dl 1250 mm</t>
  </si>
  <si>
    <t>-140806086</t>
  </si>
  <si>
    <t>https://podminky.urs.cz/item/CS_URS_2025_01/317168032</t>
  </si>
  <si>
    <t>"TP3:" 11</t>
  </si>
  <si>
    <t>49</t>
  </si>
  <si>
    <t>317168033</t>
  </si>
  <si>
    <t>Překlad keramický plochý š 175 mm dl 1500 mm</t>
  </si>
  <si>
    <t>729023641</t>
  </si>
  <si>
    <t>https://podminky.urs.cz/item/CS_URS_2025_01/317168033</t>
  </si>
  <si>
    <t>"TP2:" 5</t>
  </si>
  <si>
    <t>50</t>
  </si>
  <si>
    <t>317168033r</t>
  </si>
  <si>
    <t>Překlad keramický plochý š 175 mm dl 2500 mm</t>
  </si>
  <si>
    <t>875174545</t>
  </si>
  <si>
    <t>"TP4:" 1</t>
  </si>
  <si>
    <t>51</t>
  </si>
  <si>
    <t>317168051</t>
  </si>
  <si>
    <t>Překlad keramický vysoký v 238 mm dl 1000 mm</t>
  </si>
  <si>
    <t>-146001770</t>
  </si>
  <si>
    <t>https://podminky.urs.cz/item/CS_URS_2025_01/317168051</t>
  </si>
  <si>
    <t>"TP9:" 6</t>
  </si>
  <si>
    <t>52</t>
  </si>
  <si>
    <t>317168053</t>
  </si>
  <si>
    <t>Překlad keramický vysoký v 238 mm dl 1500 mm</t>
  </si>
  <si>
    <t>-144836903</t>
  </si>
  <si>
    <t>https://podminky.urs.cz/item/CS_URS_2025_01/317168053</t>
  </si>
  <si>
    <t>"TP1:" 24</t>
  </si>
  <si>
    <t>53</t>
  </si>
  <si>
    <t>317168054</t>
  </si>
  <si>
    <t>Překlad keramický vysoký v 238 mm dl 1750 mm</t>
  </si>
  <si>
    <t>-1636607445</t>
  </si>
  <si>
    <t>https://podminky.urs.cz/item/CS_URS_2025_01/317168054</t>
  </si>
  <si>
    <t>"TP6:" 3</t>
  </si>
  <si>
    <t>54</t>
  </si>
  <si>
    <t>317234410</t>
  </si>
  <si>
    <t>Vyzdívka mezi nosníky z cihel pálených na MC</t>
  </si>
  <si>
    <t>-1749884149</t>
  </si>
  <si>
    <t>https://podminky.urs.cz/item/CS_URS_2025_01/317234410</t>
  </si>
  <si>
    <t>1,5*0,3*0,16*9</t>
  </si>
  <si>
    <t>1,9*0,3*0,16*2</t>
  </si>
  <si>
    <t>3,0*0,3*0,2*10</t>
  </si>
  <si>
    <t>3,0*0,38*0,2*10</t>
  </si>
  <si>
    <t>2,15*0,3*0,18</t>
  </si>
  <si>
    <t>1,65*0,3*0,16*3</t>
  </si>
  <si>
    <t>3,5*0,3*0,22*2</t>
  </si>
  <si>
    <t>2,5*0,3*0,16*9</t>
  </si>
  <si>
    <t>2,8*0,3*0,16*2</t>
  </si>
  <si>
    <t>3,9*0,38*0,22*2</t>
  </si>
  <si>
    <t>55</t>
  </si>
  <si>
    <t>317941123</t>
  </si>
  <si>
    <t>Osazování ocelových válcovaných nosníků na zdivu I, IE, U, UE nebo L přes č. 14 do č. 22 nebo výšky do 220 mm</t>
  </si>
  <si>
    <t>-2034062679</t>
  </si>
  <si>
    <t>https://podminky.urs.cz/item/CS_URS_2025_01/317941123</t>
  </si>
  <si>
    <t>56</t>
  </si>
  <si>
    <t>13010718</t>
  </si>
  <si>
    <t>ocel profilová jakost S235JR (11 375) průřez I (IPN) 160</t>
  </si>
  <si>
    <t>-30965839</t>
  </si>
  <si>
    <t>57</t>
  </si>
  <si>
    <t>13010720</t>
  </si>
  <si>
    <t>ocel profilová jakost S235JR (11 375) průřez I (IPN) 180</t>
  </si>
  <si>
    <t>1665171918</t>
  </si>
  <si>
    <t>58</t>
  </si>
  <si>
    <t>13010722</t>
  </si>
  <si>
    <t>ocel profilová jakost S235JR (11 375) průřez I (IPN) 200</t>
  </si>
  <si>
    <t>-547573727</t>
  </si>
  <si>
    <t>59</t>
  </si>
  <si>
    <t>13010724</t>
  </si>
  <si>
    <t>ocel profilová jakost S235JR (11 375) průřez I (IPN) 220</t>
  </si>
  <si>
    <t>589967052</t>
  </si>
  <si>
    <t>60</t>
  </si>
  <si>
    <t>13010980</t>
  </si>
  <si>
    <t>ocel profilová jakost S235JR (11 375) průřez HEB 200</t>
  </si>
  <si>
    <t>685826357</t>
  </si>
  <si>
    <t>(1*3,9)*0,0613</t>
  </si>
  <si>
    <t>61</t>
  </si>
  <si>
    <t>317998112</t>
  </si>
  <si>
    <t>Tepelná izolace mezi překlady v 24 cm z EPS tl přes 50 do 70 mm</t>
  </si>
  <si>
    <t>1520667943</t>
  </si>
  <si>
    <t>https://podminky.urs.cz/item/CS_URS_2025_01/317998112</t>
  </si>
  <si>
    <t>"TP9:" 1,0*2</t>
  </si>
  <si>
    <t>62</t>
  </si>
  <si>
    <t>341941001</t>
  </si>
  <si>
    <t>Nosné nebo spojovací svary tl do 10 mm ocelových doplňkových konstrukcí při montáži dílců</t>
  </si>
  <si>
    <t>-1280856980</t>
  </si>
  <si>
    <t>https://podminky.urs.cz/item/CS_URS_2025_01/341941001</t>
  </si>
  <si>
    <t>Ocelové profily mezi sebou</t>
  </si>
  <si>
    <t>2*1,5*9</t>
  </si>
  <si>
    <t>2*1,9*2</t>
  </si>
  <si>
    <t>2*3,0*20</t>
  </si>
  <si>
    <t>2*2,15</t>
  </si>
  <si>
    <t>2*1,65*3</t>
  </si>
  <si>
    <t>2*3,5*2</t>
  </si>
  <si>
    <t>2*2,5*9</t>
  </si>
  <si>
    <t>2*2,8*2</t>
  </si>
  <si>
    <t>2*3,9*2</t>
  </si>
  <si>
    <t>63</t>
  </si>
  <si>
    <t>342244201</t>
  </si>
  <si>
    <t>Příčka z cihel broušených na tenkovrstvou maltu tloušťky 80 mm</t>
  </si>
  <si>
    <t>-582126261</t>
  </si>
  <si>
    <t>https://podminky.urs.cz/item/CS_URS_2025_01/342244201</t>
  </si>
  <si>
    <t>64</t>
  </si>
  <si>
    <t>342244221</t>
  </si>
  <si>
    <t>Příčka z cihel broušených na tenkovrstvou maltu tloušťky 140 mm</t>
  </si>
  <si>
    <t>-124828473</t>
  </si>
  <si>
    <t>https://podminky.urs.cz/item/CS_URS_2025_01/342244221</t>
  </si>
  <si>
    <t>(1,8+2,7+0,32)*3,5-1,0*2,05</t>
  </si>
  <si>
    <t>1,72*3,5</t>
  </si>
  <si>
    <t>65</t>
  </si>
  <si>
    <t>342272205</t>
  </si>
  <si>
    <t>Příčka z pórobetonových hladkých tvárnic na tenkovrstvou maltu tl 50 mm</t>
  </si>
  <si>
    <t>-1370432877</t>
  </si>
  <si>
    <t>https://podminky.urs.cz/item/CS_URS_2025_01/342272205</t>
  </si>
  <si>
    <t>(0,35*2+0,3*4)*7,31</t>
  </si>
  <si>
    <t>(1,3+0,3*2)*3,5</t>
  </si>
  <si>
    <t>(0,35+0,3*2+1,05+0,265+1,3+0,3*2)*3,5</t>
  </si>
  <si>
    <t>66</t>
  </si>
  <si>
    <t>342291111</t>
  </si>
  <si>
    <t>Ukotvení příček montážní polyuretanovou pěnou tl příčky do 100 mm</t>
  </si>
  <si>
    <t>-420980457</t>
  </si>
  <si>
    <t>https://podminky.urs.cz/item/CS_URS_2025_01/342291111</t>
  </si>
  <si>
    <t>3,6+1,12+1,58+0,97+2,33+0,49+2,35+2,0+3,0+0,9</t>
  </si>
  <si>
    <t>5,13+2,9*2+2,34+4,02+0,995*2+3,94+0,98+1,75+4,48</t>
  </si>
  <si>
    <t>67</t>
  </si>
  <si>
    <t>342291112</t>
  </si>
  <si>
    <t>Ukotvení příček montážní polyuretanovou pěnou tl příčky přes 100 mm</t>
  </si>
  <si>
    <t>1252431987</t>
  </si>
  <si>
    <t>https://podminky.urs.cz/item/CS_URS_2025_01/342291112</t>
  </si>
  <si>
    <t>(1,8+2,7+0,32)</t>
  </si>
  <si>
    <t>1,72</t>
  </si>
  <si>
    <t>68</t>
  </si>
  <si>
    <t>342291121</t>
  </si>
  <si>
    <t>Ukotvení příček k cihelným konstrukcím plochými kotvami</t>
  </si>
  <si>
    <t>-970349448</t>
  </si>
  <si>
    <t>https://podminky.urs.cz/item/CS_URS_2025_01/342291121</t>
  </si>
  <si>
    <t>3,5*22</t>
  </si>
  <si>
    <t>3,5*17</t>
  </si>
  <si>
    <t>69</t>
  </si>
  <si>
    <t>346244381</t>
  </si>
  <si>
    <t>Plentování jednostranné v do 200 mm válcovaných nosníků cihlami</t>
  </si>
  <si>
    <t>977375305</t>
  </si>
  <si>
    <t>https://podminky.urs.cz/item/CS_URS_2025_01/346244381</t>
  </si>
  <si>
    <t>2*1,5*0,16*9</t>
  </si>
  <si>
    <t>2*1,9*0,16*2</t>
  </si>
  <si>
    <t>2*3,0*0,2*20</t>
  </si>
  <si>
    <t>2*2,15*0,18</t>
  </si>
  <si>
    <t>2*1,65*0,16*3</t>
  </si>
  <si>
    <t>2*2,5*0,16*9</t>
  </si>
  <si>
    <t>2*2,8*0,16*2</t>
  </si>
  <si>
    <t>70</t>
  </si>
  <si>
    <t>346244382</t>
  </si>
  <si>
    <t>Plentování jednostranné v přes 200 do 300 mm válcovaných nosníků cihlami</t>
  </si>
  <si>
    <t>1052406506</t>
  </si>
  <si>
    <t>https://podminky.urs.cz/item/CS_URS_2025_01/346244382</t>
  </si>
  <si>
    <t>2*3,5*0,22*2</t>
  </si>
  <si>
    <t>2*3,9*0,22*2</t>
  </si>
  <si>
    <t>71</t>
  </si>
  <si>
    <t>346272256</t>
  </si>
  <si>
    <t>Přizdívka z pórobetonových tvárnic tl 150 mm</t>
  </si>
  <si>
    <t>2056250496</t>
  </si>
  <si>
    <t>https://podminky.urs.cz/item/CS_URS_2025_01/346272256</t>
  </si>
  <si>
    <t>(4,05+0,85)*1,75+(3,07+2,04)*3,5</t>
  </si>
  <si>
    <t>(1,03+0,98*2+0,995*2+2,8)*3,5</t>
  </si>
  <si>
    <t>72</t>
  </si>
  <si>
    <t>389361001</t>
  </si>
  <si>
    <t>Doplňující výztuž prefabrikovaných konstrukcí z betonářské oceli</t>
  </si>
  <si>
    <t>1511962200</t>
  </si>
  <si>
    <t>https://podminky.urs.cz/item/CS_URS_2025_01/389361001</t>
  </si>
  <si>
    <t>73</t>
  </si>
  <si>
    <t>389381001</t>
  </si>
  <si>
    <t>Dobetonování prefabrikovaných konstrukcí</t>
  </si>
  <si>
    <t>-1505125854</t>
  </si>
  <si>
    <t>https://podminky.urs.cz/item/CS_URS_2025_01/389381001</t>
  </si>
  <si>
    <t>Vodorovné konstrukce</t>
  </si>
  <si>
    <t>74</t>
  </si>
  <si>
    <t>411133901</t>
  </si>
  <si>
    <t>Montáž stropních panelů z betonu předpjatého bez závěsných háků hmotnosti do 1,5 t budova v do 18 m</t>
  </si>
  <si>
    <t>-1084378617</t>
  </si>
  <si>
    <t>https://podminky.urs.cz/item/CS_URS_2025_01/411133901</t>
  </si>
  <si>
    <t>"D2:" 1</t>
  </si>
  <si>
    <t>"D9:" 1</t>
  </si>
  <si>
    <t>"D11:" 1</t>
  </si>
  <si>
    <t>"D16:" 1</t>
  </si>
  <si>
    <t>"D21:" 1</t>
  </si>
  <si>
    <t>"D23:" 1</t>
  </si>
  <si>
    <t>"D24:" 2</t>
  </si>
  <si>
    <t>"D26:" 1</t>
  </si>
  <si>
    <t>"D27:" 1</t>
  </si>
  <si>
    <t>"D30:" 3</t>
  </si>
  <si>
    <t>"D31:" 1</t>
  </si>
  <si>
    <t>75</t>
  </si>
  <si>
    <t>411133902</t>
  </si>
  <si>
    <t>Montáž stropních panelů z betonu předpjatého bez závěsných háků hmotnosti přes 1,5 do 3 t budova v do 18 m</t>
  </si>
  <si>
    <t>-1613775702</t>
  </si>
  <si>
    <t>https://podminky.urs.cz/item/CS_URS_2025_01/411133902</t>
  </si>
  <si>
    <t>"D1:" 6</t>
  </si>
  <si>
    <t>"D5:" 1</t>
  </si>
  <si>
    <t>"D6:" 1</t>
  </si>
  <si>
    <t>"D8:" 1</t>
  </si>
  <si>
    <t>"D10:" 1</t>
  </si>
  <si>
    <t>"D13:" 1</t>
  </si>
  <si>
    <t>"D15:" 1</t>
  </si>
  <si>
    <t>"D18:" 6</t>
  </si>
  <si>
    <t>"D19:" 1</t>
  </si>
  <si>
    <t>"D20:" 6</t>
  </si>
  <si>
    <t>"D22:" 1</t>
  </si>
  <si>
    <t>"D25:" 1</t>
  </si>
  <si>
    <t>"D28:" 1</t>
  </si>
  <si>
    <t>"D29:" 1</t>
  </si>
  <si>
    <t>76</t>
  </si>
  <si>
    <t>411133903</t>
  </si>
  <si>
    <t>Montáž stropních panelů z betonu předpjatého bez závěsných háků hmotnosti přes 3 do 5 t budova v do 18 m</t>
  </si>
  <si>
    <t>-737172851</t>
  </si>
  <si>
    <t>https://podminky.urs.cz/item/CS_URS_2025_01/411133903</t>
  </si>
  <si>
    <t>"D3:" 12</t>
  </si>
  <si>
    <t>"D4:" 2</t>
  </si>
  <si>
    <t>"D7:" 1</t>
  </si>
  <si>
    <t>"D12:" 1</t>
  </si>
  <si>
    <t>"D14:" 1</t>
  </si>
  <si>
    <t>"D17:" 29</t>
  </si>
  <si>
    <t>77</t>
  </si>
  <si>
    <t>59346_R1</t>
  </si>
  <si>
    <t>panel stropní předpjatý v 320 mm, lana dle PD statika</t>
  </si>
  <si>
    <t>1959121016</t>
  </si>
  <si>
    <t>"D1:" 4,8*1,2*6</t>
  </si>
  <si>
    <t>"D2:" 4,8*0,82</t>
  </si>
  <si>
    <t>"D3:" 10,3*1,2*12</t>
  </si>
  <si>
    <t>"D4:" 10,3*1,05*2</t>
  </si>
  <si>
    <t>"D5:" 5,64*1,2</t>
  </si>
  <si>
    <t>"D6:" 7,0*0,82</t>
  </si>
  <si>
    <t>"D7:" 7,0*1,2</t>
  </si>
  <si>
    <t>"D8:" 7,0*0,6</t>
  </si>
  <si>
    <t>"D9:" 10,3*0,38</t>
  </si>
  <si>
    <t>"D10:" 7,24*0,6</t>
  </si>
  <si>
    <t>"D11:" 2,54*0,6</t>
  </si>
  <si>
    <t>"D12:" 8,88*1,2</t>
  </si>
  <si>
    <t>"D13:" 8,88*0,82</t>
  </si>
  <si>
    <t>"D14:" 8,88*1,05</t>
  </si>
  <si>
    <t>"D15:" 5,9*0,82</t>
  </si>
  <si>
    <t>"D16:" 5,9*0,6</t>
  </si>
  <si>
    <t>78</t>
  </si>
  <si>
    <t>59346_R2</t>
  </si>
  <si>
    <t>panel stropní předpjatý v 265 mm, lana dle PD statika</t>
  </si>
  <si>
    <t>219223525</t>
  </si>
  <si>
    <t>"D17:" 10,3*1,2*29</t>
  </si>
  <si>
    <t>"D18:" 5,5*1,2*6</t>
  </si>
  <si>
    <t>"D19:" 5,5*0,82</t>
  </si>
  <si>
    <t>"D20:" 4,8*1,2*6</t>
  </si>
  <si>
    <t>"D21:" 4,8*0,82</t>
  </si>
  <si>
    <t>"D22:" 5,62*1,05</t>
  </si>
  <si>
    <t>"D23:" 5,62*0,6</t>
  </si>
  <si>
    <t>"D24:" 7,0*0,6*2</t>
  </si>
  <si>
    <t>"D25:" 7,0*1,05</t>
  </si>
  <si>
    <t>"D26:" 7,14*0,6</t>
  </si>
  <si>
    <t>"D27:" 2,54*0,6</t>
  </si>
  <si>
    <t>"D28:" 10,3*0,82</t>
  </si>
  <si>
    <t>"D29:" 10,3*0,6</t>
  </si>
  <si>
    <t>"D30:" 3,3*1,05*3</t>
  </si>
  <si>
    <t>"D31:" 3,3*0,38</t>
  </si>
  <si>
    <t>79</t>
  </si>
  <si>
    <t>417321414</t>
  </si>
  <si>
    <t>Ztužující pásy a věnce ze ŽB tř. C 20/25</t>
  </si>
  <si>
    <t>1588660510</t>
  </si>
  <si>
    <t>https://podminky.urs.cz/item/CS_URS_2025_01/417321414</t>
  </si>
  <si>
    <t>80</t>
  </si>
  <si>
    <t>417351115</t>
  </si>
  <si>
    <t>Zřízení bednění ztužujících věnců</t>
  </si>
  <si>
    <t>-187570763</t>
  </si>
  <si>
    <t>https://podminky.urs.cz/item/CS_URS_2025_01/417351115</t>
  </si>
  <si>
    <t>"V1.1:" 2*0,25*48,5</t>
  </si>
  <si>
    <t>"V1.2:" 2*0,25*77,5</t>
  </si>
  <si>
    <t>"V1.3:" 2*0,23*42,1</t>
  </si>
  <si>
    <t>"V2.1:" 2*0,25*48,5</t>
  </si>
  <si>
    <t>"V2.2:" 2*0,25*102,1</t>
  </si>
  <si>
    <t>"V2.3:" 2*0,23*46,7</t>
  </si>
  <si>
    <t>"V3.2:" 2*0,25*15,4</t>
  </si>
  <si>
    <t>"V4.2:" 2*0,25*15,4</t>
  </si>
  <si>
    <t>81</t>
  </si>
  <si>
    <t>417351116</t>
  </si>
  <si>
    <t>Odstranění bednění ztužujících věnců</t>
  </si>
  <si>
    <t>903542962</t>
  </si>
  <si>
    <t>https://podminky.urs.cz/item/CS_URS_2025_01/417351116</t>
  </si>
  <si>
    <t>82</t>
  </si>
  <si>
    <t>417361821</t>
  </si>
  <si>
    <t>Výztuž ztužujících pásů a věnců betonářskou ocelí 10 505</t>
  </si>
  <si>
    <t>-710794535</t>
  </si>
  <si>
    <t>https://podminky.urs.cz/item/CS_URS_2025_01/417361821</t>
  </si>
  <si>
    <t>"V1.1:" 0,3</t>
  </si>
  <si>
    <t>"V1.2:" 0,46</t>
  </si>
  <si>
    <t>"V1.3:" 0,25</t>
  </si>
  <si>
    <t>"V2.1:" 0,3</t>
  </si>
  <si>
    <t>"V2.2:" 0,62</t>
  </si>
  <si>
    <t>"V2.3:" 0,28</t>
  </si>
  <si>
    <t>"V3.2:" 0,1</t>
  </si>
  <si>
    <t>"V4.2:" 0,1</t>
  </si>
  <si>
    <t>Montovaný železobetonový skelet</t>
  </si>
  <si>
    <t>83</t>
  </si>
  <si>
    <t>431125011</t>
  </si>
  <si>
    <t>Montáž podestových panelů se svařovanými spoji hmotnosti do 2 t</t>
  </si>
  <si>
    <t>462354986</t>
  </si>
  <si>
    <t>https://podminky.urs.cz/item/CS_URS_2025_01/431125011</t>
  </si>
  <si>
    <t>84</t>
  </si>
  <si>
    <t>69014-R01</t>
  </si>
  <si>
    <t>Podesta schodišťová prefabrikovaná železobetonová</t>
  </si>
  <si>
    <t>-866334256</t>
  </si>
  <si>
    <t>0,714</t>
  </si>
  <si>
    <t>85</t>
  </si>
  <si>
    <t>435125011</t>
  </si>
  <si>
    <t>Montáž schodišťových ramen se svařovanými spoji hmotnosti do 2 t</t>
  </si>
  <si>
    <t>1863967302</t>
  </si>
  <si>
    <t>https://podminky.urs.cz/item/CS_URS_2025_01/435125011</t>
  </si>
  <si>
    <t>86</t>
  </si>
  <si>
    <t>69014-R02</t>
  </si>
  <si>
    <t>Rameno schodišťové prefabrikované železobetonové</t>
  </si>
  <si>
    <t>-855265638</t>
  </si>
  <si>
    <t>1,48*2</t>
  </si>
  <si>
    <t>Úpravy povrchů, podlahy a osazování výplní</t>
  </si>
  <si>
    <t>Úprava povrchů vnitřní</t>
  </si>
  <si>
    <t>87</t>
  </si>
  <si>
    <t>611131105</t>
  </si>
  <si>
    <t>Cementový postřik vnitřních schodišťových konstrukcí nanášený celoplošně ručně</t>
  </si>
  <si>
    <t>229828798</t>
  </si>
  <si>
    <t>https://podminky.urs.cz/item/CS_URS_2025_01/611131105</t>
  </si>
  <si>
    <t>(4,2+4,1)*1,15</t>
  </si>
  <si>
    <t>88</t>
  </si>
  <si>
    <t>611131301</t>
  </si>
  <si>
    <t>Cementový postřik vnitřních stropů nanášený celoplošně strojně</t>
  </si>
  <si>
    <t>1868881852</t>
  </si>
  <si>
    <t>https://podminky.urs.cz/item/CS_URS_2025_01/611131301</t>
  </si>
  <si>
    <t>"m.č.1.01:" 182,44</t>
  </si>
  <si>
    <t>"m.č.1.02:" 16,22</t>
  </si>
  <si>
    <t>"m.č.1.03:" 35,27</t>
  </si>
  <si>
    <t>"m.č.1.04:" 12,67</t>
  </si>
  <si>
    <t>"m.č.1.05:" 6,51</t>
  </si>
  <si>
    <t>"m.č.1.06:" 4,96</t>
  </si>
  <si>
    <t>"m.č.1.07:" 7,72</t>
  </si>
  <si>
    <t>"m.č.1.08:" 16,68</t>
  </si>
  <si>
    <t>"m.č.1.09:" 17,17</t>
  </si>
  <si>
    <t>"m.č.1.10:" 17,01</t>
  </si>
  <si>
    <t>"m.č.1.11:" 16,53</t>
  </si>
  <si>
    <t>"m.č.1.12:" 45,22</t>
  </si>
  <si>
    <t>"m.č.1.13:" 4,81</t>
  </si>
  <si>
    <t>"m.č.1.14:" 14,39</t>
  </si>
  <si>
    <t>"m.č.1.15:" 9,2</t>
  </si>
  <si>
    <t>"m.č.1.16:" 10,58</t>
  </si>
  <si>
    <t>"m.č.1.17:" 18,72</t>
  </si>
  <si>
    <t>"m.č.1.18:" 1,52</t>
  </si>
  <si>
    <t>"m.č.1.19:" 8,62</t>
  </si>
  <si>
    <t>"m.č.1.20:" 6,98</t>
  </si>
  <si>
    <t>"m.č.1.21:" 4,63</t>
  </si>
  <si>
    <t>"m.č.2.01:" 70,79</t>
  </si>
  <si>
    <t>"m.č.2.02:" 17,95</t>
  </si>
  <si>
    <t>"m.č.2.03:" 88,11</t>
  </si>
  <si>
    <t>"m.č.2.04:" 10,41</t>
  </si>
  <si>
    <t>"m.č.2.05:" 20,13</t>
  </si>
  <si>
    <t>"m.č.2.06:" 13,88</t>
  </si>
  <si>
    <t>"m.č.2.07:" 15,19</t>
  </si>
  <si>
    <t>"m.č.2.08:" 5,36</t>
  </si>
  <si>
    <t>"m.č.2.09:" 6,52</t>
  </si>
  <si>
    <t>"m.č.2.10:" 14,95</t>
  </si>
  <si>
    <t>89</t>
  </si>
  <si>
    <t>612131301</t>
  </si>
  <si>
    <t>Cementový postřik vnitřních stěn nanášený celoplošně strojně</t>
  </si>
  <si>
    <t>370264528</t>
  </si>
  <si>
    <t>https://podminky.urs.cz/item/CS_URS_2025_01/612131301</t>
  </si>
  <si>
    <t>90</t>
  </si>
  <si>
    <t>612135101</t>
  </si>
  <si>
    <t>Hrubá výplň rýh ve stěnách maltou jakékoli šířky rýhy</t>
  </si>
  <si>
    <t>-417199104</t>
  </si>
  <si>
    <t>https://podminky.urs.cz/item/CS_URS_2025_01/612135101</t>
  </si>
  <si>
    <t>Po drážkach profesí</t>
  </si>
  <si>
    <t>Odhad</t>
  </si>
  <si>
    <t>1120,0*0,03+(380,0+150,0)*0,07+(290,0+100,0+50,0)*0,1+(80,0+30,0)*0,15+40,0*0,2+10,0*0,3</t>
  </si>
  <si>
    <t>Prostupy</t>
  </si>
  <si>
    <t>25,0</t>
  </si>
  <si>
    <t>91</t>
  </si>
  <si>
    <t>612142001</t>
  </si>
  <si>
    <t>Pletivo sklovláknité vnitřních stěn vtlačené do tmelu</t>
  </si>
  <si>
    <t>1194570177</t>
  </si>
  <si>
    <t>https://podminky.urs.cz/item/CS_URS_2025_01/612142001</t>
  </si>
  <si>
    <t>V místě styku dvou různých materiálů - předpoklad 10%</t>
  </si>
  <si>
    <t>2325,709*0,1</t>
  </si>
  <si>
    <t>92</t>
  </si>
  <si>
    <t>611321321</t>
  </si>
  <si>
    <t>Vápenocementová omítka hladká jednovrstvá vnitřních stropů rovných nanášená strojně</t>
  </si>
  <si>
    <t>1479618143</t>
  </si>
  <si>
    <t>https://podminky.urs.cz/item/CS_URS_2025_01/611321321</t>
  </si>
  <si>
    <t>93</t>
  </si>
  <si>
    <t>611321341</t>
  </si>
  <si>
    <t>Vápenocementová omítka štuková dvouvrstvá vnitřních stropů rovných nanášená strojně</t>
  </si>
  <si>
    <t>815507626</t>
  </si>
  <si>
    <t>https://podminky.urs.cz/item/CS_URS_2025_01/611321341</t>
  </si>
  <si>
    <t>721,140-306,67</t>
  </si>
  <si>
    <t>94</t>
  </si>
  <si>
    <t>611321145</t>
  </si>
  <si>
    <t>Vápenocementová omítka štuková dvouvrstvá vnitřních schodišťových konstrukcí nanášená ručně</t>
  </si>
  <si>
    <t>-1763843062</t>
  </si>
  <si>
    <t>https://podminky.urs.cz/item/CS_URS_2025_01/611321145</t>
  </si>
  <si>
    <t>95</t>
  </si>
  <si>
    <t>612321321</t>
  </si>
  <si>
    <t>Vápenocementová omítka hladká jednovrstvá vnitřních stěn nanášená strojně</t>
  </si>
  <si>
    <t>959015756</t>
  </si>
  <si>
    <t>https://podminky.urs.cz/item/CS_URS_2025_01/612321321</t>
  </si>
  <si>
    <t>"Pod obklady</t>
  </si>
  <si>
    <t>"m.č.1.03:" (7,92+4,5+0,2)*2*2,0-0,8*2,0-0,9*2,0*3</t>
  </si>
  <si>
    <t>"m.č.1.04:" (3,6+3,55+0,1)*2*2,0-0,8*2,0*2-0,7*2,0</t>
  </si>
  <si>
    <t>"m.č.1.05:" (4,05+1,6)*2*3,5-0,8*1,97+(1,0+2,05*2)*0,2</t>
  </si>
  <si>
    <t>"m.č.1.13:" (2,15+2,3)*2*2,0-0,9*2,0</t>
  </si>
  <si>
    <t>"m.č.1.14:" (4,05+3,94)*2*2,0-0,8*2,0</t>
  </si>
  <si>
    <t>"m.č.1.15:" (4,05+2,665+0,1)*2*2,0-0,8*2,0</t>
  </si>
  <si>
    <t>"m.č.1.17:" (3,5+5,3+0,1+0,2)*2*2,0-0,9*2,0*3-0,8*2,0</t>
  </si>
  <si>
    <t>"m.č.1.18:" (1,5+0,97)*2*2,0-0,7*2,0</t>
  </si>
  <si>
    <t>"m.č.1.19:" (3,45+3,07+1,12)*2*2,0-0,8*2,0-0,7*2,0*2</t>
  </si>
  <si>
    <t>"m.č.2.02:" (5,74+1,84+0,27+1,03+2,9+1,78+0,98+1,78+0,98+1,72+2,9)*2*2,0-0,8*2,0*2-0,7*2,0*8</t>
  </si>
  <si>
    <t>"m.č.2.07:" (3,42+4,48+0,1)*2*2,0-0,8*2,0*2-1,25*0,98</t>
  </si>
  <si>
    <t>"m.č.2.09:" (5,65+1,18+0,1)*2*2,0-0,8*2,0</t>
  </si>
  <si>
    <t>"m.č.2.10:" (5,74+2,28+0,3+1,03+2,175+1,78+0,995+1,78+0,995)*2*2,0-0,8*2,0*2-0,7*2,0*6</t>
  </si>
  <si>
    <t>96</t>
  </si>
  <si>
    <t>612321341</t>
  </si>
  <si>
    <t>Vápenocementová omítka štuková dvouvrstvá vnitřních stěn nanášená strojně</t>
  </si>
  <si>
    <t>1321659156</t>
  </si>
  <si>
    <t>https://podminky.urs.cz/item/CS_URS_2025_01/612321341</t>
  </si>
  <si>
    <t>2365,489-426,609</t>
  </si>
  <si>
    <t>97</t>
  </si>
  <si>
    <t>622143003</t>
  </si>
  <si>
    <t>Montáž omítkových plastových nebo pozinkovaných rohových profilů</t>
  </si>
  <si>
    <t>-763435755</t>
  </si>
  <si>
    <t>https://podminky.urs.cz/item/CS_URS_2025_01/622143003</t>
  </si>
  <si>
    <t>7,33*4+3,5*14+(1,25+2,05*2)*5+(1,75+1,0*2)+(2,5+1,0*2)*4+(1,5+1,0*2)+(1,0+1,0*2)*2+(1,25+0,75*2)*3+(1,5+2,05*2)+(1,0+2,05*2)*7+(1,25+2,05*2)*9</t>
  </si>
  <si>
    <t>3,5*10+1,53*6+(2,5+1,25*2)*14+(1,0+0,75*2)*4+(2,5+0,75*2)*3+(2,0+1,5*2)*8+(1,0+2,05*2)*8+(1,25+2,05*2)</t>
  </si>
  <si>
    <t>98</t>
  </si>
  <si>
    <t>55343022</t>
  </si>
  <si>
    <t>profil rohový Pz s kulatou úzkou hlavou pro vnitřní omítky tl 12mm</t>
  </si>
  <si>
    <t>-749403010</t>
  </si>
  <si>
    <t>456,35*1,05 "Přepočtené koeficientem množství</t>
  </si>
  <si>
    <t>99</t>
  </si>
  <si>
    <t>622143004</t>
  </si>
  <si>
    <t>Montáž omítkových samolepících začišťovacích profilů pro spojení s okenním rámem</t>
  </si>
  <si>
    <t>700478911</t>
  </si>
  <si>
    <t>https://podminky.urs.cz/item/CS_URS_2025_01/622143004</t>
  </si>
  <si>
    <t>(1,25+2,05*2)*5+(1,75+1,0*2)+(2,5+1,0*2)*4+(1,5+1,0*2)+(1,0+1,0*2)*2+(1,25+0,75*2)*3+(1,5+2,05*2)</t>
  </si>
  <si>
    <t>(2,5+1,25*2)*14+(1,0+0,75*2)*4+(2,5+0,75*2)*3+(2,0+1,5*2)*8</t>
  </si>
  <si>
    <t>100</t>
  </si>
  <si>
    <t>28342201</t>
  </si>
  <si>
    <t>profil začišťovací PVC 9mm</t>
  </si>
  <si>
    <t>20798870</t>
  </si>
  <si>
    <t>203,85*1,05 "Přepočtené koeficientem množství</t>
  </si>
  <si>
    <t>101</t>
  </si>
  <si>
    <t>629991012</t>
  </si>
  <si>
    <t>Zakrytí výplní otvorů fólií přilepenou na začišťovací lišty</t>
  </si>
  <si>
    <t>29121078</t>
  </si>
  <si>
    <t>https://podminky.urs.cz/item/CS_URS_2025_01/629991012</t>
  </si>
  <si>
    <t>1,25*2,05*5+1,75*1,0+2,5*1,0*4+1,5*1,0+1,0*1,0*2+1,25*0,75*3+1,5*2,05</t>
  </si>
  <si>
    <t>2,5*1,25*14+1,0*0,75*4+2,5*0,75*3+2,0*1,5*8</t>
  </si>
  <si>
    <t>Úprava povrchů vnější</t>
  </si>
  <si>
    <t>102</t>
  </si>
  <si>
    <t>622142001</t>
  </si>
  <si>
    <t>Sklovláknité pletivo vnějších stěn vtlačené do tmelu</t>
  </si>
  <si>
    <t>-670023041</t>
  </si>
  <si>
    <t>https://podminky.urs.cz/item/CS_URS_2025_01/622142001</t>
  </si>
  <si>
    <t>Přechod různým materiálu</t>
  </si>
  <si>
    <t>50% omítané plochy</t>
  </si>
  <si>
    <t>1061,059*0,5</t>
  </si>
  <si>
    <t>103</t>
  </si>
  <si>
    <t>622131301</t>
  </si>
  <si>
    <t>Cementový postřik vnějších stěn nanášený celoplošně strojně</t>
  </si>
  <si>
    <t>1733586173</t>
  </si>
  <si>
    <t>https://podminky.urs.cz/item/CS_URS_2025_01/622131301</t>
  </si>
  <si>
    <t>Pohled východní</t>
  </si>
  <si>
    <t>49,85*9,035+4,1*7,07-3,6*0,4</t>
  </si>
  <si>
    <t>-2,0*1,5*2-2,5*0,75*2-1,0*0,75*3-2,5*1,25*7-1,0*1,0*2-1,5*1,0-2,5*1,0*3-1,75*1,0-1,25*2,05*4</t>
  </si>
  <si>
    <t>Pohled jižní</t>
  </si>
  <si>
    <t>10,6*9,035+3,9*7,07</t>
  </si>
  <si>
    <t>-2,0*1,5*2</t>
  </si>
  <si>
    <t>Pohled západní</t>
  </si>
  <si>
    <t>49,85*9,035+4,1*6,0</t>
  </si>
  <si>
    <t>-2,5*1,25*7-1,0*0,75-2,0*0,75-2,0*1,5*4-2,5*1,0-1,25*0,75*3-3,0*2,75*2-1,5*2,05-1,25*2,05+(3,0+2,75*2)*0,3*2</t>
  </si>
  <si>
    <t>Pohled severní</t>
  </si>
  <si>
    <t>-3,4*3,75*2+(3,4+3,75*2)*0,38*2</t>
  </si>
  <si>
    <t>104</t>
  </si>
  <si>
    <t>622321321</t>
  </si>
  <si>
    <t>Vápenocementová omítka hladká jednovrstvá vnějších stěn nanášená strojně</t>
  </si>
  <si>
    <t>770689578</t>
  </si>
  <si>
    <t>https://podminky.urs.cz/item/CS_URS_2025_01/622321321</t>
  </si>
  <si>
    <t>105</t>
  </si>
  <si>
    <t>-1510038565</t>
  </si>
  <si>
    <t>106</t>
  </si>
  <si>
    <t>28341027</t>
  </si>
  <si>
    <t>profil rohový flexibilní PVC s výztužnou tkaninou š 100/100mm</t>
  </si>
  <si>
    <t>1332516643</t>
  </si>
  <si>
    <t>107</t>
  </si>
  <si>
    <t>622511112</t>
  </si>
  <si>
    <t>Tenkovrstvá akrylátová mozaiková střednězrnná omítka vnějších stěn</t>
  </si>
  <si>
    <t>-1737785940</t>
  </si>
  <si>
    <t>https://podminky.urs.cz/item/CS_URS_2025_01/622511112</t>
  </si>
  <si>
    <t>Soklová část</t>
  </si>
  <si>
    <t>(50,125+10,875)*2*0,4</t>
  </si>
  <si>
    <t>108</t>
  </si>
  <si>
    <t>622151021</t>
  </si>
  <si>
    <t>Penetrační akrylátový nátěr vnějších mozaikových tenkovrstvých omítek stěn</t>
  </si>
  <si>
    <t>46149468</t>
  </si>
  <si>
    <t>https://podminky.urs.cz/item/CS_URS_2025_01/622151021</t>
  </si>
  <si>
    <t>109</t>
  </si>
  <si>
    <t>-543769172</t>
  </si>
  <si>
    <t>110</t>
  </si>
  <si>
    <t>713131151</t>
  </si>
  <si>
    <t>Montáž izolace tepelné stěn volně vloženými rohožemi, pásy, dílci, deskami 1 vrstva</t>
  </si>
  <si>
    <t>371787418</t>
  </si>
  <si>
    <t>https://podminky.urs.cz/item/CS_URS_2025_01/713131151</t>
  </si>
  <si>
    <t>111</t>
  </si>
  <si>
    <t>63148166</t>
  </si>
  <si>
    <t>deska tepelně izolační minerální provětrávaných fasád ?=0,034-0,035 tl 200mm</t>
  </si>
  <si>
    <t>1283656650</t>
  </si>
  <si>
    <t>112</t>
  </si>
  <si>
    <t>28376813</t>
  </si>
  <si>
    <t>deska fenolická tepelně izolační fasádní ?=0,021 tl 200mm</t>
  </si>
  <si>
    <t>2092010625</t>
  </si>
  <si>
    <t>113</t>
  </si>
  <si>
    <t>622273201</t>
  </si>
  <si>
    <t>Montáž odvětrávané fasády stěn na hliníkový obousměrný rošt bez tepelné izolace</t>
  </si>
  <si>
    <t>-1712874744</t>
  </si>
  <si>
    <t>https://podminky.urs.cz/item/CS_URS_2025_01/622273201</t>
  </si>
  <si>
    <t>114</t>
  </si>
  <si>
    <t>13814040</t>
  </si>
  <si>
    <t>kazeta fasádní tl plechu 1,2mm, šířky přes 500 do 650mm, délky 1000mm z Pz plechu</t>
  </si>
  <si>
    <t>-777132167</t>
  </si>
  <si>
    <t>115</t>
  </si>
  <si>
    <t>622273091</t>
  </si>
  <si>
    <t>Montáž odvětrávané fasády ostění nebo nadpraží nýtováním na hliníkový rošt</t>
  </si>
  <si>
    <t>1941107752</t>
  </si>
  <si>
    <t>https://podminky.urs.cz/item/CS_URS_2025_01/622273091</t>
  </si>
  <si>
    <t>Viz. PD stavební část - výkresy půdorysu, výkresy řezů a pohledů a Tech.zpr.</t>
  </si>
  <si>
    <t>(1,92+1,46*2)*2+(2,42+0,71*2)*2+(0,92+0,71*2)*3+(2,42+1,21*2)*7+(0,92+0,92*2)*2</t>
  </si>
  <si>
    <t>(1,42+0,96*2)+(2,42+0,96*2)*3+(1,67+0,96*2)+(1,1+2,05*2)*4</t>
  </si>
  <si>
    <t>(2,42+1,21*2)*7+(0,92+0,71*2)+(1,92+0,71*2)+(1,92+1,46*2)*4+(2,42+0,96*2)</t>
  </si>
  <si>
    <t>(1,17+0,71*2)*3+(1,1+1,78*2)+(1,5+1,78*2)</t>
  </si>
  <si>
    <t>(1,92+1,46*2)*2</t>
  </si>
  <si>
    <t>116</t>
  </si>
  <si>
    <t>13814048r</t>
  </si>
  <si>
    <t>kazeta fasádní tl plechu 1,2mm, šířky přes 250 do 300mm, délky 1000mm z Pz plechu</t>
  </si>
  <si>
    <t>1229326254</t>
  </si>
  <si>
    <t>194,96*1,3 "Přepočtené koeficientem množství</t>
  </si>
  <si>
    <t>117</t>
  </si>
  <si>
    <t>28329039</t>
  </si>
  <si>
    <t>fólie PES difuzně propustná fasádní (spára max 30 mm, max.30% plochy), 200 g/m2</t>
  </si>
  <si>
    <t>360091858</t>
  </si>
  <si>
    <t>118</t>
  </si>
  <si>
    <t>767428104</t>
  </si>
  <si>
    <t>Montáž lemování svislého ukončení rohového kovových fasád</t>
  </si>
  <si>
    <t>2099644705</t>
  </si>
  <si>
    <t>https://podminky.urs.cz/item/CS_URS_2025_01/767428104</t>
  </si>
  <si>
    <t>8,1*3+14,1+6,0*3</t>
  </si>
  <si>
    <t>119</t>
  </si>
  <si>
    <t>13814051</t>
  </si>
  <si>
    <t>ukončení svislé rohové r. š. 550mm lakovaný Pz plech tl 0,5-0,63mm</t>
  </si>
  <si>
    <t>-1819936716</t>
  </si>
  <si>
    <t>56,4*1,1 "Přepočtené koeficientem množství</t>
  </si>
  <si>
    <t>Podlahy a podlahové konstrukce</t>
  </si>
  <si>
    <t>120</t>
  </si>
  <si>
    <t>632481215</t>
  </si>
  <si>
    <t>Separační vrstva z geotextilie</t>
  </si>
  <si>
    <t>2119985905</t>
  </si>
  <si>
    <t>https://podminky.urs.cz/item/CS_URS_2025_01/632481215</t>
  </si>
  <si>
    <t>netkaná textílie 300 g/m2</t>
  </si>
  <si>
    <t>Skladba G</t>
  </si>
  <si>
    <t>"m.č.1.01:" 182,44+3,4*0,38*2+0,9*0,1*3+1,25*0,2</t>
  </si>
  <si>
    <t>121</t>
  </si>
  <si>
    <t>631311116</t>
  </si>
  <si>
    <t>Mazanina tl přes 50 do 80 mm z betonu prostého bez zvýšených nároků na prostředí tř. C 25/30</t>
  </si>
  <si>
    <t>-1175160574</t>
  </si>
  <si>
    <t>https://podminky.urs.cz/item/CS_URS_2025_01/631311116</t>
  </si>
  <si>
    <t>Skladba A</t>
  </si>
  <si>
    <t>"m.č.1.02:" (16,22+1,25*0,2+1,25*0,245)*0,052</t>
  </si>
  <si>
    <t>"m.č.1.03:" (35,27+0,9*0,1+1,25*0,2)*0,052</t>
  </si>
  <si>
    <t>"m.č.1.04:" (12,67+1,0*0,1+0,8*0,1)*0,052</t>
  </si>
  <si>
    <t>"m.č.1.05:" (6,51+1,0*0,2+0,8*0,1)*0,052</t>
  </si>
  <si>
    <t>"m.č.1.06:" (4,96+1,25*0,245+1,0*0,2+1,0*0,14)*0,052</t>
  </si>
  <si>
    <t>"m.č.1.07:" (7,72+0,9*0,1)*0,052</t>
  </si>
  <si>
    <t>"m.č.1.08:" (16,68+1,25*0,245)*0,052</t>
  </si>
  <si>
    <t>"m.č.1.09:" (17,17+1,25*0,245)*0,052</t>
  </si>
  <si>
    <t>"m.č.1.10:" (17,01+3,0*0,315+1,25*0,1+0,9*0,1)*0,052</t>
  </si>
  <si>
    <t>"m.č.1.11:" (16,53+3,0*0,315+1,25*0,1+0,9*0,1)*0,052</t>
  </si>
  <si>
    <t>"m.č.1.12:" (45,22+1,0*0,2+0,8*0,1+1,5*0,2+0,8*0,1*2)*0,052</t>
  </si>
  <si>
    <t>"m.č.1.13:" (4,81+0,9*0,1)*0,052</t>
  </si>
  <si>
    <t>"m.č.1.14:" 14,39*0,052</t>
  </si>
  <si>
    <t>"m.č.1.15:" 9,2*0,052</t>
  </si>
  <si>
    <t>"m.č.1.16:" (10,58+1,25*0,245)*0,052</t>
  </si>
  <si>
    <t>"m.č.1.17:" (18,72+1,25*0,2+0,9*0,1+1,0*0,1+0,8*0,1+1,25*0,1+0,9*0,1)*0,052</t>
  </si>
  <si>
    <t>"m.č.1.18:" (1,52+0,7*0,1)*0,052</t>
  </si>
  <si>
    <t>"m.č.1.19:" (8,62+0,7*0,1)*0,052</t>
  </si>
  <si>
    <t>"m.č.1.20:" (6,98+1,0*0,1)*0,052</t>
  </si>
  <si>
    <t>"m.č.1.21:" (4,63+1,0*0,1+0,8*0,1+1,1*0,1+0,9*0,1)*0,052</t>
  </si>
  <si>
    <t>Skladba H</t>
  </si>
  <si>
    <t>"m.č.2.01:" (70,79+1,25*0,2+1,0*0,1)*0,052</t>
  </si>
  <si>
    <t>"m.č.2.02:" (17,95+0,8*0,1+0,7*0,1*4+0,8*0,2)*0,052</t>
  </si>
  <si>
    <t>"m.č.2.07:" (15,19+1,0*0,1+0,8*0,1)*0,052</t>
  </si>
  <si>
    <t>"m.č.2.08:" 5,36*0,052</t>
  </si>
  <si>
    <t>"m.č.2.09:" (6,52+1,0*0,1)*0,052</t>
  </si>
  <si>
    <t>"m.č.2.10:" (14,95+0,7*0,1*3+0,8*0,1)*0,052</t>
  </si>
  <si>
    <t>Skladba B</t>
  </si>
  <si>
    <t>"m.č.2.03-část:" (64,0+1,0*0,1+0,8*0,1)*0,064</t>
  </si>
  <si>
    <t>Skladba K</t>
  </si>
  <si>
    <t>"m.č.2.03-část:" (24,11+0,8*0,1*3)*0,064</t>
  </si>
  <si>
    <t>"m.č.2.04:" (10,41+1,0*0,1)*0,064</t>
  </si>
  <si>
    <t>"m.č.2.05:" (20,13+1,0*0,1)*0,064</t>
  </si>
  <si>
    <t>"m.č.2.06:" (13,88+1,0*0,1)*0,064</t>
  </si>
  <si>
    <t>122</t>
  </si>
  <si>
    <t>631311136</t>
  </si>
  <si>
    <t>Mazanina tl přes 120 do 240 mm z betonu prostého bez zvýšených nároků na prostředí tř. C 25/30</t>
  </si>
  <si>
    <t>1302368452</t>
  </si>
  <si>
    <t>https://podminky.urs.cz/item/CS_URS_2025_01/631311136</t>
  </si>
  <si>
    <t>"m.č.1.01:" (182,44+3,4*0,38*2+0,9*0,1*3+1,25*0,2)*0,16</t>
  </si>
  <si>
    <t>123</t>
  </si>
  <si>
    <t>631319011</t>
  </si>
  <si>
    <t>Příplatek k mazanině tl přes 50 do 80 mm za přehlazení povrchu</t>
  </si>
  <si>
    <t>1617100247</t>
  </si>
  <si>
    <t>https://podminky.urs.cz/item/CS_URS_2025_01/631319011</t>
  </si>
  <si>
    <t>30,115</t>
  </si>
  <si>
    <t>124</t>
  </si>
  <si>
    <t>631319023</t>
  </si>
  <si>
    <t>Příplatek k mazanině tl přes 120 do 240 mm za přehlazení s poprášením cementem</t>
  </si>
  <si>
    <t>-160919018</t>
  </si>
  <si>
    <t>https://podminky.urs.cz/item/CS_URS_2025_01/631319023</t>
  </si>
  <si>
    <t>29,687</t>
  </si>
  <si>
    <t>125</t>
  </si>
  <si>
    <t>631319171</t>
  </si>
  <si>
    <t>Příplatek k mazanině tl přes 50 do 80 mm za stržení povrchu spodní vrstvy před vložením výztuže</t>
  </si>
  <si>
    <t>397364118</t>
  </si>
  <si>
    <t>https://podminky.urs.cz/item/CS_URS_2025_01/631319171</t>
  </si>
  <si>
    <t>126</t>
  </si>
  <si>
    <t>631319175</t>
  </si>
  <si>
    <t>Příplatek k mazanině tl přes 120 do 240 mm za stržení povrchu spodní vrstvy před vložením výztuže</t>
  </si>
  <si>
    <t>2063628420</t>
  </si>
  <si>
    <t>https://podminky.urs.cz/item/CS_URS_2025_01/631319175</t>
  </si>
  <si>
    <t>29,687*2</t>
  </si>
  <si>
    <t>127</t>
  </si>
  <si>
    <t>634662111</t>
  </si>
  <si>
    <t>Výplň dilatačních spar šířky do 10 mm v mazaninách akrylátovým tmelem</t>
  </si>
  <si>
    <t>250460917</t>
  </si>
  <si>
    <t>https://podminky.urs.cz/item/CS_URS_2025_01/634662111</t>
  </si>
  <si>
    <t>128</t>
  </si>
  <si>
    <t>634911123</t>
  </si>
  <si>
    <t>Řezání dilatačních spár š 10 mm hl přes 20 do 50 mm v čerstvé betonové mazanině</t>
  </si>
  <si>
    <t>-150839148</t>
  </si>
  <si>
    <t>https://podminky.urs.cz/item/CS_URS_2025_01/634911123</t>
  </si>
  <si>
    <t>"m.č.1.01:" 5,12*2+9,84*2+14,34</t>
  </si>
  <si>
    <t>129</t>
  </si>
  <si>
    <t>631319204</t>
  </si>
  <si>
    <t>Příplatek k mazaninám za přidání ocelových vláken (drátkobeton) pro objemové vyztužení 30 kg/m3</t>
  </si>
  <si>
    <t>1721476194</t>
  </si>
  <si>
    <t>https://podminky.urs.cz/item/CS_URS_2025_01/631319204</t>
  </si>
  <si>
    <t>130</t>
  </si>
  <si>
    <t>633111111</t>
  </si>
  <si>
    <t>Povrchová úprava průmyslových podlah pro lehký provoz vsypovou směsí s příměsí křemíku tl 2 mm</t>
  </si>
  <si>
    <t>-150031331</t>
  </si>
  <si>
    <t>https://podminky.urs.cz/item/CS_URS_2025_01/633111111</t>
  </si>
  <si>
    <t>131</t>
  </si>
  <si>
    <t>631351101</t>
  </si>
  <si>
    <t>Zřízení bednění rýh a hran v podlahách</t>
  </si>
  <si>
    <t>1321310653</t>
  </si>
  <si>
    <t>https://podminky.urs.cz/item/CS_URS_2025_01/631351101</t>
  </si>
  <si>
    <t>3,4*0,16*2+1,0*3*0,16</t>
  </si>
  <si>
    <t>1,1*5*0,052+3,0*2*0,052+1,5*0,052</t>
  </si>
  <si>
    <t>1,0*0,052+(4,3+4,1)*0,064</t>
  </si>
  <si>
    <t>132</t>
  </si>
  <si>
    <t>631351102</t>
  </si>
  <si>
    <t>Odstranění bednění rýh a hran v podlahách</t>
  </si>
  <si>
    <t>1552503840</t>
  </si>
  <si>
    <t>https://podminky.urs.cz/item/CS_URS_2025_01/631351102</t>
  </si>
  <si>
    <t>133</t>
  </si>
  <si>
    <t>631362021</t>
  </si>
  <si>
    <t>Výztuž mazanin svařovanými sítěmi Kari</t>
  </si>
  <si>
    <t>2032296911</t>
  </si>
  <si>
    <t>https://podminky.urs.cz/item/CS_URS_2025_01/631362021</t>
  </si>
  <si>
    <t>134</t>
  </si>
  <si>
    <t>635211121</t>
  </si>
  <si>
    <t>Násyp pod podlahy z keramzitu</t>
  </si>
  <si>
    <t>-1012680743</t>
  </si>
  <si>
    <t>https://podminky.urs.cz/item/CS_URS_2025_01/635211121</t>
  </si>
  <si>
    <t>Osazování výplní otvorů</t>
  </si>
  <si>
    <t>135</t>
  </si>
  <si>
    <t>642946111</t>
  </si>
  <si>
    <t>Osazování pouzdra posuvných dveří s jednou kapsou pro jedno křídlo š do 800 mm do zděné příčky</t>
  </si>
  <si>
    <t>-1920693332</t>
  </si>
  <si>
    <t>https://podminky.urs.cz/item/CS_URS_2025_01/642946111</t>
  </si>
  <si>
    <t>136</t>
  </si>
  <si>
    <t>55331611</t>
  </si>
  <si>
    <t>pouzdro stavební do zdiva pro 1 křídlo posuvných dveří š 700mm v do 2100mm</t>
  </si>
  <si>
    <t>-1862423555</t>
  </si>
  <si>
    <t>Trubní vedení</t>
  </si>
  <si>
    <t>137</t>
  </si>
  <si>
    <t>211561111</t>
  </si>
  <si>
    <t>Výplň odvodňovacích žeber nebo trativodů kamenivem hrubým drceným frakce 4 až 16 mm</t>
  </si>
  <si>
    <t>-2112992730</t>
  </si>
  <si>
    <t>https://podminky.urs.cz/item/CS_URS_2025_01/211561111</t>
  </si>
  <si>
    <t>(44,99+55,1)*0,25*0,25</t>
  </si>
  <si>
    <t>138</t>
  </si>
  <si>
    <t>212750101</t>
  </si>
  <si>
    <t>Trativod z drenážních trubek PVC-U SN 4 perforace 360° včetně lože otevřený výkop DN 100 pro budovy plocha pro vtékání vody min. 80 cm2/m</t>
  </si>
  <si>
    <t>-605368867</t>
  </si>
  <si>
    <t>https://podminky.urs.cz/item/CS_URS_2025_01/212750101</t>
  </si>
  <si>
    <t>6,3*8+1,15*2+2,4</t>
  </si>
  <si>
    <t>139</t>
  </si>
  <si>
    <t>212750132</t>
  </si>
  <si>
    <t>Trativod z drenážních trubek PVC-U SN 4 neperforovaná včetně lože otevřený výkop DN 125 pro budovy plocha pro vtékání vody min. 80 cm2/m</t>
  </si>
  <si>
    <t>-666608990</t>
  </si>
  <si>
    <t>https://podminky.urs.cz/item/CS_URS_2025_01/212750132</t>
  </si>
  <si>
    <t>vodorovné</t>
  </si>
  <si>
    <t>44,99</t>
  </si>
  <si>
    <t>svislé</t>
  </si>
  <si>
    <t>8,6</t>
  </si>
  <si>
    <t>140</t>
  </si>
  <si>
    <t>764306142</t>
  </si>
  <si>
    <t>Montáž ventilační turbíny na skládané nebo plechové krytině průměru do 350 mm</t>
  </si>
  <si>
    <t>-31516407</t>
  </si>
  <si>
    <t>https://podminky.urs.cz/item/CS_URS_2025_01/764306142</t>
  </si>
  <si>
    <t>141</t>
  </si>
  <si>
    <t>42981930</t>
  </si>
  <si>
    <t>hlavice rotační ventilační radiální Al připojení D 150mm</t>
  </si>
  <si>
    <t>694774856</t>
  </si>
  <si>
    <t>142</t>
  </si>
  <si>
    <t>711491172</t>
  </si>
  <si>
    <t>Provedení doplňků izolace proti vodě na vodorovné ploše z textilií vrstva ochranná</t>
  </si>
  <si>
    <t>1704981232</t>
  </si>
  <si>
    <t>https://podminky.urs.cz/item/CS_URS_2025_01/711491172</t>
  </si>
  <si>
    <t>(44,99+55,1)*(0,25+0,25)*2*1,1</t>
  </si>
  <si>
    <t>143</t>
  </si>
  <si>
    <t>69311069</t>
  </si>
  <si>
    <t>geotextilie netkaná separační, ochranná, filtrační, drenážní PP 350g/m2</t>
  </si>
  <si>
    <t>563211574</t>
  </si>
  <si>
    <t>110,099*1,2 "Přepočtené koeficientem množství</t>
  </si>
  <si>
    <t>Ostatní konstrukce a práce, bourání</t>
  </si>
  <si>
    <t>Lešení a stavební výtahy</t>
  </si>
  <si>
    <t>144</t>
  </si>
  <si>
    <t>941211111</t>
  </si>
  <si>
    <t>Montáž lešení řadového rámového lehkého zatížení do 200 kg/m2 š od 0,6 do 0,9 m v do 10 m</t>
  </si>
  <si>
    <t>1635699751</t>
  </si>
  <si>
    <t>https://podminky.urs.cz/item/CS_URS_2025_01/941211111</t>
  </si>
  <si>
    <t>"Fasádní lešení</t>
  </si>
  <si>
    <t>((52,215+12,965)*2-4,465)*7,0</t>
  </si>
  <si>
    <t>(4,965*2+6,465)*5,5</t>
  </si>
  <si>
    <t>145</t>
  </si>
  <si>
    <t>941211112</t>
  </si>
  <si>
    <t>Montáž lešení řadového rámového lehkého zatížení do 200 kg/m2 š od 0,6 do 0,9 m v přes 10 do 25 m</t>
  </si>
  <si>
    <t>1237119445</t>
  </si>
  <si>
    <t>https://podminky.urs.cz/item/CS_URS_2025_01/941211112</t>
  </si>
  <si>
    <t>4,465*13,0</t>
  </si>
  <si>
    <t>146</t>
  </si>
  <si>
    <t>941211211</t>
  </si>
  <si>
    <t>Příplatek k lešení řadovému rámovému lehkému do 200 kg/m2 š od 0,6 do 0,9 m v do 10 m za každý den použití</t>
  </si>
  <si>
    <t>-1611471277</t>
  </si>
  <si>
    <t>https://podminky.urs.cz/item/CS_URS_2025_01/941211211</t>
  </si>
  <si>
    <t>předpoklad 90 dní</t>
  </si>
  <si>
    <t>(971,138+58,045)*90</t>
  </si>
  <si>
    <t>147</t>
  </si>
  <si>
    <t>941211811</t>
  </si>
  <si>
    <t>Demontáž lešení řadového rámového lehkého zatížení do 200 kg/m2 š od 0,6 do 0,9 m v do 10 m</t>
  </si>
  <si>
    <t>-406129042</t>
  </si>
  <si>
    <t>https://podminky.urs.cz/item/CS_URS_2025_01/941211811</t>
  </si>
  <si>
    <t>148</t>
  </si>
  <si>
    <t>941211812</t>
  </si>
  <si>
    <t>Demontáž lešení řadového rámového lehkého zatížení do 200 kg/m2 š od 0,6 do 0,9 m v přes 10 do 25 m</t>
  </si>
  <si>
    <t>1115637534</t>
  </si>
  <si>
    <t>https://podminky.urs.cz/item/CS_URS_2025_01/941211812</t>
  </si>
  <si>
    <t>149</t>
  </si>
  <si>
    <t>944511111</t>
  </si>
  <si>
    <t>Montáž ochranné sítě z textilie z umělých vláken</t>
  </si>
  <si>
    <t>-456877421</t>
  </si>
  <si>
    <t>https://podminky.urs.cz/item/CS_URS_2025_01/944511111</t>
  </si>
  <si>
    <t>150</t>
  </si>
  <si>
    <t>944511211</t>
  </si>
  <si>
    <t>Příplatek k ochranné síti za každý den použití</t>
  </si>
  <si>
    <t>-93824844</t>
  </si>
  <si>
    <t>https://podminky.urs.cz/item/CS_URS_2025_01/944511211</t>
  </si>
  <si>
    <t>1249,616*90</t>
  </si>
  <si>
    <t>151</t>
  </si>
  <si>
    <t>944511811</t>
  </si>
  <si>
    <t>Demontáž ochranné sítě z textilie z umělých vláken</t>
  </si>
  <si>
    <t>1064066094</t>
  </si>
  <si>
    <t>https://podminky.urs.cz/item/CS_URS_2025_01/944511811</t>
  </si>
  <si>
    <t>152</t>
  </si>
  <si>
    <t>946113116</t>
  </si>
  <si>
    <t>Montáž pojízdných věží trubkových/dílcových o ploše přes 5 m2 v přes 5,5 do 6,6 m</t>
  </si>
  <si>
    <t>837317644</t>
  </si>
  <si>
    <t>https://podminky.urs.cz/item/CS_URS_2025_01/946113116</t>
  </si>
  <si>
    <t>Viz. PD stavební část - výkresy půdorysu, výkresy řezů a Tech.zpr.</t>
  </si>
  <si>
    <t>m.č.1.01</t>
  </si>
  <si>
    <t>153</t>
  </si>
  <si>
    <t>946113216</t>
  </si>
  <si>
    <t>Příplatek k pojízdným věžím o ploše přes 5 m2 v přes 5,5 do 6,6 m za každý den použití</t>
  </si>
  <si>
    <t>381811016</t>
  </si>
  <si>
    <t>https://podminky.urs.cz/item/CS_URS_2025_01/946113216</t>
  </si>
  <si>
    <t>předpoklad 20 dní</t>
  </si>
  <si>
    <t>20*2</t>
  </si>
  <si>
    <t>154</t>
  </si>
  <si>
    <t>946113816</t>
  </si>
  <si>
    <t>Demontáž pojízdných věží trubkových/dílcových o ploše přes 5 m2 v přes 5,5 do 6,6 m</t>
  </si>
  <si>
    <t>1819078157</t>
  </si>
  <si>
    <t>https://podminky.urs.cz/item/CS_URS_2025_01/946113816</t>
  </si>
  <si>
    <t>155</t>
  </si>
  <si>
    <t>949101111</t>
  </si>
  <si>
    <t>Lešení pomocné pro objekty pozemních staveb s lešeňovou podlahou v do 1,9 m zatížení do 150 kg/m2</t>
  </si>
  <si>
    <t>-1297648474</t>
  </si>
  <si>
    <t>https://podminky.urs.cz/item/CS_URS_2025_01/949101111</t>
  </si>
  <si>
    <t>"Celková plocha dotčených prostor objektu:</t>
  </si>
  <si>
    <t>"Lešení na: zdění, omítaní, obkládání, podhledy...</t>
  </si>
  <si>
    <t>"1.NP</t>
  </si>
  <si>
    <t>457,86-182,44</t>
  </si>
  <si>
    <t>"2.NP</t>
  </si>
  <si>
    <t>263,28</t>
  </si>
  <si>
    <t>156</t>
  </si>
  <si>
    <t>949101112</t>
  </si>
  <si>
    <t>Lešení pomocné pro objekty pozemních staveb s lešeňovou podlahou v přes 1,9 do 3,5 m zatížení do 150 kg/m2</t>
  </si>
  <si>
    <t>-314129356</t>
  </si>
  <si>
    <t>https://podminky.urs.cz/item/CS_URS_2025_01/949101112</t>
  </si>
  <si>
    <t>"m.č.1.01:" (22,42+9,84)*2*1,0</t>
  </si>
  <si>
    <t>157</t>
  </si>
  <si>
    <t>949121112</t>
  </si>
  <si>
    <t>Montáž lešení lehkého kozového dílcového v přes 1,2 do 1,9 m</t>
  </si>
  <si>
    <t>sada</t>
  </si>
  <si>
    <t>1561159251</t>
  </si>
  <si>
    <t>https://podminky.urs.cz/item/CS_URS_2025_01/949121112</t>
  </si>
  <si>
    <t>158</t>
  </si>
  <si>
    <t>949121212</t>
  </si>
  <si>
    <t>Příplatek k lešení lehkému kozovému dílcovému v přes 1,2 do 1,9 m za každý den použití</t>
  </si>
  <si>
    <t>-398686995</t>
  </si>
  <si>
    <t>https://podminky.urs.cz/item/CS_URS_2025_01/949121212</t>
  </si>
  <si>
    <t>Předpoklad 250 dní</t>
  </si>
  <si>
    <t>2*250</t>
  </si>
  <si>
    <t>159</t>
  </si>
  <si>
    <t>949121812</t>
  </si>
  <si>
    <t>Demontáž lešení lehkého kozového dílcového v přes 1,2 do 1,9 m</t>
  </si>
  <si>
    <t>-1939552067</t>
  </si>
  <si>
    <t>https://podminky.urs.cz/item/CS_URS_2025_01/949121812</t>
  </si>
  <si>
    <t>160</t>
  </si>
  <si>
    <t>993111111</t>
  </si>
  <si>
    <t>Dovoz a odvoz lešení řadového do 10 km včetně naložení a složení</t>
  </si>
  <si>
    <t>-516016693</t>
  </si>
  <si>
    <t>https://podminky.urs.cz/item/CS_URS_2025_01/993111111</t>
  </si>
  <si>
    <t>971,438+58,045</t>
  </si>
  <si>
    <t>161</t>
  </si>
  <si>
    <t>993111119</t>
  </si>
  <si>
    <t>Příplatek k ceně dovozu a odvozu lešení řadového ZKD 10 km přes 10 km</t>
  </si>
  <si>
    <t>-494664225</t>
  </si>
  <si>
    <t>https://podminky.urs.cz/item/CS_URS_2025_01/993111119</t>
  </si>
  <si>
    <t>162</t>
  </si>
  <si>
    <t>941111322</t>
  </si>
  <si>
    <t>Odborná prohlídka lešení řadového trubkového lehkého s podlahami zatížení do 200 kg/m2 š od 0,6 do 1,5 m v do 25 m pl přes 500 do 2000 m2 zakrytého sítí</t>
  </si>
  <si>
    <t>1864220898</t>
  </si>
  <si>
    <t>https://podminky.urs.cz/item/CS_URS_2025_01/941111322</t>
  </si>
  <si>
    <t>Různé dokončovací konstrukce a práce pozemních staveb</t>
  </si>
  <si>
    <t>163</t>
  </si>
  <si>
    <t>952901111</t>
  </si>
  <si>
    <t>Vyčištění budov bytové a občanské výstavby při výšce podlaží do 4 m</t>
  </si>
  <si>
    <t>1537819587</t>
  </si>
  <si>
    <t>https://podminky.urs.cz/item/CS_URS_2025_01/952901111</t>
  </si>
  <si>
    <t>457,86</t>
  </si>
  <si>
    <t>164</t>
  </si>
  <si>
    <t>95290-R</t>
  </si>
  <si>
    <t>Zednické výpomoci - sekání drážek, prostupů,kapes, jejich zaplentování, zazdění</t>
  </si>
  <si>
    <t>hod</t>
  </si>
  <si>
    <t>-1177606535</t>
  </si>
  <si>
    <t>"ostatní profese, nespecifikované</t>
  </si>
  <si>
    <t>120,0</t>
  </si>
  <si>
    <t>165</t>
  </si>
  <si>
    <t>953943211</t>
  </si>
  <si>
    <t>Osazování hasicího přístroje</t>
  </si>
  <si>
    <t>962449808</t>
  </si>
  <si>
    <t>https://podminky.urs.cz/item/CS_URS_2025_01/953943211</t>
  </si>
  <si>
    <t>166</t>
  </si>
  <si>
    <t>44932114</t>
  </si>
  <si>
    <t>přístroj hasicí ruční práškový PG 6 LE</t>
  </si>
  <si>
    <t>-139802348</t>
  </si>
  <si>
    <t>Ozn. D07</t>
  </si>
  <si>
    <t>"21A+113B+C:" 9</t>
  </si>
  <si>
    <t>"34A+183B+C:" 1</t>
  </si>
  <si>
    <t>167</t>
  </si>
  <si>
    <t>44932211</t>
  </si>
  <si>
    <t>přístroj hasicí ruční sněhový KS 5 BG</t>
  </si>
  <si>
    <t>-1612906737</t>
  </si>
  <si>
    <t>"113B:" 1</t>
  </si>
  <si>
    <t>168</t>
  </si>
  <si>
    <t>722250133</t>
  </si>
  <si>
    <t>Hydrantový systém s tvarově stálou hadicí D 25 x 30 m celoplechový</t>
  </si>
  <si>
    <t>1214627184</t>
  </si>
  <si>
    <t>https://podminky.urs.cz/item/CS_URS_2025_01/722250133</t>
  </si>
  <si>
    <t>169</t>
  </si>
  <si>
    <t>955000R01</t>
  </si>
  <si>
    <t>D+M vysoušeč obuvi a rukavic elektrický</t>
  </si>
  <si>
    <t>752460274</t>
  </si>
  <si>
    <t>170</t>
  </si>
  <si>
    <t>955000R02</t>
  </si>
  <si>
    <t>D+M skřínka pro hasiče a záchranné složky IPO 1780x750x500mm</t>
  </si>
  <si>
    <t>-1557425995</t>
  </si>
  <si>
    <t>171</t>
  </si>
  <si>
    <t>955000R03</t>
  </si>
  <si>
    <t>D+M vysoušeč obleků</t>
  </si>
  <si>
    <t>ks</t>
  </si>
  <si>
    <t>1396234318</t>
  </si>
  <si>
    <t>Bourání konstrukcí</t>
  </si>
  <si>
    <t>172</t>
  </si>
  <si>
    <t>974031121</t>
  </si>
  <si>
    <t>Vysekání rýh ve zdivu cihelném hl do 30 mm š do 30 mm</t>
  </si>
  <si>
    <t>-295252751</t>
  </si>
  <si>
    <t>https://podminky.urs.cz/item/CS_URS_2025_01/974031121</t>
  </si>
  <si>
    <t>Profese</t>
  </si>
  <si>
    <t>1120,0</t>
  </si>
  <si>
    <t>173</t>
  </si>
  <si>
    <t>974031132</t>
  </si>
  <si>
    <t>Vysekání rýh ve zdivu cihelném hl do 50 mm š do 70 mm</t>
  </si>
  <si>
    <t>-936268269</t>
  </si>
  <si>
    <t>https://podminky.urs.cz/item/CS_URS_2025_01/974031132</t>
  </si>
  <si>
    <t>-</t>
  </si>
  <si>
    <t>380,0</t>
  </si>
  <si>
    <t>174</t>
  </si>
  <si>
    <t>974031133</t>
  </si>
  <si>
    <t>Vysekání rýh ve zdivu cihelném hl do 50 mm š do 100 mm</t>
  </si>
  <si>
    <t>268695585</t>
  </si>
  <si>
    <t>https://podminky.urs.cz/item/CS_URS_2025_01/974031133</t>
  </si>
  <si>
    <t>290,0</t>
  </si>
  <si>
    <t>175</t>
  </si>
  <si>
    <t>974031142</t>
  </si>
  <si>
    <t>Vysekání rýh ve zdivu cihelném hl do 70 mm š do 70 mm</t>
  </si>
  <si>
    <t>-6409730</t>
  </si>
  <si>
    <t>https://podminky.urs.cz/item/CS_URS_2025_01/974031142</t>
  </si>
  <si>
    <t>150,0</t>
  </si>
  <si>
    <t>176</t>
  </si>
  <si>
    <t>974031143</t>
  </si>
  <si>
    <t>Vysekání rýh ve zdivu cihelném hl do 70 mm š do 100 mm</t>
  </si>
  <si>
    <t>-444036308</t>
  </si>
  <si>
    <t>https://podminky.urs.cz/item/CS_URS_2025_01/974031143</t>
  </si>
  <si>
    <t>100,0</t>
  </si>
  <si>
    <t>177</t>
  </si>
  <si>
    <t>974031144</t>
  </si>
  <si>
    <t>Vysekání rýh ve zdivu cihelném hl do 70 mm š do 150 mm</t>
  </si>
  <si>
    <t>1793113806</t>
  </si>
  <si>
    <t>https://podminky.urs.cz/item/CS_URS_2025_01/974031144</t>
  </si>
  <si>
    <t>80,0</t>
  </si>
  <si>
    <t>178</t>
  </si>
  <si>
    <t>974031153</t>
  </si>
  <si>
    <t>Vysekání rýh ve zdivu cihelném hl do 100 mm š do 100 mm</t>
  </si>
  <si>
    <t>-921698724</t>
  </si>
  <si>
    <t>https://podminky.urs.cz/item/CS_URS_2025_01/974031153</t>
  </si>
  <si>
    <t>50,0</t>
  </si>
  <si>
    <t>179</t>
  </si>
  <si>
    <t>974031155</t>
  </si>
  <si>
    <t>Vysekání rýh ve zdivu cihelném hl do 100 mm š do 200 mm</t>
  </si>
  <si>
    <t>-444656083</t>
  </si>
  <si>
    <t>https://podminky.urs.cz/item/CS_URS_2025_01/974031155</t>
  </si>
  <si>
    <t>40,0</t>
  </si>
  <si>
    <t>180</t>
  </si>
  <si>
    <t>974031164</t>
  </si>
  <si>
    <t>Vysekání rýh ve zdivu cihelném hl do 150 mm š do 150 mm</t>
  </si>
  <si>
    <t>1808078133</t>
  </si>
  <si>
    <t>https://podminky.urs.cz/item/CS_URS_2025_01/974031164</t>
  </si>
  <si>
    <t>30,0</t>
  </si>
  <si>
    <t>181</t>
  </si>
  <si>
    <t>974031167</t>
  </si>
  <si>
    <t>Vysekání rýh ve zdivu cihelném hl do 150 mm š do 300 mm</t>
  </si>
  <si>
    <t>-1044983587</t>
  </si>
  <si>
    <t>https://podminky.urs.cz/item/CS_URS_2025_01/974031167</t>
  </si>
  <si>
    <t>10,0</t>
  </si>
  <si>
    <t>182</t>
  </si>
  <si>
    <t>971033231</t>
  </si>
  <si>
    <t>Vybourání otvorů ve zdivu cihelném pl do 0,0225 m2 na MVC nebo MV tl do 150 mm</t>
  </si>
  <si>
    <t>-124396207</t>
  </si>
  <si>
    <t>https://podminky.urs.cz/item/CS_URS_2025_01/971033231</t>
  </si>
  <si>
    <t>profese</t>
  </si>
  <si>
    <t>6+7</t>
  </si>
  <si>
    <t>183</t>
  </si>
  <si>
    <t>971033241</t>
  </si>
  <si>
    <t>Vybourání otvorů ve zdivu cihelném pl do 0,0225 m2 na MVC nebo MV tl do 300 mm</t>
  </si>
  <si>
    <t>138853799</t>
  </si>
  <si>
    <t>https://podminky.urs.cz/item/CS_URS_2025_01/971033241</t>
  </si>
  <si>
    <t>9+3</t>
  </si>
  <si>
    <t>184</t>
  </si>
  <si>
    <t>971033331</t>
  </si>
  <si>
    <t>Vybourání otvorů ve zdivu cihelném pl do 0,09 m2 na MVC nebo MV tl do 150 mm</t>
  </si>
  <si>
    <t>-2003565023</t>
  </si>
  <si>
    <t>https://podminky.urs.cz/item/CS_URS_2025_01/971033331</t>
  </si>
  <si>
    <t>5+5</t>
  </si>
  <si>
    <t>185</t>
  </si>
  <si>
    <t>971033341</t>
  </si>
  <si>
    <t>Vybourání otvorů ve zdivu cihelném pl do 0,09 m2 na MVC nebo MV tl do 300 mm</t>
  </si>
  <si>
    <t>-705875715</t>
  </si>
  <si>
    <t>https://podminky.urs.cz/item/CS_URS_2025_01/971033341</t>
  </si>
  <si>
    <t>9+5</t>
  </si>
  <si>
    <t>186</t>
  </si>
  <si>
    <t>971033461</t>
  </si>
  <si>
    <t>Vybourání otvorů ve zdivu cihelném pl do 0,25 m2 na MVC nebo MV tl do 600 mm</t>
  </si>
  <si>
    <t>34514859</t>
  </si>
  <si>
    <t>https://podminky.urs.cz/item/CS_URS_2025_01/971033461</t>
  </si>
  <si>
    <t>187</t>
  </si>
  <si>
    <t>977151111</t>
  </si>
  <si>
    <t>Jádrové vrty diamantovými korunkami do stavebních materiálů D do 35 mm</t>
  </si>
  <si>
    <t>-1769318592</t>
  </si>
  <si>
    <t>https://podminky.urs.cz/item/CS_URS_2025_01/977151111</t>
  </si>
  <si>
    <t>188</t>
  </si>
  <si>
    <t>977151113</t>
  </si>
  <si>
    <t>Jádrové vrty diamantovými korunkami do stavebních materiálů D přes 40 do 50 mm</t>
  </si>
  <si>
    <t>-217726958</t>
  </si>
  <si>
    <t>https://podminky.urs.cz/item/CS_URS_2025_01/977151113</t>
  </si>
  <si>
    <t>31,0</t>
  </si>
  <si>
    <t>189</t>
  </si>
  <si>
    <t>977151118</t>
  </si>
  <si>
    <t>Jádrové vrty diamantovými korunkami do stavebních materiálů D přes 90 do 100 mm</t>
  </si>
  <si>
    <t>314394066</t>
  </si>
  <si>
    <t>https://podminky.urs.cz/item/CS_URS_2025_01/977151118</t>
  </si>
  <si>
    <t>22,0</t>
  </si>
  <si>
    <t>190</t>
  </si>
  <si>
    <t>977151122</t>
  </si>
  <si>
    <t>Jádrové vrty diamantovými korunkami do stavebních materiálů D přes 120 do 130 mm</t>
  </si>
  <si>
    <t>1528743415</t>
  </si>
  <si>
    <t>https://podminky.urs.cz/item/CS_URS_2025_01/977151122</t>
  </si>
  <si>
    <t>17,0</t>
  </si>
  <si>
    <t>191</t>
  </si>
  <si>
    <t>977151123</t>
  </si>
  <si>
    <t>Jádrové vrty diamantovými korunkami do stavebních materiálů D přes 130 do 150 mm</t>
  </si>
  <si>
    <t>-1635039277</t>
  </si>
  <si>
    <t>https://podminky.urs.cz/item/CS_URS_2025_01/977151123</t>
  </si>
  <si>
    <t>8,0</t>
  </si>
  <si>
    <t>192</t>
  </si>
  <si>
    <t>977151125</t>
  </si>
  <si>
    <t>Jádrové vrty diamantovými korunkami do stavebních materiálů D přes 180 do 200 mm</t>
  </si>
  <si>
    <t>-1085173961</t>
  </si>
  <si>
    <t>https://podminky.urs.cz/item/CS_URS_2025_01/977151125</t>
  </si>
  <si>
    <t>profese - odhad</t>
  </si>
  <si>
    <t>5,0</t>
  </si>
  <si>
    <t>193</t>
  </si>
  <si>
    <t>977151213</t>
  </si>
  <si>
    <t>Jádrové vrty dovrchní diamantovými korunkami do stavebních materiálů D přes 40 do 50 mm</t>
  </si>
  <si>
    <t>-956308003</t>
  </si>
  <si>
    <t>https://podminky.urs.cz/item/CS_URS_2025_01/977151213</t>
  </si>
  <si>
    <t>15,0</t>
  </si>
  <si>
    <t>194</t>
  </si>
  <si>
    <t>977151216</t>
  </si>
  <si>
    <t>Jádrové vrty dovrchní diamantovými korunkami do stavebních materiálů D přes 70 do 80 mm</t>
  </si>
  <si>
    <t>323097281</t>
  </si>
  <si>
    <t>https://podminky.urs.cz/item/CS_URS_2025_01/977151216</t>
  </si>
  <si>
    <t>7,0</t>
  </si>
  <si>
    <t>195</t>
  </si>
  <si>
    <t>977151218</t>
  </si>
  <si>
    <t>Jádrové vrty dovrchní diamantovými korunkami do stavebních materiálů D přes 90 do 100 mm</t>
  </si>
  <si>
    <t>1767574660</t>
  </si>
  <si>
    <t>https://podminky.urs.cz/item/CS_URS_2025_01/977151218</t>
  </si>
  <si>
    <t>3,0</t>
  </si>
  <si>
    <t>196</t>
  </si>
  <si>
    <t>977151223</t>
  </si>
  <si>
    <t>Jádrové vrty dovrchní diamantovými korunkami do stavebních materiálů D přes 130 do 150 mm</t>
  </si>
  <si>
    <t>-1742085065</t>
  </si>
  <si>
    <t>https://podminky.urs.cz/item/CS_URS_2025_01/977151223</t>
  </si>
  <si>
    <t>197</t>
  </si>
  <si>
    <t>977151225</t>
  </si>
  <si>
    <t>Jádrové vrty dovrchní diamantovými korunkami do stavebních materiálů D přes 180 do 200 mm</t>
  </si>
  <si>
    <t>-1614726457</t>
  </si>
  <si>
    <t>https://podminky.urs.cz/item/CS_URS_2025_01/977151225</t>
  </si>
  <si>
    <t>2,0</t>
  </si>
  <si>
    <t>Přesuny hmot a suti</t>
  </si>
  <si>
    <t>198</t>
  </si>
  <si>
    <t>997013151</t>
  </si>
  <si>
    <t>Vnitrostaveništní doprava suti a vybouraných hmot pro budovy v do 6 m s omezením mechanizace</t>
  </si>
  <si>
    <t>147294583</t>
  </si>
  <si>
    <t>https://podminky.urs.cz/item/CS_URS_2025_01/997013151</t>
  </si>
  <si>
    <t>199</t>
  </si>
  <si>
    <t>997013501</t>
  </si>
  <si>
    <t>Odvoz suti a vybouraných hmot na skládku nebo meziskládku do 1 km se složením</t>
  </si>
  <si>
    <t>1683205656</t>
  </si>
  <si>
    <t>https://podminky.urs.cz/item/CS_URS_2025_01/997013501</t>
  </si>
  <si>
    <t>200</t>
  </si>
  <si>
    <t>997013509</t>
  </si>
  <si>
    <t>Příplatek k odvozu suti a vybouraných hmot na skládku ZKD 1 km přes 1 km</t>
  </si>
  <si>
    <t>-977970937</t>
  </si>
  <si>
    <t>https://podminky.urs.cz/item/CS_URS_2025_01/997013509</t>
  </si>
  <si>
    <t>23,236*21 "Přepočtené koeficientem množství</t>
  </si>
  <si>
    <t>201</t>
  </si>
  <si>
    <t>997013861</t>
  </si>
  <si>
    <t>Poplatek za uložení stavebního odpadu na recyklační skládce (skládkovné) z prostého betonu kód odpadu 17 01 01</t>
  </si>
  <si>
    <t>60092387</t>
  </si>
  <si>
    <t>https://podminky.urs.cz/item/CS_URS_2025_01/997013861</t>
  </si>
  <si>
    <t>23,236*0,5 "Přepočtené koeficientem množství</t>
  </si>
  <si>
    <t>202</t>
  </si>
  <si>
    <t>997013863</t>
  </si>
  <si>
    <t>Poplatek za uložení stavebního odpadu na recyklační skládce (skládkovné) cihelného kód odpadu 17 01 02</t>
  </si>
  <si>
    <t>1759350987</t>
  </si>
  <si>
    <t>https://podminky.urs.cz/item/CS_URS_2025_01/997013863</t>
  </si>
  <si>
    <t>203</t>
  </si>
  <si>
    <t>997013311</t>
  </si>
  <si>
    <t>Montáž a demontáž shozu suti v do 10 m</t>
  </si>
  <si>
    <t>1941177376</t>
  </si>
  <si>
    <t>https://podminky.urs.cz/item/CS_URS_2025_01/997013311</t>
  </si>
  <si>
    <t>204</t>
  </si>
  <si>
    <t>997013321</t>
  </si>
  <si>
    <t>Příplatek k shozu suti v do 10 m za první a ZKD den použití</t>
  </si>
  <si>
    <t>99825938</t>
  </si>
  <si>
    <t>https://podminky.urs.cz/item/CS_URS_2025_01/997013321</t>
  </si>
  <si>
    <t>5*100 "Přepočtené koeficientem množství</t>
  </si>
  <si>
    <t>205</t>
  </si>
  <si>
    <t>998011010</t>
  </si>
  <si>
    <t>Přesun hmot pro budovy zděné s omezením mechanizace pro budovy v přes 12 do 24 m</t>
  </si>
  <si>
    <t>772418756</t>
  </si>
  <si>
    <t>https://podminky.urs.cz/item/CS_URS_2025_01/998011010</t>
  </si>
  <si>
    <t>PSV</t>
  </si>
  <si>
    <t>Práce a dodávky PSV</t>
  </si>
  <si>
    <t>711</t>
  </si>
  <si>
    <t>Izolace proti vodě, vlhkosti a plynům</t>
  </si>
  <si>
    <t>206</t>
  </si>
  <si>
    <t>711111001</t>
  </si>
  <si>
    <t>Provedení izolace proti zemní vlhkosti vodorovné za studena nátěrem penetračním</t>
  </si>
  <si>
    <t>-1690422209</t>
  </si>
  <si>
    <t>https://podminky.urs.cz/item/CS_URS_2025_01/711111001</t>
  </si>
  <si>
    <t>528,41</t>
  </si>
  <si>
    <t>207</t>
  </si>
  <si>
    <t>711112001</t>
  </si>
  <si>
    <t>Provedení izolace proti zemní vlhkosti svislé za studena nátěrem penetračním</t>
  </si>
  <si>
    <t>-1261410837</t>
  </si>
  <si>
    <t>https://podminky.urs.cz/item/CS_URS_2025_01/711112001</t>
  </si>
  <si>
    <t>Obvod objektu</t>
  </si>
  <si>
    <t>(49,85+10,6)*2*1,0</t>
  </si>
  <si>
    <t>208</t>
  </si>
  <si>
    <t>11163153</t>
  </si>
  <si>
    <t>emulze asfaltová penetrační</t>
  </si>
  <si>
    <t>litr</t>
  </si>
  <si>
    <t>1754692087</t>
  </si>
  <si>
    <t>spotřeba 0,4 l/m2</t>
  </si>
  <si>
    <t>(528,41+120,9)*0,4</t>
  </si>
  <si>
    <t>209</t>
  </si>
  <si>
    <t>711141559</t>
  </si>
  <si>
    <t>Provedení izolace proti zemní vlhkosti pásy přitavením vodorovné NAIP</t>
  </si>
  <si>
    <t>-1971334105</t>
  </si>
  <si>
    <t>https://podminky.urs.cz/item/CS_URS_2025_01/711141559</t>
  </si>
  <si>
    <t>dva pásy</t>
  </si>
  <si>
    <t>528,41*2</t>
  </si>
  <si>
    <t>210</t>
  </si>
  <si>
    <t>711142559</t>
  </si>
  <si>
    <t>Provedení izolace proti zemní vlhkosti pásy přitavením svislé NAIP</t>
  </si>
  <si>
    <t>479602060</t>
  </si>
  <si>
    <t>https://podminky.urs.cz/item/CS_URS_2025_01/711142559</t>
  </si>
  <si>
    <t>(49,85+10,6)*2*1,0*2</t>
  </si>
  <si>
    <t>211</t>
  </si>
  <si>
    <t>62856011</t>
  </si>
  <si>
    <t>pás asfaltový natavitelný modifikovaný SBS s vložkou z hliníkové fólie s textilií a spalitelnou PE fólií nebo jemnozrnným minerálním posypem na horním povrchu tl 4,0mm</t>
  </si>
  <si>
    <t>-1001980069</t>
  </si>
  <si>
    <t>Horní pás</t>
  </si>
  <si>
    <t>528,41*1,15+120,9*1,2</t>
  </si>
  <si>
    <t>212</t>
  </si>
  <si>
    <t>62853004</t>
  </si>
  <si>
    <t>pás asfaltový natavitelný modifikovaný SBS s vložkou ze skleněné tkaniny a spalitelnou PE fólií nebo jemnozrnným minerálním posypem na horním povrchu tl 4,0mm</t>
  </si>
  <si>
    <t>-534668907</t>
  </si>
  <si>
    <t>Spodní pás</t>
  </si>
  <si>
    <t>213</t>
  </si>
  <si>
    <t>711161222</t>
  </si>
  <si>
    <t>Izolace proti zemní vlhkosti nopovou fólií s textilií svislá, výška nopu 8,0 mm, tl do 0,6 mm</t>
  </si>
  <si>
    <t>1279396155</t>
  </si>
  <si>
    <t>https://podminky.urs.cz/item/CS_URS_2025_01/711161222</t>
  </si>
  <si>
    <t>Pod terénem</t>
  </si>
  <si>
    <t>(50,15+10,9)*2*0,7-3,4*0,1*2-1,1*0,1*5-1,5*0,1-3,0*0,1*2</t>
  </si>
  <si>
    <t>214</t>
  </si>
  <si>
    <t>711161384</t>
  </si>
  <si>
    <t>Izolace proti zemní vlhkosti nopovou fólií ukončení provětrávací lištou</t>
  </si>
  <si>
    <t>1961470626</t>
  </si>
  <si>
    <t>https://podminky.urs.cz/item/CS_URS_2025_01/711161384</t>
  </si>
  <si>
    <t>Ozn. D06</t>
  </si>
  <si>
    <t>(50,15+10,9)*2*1,05</t>
  </si>
  <si>
    <t>215</t>
  </si>
  <si>
    <t>711493112</t>
  </si>
  <si>
    <t>Izolace proti podpovrchové a tlakové vodě vodorovná těsnicí stěrkou jednosložkovou na bázi cementu</t>
  </si>
  <si>
    <t>-2089706395</t>
  </si>
  <si>
    <t>https://podminky.urs.cz/item/CS_URS_2025_01/711493112</t>
  </si>
  <si>
    <t>216</t>
  </si>
  <si>
    <t>711493121</t>
  </si>
  <si>
    <t>Izolace proti podpovrchové a tlakové vodě svislá těsnicí hmotou dvousložkovou na bázi cementu</t>
  </si>
  <si>
    <t>1117745292</t>
  </si>
  <si>
    <t>https://podminky.urs.cz/item/CS_URS_2025_01/711493121</t>
  </si>
  <si>
    <t>"m.č.1.02:" ((3,55+4,5+0,3+0,2)*2-1,25-0,9*2)*0,2</t>
  </si>
  <si>
    <t>"m.č.1.03:" ((7,92+4,5+0,2)*2-0,9*4)*0,2</t>
  </si>
  <si>
    <t>"m.č.1.04:" ((3,6+3,55+0,1)*2-0,8*2-0,7)*0,2+2,5*1,8</t>
  </si>
  <si>
    <t>"m.č.1.05:" ((4,05+1,6+0,2)*2-0,8)*0,2</t>
  </si>
  <si>
    <t>"m.č.1.06:" ((2,7+1,7+0,2+0,3)*2-1,25-0,9-0,8)*0,2</t>
  </si>
  <si>
    <t>"m.č.1.07:" ((4,2+4,1)*2-0,8)*0,2</t>
  </si>
  <si>
    <t>"m.č.1.08:" ((3,4+4,9+0,3)*2-1,25-0,9)*0,2</t>
  </si>
  <si>
    <t>"m.č.1.09:" ((3,5+4,9+0,3)*2-1,25-0,9)*0,2</t>
  </si>
  <si>
    <t>"m.č.1.10:" ((3,5+4,9+0,1)*2-3,0-0,9)*0,2</t>
  </si>
  <si>
    <t>"m.č.1.11:" ((3,4+4,9+0,1)*2-3,0-0,9)*0,2</t>
  </si>
  <si>
    <t>"m.č.1.12:" ((7,2+8,55+0,9+3,0+0,3+0,2)*2-0,8*4-0,9-1,5)*0,2</t>
  </si>
  <si>
    <t>"m.č.1.13:" ((2,15+2,3)*2-0,9)*0,2+(1,0+1,0)*1,8</t>
  </si>
  <si>
    <t>"m.č.1.14:" ((4,05+3,94)*2-0,8)*0,2+(1,72+0,6+1,0+1,945)*1,8</t>
  </si>
  <si>
    <t>"m.č.1.15:" ((4,05+2,665+0,1)*2-0,8)*0,2+(1,6+0,6)*1,8</t>
  </si>
  <si>
    <t>"m.č.1.16:" ((3,5+3,0+0,3)*2-0,9-1,25)*0,2</t>
  </si>
  <si>
    <t>"m.č.1.17:" ((3,5+5,3+0,1*2+0,2)*2-0,9*3-0,8)*0,2</t>
  </si>
  <si>
    <t>"m.č.1.18:" (1,5+0,97)*2*2,0-0,7*1,97</t>
  </si>
  <si>
    <t>"m.č.1.19:" ((3,45+3,07+1,12)*2-0,8-0,7*2)*0,2+1,0*6*1,8+2,0*1,8</t>
  </si>
  <si>
    <t>"m.č.1.20:" ((4,05+1,735+0,1)*2-0,8)*0,2</t>
  </si>
  <si>
    <t>"m.č.1.21:" ((2,27+2,0+0,1)*2-0,9*2-0,8)*0,2</t>
  </si>
  <si>
    <t>"m.č.2.01:" ((11,55+10,0+0,1+0,2)*2-0,8-0,9)*0,2</t>
  </si>
  <si>
    <t>"m.č.2.02:" ((5,74+1,84+0,27+1,03+2,9+1,78+0,98+1,78+0,98+1,72+2,9)*2-0,8*2-0,7*8)*0,2+1,5*1,8+1,0*3*1,8+1,9*1,8</t>
  </si>
  <si>
    <t>"m.č.2.07:" ((3,42+4,48+0,1)*2-0,8*2)*0,2</t>
  </si>
  <si>
    <t>"m.č.2.08:" ((1,75+3,22)*2-0,8)*0,2</t>
  </si>
  <si>
    <t>"m.č.2.09:" ((5,65+1,18+0,1)*2-0,8)*0,2</t>
  </si>
  <si>
    <t>"m.č.2.10:" ((5,74+2,28+0,3+1,03+2,175+1,78+0,995+1,78+0,995)*2-0,8-0,7*6)*0,2+1,0*3*1,8+(1,72+0,6*2)*1,8</t>
  </si>
  <si>
    <t>217</t>
  </si>
  <si>
    <t>998711103</t>
  </si>
  <si>
    <t>Přesun hmot tonážní pro izolace proti vodě, vlhkosti a plynům v objektech v přes 12 do 60 m</t>
  </si>
  <si>
    <t>-159093477</t>
  </si>
  <si>
    <t>https://podminky.urs.cz/item/CS_URS_2025_01/998711103</t>
  </si>
  <si>
    <t>712</t>
  </si>
  <si>
    <t>Povlakové krytiny</t>
  </si>
  <si>
    <t>218</t>
  </si>
  <si>
    <t>712311101</t>
  </si>
  <si>
    <t>Provedení povlakové krytiny střech do 10° za studena lakem penetračním nebo asfaltovým</t>
  </si>
  <si>
    <t>1696523181</t>
  </si>
  <si>
    <t>https://podminky.urs.cz/item/CS_URS_2025_01/712311101</t>
  </si>
  <si>
    <t>219</t>
  </si>
  <si>
    <t>712811101</t>
  </si>
  <si>
    <t>Provedení povlakové krytiny vytažením na konstrukce za studena nátěrem penetračním</t>
  </si>
  <si>
    <t>2025145851</t>
  </si>
  <si>
    <t>https://podminky.urs.cz/item/CS_URS_2025_01/712811101</t>
  </si>
  <si>
    <t>Atiky - svislá část, nadstřešní zdivo</t>
  </si>
  <si>
    <t>126,7*1,0+11,1*0,5</t>
  </si>
  <si>
    <t>220</t>
  </si>
  <si>
    <t>298690644</t>
  </si>
  <si>
    <t>(530,446+132,25)*0,4</t>
  </si>
  <si>
    <t>221</t>
  </si>
  <si>
    <t>712341559</t>
  </si>
  <si>
    <t>Provedení povlakové krytiny střech do 10° pásy NAIP přitavením v plné ploše</t>
  </si>
  <si>
    <t>-916474486</t>
  </si>
  <si>
    <t>https://podminky.urs.cz/item/CS_URS_2025_01/712341559</t>
  </si>
  <si>
    <t>222</t>
  </si>
  <si>
    <t>71284-R01</t>
  </si>
  <si>
    <t>Provedení povlakové krytiny vytažením na konstrukce pásy přitavením a mechanickým přikotvením NAIP vč. dodávky kotevních prvků</t>
  </si>
  <si>
    <t>-1834232559</t>
  </si>
  <si>
    <t>Parotěsná zábrana:</t>
  </si>
  <si>
    <t>223</t>
  </si>
  <si>
    <t>-1485883696</t>
  </si>
  <si>
    <t>530,446*1,15+132,25*1,2</t>
  </si>
  <si>
    <t>224</t>
  </si>
  <si>
    <t>712391172</t>
  </si>
  <si>
    <t>Provedení povlakové krytiny střech do 10° ochranné textilní vrstvy</t>
  </si>
  <si>
    <t>-342774053</t>
  </si>
  <si>
    <t>https://podminky.urs.cz/item/CS_URS_2025_01/712391172</t>
  </si>
  <si>
    <t>225</t>
  </si>
  <si>
    <t>69311068</t>
  </si>
  <si>
    <t>geotextilie netkaná separační, ochranná, filtrační, drenážní PP 300g/m2</t>
  </si>
  <si>
    <t>-657092003</t>
  </si>
  <si>
    <t>639,454*1,2 "Přepočtené koeficientem množství</t>
  </si>
  <si>
    <t>226</t>
  </si>
  <si>
    <t>712361-R1</t>
  </si>
  <si>
    <t>Provedení povlakové krytiny střech do 10° fólií lepenou se svařovanými spoji, včetně kotvení</t>
  </si>
  <si>
    <t>1344644636</t>
  </si>
  <si>
    <t>227</t>
  </si>
  <si>
    <t>712861-R2</t>
  </si>
  <si>
    <t>Provedení povlakové krytiny vytažením na konstrukce fólií přilepenou v plné ploše, včetně kotvení</t>
  </si>
  <si>
    <t>-1442840955</t>
  </si>
  <si>
    <t>Viz PD - výkresy půdorysů, řezů, pohledů a TZ</t>
  </si>
  <si>
    <t>126,7*(0,43+0,85)/2+11,1*(0,25+0,35)/2</t>
  </si>
  <si>
    <t>228</t>
  </si>
  <si>
    <t>28322000</t>
  </si>
  <si>
    <t>fólie hydroizolační střešní mPVC mechanicky kotvená šedá tl 2,0mm</t>
  </si>
  <si>
    <t>-1175091891</t>
  </si>
  <si>
    <t>Podrobný popis viz PD</t>
  </si>
  <si>
    <t>810,736*1,15+84,418*1,2</t>
  </si>
  <si>
    <t>229</t>
  </si>
  <si>
    <t>712363122</t>
  </si>
  <si>
    <t>Provedení povlakové krytiny střech do 10° provedení rohů a koutů navařením izolačních tvarovek</t>
  </si>
  <si>
    <t>1145106246</t>
  </si>
  <si>
    <t>https://podminky.urs.cz/item/CS_URS_2025_01/712363122</t>
  </si>
  <si>
    <t>včetně materiálu</t>
  </si>
  <si>
    <t>230</t>
  </si>
  <si>
    <t>712363115</t>
  </si>
  <si>
    <t>Provedení povlakové krytiny střech do 10° zaizolování prostupů kruhového průřezu D do 300 mm</t>
  </si>
  <si>
    <t>-2128833177</t>
  </si>
  <si>
    <t>https://podminky.urs.cz/item/CS_URS_2025_01/712363115</t>
  </si>
  <si>
    <t>vpusti, odvětrání a kotvení</t>
  </si>
  <si>
    <t>3+6+15+30</t>
  </si>
  <si>
    <t>231</t>
  </si>
  <si>
    <t>998712103</t>
  </si>
  <si>
    <t>Přesun hmot tonážní pro krytiny povlakové v objektech v přes 12 do 24 m</t>
  </si>
  <si>
    <t>1836640523</t>
  </si>
  <si>
    <t>https://podminky.urs.cz/item/CS_URS_2025_01/998712103</t>
  </si>
  <si>
    <t>713</t>
  </si>
  <si>
    <t>Izolace tepelné</t>
  </si>
  <si>
    <t>232</t>
  </si>
  <si>
    <t>713121111</t>
  </si>
  <si>
    <t>Montáž izolace tepelné podlah volně kladenými rohožemi, pásy, dílci, deskami 1 vrstva</t>
  </si>
  <si>
    <t>-472412950</t>
  </si>
  <si>
    <t>https://podminky.urs.cz/item/CS_URS_2025_01/713121111</t>
  </si>
  <si>
    <t>233</t>
  </si>
  <si>
    <t>28376553</t>
  </si>
  <si>
    <t>deska polystyrénová pro snížení kročejového hluku (max. zatížení 4 kN/m2) tl 30mm</t>
  </si>
  <si>
    <t>-18689004</t>
  </si>
  <si>
    <t>234</t>
  </si>
  <si>
    <t>28376422</t>
  </si>
  <si>
    <t>deska XPS hrana polodrážková a hladký povrch 300kPA ?=0,035 tl 100mm</t>
  </si>
  <si>
    <t>626087189</t>
  </si>
  <si>
    <t>235</t>
  </si>
  <si>
    <t>28375991</t>
  </si>
  <si>
    <t>deska EPS 150 pro konstrukce s vysokým zatížením ?=0,035 tl 160mm</t>
  </si>
  <si>
    <t>1279098913</t>
  </si>
  <si>
    <t>236</t>
  </si>
  <si>
    <t>28375912</t>
  </si>
  <si>
    <t>deska EPS 150 pro konstrukce s vysokým zatížením ?=0,035 tl 80mm</t>
  </si>
  <si>
    <t>-2018302330</t>
  </si>
  <si>
    <t>"m.č.2.03-část:" 24,11+0,8*0,1*3</t>
  </si>
  <si>
    <t>"m.č.2.04:" 10,41+1,0*0,1</t>
  </si>
  <si>
    <t>"m.č.2.05:" 20,13+1,0*0,1</t>
  </si>
  <si>
    <t>"m.č.2.06:" 13,88+1,0*0,1</t>
  </si>
  <si>
    <t>237</t>
  </si>
  <si>
    <t>28375921</t>
  </si>
  <si>
    <t>deska EPS 200 pro konstrukce s velmi vysokým zatížením ?=0,034 tl 50mm</t>
  </si>
  <si>
    <t>894268069</t>
  </si>
  <si>
    <t>238</t>
  </si>
  <si>
    <t>713121211</t>
  </si>
  <si>
    <t>Montáž izolace tepelné podlah volně kladenými okrajovými pásky</t>
  </si>
  <si>
    <t>-1681259267</t>
  </si>
  <si>
    <t>https://podminky.urs.cz/item/CS_URS_2025_01/713121211</t>
  </si>
  <si>
    <t>239</t>
  </si>
  <si>
    <t>28340-R06</t>
  </si>
  <si>
    <t>pásek okrajový z pěnového polyetylénu tl. 10 mm s PE folií, šíře 80 mm</t>
  </si>
  <si>
    <t>272359967</t>
  </si>
  <si>
    <t>240</t>
  </si>
  <si>
    <t>28340-R10</t>
  </si>
  <si>
    <t>pásek okrajový z pěnového polyetylénu tl. 10 mm s PE folií, šíře 160 mm</t>
  </si>
  <si>
    <t>1224245158</t>
  </si>
  <si>
    <t>241</t>
  </si>
  <si>
    <t>713131141</t>
  </si>
  <si>
    <t>Montáž izolace tepelné stěn lepením celoplošně rohoží, pásů, dílců, desek</t>
  </si>
  <si>
    <t>-1207484141</t>
  </si>
  <si>
    <t>https://podminky.urs.cz/item/CS_URS_2025_01/713131141</t>
  </si>
  <si>
    <t>"m.č.1.04:" (3,6+3,55+0,1)*2*3,5-2,5*1,0+(2,5+1,0*2)*0,3-0,8*1,97*2-0,7*1,97+(1,0+2,05*2)*0,1</t>
  </si>
  <si>
    <t>242</t>
  </si>
  <si>
    <t>713111127</t>
  </si>
  <si>
    <t>Montáž izolace tepelné spodem stropů lepením celoplošně rohoží, pásů, dílců, desek</t>
  </si>
  <si>
    <t>-1849975804</t>
  </si>
  <si>
    <t>https://podminky.urs.cz/item/CS_URS_2025_01/713111127</t>
  </si>
  <si>
    <t>243</t>
  </si>
  <si>
    <t>28376417</t>
  </si>
  <si>
    <t>deska XPS hrana polodrážková a hladký povrch 300kPA ?=0,035 tl 50mm</t>
  </si>
  <si>
    <t>-676219462</t>
  </si>
  <si>
    <t>58,249*1,02 "Přepočtené koeficientem množství</t>
  </si>
  <si>
    <t>244</t>
  </si>
  <si>
    <t>713131243</t>
  </si>
  <si>
    <t>Montáž izolace tepelné stěn lepením celoplošně v kombinaci s mechanickým kotvením rohoží, pásů, dílců, desek tl přes 140 do 200 mm</t>
  </si>
  <si>
    <t>-1747786452</t>
  </si>
  <si>
    <t>https://podminky.urs.cz/item/CS_URS_2025_01/713131243</t>
  </si>
  <si>
    <t>245</t>
  </si>
  <si>
    <t>28376449</t>
  </si>
  <si>
    <t>deska XPS hrana rovná a strukturovaný povrch 300kPA ?=0,035 tl 200mm</t>
  </si>
  <si>
    <t>-1887872615</t>
  </si>
  <si>
    <t>246</t>
  </si>
  <si>
    <t>28375948</t>
  </si>
  <si>
    <t>deska EPS 100 fasádní ?=0,037 tl 80mm</t>
  </si>
  <si>
    <t>2061095305</t>
  </si>
  <si>
    <t>247</t>
  </si>
  <si>
    <t>28375986</t>
  </si>
  <si>
    <t>deska EPS 100 fasádní ?=0,037 tl 180mm</t>
  </si>
  <si>
    <t>-52005017</t>
  </si>
  <si>
    <t>248</t>
  </si>
  <si>
    <t>713141131</t>
  </si>
  <si>
    <t>Montáž izolace tepelné střech plochých lepené za studena plně 1 vrstva rohoží, pásů, dílců, desek</t>
  </si>
  <si>
    <t>840079369</t>
  </si>
  <si>
    <t>https://podminky.urs.cz/item/CS_URS_2025_01/713141131</t>
  </si>
  <si>
    <t>249</t>
  </si>
  <si>
    <t>28372364</t>
  </si>
  <si>
    <t>deska EPS 150 pro konstrukce s vysokým zatížením ?=0,035 tl 280mm</t>
  </si>
  <si>
    <t>14078248</t>
  </si>
  <si>
    <t>250</t>
  </si>
  <si>
    <t>28376808</t>
  </si>
  <si>
    <t>deska fenolická tepelně izolační fasádní ?=0,020 tl 100mm</t>
  </si>
  <si>
    <t>824205562</t>
  </si>
  <si>
    <t>251</t>
  </si>
  <si>
    <t>713141211</t>
  </si>
  <si>
    <t>Montáž izolace tepelné střech plochých volně položené atikový klín</t>
  </si>
  <si>
    <t>-527350664</t>
  </si>
  <si>
    <t>https://podminky.urs.cz/item/CS_URS_2025_01/713141211</t>
  </si>
  <si>
    <t>Skladba C</t>
  </si>
  <si>
    <t>126,1+10,7</t>
  </si>
  <si>
    <t>252</t>
  </si>
  <si>
    <t>63152008</t>
  </si>
  <si>
    <t>klín atikový přechodný minerální plochých střech tl 100x100mm</t>
  </si>
  <si>
    <t>-619432760</t>
  </si>
  <si>
    <t>136,8*1,02 "Přepočtené koeficientem množství</t>
  </si>
  <si>
    <t>253</t>
  </si>
  <si>
    <t>713141311</t>
  </si>
  <si>
    <t>Montáž izolace tepelné střech plochých kladené volně, spádová vrstva</t>
  </si>
  <si>
    <t>-1915075612</t>
  </si>
  <si>
    <t>https://podminky.urs.cz/item/CS_URS_2025_01/713141311</t>
  </si>
  <si>
    <t>Spádové klíny</t>
  </si>
  <si>
    <t>483,6+12,8</t>
  </si>
  <si>
    <t>254</t>
  </si>
  <si>
    <t>28376142</t>
  </si>
  <si>
    <t>klín izolační spád do 5% EPS 150</t>
  </si>
  <si>
    <t>444664002</t>
  </si>
  <si>
    <t>(483,6+12,8)*(0,465+0,03)/2</t>
  </si>
  <si>
    <t>255</t>
  </si>
  <si>
    <t>713191132</t>
  </si>
  <si>
    <t>Montáž izolace tepelné podlah, stropů vrchem nebo střech překrytí separační fólií z PE</t>
  </si>
  <si>
    <t>1256436875</t>
  </si>
  <si>
    <t>https://podminky.urs.cz/item/CS_URS_2025_01/713191132</t>
  </si>
  <si>
    <t>256</t>
  </si>
  <si>
    <t>28323020</t>
  </si>
  <si>
    <t>fólie separační PE 2 x 50 m</t>
  </si>
  <si>
    <t>-942509003</t>
  </si>
  <si>
    <t>257</t>
  </si>
  <si>
    <t>998713103</t>
  </si>
  <si>
    <t>Přesun hmot tonážní pro izolace tepelné v objektech v přes 12 do 24 m</t>
  </si>
  <si>
    <t>-1413518689</t>
  </si>
  <si>
    <t>https://podminky.urs.cz/item/CS_URS_2025_01/998713103</t>
  </si>
  <si>
    <t>735</t>
  </si>
  <si>
    <t>Ústřední vytápění - otopná tělesa</t>
  </si>
  <si>
    <t>258</t>
  </si>
  <si>
    <t>735511008</t>
  </si>
  <si>
    <t>Podlahové vytápění - systémová deska s kombinovanou tepelnou a kročejovou izolací celkové výšky 50 až 53 mm</t>
  </si>
  <si>
    <t>-372368503</t>
  </si>
  <si>
    <t>https://podminky.urs.cz/item/CS_URS_2025_01/735511008</t>
  </si>
  <si>
    <t>762</t>
  </si>
  <si>
    <t>Konstrukce tesařské</t>
  </si>
  <si>
    <t>259</t>
  </si>
  <si>
    <t>762341270</t>
  </si>
  <si>
    <t>Montáž bednění střech rovných a šikmých sklonu do 60° z desek dřevotřískových na sraz</t>
  </si>
  <si>
    <t>930620854</t>
  </si>
  <si>
    <t>https://podminky.urs.cz/item/CS_URS_2025_01/762341270</t>
  </si>
  <si>
    <t>260</t>
  </si>
  <si>
    <t>60726280</t>
  </si>
  <si>
    <t>deska dřevoštěpková OSB 3 P+D nebroušená tl 25mm</t>
  </si>
  <si>
    <t>1192763875</t>
  </si>
  <si>
    <t>261</t>
  </si>
  <si>
    <t>60621155</t>
  </si>
  <si>
    <t>překližka vodovzdorná protiskl/hladká bříza tl 24mm</t>
  </si>
  <si>
    <t>1260969591</t>
  </si>
  <si>
    <t>262</t>
  </si>
  <si>
    <t>76234-R01</t>
  </si>
  <si>
    <t>Konzoly z pozinkované oceli pro bednění OSB deskami šíře 300 mm, s kotvením hmoždinkami do ŽB konstrukce - dodávka, montáž</t>
  </si>
  <si>
    <t>-653960678</t>
  </si>
  <si>
    <t>Horní plocha atiky</t>
  </si>
  <si>
    <t>((50,215+10,965)*2-4,47)*2</t>
  </si>
  <si>
    <t>(4,47+3,97*2)*2</t>
  </si>
  <si>
    <t>263</t>
  </si>
  <si>
    <t>998762103</t>
  </si>
  <si>
    <t>Přesun hmot tonážní pro kce tesařské v objektech v přes 12 do 24 m</t>
  </si>
  <si>
    <t>794653384</t>
  </si>
  <si>
    <t>https://podminky.urs.cz/item/CS_URS_2025_01/998762103</t>
  </si>
  <si>
    <t>763</t>
  </si>
  <si>
    <t>Konstrukce suché výstavby</t>
  </si>
  <si>
    <t>264</t>
  </si>
  <si>
    <t>763121453</t>
  </si>
  <si>
    <t>SDK stěna předsazená tl 100 mm profil CW+UW 75 desky 2xDF 12,5 bez izolace EI 30</t>
  </si>
  <si>
    <t>182429049</t>
  </si>
  <si>
    <t>https://podminky.urs.cz/item/CS_URS_2025_01/763121453</t>
  </si>
  <si>
    <t>(1,6+0,7)*3,5</t>
  </si>
  <si>
    <t>265</t>
  </si>
  <si>
    <t>763164651</t>
  </si>
  <si>
    <t>SDK obklad kcí tvaru U š přes 1,2 m desky 1xA 12,5</t>
  </si>
  <si>
    <t>-674234161</t>
  </si>
  <si>
    <t>https://podminky.urs.cz/item/CS_URS_2025_01/763164651</t>
  </si>
  <si>
    <t>"m.č.1.16:" 3,0*1,9</t>
  </si>
  <si>
    <t>266</t>
  </si>
  <si>
    <t>763121714</t>
  </si>
  <si>
    <t>SDK stěna předsazená základní penetrační nátěr</t>
  </si>
  <si>
    <t>1822006896</t>
  </si>
  <si>
    <t>https://podminky.urs.cz/item/CS_URS_2025_01/763121714</t>
  </si>
  <si>
    <t>267</t>
  </si>
  <si>
    <t>763172417</t>
  </si>
  <si>
    <t>Montáž dvířek revizních protipožárních SDK kcí vel. 800 x 800 mm pro příčky a předsazené stěny</t>
  </si>
  <si>
    <t>-544313420</t>
  </si>
  <si>
    <t>https://podminky.urs.cz/item/CS_URS_2025_01/763172417</t>
  </si>
  <si>
    <t>268</t>
  </si>
  <si>
    <t>59030765</t>
  </si>
  <si>
    <t>dvířka revizní protipožární pro stěny a podhledy EI 60 800x800 mm</t>
  </si>
  <si>
    <t>962964762</t>
  </si>
  <si>
    <t>269</t>
  </si>
  <si>
    <t>763412213</t>
  </si>
  <si>
    <t>Dělící přepážky k pisoárům, desky laminované tl 25 mm</t>
  </si>
  <si>
    <t>899843137</t>
  </si>
  <si>
    <t>https://podminky.urs.cz/item/CS_URS_2025_01/763412213</t>
  </si>
  <si>
    <t>0,46*0,8</t>
  </si>
  <si>
    <t>270</t>
  </si>
  <si>
    <t>763412113</t>
  </si>
  <si>
    <t>Sanitární příčky do suchého prostředí, desky laminované tl 25 mm</t>
  </si>
  <si>
    <t>124674754</t>
  </si>
  <si>
    <t>https://podminky.urs.cz/item/CS_URS_2025_01/763412113</t>
  </si>
  <si>
    <t>(0,925+1,9+1,06*2+2,035+1,2+4,05+1,25*2)*2,15</t>
  </si>
  <si>
    <t>271</t>
  </si>
  <si>
    <t>763412123</t>
  </si>
  <si>
    <t>Dveře sanitárních příček, desky laminované tl 25 mm, š do 800 mm, v do 2000 mm</t>
  </si>
  <si>
    <t>-100002209</t>
  </si>
  <si>
    <t>https://podminky.urs.cz/item/CS_URS_2025_01/763412123</t>
  </si>
  <si>
    <t>Ozn. D12, D13, D15, D16, D17, D53, D54</t>
  </si>
  <si>
    <t>272</t>
  </si>
  <si>
    <t>763431031</t>
  </si>
  <si>
    <t>Montáž minerálního podhledu s vyjímatelnými panely na zavěšený skrytý rošt</t>
  </si>
  <si>
    <t>85052771</t>
  </si>
  <si>
    <t>https://podminky.urs.cz/item/CS_URS_2025_01/763431031</t>
  </si>
  <si>
    <t>273</t>
  </si>
  <si>
    <t>63126356</t>
  </si>
  <si>
    <t>panel akustický hygienický povrch vodoodpudivá skelná tkanina hrana zatřená skrytá ?w=0,90 skrytý rastr bílý tl 20mm</t>
  </si>
  <si>
    <t>1091255926</t>
  </si>
  <si>
    <t>306,67*1,05 "Přepočtené koeficientem množství</t>
  </si>
  <si>
    <t>274</t>
  </si>
  <si>
    <t>998763303</t>
  </si>
  <si>
    <t>Přesun hmot tonážní pro konstrukce montované z desek v objektech v přes 12 do 24 m</t>
  </si>
  <si>
    <t>-502765961</t>
  </si>
  <si>
    <t>https://podminky.urs.cz/item/CS_URS_2025_01/998763303</t>
  </si>
  <si>
    <t>764</t>
  </si>
  <si>
    <t>Konstrukce klempířské</t>
  </si>
  <si>
    <t>275</t>
  </si>
  <si>
    <t>76421-R01</t>
  </si>
  <si>
    <t>Ozn. K01 - Oplechování horních ploch a atik z Pz s povrch úpravou kotvené pomoci podkladních plechů rš 160 mm, D+M</t>
  </si>
  <si>
    <t>1397459491</t>
  </si>
  <si>
    <t>Viz. PD stavební část - výrobky PSV (klempířské), výkresy půdorysu, střechy a Tech.zpr.</t>
  </si>
  <si>
    <t>- včetně zatahovacích plechů</t>
  </si>
  <si>
    <t xml:space="preserve">- včetně ostatního  příslušenství</t>
  </si>
  <si>
    <t>135,0*1,05</t>
  </si>
  <si>
    <t>276</t>
  </si>
  <si>
    <t>76421-R02</t>
  </si>
  <si>
    <t>Ozn. K02 - Oplechování horních ploch a atik z Pz s povrch úpravou kotvené pomoci podkladních plechů rš 95 mm, D+M</t>
  </si>
  <si>
    <t>-1132090834</t>
  </si>
  <si>
    <t>277</t>
  </si>
  <si>
    <t>76421-R03</t>
  </si>
  <si>
    <t>Ozn. K03 - Oplechování horních ploch a atik z Pz s povrch úpravou kotvené pomoci podkladních plechů rš 100 mm, D+M</t>
  </si>
  <si>
    <t>-36240439</t>
  </si>
  <si>
    <t>278</t>
  </si>
  <si>
    <t>76421-R04</t>
  </si>
  <si>
    <t>Ozn. K04 - Oplechování vnitřní koutové lišty z Pz s povrch úpravou kotvené pomoci podkladních plechů rš 100 mm, D+M</t>
  </si>
  <si>
    <t>-1893140397</t>
  </si>
  <si>
    <t>148,0*1,05</t>
  </si>
  <si>
    <t>279</t>
  </si>
  <si>
    <t>76421-R05</t>
  </si>
  <si>
    <t>Ozn. K05 - Ukončovací profil fasády z Pz s povrch úpravou rš 300 mm, D+M</t>
  </si>
  <si>
    <t>-554746635</t>
  </si>
  <si>
    <t>12,0*1,05</t>
  </si>
  <si>
    <t>280</t>
  </si>
  <si>
    <t>76421-R06</t>
  </si>
  <si>
    <t>Ozn. K06 - Okapnička z Pz s povrch úpravou rš 190 mm, D+M</t>
  </si>
  <si>
    <t>-439081620</t>
  </si>
  <si>
    <t>4,0*1,05</t>
  </si>
  <si>
    <t>281</t>
  </si>
  <si>
    <t>76421-R08</t>
  </si>
  <si>
    <t>Ozn. K08 - Ukončovací profil fasády z Pz s povrch úpravou rš 300 mm, D+M</t>
  </si>
  <si>
    <t>1289500904</t>
  </si>
  <si>
    <t>105,0*1,05</t>
  </si>
  <si>
    <t>282</t>
  </si>
  <si>
    <t>76421-R09</t>
  </si>
  <si>
    <t>Ozn. K09 - Krycí profil z Pz s povrch úpravou rš 145 mm, D+M</t>
  </si>
  <si>
    <t>-1576031801</t>
  </si>
  <si>
    <t>283</t>
  </si>
  <si>
    <t>76421-R10</t>
  </si>
  <si>
    <t>Ozn. K10 - Nájezdový ocelový profil vrat 50/50/5 s protikoroznou úpravou, D+M</t>
  </si>
  <si>
    <t>-184425853</t>
  </si>
  <si>
    <t>13,0*1,05</t>
  </si>
  <si>
    <t>284</t>
  </si>
  <si>
    <t>76421-R11</t>
  </si>
  <si>
    <t>Ozn. K11 - Ukončovací profil fasády z Pz s povrch úpravou rš 145 mm, D+M</t>
  </si>
  <si>
    <t>-1301711334</t>
  </si>
  <si>
    <t>285</t>
  </si>
  <si>
    <t>76421-R12</t>
  </si>
  <si>
    <t>Ozn. K12 - Ukončovací profil fasády s okapničkou z Pz s povrch úpravou rš 190 mm, D+M</t>
  </si>
  <si>
    <t>-1593392836</t>
  </si>
  <si>
    <t>286</t>
  </si>
  <si>
    <t>76421-R13</t>
  </si>
  <si>
    <t>Ozn. K13 - Ukončovací profil fasády s okapničkou z Pz s povrch úpravou rš 190 mm, D+M</t>
  </si>
  <si>
    <t>56711358</t>
  </si>
  <si>
    <t>287</t>
  </si>
  <si>
    <t>76421-R14</t>
  </si>
  <si>
    <t>Ozn. K14 - Příponka parapetu z Pz s povrch úpravou rš 175 mm, D+M</t>
  </si>
  <si>
    <t>93203541</t>
  </si>
  <si>
    <t>80,0*1,05</t>
  </si>
  <si>
    <t>288</t>
  </si>
  <si>
    <t>76421-R15</t>
  </si>
  <si>
    <t>Ozn. K15 - Lemování oken, dveří, vrat z Pz s povrch úpravou rš 200 mm, D+M</t>
  </si>
  <si>
    <t>600299062</t>
  </si>
  <si>
    <t>147,0*1,05</t>
  </si>
  <si>
    <t>289</t>
  </si>
  <si>
    <t>76421-R16</t>
  </si>
  <si>
    <t>Ozn. K16 - Lemování oken, dveří z Pz s povrch úpravou rš 375 mm, D+M</t>
  </si>
  <si>
    <t>-997096548</t>
  </si>
  <si>
    <t>121,0*1,05</t>
  </si>
  <si>
    <t>290</t>
  </si>
  <si>
    <t>76421-R17</t>
  </si>
  <si>
    <t>Ozn. K17 - Ostění vrat z Pz s povrch úpravou rš 675 mm, D+M</t>
  </si>
  <si>
    <t>85404768</t>
  </si>
  <si>
    <t>11,0*1,05</t>
  </si>
  <si>
    <t>291</t>
  </si>
  <si>
    <t>76421-R18</t>
  </si>
  <si>
    <t>Ozn. K18 - Ostění vrat z Pz s povrch úpravou rš 755 mm, D+M</t>
  </si>
  <si>
    <t>1945496156</t>
  </si>
  <si>
    <t>15,0*1,05</t>
  </si>
  <si>
    <t>292</t>
  </si>
  <si>
    <t>76421-R19</t>
  </si>
  <si>
    <t>Ozn. K19 - Zámek kazety u nadpraží z Pz s povrch úpravou rš 78 mm, D+M</t>
  </si>
  <si>
    <t>-1183886259</t>
  </si>
  <si>
    <t>107,0*1,05</t>
  </si>
  <si>
    <t>293</t>
  </si>
  <si>
    <t>76421-R20</t>
  </si>
  <si>
    <t>Ozn. K20 - Nadpraží oken z Pz s povrch úpravou rš 305 mm, D+M</t>
  </si>
  <si>
    <t>-1255336658</t>
  </si>
  <si>
    <t>92,0*1,05</t>
  </si>
  <si>
    <t>294</t>
  </si>
  <si>
    <t>76421-R21</t>
  </si>
  <si>
    <t>Ozn. K21 - Nadpraží vrat z Pz s povrch úpravou rš 605 mm, D+M</t>
  </si>
  <si>
    <t>591479294</t>
  </si>
  <si>
    <t>6,0*1,05</t>
  </si>
  <si>
    <t>295</t>
  </si>
  <si>
    <t>76421-R22</t>
  </si>
  <si>
    <t>Ozn. K22 - Nadpraží vrat z Pz s povrch úpravou rš 685 mm, D+M</t>
  </si>
  <si>
    <t>211240411</t>
  </si>
  <si>
    <t>- včetně ostatního příslušenství</t>
  </si>
  <si>
    <t>7,0*1,05</t>
  </si>
  <si>
    <t>296</t>
  </si>
  <si>
    <t>76421-R23</t>
  </si>
  <si>
    <t>Ozn. K23-K28 - Oplechování parapetů z Pz s povrch úpravou kotvené pomoci podkladních plechů rš 365 mm, D+M</t>
  </si>
  <si>
    <t>242148266</t>
  </si>
  <si>
    <t>297</t>
  </si>
  <si>
    <t>76421-R29</t>
  </si>
  <si>
    <t>Ozn. K29 - Hliníkový profil pro ukončení dlažby 11mm, D+M</t>
  </si>
  <si>
    <t>-304103803</t>
  </si>
  <si>
    <t>190,0*1,05</t>
  </si>
  <si>
    <t>298</t>
  </si>
  <si>
    <t>764521404</t>
  </si>
  <si>
    <t>Žlab podokapní půlkruhový z Al plechu rš 330 mm</t>
  </si>
  <si>
    <t>266742711</t>
  </si>
  <si>
    <t>https://podminky.urs.cz/item/CS_URS_2025_01/764521404</t>
  </si>
  <si>
    <t>"-včetně kotvení</t>
  </si>
  <si>
    <t>"-včetně háku, kotvení a kotvicího materiálu</t>
  </si>
  <si>
    <t>4,5*1,05</t>
  </si>
  <si>
    <t>299</t>
  </si>
  <si>
    <t>764528423</t>
  </si>
  <si>
    <t>Svody kruhové včetně objímek, kolen, odskoků z Al plechu průměru 120 mm</t>
  </si>
  <si>
    <t>-2111706433</t>
  </si>
  <si>
    <t>https://podminky.urs.cz/item/CS_URS_2025_01/764528423</t>
  </si>
  <si>
    <t>6,5*1,05</t>
  </si>
  <si>
    <t>300</t>
  </si>
  <si>
    <t>998764203</t>
  </si>
  <si>
    <t>Přesun hmot procentní pro konstrukce klempířské v objektech v přes 12 do 24 m</t>
  </si>
  <si>
    <t>%</t>
  </si>
  <si>
    <t>-129318360</t>
  </si>
  <si>
    <t>https://podminky.urs.cz/item/CS_URS_2025_01/998764203</t>
  </si>
  <si>
    <t>766</t>
  </si>
  <si>
    <t>Konstrukce truhlářské</t>
  </si>
  <si>
    <t>301</t>
  </si>
  <si>
    <t>766417511</t>
  </si>
  <si>
    <t>Montáž podkladového roštu jednoduchého pro montáž dřevěných vodorovných profilů provětrávané fasády</t>
  </si>
  <si>
    <t>-592798136</t>
  </si>
  <si>
    <t>https://podminky.urs.cz/item/CS_URS_2025_01/766417511</t>
  </si>
  <si>
    <t>"m.č.1.04:" (4,05+1,6)*2*7</t>
  </si>
  <si>
    <t>302</t>
  </si>
  <si>
    <t>766427112</t>
  </si>
  <si>
    <t>Montáž podkladového roštu pro obložení podhledů</t>
  </si>
  <si>
    <t>256204058</t>
  </si>
  <si>
    <t>https://podminky.urs.cz/item/CS_URS_2025_01/766427112</t>
  </si>
  <si>
    <t>"m.č.1.04:" 4,05*4</t>
  </si>
  <si>
    <t>303</t>
  </si>
  <si>
    <t>60514103</t>
  </si>
  <si>
    <t>řezivo jehličnaté lať 30x50mm</t>
  </si>
  <si>
    <t>1280318029</t>
  </si>
  <si>
    <t>"m.č.1.04:" ((4,05+1,6)*2*7+4,05*4)*0,05*0,03*1,2</t>
  </si>
  <si>
    <t>304</t>
  </si>
  <si>
    <t>766412234</t>
  </si>
  <si>
    <t>Montáž obložení stěn pl přes 5 m2 palubkami z tvrdého dřeva přes 100 mm</t>
  </si>
  <si>
    <t>-1647953433</t>
  </si>
  <si>
    <t>https://podminky.urs.cz/item/CS_URS_2025_01/766412234</t>
  </si>
  <si>
    <t>305</t>
  </si>
  <si>
    <t>766421234</t>
  </si>
  <si>
    <t>Montáž obložení podhledů jednoduchých palubkami z tvrdého dřeva š přes 100 mm</t>
  </si>
  <si>
    <t>1594188124</t>
  </si>
  <si>
    <t>https://podminky.urs.cz/item/CS_URS_2025_01/766421234</t>
  </si>
  <si>
    <t>306</t>
  </si>
  <si>
    <t>61191120</t>
  </si>
  <si>
    <t>palubky obkladové smrk profil klasický 12,5x96mm jakost A/B</t>
  </si>
  <si>
    <t>-749381916</t>
  </si>
  <si>
    <t>58,249*1,08 "Přepočtené koeficientem množství</t>
  </si>
  <si>
    <t>307</t>
  </si>
  <si>
    <t>998766203</t>
  </si>
  <si>
    <t>Přesun hmot procentní pro kce truhlářské v objektech v přes 12 do 24 m</t>
  </si>
  <si>
    <t>164495131</t>
  </si>
  <si>
    <t>https://podminky.urs.cz/item/CS_URS_2025_01/998766203</t>
  </si>
  <si>
    <t>766a</t>
  </si>
  <si>
    <t>Truhlářské vnitřní</t>
  </si>
  <si>
    <t>308</t>
  </si>
  <si>
    <t>76601-R01</t>
  </si>
  <si>
    <t>Ozn.T01 - Interiérový dřevotřískový parapet s povrchem HPL laminát hl.110 mnm, dl.1500 mm, D+M</t>
  </si>
  <si>
    <t>-1956541640</t>
  </si>
  <si>
    <t>Podrobný popis viz PD výrobky truhlařské</t>
  </si>
  <si>
    <t xml:space="preserve">- včetně příslušenství a doplňků </t>
  </si>
  <si>
    <t>766b</t>
  </si>
  <si>
    <t>Truhlářské výplně otvorů</t>
  </si>
  <si>
    <t>309</t>
  </si>
  <si>
    <t>76602-R02</t>
  </si>
  <si>
    <t>Ozn.D02 - Interiérové dveře DTD 900/1970 mm HPL s POŽÁRNÍ ODOLNOSTÍ, jednokřídlové, otočné, plné, včetně ocelové zárubně pro dodatečnou montáž, D+M</t>
  </si>
  <si>
    <t>1835820685</t>
  </si>
  <si>
    <t>Podrobný popis viz PD výrobky dveře</t>
  </si>
  <si>
    <t>310</t>
  </si>
  <si>
    <t>76602-R03</t>
  </si>
  <si>
    <t>Ozn.D03 - Interiérové dveře DTD 900/1970 mm HPL s POŽÁRNÍ ODOLNOSTÍ, jednokřídlové, otočné, plné, včetně ocelové zárubně pro dodatečnou montáž, D+M</t>
  </si>
  <si>
    <t>759610804</t>
  </si>
  <si>
    <t>311</t>
  </si>
  <si>
    <t>76602-R04</t>
  </si>
  <si>
    <t>Ozn.D04 - Interiérové dveře DTD 900/1970 mm fóliované, jednokřídlové, otočné, plné, včetně ocelové zárubně pro dodatečnou montáž, D+M</t>
  </si>
  <si>
    <t>-562380017</t>
  </si>
  <si>
    <t>- příprava na mřížku</t>
  </si>
  <si>
    <t>312</t>
  </si>
  <si>
    <t>76602-R05</t>
  </si>
  <si>
    <t>Ozn.D05 - Interiérové dveře DTD 800/1970 mm fóliované, jednokřídlové, otočné, plné, včetně ocelové zárubně pro dodatečnou montáž, D+M</t>
  </si>
  <si>
    <t>-789306577</t>
  </si>
  <si>
    <t>313</t>
  </si>
  <si>
    <t>76602-R06</t>
  </si>
  <si>
    <t>Ozn.D06 - Interiérové dveře DTD 900/1970 mm fóliované, jednokřídlové, otočné, plné, včetně ocelové zárubně pro dodatečnou montáž, D+M</t>
  </si>
  <si>
    <t>-1064041779</t>
  </si>
  <si>
    <t>314</t>
  </si>
  <si>
    <t>76602-R07</t>
  </si>
  <si>
    <t>Ozn.D07 - Interiérové dveře DTD 900/1970 mm HPL s POŽÁRNÍ ODOLNOSTÍ, jednokřídlové, otočné, plné, včetně ocelové zárubně pro dodatečnou montáž, D+M</t>
  </si>
  <si>
    <t>514263486</t>
  </si>
  <si>
    <t>315</t>
  </si>
  <si>
    <t>76602-R08</t>
  </si>
  <si>
    <t>Ozn.D08 - Interiérové dveře DTD 800/1970 mm fóliované, jednokřídlové, otočné, plné, včetně ocelové zárubně pro dodatečnou montáž, D+M</t>
  </si>
  <si>
    <t>1336793642</t>
  </si>
  <si>
    <t>316</t>
  </si>
  <si>
    <t>76602-R09</t>
  </si>
  <si>
    <t>Ozn.D09 - Interiérové dveře DTD 900/1970 mm fóliované, jednokřídlové, otočné, plné, včetně ocelové zárubně pro dodatečnou montáž, D+M</t>
  </si>
  <si>
    <t>1355564497</t>
  </si>
  <si>
    <t>317</t>
  </si>
  <si>
    <t>76602-R10</t>
  </si>
  <si>
    <t>Ozn.D10 - Interiérové dveře DTD 700/1970 mm fóliované, jednokřídlové, otočné, plné, včetně ocelové zárubně pro dodatečnou montáž, D+M</t>
  </si>
  <si>
    <t>-1154715719</t>
  </si>
  <si>
    <t>318</t>
  </si>
  <si>
    <t>76602-R11</t>
  </si>
  <si>
    <t>Ozn.D11 - Interiérové dveře DTD 700/1970 mm fóliované, jednokřídlové, posuvné, plné, včetně ocelové zárubně pro dodatečnou montáž, D+M</t>
  </si>
  <si>
    <t>747601319</t>
  </si>
  <si>
    <t>319</t>
  </si>
  <si>
    <t>76602-R14</t>
  </si>
  <si>
    <t>Ozn.D14 - Interiérové dveře DTD 800/1970 mm fóliované, jednokřídlové, otočné, plné, včetně ocelové zárubně pro dodatečnou montáž, D+M</t>
  </si>
  <si>
    <t>-1789224869</t>
  </si>
  <si>
    <t>320</t>
  </si>
  <si>
    <t>76602-R18</t>
  </si>
  <si>
    <t>Ozn.D18 - Interiérové dveře DTD 900/1970 mm fóliované, jednokřídlové, otočné, plné, včetně ocelové zárubně pro dodatečnou montáž, D+M</t>
  </si>
  <si>
    <t>-1808075144</t>
  </si>
  <si>
    <t>- včetně madla</t>
  </si>
  <si>
    <t>321</t>
  </si>
  <si>
    <t>76602-R19</t>
  </si>
  <si>
    <t>Ozn.D19 - Interiérové dveře DTD 800/1970 mm fóliované, jednokřídlové, otočné, plné, včetně ocelové zárubně pro dodatečnou montáž, D+M</t>
  </si>
  <si>
    <t>300977491</t>
  </si>
  <si>
    <t>322</t>
  </si>
  <si>
    <t>76602-R20</t>
  </si>
  <si>
    <t>Ozn.D20 - Interiérové dveře DTD 800/1970 mm fóliované, jednokřídlové, otočné, plné, včetně ocelové zárubně pro dodatečnou montáž, D+M</t>
  </si>
  <si>
    <t>773347547</t>
  </si>
  <si>
    <t>323</t>
  </si>
  <si>
    <t>76602-R21</t>
  </si>
  <si>
    <t>Ozn.D21 - Interiérové dveře DTD 800/1970 mm fóliované, jednokřídlové, otočné, plné, včetně ocelové zárubně pro dodatečnou montáž, D+M</t>
  </si>
  <si>
    <t>1344545428</t>
  </si>
  <si>
    <t>324</t>
  </si>
  <si>
    <t>76602-R22</t>
  </si>
  <si>
    <t>Ozn.D22 - Interiérové dveře DTD 900/1970 mm fóliované, jednokřídlové, otočné, plné, včetně ocelové zárubně pro dodatečnou montáž, D+M</t>
  </si>
  <si>
    <t>1760462180</t>
  </si>
  <si>
    <t>325</t>
  </si>
  <si>
    <t>76602-R23</t>
  </si>
  <si>
    <t>Ozn.D23 - ATYP Interiérové dveře DTD 600/400 mm fóliované, jednokřídlové, otočné, plné, včetně ocelové zárubně pro dodatečnou montáž, D+M</t>
  </si>
  <si>
    <t>1351216336</t>
  </si>
  <si>
    <t>326</t>
  </si>
  <si>
    <t>76602-R23a</t>
  </si>
  <si>
    <t>Ozn.D23 - Interiérové dveře DTD 800/1970 mm fóliované, jednokřídlové, otočné, plné, včetně ocelové zárubně pro dodatečnou montáž, D+M</t>
  </si>
  <si>
    <t>-2112074638</t>
  </si>
  <si>
    <t>327</t>
  </si>
  <si>
    <t>76602-R24</t>
  </si>
  <si>
    <t>Ozn.D24 - Interiérové dveře DTD 900/1970 mm fóliované, jednokřídlové, otočné, plné, včetně ocelové zárubně pro dodatečnou montáž, D+M</t>
  </si>
  <si>
    <t>10089750</t>
  </si>
  <si>
    <t>328</t>
  </si>
  <si>
    <t>76602-R25</t>
  </si>
  <si>
    <t>Ozn.D25 - Interiérové dveře DTD 800/1970 mm fóliované, jednokřídlové, otočné, plné, včetně ocelové zárubně pro dodatečnou montáž, D+M</t>
  </si>
  <si>
    <t>-648542868</t>
  </si>
  <si>
    <t>329</t>
  </si>
  <si>
    <t>76602-R35</t>
  </si>
  <si>
    <t>Ozn.D35 - Interiérové dveře DTD 900/1970 mm HPL s POŽÁRNÍ ODOLNOSTÍ, jednokřídlové, otočné, plné, včetně ocelové zárubně pro dodatečnou montáž, D+M</t>
  </si>
  <si>
    <t>372111421</t>
  </si>
  <si>
    <t>330</t>
  </si>
  <si>
    <t>76602-R36</t>
  </si>
  <si>
    <t>Ozn.D36 - Interiérové dveře DTD 800/1970 mm fóliované, jednokřídlové, otočné, plné, včetně ocelové zárubně pro dodatečnou montáž, D+M</t>
  </si>
  <si>
    <t>-2081453547</t>
  </si>
  <si>
    <t>331</t>
  </si>
  <si>
    <t>76602-R37</t>
  </si>
  <si>
    <t>Ozn.D37 - Interiérové dveře DTD 700/1970 mm fóliované, jednokřídlové, posuvné, plné, včetně ocelové zárubně pro dodatečnou montáž, D+M</t>
  </si>
  <si>
    <t>1619907610</t>
  </si>
  <si>
    <t>332</t>
  </si>
  <si>
    <t>76602-R38</t>
  </si>
  <si>
    <t>Ozn.D38 - Interiérové dveře DTD 700/1970 mm fóliované, jednokřídlové, posuvné, plné, včetně ocelové zárubně pro dodatečnou montáž, D+M</t>
  </si>
  <si>
    <t>-216359002</t>
  </si>
  <si>
    <t>333</t>
  </si>
  <si>
    <t>76602-R39</t>
  </si>
  <si>
    <t>Ozn.D39 - Interiérové dveře DTD 800/1970 mm fóliované, jednokřídlové, otočné, plné, včetně ocelové zárubně pro dodatečnou montáž, D+M</t>
  </si>
  <si>
    <t>716618544</t>
  </si>
  <si>
    <t>334</t>
  </si>
  <si>
    <t>76602-R40</t>
  </si>
  <si>
    <t>Ozn.D40 - Interiérové dveře DTD 700/1970 mm HPL, jednokřídlové, otočné, plné, včetně ocelové zárubně pro dodatečnou montáž, D+M</t>
  </si>
  <si>
    <t>-1522707230</t>
  </si>
  <si>
    <t>335</t>
  </si>
  <si>
    <t>76602-R41</t>
  </si>
  <si>
    <t>Ozn.D41 - Interiérové dveře DTD 700/1970 mm HPL, jednokřídlové, otočné, plné, včetně ocelové zárubně pro dodatečnou montáž, D+M</t>
  </si>
  <si>
    <t>-1861010606</t>
  </si>
  <si>
    <t>336</t>
  </si>
  <si>
    <t>76602-R42</t>
  </si>
  <si>
    <t>Ozn.D42 - Interiérové dveře DTD 700/1970 mm fóliované, jednokřídlové, posuvné, plné, včetně ocelové zárubně pro dodatečnou montáž, D+M</t>
  </si>
  <si>
    <t>-319379600</t>
  </si>
  <si>
    <t>337</t>
  </si>
  <si>
    <t>76602-R43</t>
  </si>
  <si>
    <t>Ozn.D43 - Interiérové dveře DTD 700/1970 mm fóliované, jednokřídlové, posuvné, plné, včetně ocelové zárubně pro dodatečnou montáž, D+M</t>
  </si>
  <si>
    <t>2137308468</t>
  </si>
  <si>
    <t>338</t>
  </si>
  <si>
    <t>76602-R44</t>
  </si>
  <si>
    <t>Ozn.D44 - Interiérové dveře DTD 800/1970 mm fóliované, jednokřídlové, otočné, plné, včetně ocelové zárubně pro dodatečnou montáž, D+M</t>
  </si>
  <si>
    <t>-1119977210</t>
  </si>
  <si>
    <t>339</t>
  </si>
  <si>
    <t>76602-R45</t>
  </si>
  <si>
    <t>Ozn.D45 - Interiérové dveře DTD 800/1970 mm fóliované, jednokřídlové, otočné, plné, včetně ocelové zárubně pro dodatečnou montáž, D+M</t>
  </si>
  <si>
    <t>606247241</t>
  </si>
  <si>
    <t>340</t>
  </si>
  <si>
    <t>76602-R46</t>
  </si>
  <si>
    <t>Ozn.D46 - Interiérové dveře DTD 800/1970 mm fóliované, jednokřídlové, otočné, plné, včetně ocelové zárubně pro dodatečnou montáž, D+M</t>
  </si>
  <si>
    <t>2019586144</t>
  </si>
  <si>
    <t>341</t>
  </si>
  <si>
    <t>76602-R47</t>
  </si>
  <si>
    <t>Ozn.D47 - Interiérové dveře DTD 800/1970 mm fóliované, jednokřídlové, otočné, plné, včetně ocelové zárubně pro dodatečnou montáž, D+M</t>
  </si>
  <si>
    <t>2080246141</t>
  </si>
  <si>
    <t>342</t>
  </si>
  <si>
    <t>76602-R48</t>
  </si>
  <si>
    <t>Ozn.D48 - Interiérové dveře DTD 800/1970 mm fóliované, jednokřídlové, otočné, plné, včetně ocelové zárubně pro dodatečnou montáž, D+M</t>
  </si>
  <si>
    <t>2068035168</t>
  </si>
  <si>
    <t>343</t>
  </si>
  <si>
    <t>76602-R49</t>
  </si>
  <si>
    <t>Ozn.D49 - Interiérové dveře DTD 800/1970 mm fóliované, jednokřídlové, otočné, plné, včetně ocelové zárubně pro dodatečnou montáž, D+M</t>
  </si>
  <si>
    <t>1239258207</t>
  </si>
  <si>
    <t>344</t>
  </si>
  <si>
    <t>76602-R50</t>
  </si>
  <si>
    <t>Ozn.D50 - Interiérové dveře DTD 800/1970 mm fóliované, jednokřídlové, otočné, plné, včetně ocelové zárubně pro dodatečnou montáž, D+M</t>
  </si>
  <si>
    <t>-938063037</t>
  </si>
  <si>
    <t>345</t>
  </si>
  <si>
    <t>76602-R51</t>
  </si>
  <si>
    <t>Ozn.D51 - Interiérové dveře DTD 900/1970 mm HPL, jednokřídlové, otočné, plné, včetně ocelové zárubně pro dodatečnou montáž, D+M</t>
  </si>
  <si>
    <t>222629772</t>
  </si>
  <si>
    <t>346</t>
  </si>
  <si>
    <t>76602-R52</t>
  </si>
  <si>
    <t>Ozn.D52 - Interiérové dveře DTD 900/1970 mm HPL, jednokřídlové, otočné, plné, včetně ocelové zárubně pro dodatečnou montáž, D+M</t>
  </si>
  <si>
    <t>-42520045</t>
  </si>
  <si>
    <t>347</t>
  </si>
  <si>
    <t>76602-R55</t>
  </si>
  <si>
    <t>Ozn.D55 - Interiérové dveře DTD 700/1970 mm fóliované, jednokřídlové, posuvné, plné, včetně ocelové zárubně pro dodatečnou montáž, D+M</t>
  </si>
  <si>
    <t>1945144479</t>
  </si>
  <si>
    <t>766c</t>
  </si>
  <si>
    <t>Plastové vnitřní</t>
  </si>
  <si>
    <t>348</t>
  </si>
  <si>
    <t>76661-R01</t>
  </si>
  <si>
    <t>Ozn.P01 - PVC parapet hl.270 mm, dl.1750 mm, D+M</t>
  </si>
  <si>
    <t>1049206848</t>
  </si>
  <si>
    <t>Podrobný popis viz PD výrobky plastové</t>
  </si>
  <si>
    <t>349</t>
  </si>
  <si>
    <t>76661-R02</t>
  </si>
  <si>
    <t>Ozn.P02 - PVC parapet hl.270 mm, dl.2500 mm, D+M</t>
  </si>
  <si>
    <t>-1537709285</t>
  </si>
  <si>
    <t>350</t>
  </si>
  <si>
    <t>76661-R03</t>
  </si>
  <si>
    <t>Ozn.P03 - PVC parapet hl.270 mm, dl.1500 mm, D+M</t>
  </si>
  <si>
    <t>-1366818683</t>
  </si>
  <si>
    <t>351</t>
  </si>
  <si>
    <t>76661-R04</t>
  </si>
  <si>
    <t>Ozn.P04 - PVC parapet hl.200 mm, dl.1000 mm, D+M</t>
  </si>
  <si>
    <t>-954698227</t>
  </si>
  <si>
    <t>352</t>
  </si>
  <si>
    <t>76661-R05</t>
  </si>
  <si>
    <t>Ozn.P05 - PVC parapet hl.270 mm, dl.1250 mm, D+M</t>
  </si>
  <si>
    <t>-1286447285</t>
  </si>
  <si>
    <t>353</t>
  </si>
  <si>
    <t>76661-R06</t>
  </si>
  <si>
    <t>Ozn.P06 - PVC parapet hl.270 mm, dl.2000 mm, D+M</t>
  </si>
  <si>
    <t>-1983303829</t>
  </si>
  <si>
    <t>354</t>
  </si>
  <si>
    <t>76661-R07</t>
  </si>
  <si>
    <t>Ozn.P07 - PVC parapet hl.350 mm, dl.2500 mm, D+M</t>
  </si>
  <si>
    <t>-1550679467</t>
  </si>
  <si>
    <t>766d</t>
  </si>
  <si>
    <t>Plastové výplně otvorů</t>
  </si>
  <si>
    <t>355</t>
  </si>
  <si>
    <t>76662-R01</t>
  </si>
  <si>
    <t>Ozn.D01 - Plastové exteriérové dveře 900/1970 mm, jednokřídlové, otočné, plné, včetně plastové rámove zárubně, D+M</t>
  </si>
  <si>
    <t>2052985014</t>
  </si>
  <si>
    <t>356</t>
  </si>
  <si>
    <t>76662-R26</t>
  </si>
  <si>
    <t>Ozn.D26 - Plastové exteriérové dveře 900/1970 mm, jednokřídlové, otočné, plné, včetně plastové rámove zárubně, D+M</t>
  </si>
  <si>
    <t>-623551278</t>
  </si>
  <si>
    <t>357</t>
  </si>
  <si>
    <t>76662-R27</t>
  </si>
  <si>
    <t>Ozn.D27 - Plastové exteriérové dveře 900/1970 mm, jednokřídlové, otočné, plné, včetně plastové rámove zárubně, D+M</t>
  </si>
  <si>
    <t>-954593344</t>
  </si>
  <si>
    <t>358</t>
  </si>
  <si>
    <t>76662-R28</t>
  </si>
  <si>
    <t>Ozn.D28 - Plastové exteriérové dveře 900/1970 mm, jednokřídlové, otočné, plné, včetně plastové rámove zárubně, D+M</t>
  </si>
  <si>
    <t>-1148344059</t>
  </si>
  <si>
    <t>359</t>
  </si>
  <si>
    <t>76662-R29</t>
  </si>
  <si>
    <t>Ozn.D29 - Plastové exteriérové dveře 1360/1970 mm, dvoukřídlové, otočné, plné, včetně plastové rámove zárubně, D+M</t>
  </si>
  <si>
    <t>-516425913</t>
  </si>
  <si>
    <t>360</t>
  </si>
  <si>
    <t>76662-R30</t>
  </si>
  <si>
    <t>Ozn.D30 - Plastové exteriérové dveře 900/1970 mm, jednokřídlové, otočné, plné, včetně plastové rámove zárubně, D+M</t>
  </si>
  <si>
    <t>920633396</t>
  </si>
  <si>
    <t>361</t>
  </si>
  <si>
    <t>76669-R01</t>
  </si>
  <si>
    <t>Ozn.O01 - Okno plastové vícekomorové 1750x1000 mm, trojsklo, D+M</t>
  </si>
  <si>
    <t>-580461056</t>
  </si>
  <si>
    <t>362</t>
  </si>
  <si>
    <t>76669-R02</t>
  </si>
  <si>
    <t>Ozn.O02 - Okno plastové vícekomorové 2500x1000 mm, trojsklo, D+M</t>
  </si>
  <si>
    <t>1487214951</t>
  </si>
  <si>
    <t>363</t>
  </si>
  <si>
    <t>76669-R03</t>
  </si>
  <si>
    <t>Ozn.O03 - Okno plastové vnitřní výsuvné 1250x1500 mm, sklo bezpečnostní, D+M</t>
  </si>
  <si>
    <t>-1050484639</t>
  </si>
  <si>
    <t>364</t>
  </si>
  <si>
    <t>76669-R04</t>
  </si>
  <si>
    <t>Ozn.O04 - Okno plastové vícekomorové 1500x1000 mm, trojsklo, D+M</t>
  </si>
  <si>
    <t>1573131823</t>
  </si>
  <si>
    <t>365</t>
  </si>
  <si>
    <t>76669-R05</t>
  </si>
  <si>
    <t>Ozn.O05 - Okno plastové vícekomorové 1000x1000 mm, trojsklo, D+M</t>
  </si>
  <si>
    <t>-183386831</t>
  </si>
  <si>
    <t>366</t>
  </si>
  <si>
    <t>76669-R06</t>
  </si>
  <si>
    <t>Ozn.O06 - Okno plastové vícekomorové 1250x700 mm, trojsklo, D+M</t>
  </si>
  <si>
    <t>-67115780</t>
  </si>
  <si>
    <t>367</t>
  </si>
  <si>
    <t>76669-R07</t>
  </si>
  <si>
    <t>Ozn.O07 - Okno plastové vícekomorové 2500x1250 mm, trojsklo, D+M</t>
  </si>
  <si>
    <t>-551554241</t>
  </si>
  <si>
    <t>368</t>
  </si>
  <si>
    <t>76669-R08</t>
  </si>
  <si>
    <t>Ozn.O08 - Okno plastové vícekomorové 2000x750 mm, trojsklo, D+M</t>
  </si>
  <si>
    <t>-601513872</t>
  </si>
  <si>
    <t>369</t>
  </si>
  <si>
    <t>76669-R09</t>
  </si>
  <si>
    <t>Ozn.O09 - Okno plastové vícekomorové 2500x1000 mm, trojsklo, D+M</t>
  </si>
  <si>
    <t>1713959445</t>
  </si>
  <si>
    <t>370</t>
  </si>
  <si>
    <t>76669-R10</t>
  </si>
  <si>
    <t>Ozn.O10 - Okno plastové vícekomorové 2000x1500 mm, trojsklo, D+M</t>
  </si>
  <si>
    <t>1834837104</t>
  </si>
  <si>
    <t>371</t>
  </si>
  <si>
    <t>76669-R11</t>
  </si>
  <si>
    <t>Ozn.O11 - Okno plastové vícekomorové 1000x750 mm, trojsklo, D+M</t>
  </si>
  <si>
    <t>-244389534</t>
  </si>
  <si>
    <t>372</t>
  </si>
  <si>
    <t>76669-R12</t>
  </si>
  <si>
    <t>Ozn.O12 - Okno plastové vícekomorové 2000x1500 mm, trojsklo, D+M</t>
  </si>
  <si>
    <t>-2140541175</t>
  </si>
  <si>
    <t>373</t>
  </si>
  <si>
    <t>76669-R13</t>
  </si>
  <si>
    <t>Ozn.O13 - Okno plastové vícekomorové 2500x750 mm, trojsklo, D+M</t>
  </si>
  <si>
    <t>-831799738</t>
  </si>
  <si>
    <t>767</t>
  </si>
  <si>
    <t>Konstrukce zámečnické</t>
  </si>
  <si>
    <t>374</t>
  </si>
  <si>
    <t>767881115</t>
  </si>
  <si>
    <t>Montáž bodů záchytného systému do dutinového panelu expanzní kotvou, mechanickým kotvením</t>
  </si>
  <si>
    <t>205638409</t>
  </si>
  <si>
    <t>https://podminky.urs.cz/item/CS_URS_2025_01/767881115</t>
  </si>
  <si>
    <t>375</t>
  </si>
  <si>
    <t>70921335</t>
  </si>
  <si>
    <t>kotvicí bod do prefabrikovaných dutinových panelů dl 500mm</t>
  </si>
  <si>
    <t>1543273404</t>
  </si>
  <si>
    <t>376</t>
  </si>
  <si>
    <t>70921336r</t>
  </si>
  <si>
    <t>kotvicí bod do prefabrikovaných dutinových panelů dl 800mm</t>
  </si>
  <si>
    <t>-1944212766</t>
  </si>
  <si>
    <t>377</t>
  </si>
  <si>
    <t>767881161</t>
  </si>
  <si>
    <t>Montáž lana do nástavců v záchytném systému poddajného kotvícího vedení</t>
  </si>
  <si>
    <t>371920</t>
  </si>
  <si>
    <t>https://podminky.urs.cz/item/CS_URS_2025_01/767881161</t>
  </si>
  <si>
    <t>378</t>
  </si>
  <si>
    <t>31452201</t>
  </si>
  <si>
    <t xml:space="preserve">textilní  lano určené pro systémy s požadavkem na permanentní kotvicí vedení 14mm</t>
  </si>
  <si>
    <t>2116736758</t>
  </si>
  <si>
    <t>23,0</t>
  </si>
  <si>
    <t>379</t>
  </si>
  <si>
    <t>76788_R1</t>
  </si>
  <si>
    <t>Záchytný systém - Set pro údržbu střechy, D+M</t>
  </si>
  <si>
    <t>set</t>
  </si>
  <si>
    <t>2101642711</t>
  </si>
  <si>
    <t>380</t>
  </si>
  <si>
    <t>76788_R2</t>
  </si>
  <si>
    <t>Záchytný systém - Skřínka pro uložení OOPP, D+M</t>
  </si>
  <si>
    <t>-1498180865</t>
  </si>
  <si>
    <t>381</t>
  </si>
  <si>
    <t>76788_R3</t>
  </si>
  <si>
    <t>Revize zachytnného systému a předání do užívání, D+M</t>
  </si>
  <si>
    <t>-1330059254</t>
  </si>
  <si>
    <t>382</t>
  </si>
  <si>
    <t>998767203</t>
  </si>
  <si>
    <t>Přesun hmot procentní pro zámečnické konstrukce v objektech v přes 12 do 24 m</t>
  </si>
  <si>
    <t>27129366</t>
  </si>
  <si>
    <t>https://podminky.urs.cz/item/CS_URS_2025_01/998767203</t>
  </si>
  <si>
    <t>767.b</t>
  </si>
  <si>
    <t>výplně otvorů</t>
  </si>
  <si>
    <t>383</t>
  </si>
  <si>
    <t>76771-R31</t>
  </si>
  <si>
    <t>Ozn.D31 - Tepelněizolační sekční garažová vrata 2980x2750 mm, včetně ocelové rámové zárubně, D+M</t>
  </si>
  <si>
    <t>-952759721</t>
  </si>
  <si>
    <t>- včetně příslušenství</t>
  </si>
  <si>
    <t>384</t>
  </si>
  <si>
    <t>76771-R32</t>
  </si>
  <si>
    <t>Ozn.D32 - Tepelněizolační sekční garažová vrata 2980x2750 mm, včetně ocelové rámové zárubně, D+M</t>
  </si>
  <si>
    <t>-1426095091</t>
  </si>
  <si>
    <t>385</t>
  </si>
  <si>
    <t>76771-R33</t>
  </si>
  <si>
    <t>Ozn.D33 - Tepelněizolační sekční garažová vrata 3380x3750 mm, včetně ocelové rámové zárubně, D+M</t>
  </si>
  <si>
    <t>-1867988475</t>
  </si>
  <si>
    <t>386</t>
  </si>
  <si>
    <t>76771-R34</t>
  </si>
  <si>
    <t>Ozn.D34 - Tepelněizolační sekční garažová vrata 3380x3750 mm, včetně ocelové rámové zárubně, D+M</t>
  </si>
  <si>
    <t>-463928912</t>
  </si>
  <si>
    <t>767.c</t>
  </si>
  <si>
    <t>zámečnické</t>
  </si>
  <si>
    <t>387</t>
  </si>
  <si>
    <t>76780-R01</t>
  </si>
  <si>
    <t>Ozn.Z01 - Výstupní venkovní žebřík s ochranním košem se suchovodem, v=9,2 m, žárový pozink, D+M</t>
  </si>
  <si>
    <t>195464598</t>
  </si>
  <si>
    <t>Podrobný popis viz PD výrobky zámečnické</t>
  </si>
  <si>
    <t>- včetně kotvení a kotvícího materiálu</t>
  </si>
  <si>
    <t>388</t>
  </si>
  <si>
    <t>76780-R02</t>
  </si>
  <si>
    <t>Ozn.Z02 - Výstupní venkovní žebřík s ochranním košem se suchovodem, v=7,4m, žárový pozink, D+M</t>
  </si>
  <si>
    <t>1034178852</t>
  </si>
  <si>
    <t>389</t>
  </si>
  <si>
    <t>76780-R03</t>
  </si>
  <si>
    <t>Ozn.Z03 - Výstupní jednoduchý žebřík, v=12,0m, žárový pozink, D+M</t>
  </si>
  <si>
    <t>-2134357254</t>
  </si>
  <si>
    <t>390</t>
  </si>
  <si>
    <t>76780-R04</t>
  </si>
  <si>
    <t>Ozn.Z04 - Ocelové zábradlí v=1000 mm, žárový pozink, D+M</t>
  </si>
  <si>
    <t>-1041526454</t>
  </si>
  <si>
    <t>- včetně nátěrů - 2x</t>
  </si>
  <si>
    <t>16,3</t>
  </si>
  <si>
    <t>391</t>
  </si>
  <si>
    <t>76780-R05</t>
  </si>
  <si>
    <t>Ozn.Z05 - Ocelové madlo průměr 42,4 mm, žárový pozink, D+M</t>
  </si>
  <si>
    <t>1029561279</t>
  </si>
  <si>
    <t>392</t>
  </si>
  <si>
    <t>76780-R06</t>
  </si>
  <si>
    <t>Ozn.Z06 - Kotvící materiál, žárový pozink, D+M</t>
  </si>
  <si>
    <t>1713163776</t>
  </si>
  <si>
    <t>1700</t>
  </si>
  <si>
    <t>767.e</t>
  </si>
  <si>
    <t>ostatní</t>
  </si>
  <si>
    <t>393</t>
  </si>
  <si>
    <t>76778-R01</t>
  </si>
  <si>
    <t>Ozn.D01 - Skleněná stříška 2000x900 mm, sklo bezpečnostní, čiré 12 mm, D+M</t>
  </si>
  <si>
    <t>1359975752</t>
  </si>
  <si>
    <t>Podrobný popis viz PD výrobky ostatní</t>
  </si>
  <si>
    <t>394</t>
  </si>
  <si>
    <t>76778-R02</t>
  </si>
  <si>
    <t>Ozn.D02 - Hliníková okapnice 100x100 mm, dl.2m, řetěz 9 m, D+M</t>
  </si>
  <si>
    <t>-107518394</t>
  </si>
  <si>
    <t>395</t>
  </si>
  <si>
    <t>76778-R03.1</t>
  </si>
  <si>
    <t>Ozn.D03.1 - 3D nápis "112" z plastu tl.30 mm, výška 800 mm, D+M</t>
  </si>
  <si>
    <t>621690030</t>
  </si>
  <si>
    <t>396</t>
  </si>
  <si>
    <t>76778-R03.2</t>
  </si>
  <si>
    <t>Ozn.D03.2 - 3D nápis "HASIČI CHEB - HÁJE" z plastu tl.30 mm, výška 1000+750 mm, D+M</t>
  </si>
  <si>
    <t>1909194479</t>
  </si>
  <si>
    <t>397</t>
  </si>
  <si>
    <t>76778-R04a</t>
  </si>
  <si>
    <t>Ozn.D04a - Venkovní čistící zóna z rohože v= 18 mm z gumových lamel, včetně Al rámu 1500x500 mm, D+M</t>
  </si>
  <si>
    <t>2060889020</t>
  </si>
  <si>
    <t>398</t>
  </si>
  <si>
    <t>76778-R04b</t>
  </si>
  <si>
    <t>Ozn.D04b - Venkovní čistící zóna z rohože v= 18 mm z gumových lamel, včetně Al rámu 1250x500 mm, D+M</t>
  </si>
  <si>
    <t>-451294874</t>
  </si>
  <si>
    <t>399</t>
  </si>
  <si>
    <t>76778-R05</t>
  </si>
  <si>
    <t>Ozn.D05 - Ocelová hydrantová skříň 500/570/210 mm, typ D25, D+M</t>
  </si>
  <si>
    <t>-418078718</t>
  </si>
  <si>
    <t>400</t>
  </si>
  <si>
    <t>76778-R08a</t>
  </si>
  <si>
    <t>Ozn.D08a - Vnitřní čistící zóna z textilní rohože v= 11 mm, 1720x750 mm, D+M</t>
  </si>
  <si>
    <t>1795666707</t>
  </si>
  <si>
    <t>401</t>
  </si>
  <si>
    <t>76778-R08b</t>
  </si>
  <si>
    <t>Ozn.D08b - Vnitřní čistící zóna z textilní rohože v= 11 mm, 1500x500 mm, D+M</t>
  </si>
  <si>
    <t>1749906893</t>
  </si>
  <si>
    <t>402</t>
  </si>
  <si>
    <t>721233213</t>
  </si>
  <si>
    <t>Střešní vtok polypropylen PP se svěrnou přírubou pro pochůzné střechy svislý odtok DN 125</t>
  </si>
  <si>
    <t>2071477977</t>
  </si>
  <si>
    <t>https://podminky.urs.cz/item/CS_URS_2025_01/721233213</t>
  </si>
  <si>
    <t>Ozn. D09</t>
  </si>
  <si>
    <t>403</t>
  </si>
  <si>
    <t>76778-R10</t>
  </si>
  <si>
    <t>Ozn.D10 - Hranatý pojistný přepad s integrovanou PVC manžetou, D+M</t>
  </si>
  <si>
    <t>-1436161153</t>
  </si>
  <si>
    <t>404</t>
  </si>
  <si>
    <t>935932425r</t>
  </si>
  <si>
    <t>Odvodňovací plastový žlab pro zatížení D400 rozměru 300x200 mm s roštem můstkovým z litiny</t>
  </si>
  <si>
    <t>-591647364</t>
  </si>
  <si>
    <t>Viz PD - situace, vzorové příčné řezy a TZ</t>
  </si>
  <si>
    <t>Ozn. D11</t>
  </si>
  <si>
    <t>4,0*2</t>
  </si>
  <si>
    <t>405</t>
  </si>
  <si>
    <t>76778-R12</t>
  </si>
  <si>
    <t>Vybavení WC pro osoby s omezenou schopností pohybu a orientace, D+M</t>
  </si>
  <si>
    <t>-1575732693</t>
  </si>
  <si>
    <t>dle vyhlášky 398/2009</t>
  </si>
  <si>
    <t>Viz Technická zpráva D.1.1.1, strana 4 a 5 - Bezbariérové užívání stavby</t>
  </si>
  <si>
    <t>- 1x madlo vodorovné na zeď pevné</t>
  </si>
  <si>
    <t>- 1x madlo vodorovné na zeď sklopné</t>
  </si>
  <si>
    <t>- 1x madlo svislé na zeď pevné</t>
  </si>
  <si>
    <t>- 1x zrcadlo sklopné</t>
  </si>
  <si>
    <t>- 1x štítek na dveře</t>
  </si>
  <si>
    <t>- 1x odpadkový koš</t>
  </si>
  <si>
    <t>- 1x háček na oděvy</t>
  </si>
  <si>
    <t>- ostatní dodávkou profesí ZTI a elektro</t>
  </si>
  <si>
    <t>406</t>
  </si>
  <si>
    <t>76778-R13</t>
  </si>
  <si>
    <t>Hliníkové dveřní mřížky oboustranné 500x125 mm, D+M</t>
  </si>
  <si>
    <t>-1520613808</t>
  </si>
  <si>
    <t>407</t>
  </si>
  <si>
    <t>76778-R14</t>
  </si>
  <si>
    <t>Ozn.I01 - Kuchyňská linka 1.NP - spodní a horní díl dl. (3,0) v. 2,10 m; (včetně veškerých komponentů viz popis PSV výrobků), D+M</t>
  </si>
  <si>
    <t>863612309</t>
  </si>
  <si>
    <t xml:space="preserve">Podrobný popis viz PD </t>
  </si>
  <si>
    <t>"m.č.112" 1</t>
  </si>
  <si>
    <t>408</t>
  </si>
  <si>
    <t>76778-R15</t>
  </si>
  <si>
    <t>Ozn.I02 - Kuchyňská linka 2.NP - spodní a horní díl dl. (2,1+1,2+2,2+2,5+1,2) v. 2,10 m; (včetně veškerých komponentů viz popis PSV výrobků), D+M</t>
  </si>
  <si>
    <t>-255447625</t>
  </si>
  <si>
    <t>"m.č.207" 1</t>
  </si>
  <si>
    <t>767.z</t>
  </si>
  <si>
    <t>ocelové výrobky</t>
  </si>
  <si>
    <t>409</t>
  </si>
  <si>
    <t>953946111</t>
  </si>
  <si>
    <t>Montáž atypických ocelových kcí hmotnosti přes 0,5 do 1 t z profilů hmotnosti do 13 kg/m</t>
  </si>
  <si>
    <t>637740558</t>
  </si>
  <si>
    <t>https://podminky.urs.cz/item/CS_URS_2025_01/953946111</t>
  </si>
  <si>
    <t>410</t>
  </si>
  <si>
    <t>13011026</t>
  </si>
  <si>
    <t>ocel profilová jakost S235JR (11 375) průřez UPE 80</t>
  </si>
  <si>
    <t>-1873703491</t>
  </si>
  <si>
    <t>-včetně prořezu</t>
  </si>
  <si>
    <t>"m.č.1.12:" 2,1*0,0079*1,08</t>
  </si>
  <si>
    <t>411</t>
  </si>
  <si>
    <t>55300-R02</t>
  </si>
  <si>
    <t>Ocelové konstrukce VZT jednotky na střeše, žárový pozink, kotvení a kotvicího materiálu</t>
  </si>
  <si>
    <t>-539459120</t>
  </si>
  <si>
    <t>0,26</t>
  </si>
  <si>
    <t>412</t>
  </si>
  <si>
    <t>953946121</t>
  </si>
  <si>
    <t>Montáž atypických ocelových kcí hmotnosti přes 0,5 do 1 t z profilů hmotnosti přes 13 do 30 kg/m</t>
  </si>
  <si>
    <t>1239438197</t>
  </si>
  <si>
    <t>https://podminky.urs.cz/item/CS_URS_2025_01/953946121</t>
  </si>
  <si>
    <t>413</t>
  </si>
  <si>
    <t>55300-R0</t>
  </si>
  <si>
    <t>Ocelová konstrukce pro uchycení střešních FEV panelů a solarních panelů, žárový pozink, včetně kotvení a kotvicího materiálu</t>
  </si>
  <si>
    <t>651146223</t>
  </si>
  <si>
    <t>0,6*1,08</t>
  </si>
  <si>
    <t>414</t>
  </si>
  <si>
    <t>953946122</t>
  </si>
  <si>
    <t>Montáž atypických ocelových kcí hmotnosti přes 1 do 2,5 t z profilů hmotnosti přes 13 do 30 kg/m</t>
  </si>
  <si>
    <t>-257584179</t>
  </si>
  <si>
    <t>https://podminky.urs.cz/item/CS_URS_2025_01/953946122</t>
  </si>
  <si>
    <t>415</t>
  </si>
  <si>
    <t>55300-R01</t>
  </si>
  <si>
    <t>Ocelové schodiště, včetně pororoštů, žárový pozink, kotvení a kotvicího materiálu</t>
  </si>
  <si>
    <t>1573284458</t>
  </si>
  <si>
    <t>1,4*1,08</t>
  </si>
  <si>
    <t>771</t>
  </si>
  <si>
    <t>Podlahy z dlaždic keramických</t>
  </si>
  <si>
    <t>416</t>
  </si>
  <si>
    <t>771474132</t>
  </si>
  <si>
    <t>Montáž soklů z dlaždic keramických schodišťových stupňovitých lepených cementovým flexibilním lepidlem v přes 65 do 90 mm</t>
  </si>
  <si>
    <t>938952579</t>
  </si>
  <si>
    <t>https://podminky.urs.cz/item/CS_URS_2025_01/771474132</t>
  </si>
  <si>
    <t>Schod. stupně</t>
  </si>
  <si>
    <t>11*0,172+22*0,265</t>
  </si>
  <si>
    <t>Podesty</t>
  </si>
  <si>
    <t>1,15+1,15</t>
  </si>
  <si>
    <t>Parapet</t>
  </si>
  <si>
    <t>4,1+3,1+0,9</t>
  </si>
  <si>
    <t>417</t>
  </si>
  <si>
    <t>771474112</t>
  </si>
  <si>
    <t>Montáž soklů z dlaždic keramických rovných lepených cementovým flexibilním lepidlem v přes 65 do 90 mm</t>
  </si>
  <si>
    <t>151656914</t>
  </si>
  <si>
    <t>https://podminky.urs.cz/item/CS_URS_2025_01/771474112</t>
  </si>
  <si>
    <t>"m.č.1.02:" (3,55+4,5)*2-0,9*3+0,23*2+0,2*2</t>
  </si>
  <si>
    <t>"m.č.1.06:" (2,7+1,7)*2-0,9*2-0,8+0,23*2+0,2*2</t>
  </si>
  <si>
    <t>"m.č.1.07:" (4,2+4,1)*2-0,8</t>
  </si>
  <si>
    <t>"m.č.1.08:" (3,4+4,9)*2-0,9*2+0,23*2</t>
  </si>
  <si>
    <t>"m.č.1.09:" (3,5+4,9)*2-0,9*2+0,23*2</t>
  </si>
  <si>
    <t>"m.č.1.10:" (3,5+4,9)*2-0,9-3,0+0,1*2</t>
  </si>
  <si>
    <t>"m.č.1.11:" (3,4+4,9)*2-0,9-3,0+0,1*2</t>
  </si>
  <si>
    <t>"m.č.1.12:" (7,2+8,55+0,9+3,0)*2-0,8*4-0,9-1,5+0,23*2</t>
  </si>
  <si>
    <t>"m.č.1.16:" (3,5+3,0)*2-0,9*2+0,23*2</t>
  </si>
  <si>
    <t>"m.č.1.20:" (4,05+1,735)*2-0,8+0,1*2</t>
  </si>
  <si>
    <t>"m.č.1.21:" (2,27+2,0)*2-0,9*2+0,1*2</t>
  </si>
  <si>
    <t>"m.č.1.01:" (22,42+9,84)*2-0,9*3+0,2*2-3,4*2</t>
  </si>
  <si>
    <t>"m.č.2.01:" (11,55+10,0)*2-0,9-0,8+0,1*2+0,2*2</t>
  </si>
  <si>
    <t>"m.č.2.08:" (1,75+3,22)*2-0,8</t>
  </si>
  <si>
    <t>418</t>
  </si>
  <si>
    <t>59761-R00</t>
  </si>
  <si>
    <t>keramická soklová tvarovka rovná</t>
  </si>
  <si>
    <t>189246114</t>
  </si>
  <si>
    <t>282,252*1,05 "Přepočtené koeficientem množství</t>
  </si>
  <si>
    <t>419</t>
  </si>
  <si>
    <t>771274123</t>
  </si>
  <si>
    <t>Montáž obkladů stupnic z dlaždic keramických reliéfních nebo z dekorů lepených cementovým flexibilním lepidlem š přes 250 do 300 mm</t>
  </si>
  <si>
    <t>742576925</t>
  </si>
  <si>
    <t>https://podminky.urs.cz/item/CS_URS_2025_01/771274123</t>
  </si>
  <si>
    <t>(11+11)*1,1</t>
  </si>
  <si>
    <t>420</t>
  </si>
  <si>
    <t>59761096</t>
  </si>
  <si>
    <t>tvarovka schodová keramická mrazuvzdorná R10/A povrch hladký/matný tl do 10mm š přes 250 do 300mm dl přes 400 do 600mm</t>
  </si>
  <si>
    <t>928846473</t>
  </si>
  <si>
    <t>24,2*1,1 "Přepočtené koeficientem množství</t>
  </si>
  <si>
    <t>421</t>
  </si>
  <si>
    <t>771274232</t>
  </si>
  <si>
    <t>Montáž obkladů podstupnic z dlaždic keramických hladkých lepených cementovým flexibilním lepidlem v přes 150 do 200 mm</t>
  </si>
  <si>
    <t>2020632854</t>
  </si>
  <si>
    <t>https://podminky.urs.cz/item/CS_URS_2025_01/771274232</t>
  </si>
  <si>
    <t>422</t>
  </si>
  <si>
    <t>771574419</t>
  </si>
  <si>
    <t>Montáž podlah keramických hladkých lepených cementovým flexibilním lepidlem přes 22 do 25 ks/m2</t>
  </si>
  <si>
    <t>300381121</t>
  </si>
  <si>
    <t>https://podminky.urs.cz/item/CS_URS_2025_01/771574419</t>
  </si>
  <si>
    <t>423</t>
  </si>
  <si>
    <t>59761171</t>
  </si>
  <si>
    <t>dlažba keramická slinutá mrazuvzdorná R10/A povrch hladký/matný tl do 10mm přes 22 do 25ks/m2</t>
  </si>
  <si>
    <t>281454770</t>
  </si>
  <si>
    <t>424</t>
  </si>
  <si>
    <t>771121011</t>
  </si>
  <si>
    <t>Nátěr penetrační na podlahu</t>
  </si>
  <si>
    <t>-474186452</t>
  </si>
  <si>
    <t>https://podminky.urs.cz/item/CS_URS_2025_01/771121011</t>
  </si>
  <si>
    <t>425</t>
  </si>
  <si>
    <t>771577134r</t>
  </si>
  <si>
    <t>Příplatek k montáži podlah keramických lepených standardním lepidlem za odolnost proti chemickému poškození</t>
  </si>
  <si>
    <t>1731015880</t>
  </si>
  <si>
    <t>426</t>
  </si>
  <si>
    <t>771591115</t>
  </si>
  <si>
    <t>Podlahy spárování silikonem</t>
  </si>
  <si>
    <t>520228291</t>
  </si>
  <si>
    <t>https://podminky.urs.cz/item/CS_URS_2025_01/771591115</t>
  </si>
  <si>
    <t>Mezi soklem a podlahou</t>
  </si>
  <si>
    <t>427</t>
  </si>
  <si>
    <t>771591117</t>
  </si>
  <si>
    <t>Podlahy spárování akrylem</t>
  </si>
  <si>
    <t>-1297523705</t>
  </si>
  <si>
    <t>https://podminky.urs.cz/item/CS_URS_2025_01/771591117</t>
  </si>
  <si>
    <t>Horní hrana soklu</t>
  </si>
  <si>
    <t>428</t>
  </si>
  <si>
    <t>998771102</t>
  </si>
  <si>
    <t>Přesun hmot tonážní pro podlahy z dlaždic v objektech v přes 6 do 12 m</t>
  </si>
  <si>
    <t>-720474057</t>
  </si>
  <si>
    <t>https://podminky.urs.cz/item/CS_URS_2025_01/998771102</t>
  </si>
  <si>
    <t>776</t>
  </si>
  <si>
    <t>Podlahy povlakové</t>
  </si>
  <si>
    <t>429</t>
  </si>
  <si>
    <t>776111311</t>
  </si>
  <si>
    <t>Vysátí podkladu povlakových podlah</t>
  </si>
  <si>
    <t>-1038716513</t>
  </si>
  <si>
    <t>https://podminky.urs.cz/item/CS_URS_2025_01/776111311</t>
  </si>
  <si>
    <t>"m.č.2.03-část:" 64,0+1,0*0,1+0,8*0,1</t>
  </si>
  <si>
    <t>430</t>
  </si>
  <si>
    <t>776121321</t>
  </si>
  <si>
    <t>Neředěná penetrace savého podkladu povlakových podlah</t>
  </si>
  <si>
    <t>1880784587</t>
  </si>
  <si>
    <t>https://podminky.urs.cz/item/CS_URS_2025_01/776121321</t>
  </si>
  <si>
    <t>"m.č.2.03-část:" (64,0+1,0*0,1+0,8*0,1)*2</t>
  </si>
  <si>
    <t>"m.č.2.03-část:" (24,11+0,8*0,1*3)*2</t>
  </si>
  <si>
    <t>"m.č.2.04:" (10,41+1,0*0,1)*2</t>
  </si>
  <si>
    <t>"m.č.2.05:" (20,13+1,0*0,1)*2</t>
  </si>
  <si>
    <t>"m.č.2.06:" (13,88+1,0*0,1)*2</t>
  </si>
  <si>
    <t>431</t>
  </si>
  <si>
    <t>776141122</t>
  </si>
  <si>
    <t>Stěrka podlahová nivelační pro vyrovnání podkladu povlakových podlah pevnosti 30 MPa tl přes 3 do 5 mm</t>
  </si>
  <si>
    <t>1587022336</t>
  </si>
  <si>
    <t>https://podminky.urs.cz/item/CS_URS_2025_01/776141122</t>
  </si>
  <si>
    <t>432</t>
  </si>
  <si>
    <t>776411112</t>
  </si>
  <si>
    <t>Montáž obvodových soklíků výšky do 100 mm</t>
  </si>
  <si>
    <t>938856949</t>
  </si>
  <si>
    <t>https://podminky.urs.cz/item/CS_URS_2025_01/776411112</t>
  </si>
  <si>
    <t>"m.č.2.03-část:" 29,5-0,8*3-1,1</t>
  </si>
  <si>
    <t>"m.č.2.03-část:" 15,1-0,8*3</t>
  </si>
  <si>
    <t>"m.č.2.04:" (3,0+3,0+0,1)*2-0,8</t>
  </si>
  <si>
    <t>"m.č.2.05:" (3,5+5,8+0,1)*2-0,8</t>
  </si>
  <si>
    <t>"m.č.2.06:" (3,5+4,0+0,1)*2-0,8</t>
  </si>
  <si>
    <t>433</t>
  </si>
  <si>
    <t>776221111</t>
  </si>
  <si>
    <t>Lepení pásů z PVC standardním lepidlem</t>
  </si>
  <si>
    <t>-1455508113</t>
  </si>
  <si>
    <t>https://podminky.urs.cz/item/CS_URS_2025_01/776221111</t>
  </si>
  <si>
    <t>434</t>
  </si>
  <si>
    <t>28411151</t>
  </si>
  <si>
    <t>podlahovina vinylová heterogenní protiskluzná třída zátěže 34/43, hořlavost Bfl S1, nášlapná vrstva 0,70mm tl 2,00mm</t>
  </si>
  <si>
    <t>-1923234286</t>
  </si>
  <si>
    <t>435</t>
  </si>
  <si>
    <t>776223111</t>
  </si>
  <si>
    <t>Spoj povlakových podlahovin z PVC svařováním za tepla</t>
  </si>
  <si>
    <t>897272587</t>
  </si>
  <si>
    <t>https://podminky.urs.cz/item/CS_URS_2025_01/776223111</t>
  </si>
  <si>
    <t>133,25*1,6</t>
  </si>
  <si>
    <t>82,5*0,2</t>
  </si>
  <si>
    <t>436</t>
  </si>
  <si>
    <t>776421111</t>
  </si>
  <si>
    <t>Montáž obvodových lišt lepením</t>
  </si>
  <si>
    <t>-2037387514</t>
  </si>
  <si>
    <t>https://podminky.urs.cz/item/CS_URS_2025_01/776421111</t>
  </si>
  <si>
    <t>437</t>
  </si>
  <si>
    <t>69751_R1</t>
  </si>
  <si>
    <t>čepcové těsnění, Podrobný popis viz PD</t>
  </si>
  <si>
    <t>1835544840</t>
  </si>
  <si>
    <t>82,5*1,05 "Přepočtené koeficientem množství</t>
  </si>
  <si>
    <t>438</t>
  </si>
  <si>
    <t>776991121</t>
  </si>
  <si>
    <t>Základní čištění nově položených podlahovin vysátím a setřením vlhkým mopem</t>
  </si>
  <si>
    <t>-1742777856</t>
  </si>
  <si>
    <t>https://podminky.urs.cz/item/CS_URS_2025_01/776991121</t>
  </si>
  <si>
    <t>133,25</t>
  </si>
  <si>
    <t>82,5*0,1</t>
  </si>
  <si>
    <t>439</t>
  </si>
  <si>
    <t>776991141</t>
  </si>
  <si>
    <t>Pastování a leštění podlahovin ručně</t>
  </si>
  <si>
    <t>-445789857</t>
  </si>
  <si>
    <t>https://podminky.urs.cz/item/CS_URS_2025_01/776991141</t>
  </si>
  <si>
    <t>440</t>
  </si>
  <si>
    <t>998776102</t>
  </si>
  <si>
    <t>Přesun hmot tonážní pro podlahy povlakové v objektech v přes 6 do 12 m</t>
  </si>
  <si>
    <t>648938029</t>
  </si>
  <si>
    <t>https://podminky.urs.cz/item/CS_URS_2025_01/998776102</t>
  </si>
  <si>
    <t>781</t>
  </si>
  <si>
    <t>Dokončovací práce - obklady keramické</t>
  </si>
  <si>
    <t>441</t>
  </si>
  <si>
    <t>634111114</t>
  </si>
  <si>
    <t>Obvodová dilatace pružnou těsnicí páskou mezi stěnou a mazaninou nebo potěrem v 100 mm</t>
  </si>
  <si>
    <t>-1226219652</t>
  </si>
  <si>
    <t>https://podminky.urs.cz/item/CS_URS_2025_01/634111114</t>
  </si>
  <si>
    <t>"m.č.1.03:" (7,92+4,5+0,2)*2-0,8-0,9*3</t>
  </si>
  <si>
    <t>"m.č.1.04:" (3,6+3,55+0,1)*2-0,8*2-0,7</t>
  </si>
  <si>
    <t>"m.č.1.13:" (2,15+2,3)*2-0,9</t>
  </si>
  <si>
    <t>"m.č.1.14:" (4,05+3,94)*2-0,8</t>
  </si>
  <si>
    <t>"m.č.1.15:" (4,05+2,665+0,1)*2-0,8</t>
  </si>
  <si>
    <t>"m.č.1.17:" (3,5+5,3+0,1+0,2)*2-0,9*3-0,8</t>
  </si>
  <si>
    <t>"m.č.1.18:" (1,5+0,97)*2-0,7</t>
  </si>
  <si>
    <t>"m.č.1.19:" (3,45+3,07+1,12)*2-0,8-0,7*2</t>
  </si>
  <si>
    <t>"m.č.2.02:" (5,74+1,84+0,27+1,03+2,9+1,78+0,98+1,78+0,98+1,72+2,9)*2-0,8*2-0,7*8</t>
  </si>
  <si>
    <t>"m.č.2.07:" (3,42+4,48+0,1)*2-0,8*2</t>
  </si>
  <si>
    <t>"m.č.2.09:" (5,65+1,18+0,1)*2-0,8</t>
  </si>
  <si>
    <t>"m.č.2.10:" (5,74+2,28+0,3+1,03+2,175+1,78+0,995+1,78+0,995)*2-0,8*2-0,7*6</t>
  </si>
  <si>
    <t>442</t>
  </si>
  <si>
    <t>781474115</t>
  </si>
  <si>
    <t>Montáž obkladů keramických hladkých lepených cementovým flexibilním lepidlem přes 22 do 25 ks/m2</t>
  </si>
  <si>
    <t>-1709138039</t>
  </si>
  <si>
    <t>https://podminky.urs.cz/item/CS_URS_2025_01/781474115</t>
  </si>
  <si>
    <t>443</t>
  </si>
  <si>
    <t>59761704</t>
  </si>
  <si>
    <t>obklad keramický nemrazuvzdorný povrch hladký/lesklý tl do 10mm přes 22 do 25ks/m2</t>
  </si>
  <si>
    <t>1443938145</t>
  </si>
  <si>
    <t>387,615*1,15 "Přepočtené koeficientem množství</t>
  </si>
  <si>
    <t>444</t>
  </si>
  <si>
    <t>781472291</t>
  </si>
  <si>
    <t>Příplatek k montáži obkladů keramických lepených cementovým flexibilním lepidlem za plochu do 10 m2</t>
  </si>
  <si>
    <t>-1086442266</t>
  </si>
  <si>
    <t>https://podminky.urs.cz/item/CS_URS_2025_01/781472291</t>
  </si>
  <si>
    <t>445</t>
  </si>
  <si>
    <t>781494111r</t>
  </si>
  <si>
    <t>Nerezové profily rohové lepené flexibilním lepidlem</t>
  </si>
  <si>
    <t>-1628772525</t>
  </si>
  <si>
    <t>2,0*14</t>
  </si>
  <si>
    <t>2,0*9</t>
  </si>
  <si>
    <t>446</t>
  </si>
  <si>
    <t>781494211r</t>
  </si>
  <si>
    <t>Nerezové profily vanové lepené flexibilním lepidlem</t>
  </si>
  <si>
    <t>-1679509118</t>
  </si>
  <si>
    <t>"m.č.1.19:" 1,0*3*2</t>
  </si>
  <si>
    <t>"m.č.2.02:" 1,0*3</t>
  </si>
  <si>
    <t>"m.č.2.10:" 1,0*3</t>
  </si>
  <si>
    <t>447</t>
  </si>
  <si>
    <t>781494511r</t>
  </si>
  <si>
    <t>Nerezové profily ukončovací lepené flexibilním lepidlem</t>
  </si>
  <si>
    <t>-926078938</t>
  </si>
  <si>
    <t>448</t>
  </si>
  <si>
    <t>781495115</t>
  </si>
  <si>
    <t>Spárování vnitřních obkladů silikonem</t>
  </si>
  <si>
    <t>-1549357035</t>
  </si>
  <si>
    <t>https://podminky.urs.cz/item/CS_URS_2025_01/781495115</t>
  </si>
  <si>
    <t>Mezi obkladem a dlažbou</t>
  </si>
  <si>
    <t>Vnitřní kouty</t>
  </si>
  <si>
    <t>"1.NP:" 2,0*46</t>
  </si>
  <si>
    <t>"2.NP:" 2,0*50</t>
  </si>
  <si>
    <t>449</t>
  </si>
  <si>
    <t>998781103</t>
  </si>
  <si>
    <t>Přesun hmot tonážní pro obklady keramické v objektech v přes 12 do 24 m</t>
  </si>
  <si>
    <t>630673250</t>
  </si>
  <si>
    <t>https://podminky.urs.cz/item/CS_URS_2025_01/998781103</t>
  </si>
  <si>
    <t>783</t>
  </si>
  <si>
    <t>Nátěry</t>
  </si>
  <si>
    <t>450</t>
  </si>
  <si>
    <t>783213021</t>
  </si>
  <si>
    <t>Napouštěcí dvojnásobný syntetický biodní nátěr tesařských prvků nezabudovaných do konstrukce</t>
  </si>
  <si>
    <t>-1575127035</t>
  </si>
  <si>
    <t>https://podminky.urs.cz/item/CS_URS_2025_01/783213021</t>
  </si>
  <si>
    <t>"m.č.1.04:" ((4,05+1,6)*2*7+4,05*4)*(0,05+0,03)*2*1,2</t>
  </si>
  <si>
    <t>451</t>
  </si>
  <si>
    <t>783118211</t>
  </si>
  <si>
    <t>Lakovací dvojnásobný syntetický nátěr truhlářských konstrukcí s mezibroušením</t>
  </si>
  <si>
    <t>93350647</t>
  </si>
  <si>
    <t>https://podminky.urs.cz/item/CS_URS_2025_01/783118211</t>
  </si>
  <si>
    <t>Palubky</t>
  </si>
  <si>
    <t>452</t>
  </si>
  <si>
    <t>783314101</t>
  </si>
  <si>
    <t>Základní jednonásobný syntetický nátěr zámečnických konstrukcí</t>
  </si>
  <si>
    <t>-604923548</t>
  </si>
  <si>
    <t>https://podminky.urs.cz/item/CS_URS_2025_01/783314101</t>
  </si>
  <si>
    <t>Ocelové profily</t>
  </si>
  <si>
    <t>"UPE80:" 0,343*2,1</t>
  </si>
  <si>
    <t>"I160:" (27*1,5+6*1,9+9*1,65+27*2,5+6*3,0)*0,575</t>
  </si>
  <si>
    <t>"I180:" 3*2,15*0,64</t>
  </si>
  <si>
    <t>"I200:" 60*3,0*0,709</t>
  </si>
  <si>
    <t>"I220:" (6*3,5+6*3,9)*0,775</t>
  </si>
  <si>
    <t>"HEB200:" 3,9*1,15</t>
  </si>
  <si>
    <t>453</t>
  </si>
  <si>
    <t>783943161</t>
  </si>
  <si>
    <t>Penetrační polyuretanový nátěr pórovitých betonových podlah</t>
  </si>
  <si>
    <t>499401109</t>
  </si>
  <si>
    <t>https://podminky.urs.cz/item/CS_URS_2025_01/783943161</t>
  </si>
  <si>
    <t>454</t>
  </si>
  <si>
    <t>783947161</t>
  </si>
  <si>
    <t>Krycí dvojnásobný polyuretanový vodou ředitelný nátěr betonové podlahy</t>
  </si>
  <si>
    <t>2061128909</t>
  </si>
  <si>
    <t>https://podminky.urs.cz/item/CS_URS_2025_01/783947161</t>
  </si>
  <si>
    <t>784</t>
  </si>
  <si>
    <t>Dokončovací práce - malby a tapety</t>
  </si>
  <si>
    <t>455</t>
  </si>
  <si>
    <t>784211121</t>
  </si>
  <si>
    <t>Dvojnásobné bílé malby ze směsí za mokra středně oděruvzdorných v místnostech v do 3,80 m</t>
  </si>
  <si>
    <t>-348370402</t>
  </si>
  <si>
    <t>https://podminky.urs.cz/item/CS_URS_2025_01/784211121</t>
  </si>
  <si>
    <t>Stropy</t>
  </si>
  <si>
    <t>"m.č.1.16:" 10,58+0,65*3,0*2</t>
  </si>
  <si>
    <t>Stěny</t>
  </si>
  <si>
    <t>"viz pol.č.612321341:" 1938,88</t>
  </si>
  <si>
    <t>D.2.2 - Dopravní řešení a...</t>
  </si>
  <si>
    <t xml:space="preserve">    11 - Zemní práce - přípravné a přidružené práce</t>
  </si>
  <si>
    <t xml:space="preserve">    5 - Komunikace</t>
  </si>
  <si>
    <t xml:space="preserve">    91 - Doplňující konstrukce a práce pozemních komunikací, letišť a ploch</t>
  </si>
  <si>
    <t>121151113</t>
  </si>
  <si>
    <t>Sejmutí ornice plochy do 500 m2 tl vrstvy do 200 mm strojně</t>
  </si>
  <si>
    <t>844938294</t>
  </si>
  <si>
    <t>https://podminky.urs.cz/item/CS_URS_2025_01/121151113</t>
  </si>
  <si>
    <t>323,0</t>
  </si>
  <si>
    <t>122251102</t>
  </si>
  <si>
    <t>Odkopávky a prokopávky nezapažené v hornině třídy těžitelnosti I skupiny 3 objem do 50 m3 strojně</t>
  </si>
  <si>
    <t>1613363386</t>
  </si>
  <si>
    <t>https://podminky.urs.cz/item/CS_URS_2025_01/122251102</t>
  </si>
  <si>
    <t>V místě nových komunikací</t>
  </si>
  <si>
    <t>323,0*0,19</t>
  </si>
  <si>
    <t>Stávající hromada</t>
  </si>
  <si>
    <t>20,0</t>
  </si>
  <si>
    <t>1040302543</t>
  </si>
  <si>
    <t>"Orientační zvukový modul:" 2*0,5</t>
  </si>
  <si>
    <t>"Dopravní návěstidlo:" 3*0,5</t>
  </si>
  <si>
    <t>"HUP pilíř:" 0,5*0,7*0,45</t>
  </si>
  <si>
    <t>-1455094338</t>
  </si>
  <si>
    <t>323,0*0,2</t>
  </si>
  <si>
    <t>-596801865</t>
  </si>
  <si>
    <t>81,37+2,658</t>
  </si>
  <si>
    <t>-439753718</t>
  </si>
  <si>
    <t>84,028*11 "Přepočtené koeficientem množství</t>
  </si>
  <si>
    <t>-2025239581</t>
  </si>
  <si>
    <t>626949013</t>
  </si>
  <si>
    <t>84,028*1,9</t>
  </si>
  <si>
    <t>-2024143455</t>
  </si>
  <si>
    <t>1483131663</t>
  </si>
  <si>
    <t>Asfaltová vozovka</t>
  </si>
  <si>
    <t>19,0*13,9</t>
  </si>
  <si>
    <t>Doplnění po sítích</t>
  </si>
  <si>
    <t>(26,5+12,5+29,1)*1,5</t>
  </si>
  <si>
    <t>Oprava chodníku</t>
  </si>
  <si>
    <t>24,0*0,2</t>
  </si>
  <si>
    <t>Okapový chodník</t>
  </si>
  <si>
    <t>175,1</t>
  </si>
  <si>
    <t>Odpadové hospodářství</t>
  </si>
  <si>
    <t>3,55*5,45</t>
  </si>
  <si>
    <t>Pojízdná dlažba</t>
  </si>
  <si>
    <t>102,7</t>
  </si>
  <si>
    <t>Doplnění chodníku</t>
  </si>
  <si>
    <t>3,2</t>
  </si>
  <si>
    <t>Zemní práce - přípravné a přidružené práce</t>
  </si>
  <si>
    <t>966071711</t>
  </si>
  <si>
    <t>Bourání sloupků a vzpěr plotových ocelových do 2,5 m zabetonovaných</t>
  </si>
  <si>
    <t>-2048117639</t>
  </si>
  <si>
    <t>https://podminky.urs.cz/item/CS_URS_2025_01/966071711</t>
  </si>
  <si>
    <t>218040011</t>
  </si>
  <si>
    <t>Demontáž sloupů nn ocelových trubkových jednoduchých do 12 m</t>
  </si>
  <si>
    <t>-542818993</t>
  </si>
  <si>
    <t>https://podminky.urs.cz/item/CS_URS_2025_01/218040011</t>
  </si>
  <si>
    <t>Sloupky plotu výšky 5m</t>
  </si>
  <si>
    <t>966071821</t>
  </si>
  <si>
    <t>Rozebrání oplocení z drátěného pletiva se čtvercovými oky v do 1,6 m</t>
  </si>
  <si>
    <t>-1618282097</t>
  </si>
  <si>
    <t>https://podminky.urs.cz/item/CS_URS_2025_01/966071821</t>
  </si>
  <si>
    <t>70,0</t>
  </si>
  <si>
    <t>966071823</t>
  </si>
  <si>
    <t>Rozebrání oplocení z drátěného pletiva se čtvercovými oky v přes 2,0 do 4,0 m</t>
  </si>
  <si>
    <t>-1298228809</t>
  </si>
  <si>
    <t>https://podminky.urs.cz/item/CS_URS_2025_01/966071823</t>
  </si>
  <si>
    <t>966073811</t>
  </si>
  <si>
    <t>Rozebrání vrat a vrátek k oplocení pl přes 2 do 6 m2</t>
  </si>
  <si>
    <t>1620335555</t>
  </si>
  <si>
    <t>https://podminky.urs.cz/item/CS_URS_2025_01/966073811</t>
  </si>
  <si>
    <t>899101811r</t>
  </si>
  <si>
    <t>Demontáž dřevěného poklopu 2x1,5 m</t>
  </si>
  <si>
    <t>-1469598261</t>
  </si>
  <si>
    <t>741914855</t>
  </si>
  <si>
    <t>Demontáž konstrukce z profilů tenkostěnných v celku</t>
  </si>
  <si>
    <t>-1274921120</t>
  </si>
  <si>
    <t>https://podminky.urs.cz/item/CS_URS_2025_01/741914855</t>
  </si>
  <si>
    <t>Skladový kontejner 6000x2200x2200 mm</t>
  </si>
  <si>
    <t>780,0</t>
  </si>
  <si>
    <t>111251201</t>
  </si>
  <si>
    <t>Odstranění křovin a stromů průměru kmene do 100 mm i s kořeny sklonu terénu přes 1:5 z celkové plochy do 100 m2 strojně</t>
  </si>
  <si>
    <t>24826303</t>
  </si>
  <si>
    <t>https://podminky.urs.cz/item/CS_URS_2025_01/111251201</t>
  </si>
  <si>
    <t>P2</t>
  </si>
  <si>
    <t>Odvoz a složení biologického odpadu na zdálenost do 20 km</t>
  </si>
  <si>
    <t>-395016484</t>
  </si>
  <si>
    <t>113106271</t>
  </si>
  <si>
    <t>Rozebrání dlažeb vozovek ze zámkové dlažby s ložem z kameniva strojně pl přes 50 do 200 m2</t>
  </si>
  <si>
    <t>-1603304701</t>
  </si>
  <si>
    <t>https://podminky.urs.cz/item/CS_URS_2025_01/113106271</t>
  </si>
  <si>
    <t>134,0</t>
  </si>
  <si>
    <t>113107322</t>
  </si>
  <si>
    <t>Odstranění podkladu z kameniva drceného tl přes 100 do 200 mm strojně pl do 50 m2</t>
  </si>
  <si>
    <t>-1998576803</t>
  </si>
  <si>
    <t>https://podminky.urs.cz/item/CS_URS_2025_01/113107322</t>
  </si>
  <si>
    <t>134,0+1,0</t>
  </si>
  <si>
    <t>113107331</t>
  </si>
  <si>
    <t>Odstranění podkladu z betonu prostého tl přes 100 do 150 mm strojně pl do 50 m2</t>
  </si>
  <si>
    <t>-1977874966</t>
  </si>
  <si>
    <t>https://podminky.urs.cz/item/CS_URS_2025_01/113107331</t>
  </si>
  <si>
    <t>113107522</t>
  </si>
  <si>
    <t>Odstranění podkladu z kameniva drceného tl přes 100 do 200 mm při překopech strojně pl přes 15 m2</t>
  </si>
  <si>
    <t>1982327565</t>
  </si>
  <si>
    <t>https://podminky.urs.cz/item/CS_URS_2025_01/113107522</t>
  </si>
  <si>
    <t>Nove sítě</t>
  </si>
  <si>
    <t>(14,0+1,0)*1,5</t>
  </si>
  <si>
    <t>113107523</t>
  </si>
  <si>
    <t>Odstranění podkladu z kameniva drceného tl přes 200 do 300 mm při překopech strojně pl přes 15 m2</t>
  </si>
  <si>
    <t>2130627540</t>
  </si>
  <si>
    <t>https://podminky.urs.cz/item/CS_URS_2025_01/113107523</t>
  </si>
  <si>
    <t>(12,5+12,5+29,1)*1,5</t>
  </si>
  <si>
    <t>113107542</t>
  </si>
  <si>
    <t>Odstranění podkladu živičných tl přes 50 do 100 mm při překopech strojně pl přes 15 m2</t>
  </si>
  <si>
    <t>-1183363485</t>
  </si>
  <si>
    <t>https://podminky.urs.cz/item/CS_URS_2025_01/113107542</t>
  </si>
  <si>
    <t>113106071</t>
  </si>
  <si>
    <t>Rozebrání dlažeb při překopech vozovek ze zámkové dlažby s ložem z kameniva ručně</t>
  </si>
  <si>
    <t>-652953164</t>
  </si>
  <si>
    <t>https://podminky.urs.cz/item/CS_URS_2025_01/113106071</t>
  </si>
  <si>
    <t>113202111</t>
  </si>
  <si>
    <t>Vytrhání obrub krajníků obrubníků stojatých</t>
  </si>
  <si>
    <t>-872473899</t>
  </si>
  <si>
    <t>https://podminky.urs.cz/item/CS_URS_2025_01/113202111</t>
  </si>
  <si>
    <t>24,0</t>
  </si>
  <si>
    <t>919735112</t>
  </si>
  <si>
    <t>Řezání stávajícího živičného krytu hl přes 50 do 100 mm</t>
  </si>
  <si>
    <t>1515971934</t>
  </si>
  <si>
    <t>https://podminky.urs.cz/item/CS_URS_2025_01/919735112</t>
  </si>
  <si>
    <t>12,5*2+12,5*2+29,1*2</t>
  </si>
  <si>
    <t>1960621005</t>
  </si>
  <si>
    <t>1915403121</t>
  </si>
  <si>
    <t>-1056327467</t>
  </si>
  <si>
    <t>1075205455</t>
  </si>
  <si>
    <t>323*0,02 "Přepočtené koeficientem množství</t>
  </si>
  <si>
    <t>275313711</t>
  </si>
  <si>
    <t>Základové patky z betonu tř. C 20/25</t>
  </si>
  <si>
    <t>1116328859</t>
  </si>
  <si>
    <t>https://podminky.urs.cz/item/CS_URS_2025_01/275313711</t>
  </si>
  <si>
    <t>Pilíř HUP</t>
  </si>
  <si>
    <t>0,5*0,7*0,35</t>
  </si>
  <si>
    <t>279113146</t>
  </si>
  <si>
    <t>Základová zeď tl přes 400 do 500 mm z tvárnic ztraceného bednění včetně výplně z betonu tř. C 20/25</t>
  </si>
  <si>
    <t>1325017201</t>
  </si>
  <si>
    <t>https://podminky.urs.cz/item/CS_URS_2025_01/279113146</t>
  </si>
  <si>
    <t>0,6*0,5</t>
  </si>
  <si>
    <t>338171115</t>
  </si>
  <si>
    <t>Osazování sloupků a vzpěr plotových ocelových v do 2 m ukotvením k pevnému podkladu</t>
  </si>
  <si>
    <t>1551478335</t>
  </si>
  <si>
    <t>https://podminky.urs.cz/item/CS_URS_2025_01/338171115</t>
  </si>
  <si>
    <t>55342180</t>
  </si>
  <si>
    <t>plotový profilovaný sloupek D 40-50mm dl 1,5-2,0m pro svařované pletivo v návinu povrchová úprava Pz a komaxit</t>
  </si>
  <si>
    <t>1719762647</t>
  </si>
  <si>
    <t>uložený do ukotvovacího kolíku</t>
  </si>
  <si>
    <t>275118121r</t>
  </si>
  <si>
    <t>Zemní zarážecí ocelový ukotvovací kolík dl.650 mm pro ocelové sloupky průměru 50 mm, žárový pozink, D+M</t>
  </si>
  <si>
    <t>-1420531422</t>
  </si>
  <si>
    <t>348101210</t>
  </si>
  <si>
    <t>Osazení vrat nebo vrátek k oplocení na ocelové sloupky pl do 2 m2</t>
  </si>
  <si>
    <t>-847901689</t>
  </si>
  <si>
    <t>https://podminky.urs.cz/item/CS_URS_2025_01/348101210</t>
  </si>
  <si>
    <t>55342333r</t>
  </si>
  <si>
    <t>branka plotová jednokřídlá Pz s PVC vrstvou 1500x1530mm</t>
  </si>
  <si>
    <t>-1606899689</t>
  </si>
  <si>
    <t>348171130</t>
  </si>
  <si>
    <t>Montáž rámového oplocení v přes 1,5 do 2 m</t>
  </si>
  <si>
    <t>-147043440</t>
  </si>
  <si>
    <t>https://podminky.urs.cz/item/CS_URS_2025_01/348171130</t>
  </si>
  <si>
    <t>55342412r</t>
  </si>
  <si>
    <t>plotový panel svařovaný v 1,5-2,0m š do 2,5m průměru drátu 2,2mm oka 100x100mm povrchová úprava PZ komaxit</t>
  </si>
  <si>
    <t>644424858</t>
  </si>
  <si>
    <t>Komunikace</t>
  </si>
  <si>
    <t>564831111</t>
  </si>
  <si>
    <t>Podklad ze štěrkodrtě ŠD plochy přes 100 m2 tl 100 mm</t>
  </si>
  <si>
    <t>-2063155449</t>
  </si>
  <si>
    <t>https://podminky.urs.cz/item/CS_URS_2025_01/564831111</t>
  </si>
  <si>
    <t>Frakce 8/16 mm</t>
  </si>
  <si>
    <t>564851111</t>
  </si>
  <si>
    <t>Podklad ze štěrkodrtě ŠD plochy přes 100 m2 tl 150 mm</t>
  </si>
  <si>
    <t>1604015095</t>
  </si>
  <si>
    <t>https://podminky.urs.cz/item/CS_URS_2025_01/564851111</t>
  </si>
  <si>
    <t>Frakce 0/64 mm</t>
  </si>
  <si>
    <t>19,0*13,9*2</t>
  </si>
  <si>
    <t>564851115</t>
  </si>
  <si>
    <t>Podklad ze štěrkodrtě ŠD plochy přes 100 m2 tl 190 mm</t>
  </si>
  <si>
    <t>-556457692</t>
  </si>
  <si>
    <t>https://podminky.urs.cz/item/CS_URS_2025_01/564851115</t>
  </si>
  <si>
    <t>565135121</t>
  </si>
  <si>
    <t>Asfaltový beton vrstva podkladní ACP 16 (obalované kamenivo OKS) tl 50 mm š přes 3 m</t>
  </si>
  <si>
    <t>1988675741</t>
  </si>
  <si>
    <t>https://podminky.urs.cz/item/CS_URS_2025_01/565135121</t>
  </si>
  <si>
    <t>566901242</t>
  </si>
  <si>
    <t>Vyspravení podkladu po překopech inženýrských sítí plochy přes 15 m2 kamenivem hrubým drceným tl. 150 mm</t>
  </si>
  <si>
    <t>-987962160</t>
  </si>
  <si>
    <t>https://podminky.urs.cz/item/CS_URS_2025_01/566901242</t>
  </si>
  <si>
    <t>566901244</t>
  </si>
  <si>
    <t>Vyspravení podkladu po překopech inženýrských sítí plochy přes 15 m2 kamenivem hrubým drceným tl. 250 mm</t>
  </si>
  <si>
    <t>-137886646</t>
  </si>
  <si>
    <t>https://podminky.urs.cz/item/CS_URS_2025_01/566901244</t>
  </si>
  <si>
    <t>566901261</t>
  </si>
  <si>
    <t>Vyspravení podkladu po překopech inženýrských sítí plochy přes 15 m2 obalovaným kamenivem ACP (OK) tl. 100 mm</t>
  </si>
  <si>
    <t>-233101715</t>
  </si>
  <si>
    <t>https://podminky.urs.cz/item/CS_URS_2025_01/566901261</t>
  </si>
  <si>
    <t>572341111</t>
  </si>
  <si>
    <t>Vyspravení krytu komunikací po překopech pl přes 15 m2 asfalt betonem ACO (AB) tl přes 30 do 50 mm</t>
  </si>
  <si>
    <t>1919466666</t>
  </si>
  <si>
    <t>https://podminky.urs.cz/item/CS_URS_2025_01/572341111</t>
  </si>
  <si>
    <t>573231108</t>
  </si>
  <si>
    <t>Postřik živičný spojovací ze silniční emulze v množství 0,50 kg/m2</t>
  </si>
  <si>
    <t>1390152757</t>
  </si>
  <si>
    <t>https://podminky.urs.cz/item/CS_URS_2025_01/573231108</t>
  </si>
  <si>
    <t>577134121</t>
  </si>
  <si>
    <t>Asfaltový beton vrstva obrusná ACO 11+ (ABS) tř. I tl 40 mm š přes 3 m z nemodifikovaného asfaltu</t>
  </si>
  <si>
    <t>1554558897</t>
  </si>
  <si>
    <t>https://podminky.urs.cz/item/CS_URS_2025_01/577134121</t>
  </si>
  <si>
    <t>596211112</t>
  </si>
  <si>
    <t>Kladení zámkové dlažby komunikací pro pěší ručně tl 60 mm skupiny A pl přes 100 do 300 m2</t>
  </si>
  <si>
    <t>-311138285</t>
  </si>
  <si>
    <t>https://podminky.urs.cz/item/CS_URS_2025_01/596211112</t>
  </si>
  <si>
    <t>varovný pás</t>
  </si>
  <si>
    <t>8,7</t>
  </si>
  <si>
    <t>Doplnění po sítích - stávající dlažba</t>
  </si>
  <si>
    <t>59245018</t>
  </si>
  <si>
    <t>dlažba skladebná betonová 200x100mm tl 60mm přírodní</t>
  </si>
  <si>
    <t>1541702937</t>
  </si>
  <si>
    <t>59245006</t>
  </si>
  <si>
    <t>dlažba pro nevidomé betonová 200x100mm tl 60mm barevná</t>
  </si>
  <si>
    <t>1511597066</t>
  </si>
  <si>
    <t>596211212</t>
  </si>
  <si>
    <t>Kladení zámkové dlažby komunikací pro pěší ručně tl 80 mm skupiny A pl přes 100 do 300 m2</t>
  </si>
  <si>
    <t>1010940510</t>
  </si>
  <si>
    <t>https://podminky.urs.cz/item/CS_URS_2025_01/596211212</t>
  </si>
  <si>
    <t>59245020</t>
  </si>
  <si>
    <t>dlažba skladebná betonová 200x100mm tl 80mm přírodní</t>
  </si>
  <si>
    <t>969805130</t>
  </si>
  <si>
    <t>916131213</t>
  </si>
  <si>
    <t>Osazení silničního obrubníku betonového stojatého s boční opěrou do lože z betonu prostého</t>
  </si>
  <si>
    <t>942047563</t>
  </si>
  <si>
    <t>https://podminky.urs.cz/item/CS_URS_2025_01/916131213</t>
  </si>
  <si>
    <t>59217031</t>
  </si>
  <si>
    <t>obrubník silniční betonový 1000x150x250mm</t>
  </si>
  <si>
    <t>-1066823372</t>
  </si>
  <si>
    <t>59217029</t>
  </si>
  <si>
    <t>obrubník silniční betonový nájezdový 1000x150x150mm</t>
  </si>
  <si>
    <t>1137522921</t>
  </si>
  <si>
    <t>59217030</t>
  </si>
  <si>
    <t>obrubník silniční betonový přechodový 1000x150x150-250mm</t>
  </si>
  <si>
    <t>-609726296</t>
  </si>
  <si>
    <t>916331112</t>
  </si>
  <si>
    <t>Osazení zahradního obrubníku betonového do lože z betonu s boční opěrou</t>
  </si>
  <si>
    <t>603766739</t>
  </si>
  <si>
    <t>https://podminky.urs.cz/item/CS_URS_2025_01/916331112</t>
  </si>
  <si>
    <t>59217001</t>
  </si>
  <si>
    <t>obrubník zahradní betonový 1000x50x250mm</t>
  </si>
  <si>
    <t>884173590</t>
  </si>
  <si>
    <t>919730-R1</t>
  </si>
  <si>
    <t>Výplň spár v živičném krytu pružnou biitumenovou hmotou</t>
  </si>
  <si>
    <t>349988172</t>
  </si>
  <si>
    <t>styk původní a nové asf. vozovky</t>
  </si>
  <si>
    <t>26,5*2+12,5*2+29,1*2</t>
  </si>
  <si>
    <t>Doplňující konstrukce a práce pozemních komunikací, letišť a ploch</t>
  </si>
  <si>
    <t>914511111</t>
  </si>
  <si>
    <t>Montáž sloupku dopravních značek délky do 3,5 m s betonovým základem</t>
  </si>
  <si>
    <t>1636819766</t>
  </si>
  <si>
    <t>https://podminky.urs.cz/item/CS_URS_2025_01/914511111</t>
  </si>
  <si>
    <t>"Orientační zvukový modul:" 2</t>
  </si>
  <si>
    <t>"Dopravní návěstidlo:" 3</t>
  </si>
  <si>
    <t>40445225</t>
  </si>
  <si>
    <t>sloupek pro dopravní značku Zn D 60mm v 3,5m</t>
  </si>
  <si>
    <t>82510360</t>
  </si>
  <si>
    <t>včetně zavíčkování</t>
  </si>
  <si>
    <t>404452560</t>
  </si>
  <si>
    <t>svorka upínací na sloupek dopravní značky D 60mm</t>
  </si>
  <si>
    <t>-458047062</t>
  </si>
  <si>
    <t>3*2+2</t>
  </si>
  <si>
    <t>935932422r</t>
  </si>
  <si>
    <t>Odvodňovací betonový žlab pro zatížení D400 rozměru 200x200 mm s roštem mřížkovým z litiny, D+M</t>
  </si>
  <si>
    <t>545610965</t>
  </si>
  <si>
    <t>6,0</t>
  </si>
  <si>
    <t>997221551</t>
  </si>
  <si>
    <t>Vodorovná doprava suti ze sypkých materiálů do 1 km</t>
  </si>
  <si>
    <t>668342450</t>
  </si>
  <si>
    <t>https://podminky.urs.cz/item/CS_URS_2025_01/997221551</t>
  </si>
  <si>
    <t>169,225*0,75 "Přepočtené koeficientem množství</t>
  </si>
  <si>
    <t>997221559</t>
  </si>
  <si>
    <t>Příplatek ZKD 1 km u vodorovné dopravy suti ze sypkých materiálů</t>
  </si>
  <si>
    <t>-1570095238</t>
  </si>
  <si>
    <t>https://podminky.urs.cz/item/CS_URS_2025_01/997221559</t>
  </si>
  <si>
    <t>169,225*15 "Přepočtené koeficientem množství</t>
  </si>
  <si>
    <t>997221561</t>
  </si>
  <si>
    <t>Vodorovná doprava suti z kusových materiálů do 1 km</t>
  </si>
  <si>
    <t>-739317011</t>
  </si>
  <si>
    <t>https://podminky.urs.cz/item/CS_URS_2025_01/997221561</t>
  </si>
  <si>
    <t>169,225*0,25 "Přepočtené koeficientem množství</t>
  </si>
  <si>
    <t>997221569</t>
  </si>
  <si>
    <t>Příplatek ZKD 1 km u vodorovné dopravy suti z kusových materiálů</t>
  </si>
  <si>
    <t>2050970190</t>
  </si>
  <si>
    <t>https://podminky.urs.cz/item/CS_URS_2025_01/997221569</t>
  </si>
  <si>
    <t>169,225*5 "Přepočtené koeficientem množství</t>
  </si>
  <si>
    <t>997221861</t>
  </si>
  <si>
    <t>Poplatek za uložení na recyklační skládce (skládkovné) stavebního odpadu z prostého betonu pod kódem 17 01 01</t>
  </si>
  <si>
    <t>-1446557993</t>
  </si>
  <si>
    <t>https://podminky.urs.cz/item/CS_URS_2025_01/997221861</t>
  </si>
  <si>
    <t>169,225*0,09 "Přepočtené koeficientem množství</t>
  </si>
  <si>
    <t>997221873</t>
  </si>
  <si>
    <t>Poplatek za uložení na recyklační skládce (skládkovné) stavebního odpadu zeminy a kamení zatříděného do Katalogu odpadů pod kódem 17 05 04</t>
  </si>
  <si>
    <t>-1244146418</t>
  </si>
  <si>
    <t>https://podminky.urs.cz/item/CS_URS_2025_01/997221873</t>
  </si>
  <si>
    <t>169,225*0,69 "Přepočtené koeficientem množství</t>
  </si>
  <si>
    <t>997221875</t>
  </si>
  <si>
    <t>Poplatek za uložení na recyklační skládce (skládkovné) stavebního odpadu asfaltového bez obsahu dehtu zatříděného do Katalogu odpadů pod kódem 17 03 02</t>
  </si>
  <si>
    <t>167585782</t>
  </si>
  <si>
    <t>https://podminky.urs.cz/item/CS_URS_2025_01/997221875</t>
  </si>
  <si>
    <t>169,225*0,12 "Přepočtené koeficientem množství</t>
  </si>
  <si>
    <t>997013635</t>
  </si>
  <si>
    <t>Poplatek za uložení na skládce (skládkovné) komunálního odpadu kód odpadu 20 03 01</t>
  </si>
  <si>
    <t>-482375416</t>
  </si>
  <si>
    <t>https://podminky.urs.cz/item/CS_URS_2025_01/997013635</t>
  </si>
  <si>
    <t>169,225*0,04 "Přepočtené koeficientem množství</t>
  </si>
  <si>
    <t>998223011</t>
  </si>
  <si>
    <t>Přesun hmot pro pozemní komunikace s krytem dlážděným</t>
  </si>
  <si>
    <t>2030606584</t>
  </si>
  <si>
    <t>https://podminky.urs.cz/item/CS_URS_2025_01/998223011</t>
  </si>
  <si>
    <t>76781-R01</t>
  </si>
  <si>
    <t>Ocelová konstrukce zákrytu opláštěná tahokovem výška 2,0 m, žárový pozink, D+M</t>
  </si>
  <si>
    <t>-2022115869</t>
  </si>
  <si>
    <t>Podrobný popis viz PD výrobky exteriérové</t>
  </si>
  <si>
    <t>-včetně kotvení a kotvícího materiálu</t>
  </si>
  <si>
    <t>-hmotnost 200kg</t>
  </si>
  <si>
    <t>-délka 6,2 m</t>
  </si>
  <si>
    <t>76781-R02</t>
  </si>
  <si>
    <t>Mobilní plastová nádoba s kolečky 240 l</t>
  </si>
  <si>
    <t>1250350099</t>
  </si>
  <si>
    <t>998767201</t>
  </si>
  <si>
    <t>Přesun hmot procentní pro zámečnické konstrukce v objektech v do 6 m</t>
  </si>
  <si>
    <t>328169762</t>
  </si>
  <si>
    <t>https://podminky.urs.cz/item/CS_URS_2025_01/998767201</t>
  </si>
  <si>
    <t>DEŠ_KAN - Přípojka dešťov...</t>
  </si>
  <si>
    <t>D1 - dešťová kanalizace - venkovní část</t>
  </si>
  <si>
    <t>D2 - Zemní práce</t>
  </si>
  <si>
    <t>D3 - Ostatní náklady</t>
  </si>
  <si>
    <t>D1</t>
  </si>
  <si>
    <t>dešťová kanalizace - venkovní část</t>
  </si>
  <si>
    <t>Pol115</t>
  </si>
  <si>
    <t>Potrubí KG PVC 160, SN12</t>
  </si>
  <si>
    <t>-841848067</t>
  </si>
  <si>
    <t>Pol116</t>
  </si>
  <si>
    <t>Výstražná fólie</t>
  </si>
  <si>
    <t>1827418838</t>
  </si>
  <si>
    <t>Pol87</t>
  </si>
  <si>
    <t>Napojení na stávající kanalizační šachtu</t>
  </si>
  <si>
    <t>420643618</t>
  </si>
  <si>
    <t>Jedná se o uliční šachtu, neznámá hloubka - před začátkem prací nutno určit hloubku napojení!!</t>
  </si>
  <si>
    <t>Pol117</t>
  </si>
  <si>
    <t>Revizní šachta s nornou stěnou, DN1000, poklop DN600, C250</t>
  </si>
  <si>
    <t>-269084389</t>
  </si>
  <si>
    <t xml:space="preserve">Pojízdný poklop C250, DN 1000/VSTUP DN 600 -osazení norné stěny, vč. stoupátek </t>
  </si>
  <si>
    <t>Pol118</t>
  </si>
  <si>
    <t>Podkladní beton pro usazení revizní šachty</t>
  </si>
  <si>
    <t>-999651436</t>
  </si>
  <si>
    <t>Pol119</t>
  </si>
  <si>
    <t>Filtrační šachta DN400 s filtračním košem</t>
  </si>
  <si>
    <t>262020554</t>
  </si>
  <si>
    <t>poklop C250, vč. fitračního koš s otvory 0,35 mm, Připojení DN 150, Hloubka odtoku: 1,34 m</t>
  </si>
  <si>
    <t>Pol120</t>
  </si>
  <si>
    <t>Napojení na vnitřní rozvody dešťové kanalizace</t>
  </si>
  <si>
    <t>-1139038424</t>
  </si>
  <si>
    <t>Hloubka vyvedení 1,15m pod +-0,00</t>
  </si>
  <si>
    <t>Pol121</t>
  </si>
  <si>
    <t>Podzemní nádrž na dešťovou vodu železobetonová -celkový objem 22800 litrů, akumulační část 9000 litrů, retenční část 13 800 litrů</t>
  </si>
  <si>
    <t>960831528</t>
  </si>
  <si>
    <t>Samonosná, vstup DN600, poklop C250</t>
  </si>
  <si>
    <t>Pol122</t>
  </si>
  <si>
    <t>Napojení na liniový žlab</t>
  </si>
  <si>
    <t>1930207381</t>
  </si>
  <si>
    <t>Pol97</t>
  </si>
  <si>
    <t>Přesun hmot</t>
  </si>
  <si>
    <t>kpl</t>
  </si>
  <si>
    <t>-868452231</t>
  </si>
  <si>
    <t>Pol123</t>
  </si>
  <si>
    <t>Tlaková zkouška potrubí</t>
  </si>
  <si>
    <t>-992224059</t>
  </si>
  <si>
    <t>+ vypracování protokolu o tlakové zkoušce</t>
  </si>
  <si>
    <t>Pol99</t>
  </si>
  <si>
    <t>Napojení gravitační kanalizace na novou čerpací jímku</t>
  </si>
  <si>
    <t>412451045</t>
  </si>
  <si>
    <t>D2</t>
  </si>
  <si>
    <t>Pol124</t>
  </si>
  <si>
    <t>Zemní práce - Hloubení nezapažených rýh, strojně s urovnáním dna do předepsaného profilu a spádu v hornině třídy těžitelnosti II skupiny 4 přes 20 do 50 m3</t>
  </si>
  <si>
    <t>310382257</t>
  </si>
  <si>
    <t>Pol125</t>
  </si>
  <si>
    <t>Zřízení pažení a rozepření stěn rýh pro podzemní vedení příložné pro jakoukoliv mezerovitost, hloubky do 3 m</t>
  </si>
  <si>
    <t>686720879</t>
  </si>
  <si>
    <t>Pol102</t>
  </si>
  <si>
    <t>Odstranění pažení a rozepření stěn rýh pro podzemní vedení s uložením materiálu na vzdálenost do 3 m od kraje výkopu příložné, hloubky do 2 m</t>
  </si>
  <si>
    <t>-1726527934</t>
  </si>
  <si>
    <t>Pol103</t>
  </si>
  <si>
    <t>Vodorovné přemístění výkopku nebo sypaniny po suchu na obvyklém dopravním prostředku, bez naložení výkopku, avšak se složením bez rozhrnutí z horniny třídy těžitelnosti II skupiny 4 a 5</t>
  </si>
  <si>
    <t>1108421109</t>
  </si>
  <si>
    <t>Pol104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</si>
  <si>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</si>
  <si>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2111597219</t>
  </si>
  <si>
    <t>Pol105</t>
  </si>
  <si>
    <t>Lože pod potrubí, stoky a drobné objekty v otevřeném výkopu z písku a štěrkopísku</t>
  </si>
  <si>
    <t>141400598</t>
  </si>
  <si>
    <t>Pol126</t>
  </si>
  <si>
    <t>Zasypání potrubí vytěženou horninou</t>
  </si>
  <si>
    <t>-1613013109</t>
  </si>
  <si>
    <t xml:space="preserve"> + obsyp akumulační nádrže</t>
  </si>
  <si>
    <t>Pol107</t>
  </si>
  <si>
    <t>Doprava, Likvidace odpadu, Nakládání, skládání a překládání neulehlého výkopku nebo sypaniny strojně nakládání, množství přes 100 m3, z hornin třídy těžitelnosti I, skupiny 1 až 3</t>
  </si>
  <si>
    <t>-78558100</t>
  </si>
  <si>
    <t xml:space="preserve">Odvoz přebytečné zeminy (cca 24 m3) apod. </t>
  </si>
  <si>
    <t>D3</t>
  </si>
  <si>
    <t>Ostatní náklady</t>
  </si>
  <si>
    <t>Pol108</t>
  </si>
  <si>
    <t>Montážní práce - montáž potrubí</t>
  </si>
  <si>
    <t>-551336125</t>
  </si>
  <si>
    <t>Pol127</t>
  </si>
  <si>
    <t>Dovoz a instalace šachet</t>
  </si>
  <si>
    <t>971036490</t>
  </si>
  <si>
    <t>Pol128</t>
  </si>
  <si>
    <t>Dovoz a instalace akumulační nádrže</t>
  </si>
  <si>
    <t>209013979</t>
  </si>
  <si>
    <t>Pol129</t>
  </si>
  <si>
    <t>Vytyčení stávajících sítí</t>
  </si>
  <si>
    <t>-1476626793</t>
  </si>
  <si>
    <t>Pol111</t>
  </si>
  <si>
    <t>Koordinační činnost</t>
  </si>
  <si>
    <t>1318728645</t>
  </si>
  <si>
    <t>Pol130</t>
  </si>
  <si>
    <t>Likvidace odpadu</t>
  </si>
  <si>
    <t>-17116245</t>
  </si>
  <si>
    <t>PLY - Přípojka plynovodu</t>
  </si>
  <si>
    <t>D1 - Přípojka plynovodu</t>
  </si>
  <si>
    <t>Pol131</t>
  </si>
  <si>
    <t>Potrubí PE100 RC SDR11 d32</t>
  </si>
  <si>
    <t>2094666363</t>
  </si>
  <si>
    <t>Trubka d32. Jedná se o trubky a tvarovky určené pro venkovní rozvody plynovodu uložené v zemi.</t>
  </si>
  <si>
    <t>Pol132</t>
  </si>
  <si>
    <t>Potrubí PE100 RC SDR11 d32 - tyč</t>
  </si>
  <si>
    <t>1945866270</t>
  </si>
  <si>
    <t>Tyč d32. Jedná se o trubky a tvarovky určené pro venkovní rozvody plynovodu uložené v zemi, svislá část k HUP</t>
  </si>
  <si>
    <t>Pol133</t>
  </si>
  <si>
    <t>Ocelové potrubí DN25</t>
  </si>
  <si>
    <t>-728692239</t>
  </si>
  <si>
    <t>Pol86</t>
  </si>
  <si>
    <t>Signalizační vodič + výstražná fólie</t>
  </si>
  <si>
    <t>1928446635</t>
  </si>
  <si>
    <t>Pol134</t>
  </si>
  <si>
    <t>Napojení plynovodní přípojky na stávající STL plynovodní řad (PE SDR11, d110) bude provedeno pomocí navrtávacího T-kusu</t>
  </si>
  <si>
    <t>-1209938084</t>
  </si>
  <si>
    <t>*neznámá hloubka</t>
  </si>
  <si>
    <t>*předpokládaná hloubka napojení -1,2m</t>
  </si>
  <si>
    <t>*nutno koordinovat při realizaci</t>
  </si>
  <si>
    <t>Pol135</t>
  </si>
  <si>
    <t>Elektrotvarovka, elektrokoleno 90°</t>
  </si>
  <si>
    <t>1717444026</t>
  </si>
  <si>
    <t>s integrovaným držákem SDR11, d32</t>
  </si>
  <si>
    <t>Pol136</t>
  </si>
  <si>
    <t>Plynoměrný a regulační pilíř + typová plechová skříň min. rozměry 600x600x250 mm</t>
  </si>
  <si>
    <t>453392056</t>
  </si>
  <si>
    <t>Šířka min. 600mm, výška min. 1300mm Větraná dvířka s nápisem HUP</t>
  </si>
  <si>
    <t>Pol137</t>
  </si>
  <si>
    <t>Plynoměr G4, dle správce sítě</t>
  </si>
  <si>
    <t>-1904837544</t>
  </si>
  <si>
    <t xml:space="preserve">ref.: ME_G4-250 DN25_PN0,5  (250mm)</t>
  </si>
  <si>
    <t>Pol138</t>
  </si>
  <si>
    <t>Zemní přechodka DN25</t>
  </si>
  <si>
    <t>-260007366</t>
  </si>
  <si>
    <t>Pol139</t>
  </si>
  <si>
    <t>Regulátor tlaku plynu</t>
  </si>
  <si>
    <t>16488967</t>
  </si>
  <si>
    <t>Ref.: Francel B6</t>
  </si>
  <si>
    <t>Pol140</t>
  </si>
  <si>
    <t>Kulový kohout DN25</t>
  </si>
  <si>
    <t>-1749742729</t>
  </si>
  <si>
    <t>Pol141</t>
  </si>
  <si>
    <t>Zátka + navárek</t>
  </si>
  <si>
    <t>-243693549</t>
  </si>
  <si>
    <t>Pol142</t>
  </si>
  <si>
    <t>Sferokoleno s vnějším a vnitřním závitem</t>
  </si>
  <si>
    <t>366951421</t>
  </si>
  <si>
    <t>1185380524</t>
  </si>
  <si>
    <t>Pol98</t>
  </si>
  <si>
    <t>Tlaková zkouška potrubí do DN 40</t>
  </si>
  <si>
    <t>1668391625</t>
  </si>
  <si>
    <t>Pol100</t>
  </si>
  <si>
    <t>Zemní práce - Hloubení nezapažených rýh šířky do 800 mm strojně s urovnáním dna do předepsaného profilu a spádu v hornině třídy těžitelnosti II skupiny 4</t>
  </si>
  <si>
    <t>-1105860813</t>
  </si>
  <si>
    <t xml:space="preserve">Výkop pod vozovkou - vč. Rozříznutí asfaltu apod. </t>
  </si>
  <si>
    <t>Pol101</t>
  </si>
  <si>
    <t>Zřízení pažení a rozepření stěn rýh pro podzemní vedení příložné pro jakoukoliv mezerovitost, hloubky do 2 m</t>
  </si>
  <si>
    <t>-2044289938</t>
  </si>
  <si>
    <t>1551119297</t>
  </si>
  <si>
    <t>561365615</t>
  </si>
  <si>
    <t>-1208853489</t>
  </si>
  <si>
    <t>1889304136</t>
  </si>
  <si>
    <t>Pol106</t>
  </si>
  <si>
    <t>Zasypání přípojky vytěženou horninou</t>
  </si>
  <si>
    <t>-1448269022</t>
  </si>
  <si>
    <t>zapravení komunikace</t>
  </si>
  <si>
    <t>2,5</t>
  </si>
  <si>
    <t>-1649612391</t>
  </si>
  <si>
    <t xml:space="preserve">Odvoz přebytečné zeminy (cca 0,5 m3) apod. </t>
  </si>
  <si>
    <t>0,5</t>
  </si>
  <si>
    <t>-1481871286</t>
  </si>
  <si>
    <t>Pol143</t>
  </si>
  <si>
    <t>Dovoz a instalace plyn. Pilíře</t>
  </si>
  <si>
    <t>1188783160</t>
  </si>
  <si>
    <t>Pol110</t>
  </si>
  <si>
    <t>104228128</t>
  </si>
  <si>
    <t>-1846268718</t>
  </si>
  <si>
    <t>SPL_KAN - Přípojka splašk...</t>
  </si>
  <si>
    <t>D1 - Přípojka splaškové kanalizace</t>
  </si>
  <si>
    <t>Přípojka splaškové kanalizace</t>
  </si>
  <si>
    <t>Pol85</t>
  </si>
  <si>
    <t>Potrubí HDPE d40x3,7mm, SDR11</t>
  </si>
  <si>
    <t>1215627917</t>
  </si>
  <si>
    <t>Trubka d40x3,7, HDPE 100 SDR 11. Jedná se o trubky a tvarovky určené pro venkovní rozvody tlakové kanalizace uložené v zemi.</t>
  </si>
  <si>
    <t>-1970147696</t>
  </si>
  <si>
    <t>-197176447</t>
  </si>
  <si>
    <t>Jedná se o uliční šachtu s čedičovým dnem</t>
  </si>
  <si>
    <t>Pol88</t>
  </si>
  <si>
    <t>Nová čerpací jímka prefa tlakové kanalizace, hloubka cca 3,6m</t>
  </si>
  <si>
    <t>586896403</t>
  </si>
  <si>
    <t>Pojízdný poklop D400, DN 1000/VSTUP DN 600</t>
  </si>
  <si>
    <t>-osazení vertikálního ponorného čerpadla s řezacím stavitelným ústrojím</t>
  </si>
  <si>
    <t>-splaškové odpadní vody budou čerpány do stávající gravitační kanalizační</t>
  </si>
  <si>
    <t>stoky v přilehlé komunikaci vč. stoupátek</t>
  </si>
  <si>
    <t>Pol89</t>
  </si>
  <si>
    <t>stoky v přilehlé komunikaci</t>
  </si>
  <si>
    <t>-1021779411</t>
  </si>
  <si>
    <t>Pol90</t>
  </si>
  <si>
    <t>vč. stoupátek</t>
  </si>
  <si>
    <t>-286948451</t>
  </si>
  <si>
    <t>Pol91</t>
  </si>
  <si>
    <t>Rozvaděč BVS</t>
  </si>
  <si>
    <t>-1956779752</t>
  </si>
  <si>
    <t>Umístění max. 5m od domovní čerpací jímky</t>
  </si>
  <si>
    <t>Pol92</t>
  </si>
  <si>
    <t>Spojka přímá d40</t>
  </si>
  <si>
    <t>-834294010</t>
  </si>
  <si>
    <t>Tvarovka pro svařování na tupo z PE 100, SDR 11</t>
  </si>
  <si>
    <t>Pol93</t>
  </si>
  <si>
    <t>Šoupě pro domovní kanalizační tlakové přípojky ISO 2630</t>
  </si>
  <si>
    <t>-1803010889</t>
  </si>
  <si>
    <t>• z POM (polyoxymetylén) na obou stranách s hrdlem ISO pro potrubí z PE</t>
  </si>
  <si>
    <t>• měkcetěsnící klínové šoupátko s hladkým a volným průtokovým kanálem</t>
  </si>
  <si>
    <t>• pro PE potrubí dle EN 12201 a DIN 8074</t>
  </si>
  <si>
    <t>• do PN 16</t>
  </si>
  <si>
    <t>• při teplotě média do 30°C</t>
  </si>
  <si>
    <t>• všechny části šoupátka z materiálů odolných proti korozi</t>
  </si>
  <si>
    <t>• maximální přípustný ovládací moment 80Nm</t>
  </si>
  <si>
    <t>Pol94</t>
  </si>
  <si>
    <t>Pojistný ventil</t>
  </si>
  <si>
    <t>-305206701</t>
  </si>
  <si>
    <t>Pol95</t>
  </si>
  <si>
    <t>Zpětná klapka d40</t>
  </si>
  <si>
    <t>-259846887</t>
  </si>
  <si>
    <t>Pol96</t>
  </si>
  <si>
    <t>Uliční litinový poklop DN600</t>
  </si>
  <si>
    <t>-1925980917</t>
  </si>
  <si>
    <t xml:space="preserve">Materiál: tvárná litina (GGG - EN GJS) s povrchovou úpravou černým epoxidovým práškovým nástřikem, spojovací nýt a třmen - konstrukční ocel </t>
  </si>
  <si>
    <t>třída zatížení D400</t>
  </si>
  <si>
    <t>1611222913</t>
  </si>
  <si>
    <t>711108709</t>
  </si>
  <si>
    <t>1743361646</t>
  </si>
  <si>
    <t>-2008155656</t>
  </si>
  <si>
    <t>Výkop pod vozovkou - vč. Rozříznutí asfaltu apod</t>
  </si>
  <si>
    <t>-697803107</t>
  </si>
  <si>
    <t>1149704661</t>
  </si>
  <si>
    <t>872455662</t>
  </si>
  <si>
    <t>-606758101</t>
  </si>
  <si>
    <t>206414409</t>
  </si>
  <si>
    <t>-2061875527</t>
  </si>
  <si>
    <t>1695955550</t>
  </si>
  <si>
    <t xml:space="preserve">Odvoz přebytečné zeminy (cca 2 m3) apod. </t>
  </si>
  <si>
    <t>-151583229</t>
  </si>
  <si>
    <t>Pol109</t>
  </si>
  <si>
    <t>Dovoz a instalace hlavní šachty</t>
  </si>
  <si>
    <t>-360963717</t>
  </si>
  <si>
    <t>-1657046200</t>
  </si>
  <si>
    <t>-874857252</t>
  </si>
  <si>
    <t>SIL - Silnoproudá elektro...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</si>
  <si>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</si>
  <si>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</si>
  <si>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</si>
  <si>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</si>
  <si>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</si>
  <si>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</si>
  <si>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</si>
  <si>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725</t>
  </si>
  <si>
    <t>Zdravotechnika - zařizovací předměty</t>
  </si>
  <si>
    <t>725291680</t>
  </si>
  <si>
    <t>Montáž osoušeče rukou</t>
  </si>
  <si>
    <t>543195689</t>
  </si>
  <si>
    <t>https://podminky.urs.cz/item/CS_URS_2025_01/725291680</t>
  </si>
  <si>
    <t>35889011</t>
  </si>
  <si>
    <t>osoušeč rukou štěrbinový nárazuvzdovné provedení IK10 infračervený senzor LED display včetně konzoly bílý</t>
  </si>
  <si>
    <t>1235152304</t>
  </si>
  <si>
    <t>35889015</t>
  </si>
  <si>
    <t>osoušeč rukou na čidlo skříň polykarbonát stříbrný IPX1</t>
  </si>
  <si>
    <t>123109987</t>
  </si>
  <si>
    <t>741</t>
  </si>
  <si>
    <t>Elektroinstalace - silnoproud</t>
  </si>
  <si>
    <t>741112061</t>
  </si>
  <si>
    <t>Montáž krabice přístrojová zapuštěná plastová kruhová</t>
  </si>
  <si>
    <t>-28595639</t>
  </si>
  <si>
    <t>https://podminky.urs.cz/item/CS_URS_2025_01/741112061</t>
  </si>
  <si>
    <t>34571451</t>
  </si>
  <si>
    <t>krabice pod omítku PVC přístrojová kruhová D 70mm hluboká</t>
  </si>
  <si>
    <t>1433653435</t>
  </si>
  <si>
    <t>741112101</t>
  </si>
  <si>
    <t>Montáž rozvodka zapuštěná plastová kruhová</t>
  </si>
  <si>
    <t>2055764861</t>
  </si>
  <si>
    <t>https://podminky.urs.cz/item/CS_URS_2025_01/741112101</t>
  </si>
  <si>
    <t>34571563</t>
  </si>
  <si>
    <t>krabice pod omítku PVC odbočná kruhová D 100mm s víčkem a svorkovnicí</t>
  </si>
  <si>
    <t>-394751999</t>
  </si>
  <si>
    <t>741112111</t>
  </si>
  <si>
    <t>Montáž rozvodka nástěnná plastová čtyřhranná vodič D do 4 mm2</t>
  </si>
  <si>
    <t>-1696080737</t>
  </si>
  <si>
    <t>https://podminky.urs.cz/item/CS_URS_2025_01/741112111</t>
  </si>
  <si>
    <t>34571479</t>
  </si>
  <si>
    <t>krabice v uzavřeném provedení PP s krytím IP 66 čtvercová 100x100mm</t>
  </si>
  <si>
    <t>1113274439</t>
  </si>
  <si>
    <t>741120124</t>
  </si>
  <si>
    <t>Montáž fotovoltaických kabelů uložených v trubkách nebo lištách průměru přes 4 do 6 mm</t>
  </si>
  <si>
    <t>-872448007</t>
  </si>
  <si>
    <t>https://podminky.urs.cz/item/CS_URS_2025_01/741120124</t>
  </si>
  <si>
    <t>34111851</t>
  </si>
  <si>
    <t>kabel fotovoltaický černý nebo červený průměr 6mm</t>
  </si>
  <si>
    <t>1861447925</t>
  </si>
  <si>
    <t>360*1,2 "Přepočtené koeficientem množství</t>
  </si>
  <si>
    <t>741120301</t>
  </si>
  <si>
    <t>Montáž vodič Cu izolovaný plný a laněný s PVC pláštěm žíla 0,55 až 16 mm2 pevně (např. CY, CHAH-V)</t>
  </si>
  <si>
    <t>-1041053800</t>
  </si>
  <si>
    <t>https://podminky.urs.cz/item/CS_URS_2025_01/741120301</t>
  </si>
  <si>
    <t>34140825</t>
  </si>
  <si>
    <t>vodič propojovací jádro Cu plné izolace PVC 450/750V (H07V-U) 1x4mm2</t>
  </si>
  <si>
    <t>1167664614</t>
  </si>
  <si>
    <t>80*1,15 "Přepočtené koeficientem množství</t>
  </si>
  <si>
    <t>34141040</t>
  </si>
  <si>
    <t>vodič propojovací jádro Cu plné izolace PVC 450/750V (H07V-U) 1x10mm2</t>
  </si>
  <si>
    <t>1461264406</t>
  </si>
  <si>
    <t>34141359</t>
  </si>
  <si>
    <t>vodič propojovací mrazuvzdorný jádro Cu lanované izolace PVC 450/750V (CMA) 1x16mm2</t>
  </si>
  <si>
    <t>107110318</t>
  </si>
  <si>
    <t>113,043*1,15 "Přepočtené koeficientem množství</t>
  </si>
  <si>
    <t>741122025</t>
  </si>
  <si>
    <t>Montáž kabel Cu bez ukončení uložený pod omítku plný kulatý 4x16 až 25 mm2 (např. CYKY)</t>
  </si>
  <si>
    <t>-1939254989</t>
  </si>
  <si>
    <t>https://podminky.urs.cz/item/CS_URS_2025_01/741122025</t>
  </si>
  <si>
    <t>34111080</t>
  </si>
  <si>
    <t>kabel instalační jádro Cu plné izolace PVC plášť PVC 450/750V (CYKY) 4x16mm2</t>
  </si>
  <si>
    <t>792326452</t>
  </si>
  <si>
    <t>70*1,15 "Přepočtené koeficientem množství</t>
  </si>
  <si>
    <t>34111610</t>
  </si>
  <si>
    <t>kabel silový jádro Cu izolace PVC plášť PVC 0,6/1kV (1-CYKY) 4x25mm2</t>
  </si>
  <si>
    <t>-981956247</t>
  </si>
  <si>
    <t>68*1,15 "Přepočtené koeficientem množství</t>
  </si>
  <si>
    <t>741122031</t>
  </si>
  <si>
    <t>Montáž kabel Cu bez ukončení uložený pod omítku plný kulatý 5x1,5 až 2,5 mm2 (např. CYKY)</t>
  </si>
  <si>
    <t>729053543</t>
  </si>
  <si>
    <t>https://podminky.urs.cz/item/CS_URS_2025_01/741122031</t>
  </si>
  <si>
    <t>34111090</t>
  </si>
  <si>
    <t>kabel instalační jádro Cu plné izolace PVC plášť PVC 450/750V (CYKY) 5x1,5mm2</t>
  </si>
  <si>
    <t>1374292093</t>
  </si>
  <si>
    <t>300*1,15 "Přepočtené koeficientem množství</t>
  </si>
  <si>
    <t>741122121</t>
  </si>
  <si>
    <t>Montáž kabel Cu plný kulatý žíla 2x1,5 až 6 mm2 zatažený v trubkách (např. CYKY)</t>
  </si>
  <si>
    <t>1671521920</t>
  </si>
  <si>
    <t>https://podminky.urs.cz/item/CS_URS_2025_01/741122121</t>
  </si>
  <si>
    <t>34111005</t>
  </si>
  <si>
    <t>kabel instalační jádro Cu plné izolace PVC plášť PVC 450/750V (CYKY) 2x1,5mm2</t>
  </si>
  <si>
    <t>330306038</t>
  </si>
  <si>
    <t>650*1,15 "Přepočtené koeficientem množství</t>
  </si>
  <si>
    <t>741122122</t>
  </si>
  <si>
    <t>Montáž kabel Cu plný kulatý žíla 3x1,5 až 6 mm2 zatažený v trubkách (např. CYKY)</t>
  </si>
  <si>
    <t>174540558</t>
  </si>
  <si>
    <t>https://podminky.urs.cz/item/CS_URS_2025_01/741122122</t>
  </si>
  <si>
    <t>34111531</t>
  </si>
  <si>
    <t>kabel silový oheň retardující bezhalogenový s funkčností při požáru 180min a P60-R reakce na oheň B2cas1d1a1 jádro Cu 0,6/1kV (1-CSKH-V) 3x1,5mm2</t>
  </si>
  <si>
    <t>1189663684</t>
  </si>
  <si>
    <t>148*1,15 "Přepočtené koeficientem množství</t>
  </si>
  <si>
    <t>1514837882</t>
  </si>
  <si>
    <t>34111030</t>
  </si>
  <si>
    <t>kabel instalační jádro Cu plné izolace PVC plášť PVC 450/750V (CYKY) 3x1,5mm2</t>
  </si>
  <si>
    <t>-125056332</t>
  </si>
  <si>
    <t>3200*1,15 "Přepočtené koeficientem množství</t>
  </si>
  <si>
    <t>34111036</t>
  </si>
  <si>
    <t>kabel instalační jádro Cu plné izolace PVC plášť PVC 450/750V (CYKY) 3x2,5mm2</t>
  </si>
  <si>
    <t>-1865671549</t>
  </si>
  <si>
    <t>3396*1,15 "Přepočtené koeficientem množství</t>
  </si>
  <si>
    <t>741122142</t>
  </si>
  <si>
    <t>Montáž kabel Cu plný kulatý žíla 5x1,5 až 2,5 mm2 zatažený v trubkách (např. CYKY)</t>
  </si>
  <si>
    <t>-2146858920</t>
  </si>
  <si>
    <t>https://podminky.urs.cz/item/CS_URS_2025_01/741122142</t>
  </si>
  <si>
    <t>34111094</t>
  </si>
  <si>
    <t>kabel instalační jádro Cu plné izolace PVC plášť PVC 450/750V (CYKY) 5x2,5mm2</t>
  </si>
  <si>
    <t>1679450026</t>
  </si>
  <si>
    <t>86*1,15 "Přepočtené koeficientem množství</t>
  </si>
  <si>
    <t>741122143</t>
  </si>
  <si>
    <t>Montáž kabel Cu plný kulatý žíla 5x4 až 6 mm2 zatažený v trubkách (např. CYKY)</t>
  </si>
  <si>
    <t>358898572</t>
  </si>
  <si>
    <t>https://podminky.urs.cz/item/CS_URS_2025_01/741122143</t>
  </si>
  <si>
    <t>34111100</t>
  </si>
  <si>
    <t>kabel instalační jádro Cu plné izolace PVC plášť PVC 450/750V (CYKY) 5x6mm2</t>
  </si>
  <si>
    <t>-413112809</t>
  </si>
  <si>
    <t>376*1,2 "Přepočtené koeficientem množství</t>
  </si>
  <si>
    <t>695518626</t>
  </si>
  <si>
    <t>34111098</t>
  </si>
  <si>
    <t>kabel instalační jádro Cu plné izolace PVC plášť PVC 450/750V (CYKY) 5x4mm2</t>
  </si>
  <si>
    <t>-1075042556</t>
  </si>
  <si>
    <t>69*1,15 "Přepočtené koeficientem množství</t>
  </si>
  <si>
    <t>741122145</t>
  </si>
  <si>
    <t>Montáž kabel Cu plný kulatý žíla 5x16 mm2 zatažený v trubkách (např. CYKY)</t>
  </si>
  <si>
    <t>-1965379106</t>
  </si>
  <si>
    <t>https://podminky.urs.cz/item/CS_URS_2025_01/741122145</t>
  </si>
  <si>
    <t>34113035</t>
  </si>
  <si>
    <t>kabel instalační jádro Cu plné izolace PVC plášť PVC 450/750V (CYKY) 5x16mm2</t>
  </si>
  <si>
    <t>-456848158</t>
  </si>
  <si>
    <t>92*1,15 "Přepočtené koeficientem množství</t>
  </si>
  <si>
    <t>741122146</t>
  </si>
  <si>
    <t>Montáž kabel Cu plný kulatý žíla 7x1,5 až 2,5 mm2 zatažený v trubkách (např. CYKY)</t>
  </si>
  <si>
    <t>239410489</t>
  </si>
  <si>
    <t>https://podminky.urs.cz/item/CS_URS_2025_01/741122146</t>
  </si>
  <si>
    <t>34111110</t>
  </si>
  <si>
    <t>kabel instalační jádro Cu plné izolace PVC plášť PVC 450/750V (CYKY) 7x1,5mm2</t>
  </si>
  <si>
    <t>1435780092</t>
  </si>
  <si>
    <t>47*1,15 "Přepočtené koeficientem množství</t>
  </si>
  <si>
    <t>741122632</t>
  </si>
  <si>
    <t>Montáž kabel Cu plný kulatý žíla 3x50+35 až 95+50 mm2 uložený pevně (např. CYKY)</t>
  </si>
  <si>
    <t>-1008592599</t>
  </si>
  <si>
    <t>https://podminky.urs.cz/item/CS_URS_2025_01/741122632</t>
  </si>
  <si>
    <t>34111643</t>
  </si>
  <si>
    <t>kabel silový jádro Cu izolace PVC plášť PVC 0,6/1kV (1-CYKY) 3x70+50mm2</t>
  </si>
  <si>
    <t>-380727286</t>
  </si>
  <si>
    <t>15*1,15 "Přepočtené koeficientem množství</t>
  </si>
  <si>
    <t>741124646</t>
  </si>
  <si>
    <t>Montáž kabel Cu topný okruh 230 V do okapu a svodu uchycení na příchytky nebo lanko</t>
  </si>
  <si>
    <t>-1890766063</t>
  </si>
  <si>
    <t>https://podminky.urs.cz/item/CS_URS_2025_01/741124646</t>
  </si>
  <si>
    <t>34191001</t>
  </si>
  <si>
    <t>kabel topný samoregulační 30W/m pro ochranu okapů a svodů</t>
  </si>
  <si>
    <t>-1196962671</t>
  </si>
  <si>
    <t>741130420</t>
  </si>
  <si>
    <t>Nalisování konektorů na fotovoltaický kabel</t>
  </si>
  <si>
    <t>-375423772</t>
  </si>
  <si>
    <t>https://podminky.urs.cz/item/CS_URS_2025_01/741130420</t>
  </si>
  <si>
    <t>34111802</t>
  </si>
  <si>
    <t>konektor slučovací MC4 pro paralelní spojení kabelů od fotovoltaických panelů</t>
  </si>
  <si>
    <t>-1480448446</t>
  </si>
  <si>
    <t>741210001</t>
  </si>
  <si>
    <t>Montáž rozvodnice oceloplechová nebo plastová běžná do 20 kg</t>
  </si>
  <si>
    <t>1657935511</t>
  </si>
  <si>
    <t>https://podminky.urs.cz/item/CS_URS_2025_01/741210001</t>
  </si>
  <si>
    <t>RMAT0001</t>
  </si>
  <si>
    <t>rozvodnice R-AC</t>
  </si>
  <si>
    <t>1153074203</t>
  </si>
  <si>
    <t>RMAT0002</t>
  </si>
  <si>
    <t>rozvodnice R-DC</t>
  </si>
  <si>
    <t>1062388758</t>
  </si>
  <si>
    <t>660242030</t>
  </si>
  <si>
    <t>RMAT0003</t>
  </si>
  <si>
    <t>zásuvková skříň s jištěním a RCD 1xZ32A/3F, 1xZ16A/3F, 2xZ16A/1F, kratí IP54 min.</t>
  </si>
  <si>
    <t>1372194359</t>
  </si>
  <si>
    <t>741210002</t>
  </si>
  <si>
    <t>Montáž rozvodnice oceloplechová nebo plastová běžná do 50 kg</t>
  </si>
  <si>
    <t>-1059818998</t>
  </si>
  <si>
    <t>https://podminky.urs.cz/item/CS_URS_2025_01/741210002</t>
  </si>
  <si>
    <t>RMAT0004</t>
  </si>
  <si>
    <t>rozvodnice RE</t>
  </si>
  <si>
    <t>1169187148</t>
  </si>
  <si>
    <t>RMAT0005</t>
  </si>
  <si>
    <t>rozvodnice RK</t>
  </si>
  <si>
    <t>-72069385</t>
  </si>
  <si>
    <t>RMAT0006</t>
  </si>
  <si>
    <t>rozvodnice RMS2</t>
  </si>
  <si>
    <t>-1639511959</t>
  </si>
  <si>
    <t>741210003</t>
  </si>
  <si>
    <t>Montáž rozvodnice oceloplechová nebo plastová běžná do 100 kg</t>
  </si>
  <si>
    <t>-1042691088</t>
  </si>
  <si>
    <t>https://podminky.urs.cz/item/CS_URS_2025_01/741210003</t>
  </si>
  <si>
    <t>RMAT0007</t>
  </si>
  <si>
    <t>rozvodnice RMS1</t>
  </si>
  <si>
    <t>-823976068</t>
  </si>
  <si>
    <t>741210704</t>
  </si>
  <si>
    <t>Montáž rozvaděč řídící a ovládací pro rozvodny vnitřní i vnější do 500 kg</t>
  </si>
  <si>
    <t>979848219</t>
  </si>
  <si>
    <t>https://podminky.urs.cz/item/CS_URS_2025_01/741210704</t>
  </si>
  <si>
    <t>RMAT0008</t>
  </si>
  <si>
    <t>dieselagregát 25kVA, 20kW, vč. dopravy, zapojení, zprovoznění a revize Dieselagregát je kompaktní a spolehlivý zdroj elektrické energie s maximálním výkonem 25 kVA, který je navržen pro různé aplikace, včetně průmyslových, komerčních a rezidenčních prost</t>
  </si>
  <si>
    <t>-862628734</t>
  </si>
  <si>
    <t>741310101</t>
  </si>
  <si>
    <t>Montáž spínač (polo)zapuštěný bezšroubové připojení 1-jednopólový se zapojením vodičů</t>
  </si>
  <si>
    <t>896370428</t>
  </si>
  <si>
    <t>https://podminky.urs.cz/item/CS_URS_2025_01/741310101</t>
  </si>
  <si>
    <t>34539010</t>
  </si>
  <si>
    <t>přístroj spínače jednopólového, řazení 1, 1So bezšroubové svorky</t>
  </si>
  <si>
    <t>567306659</t>
  </si>
  <si>
    <t>34539049</t>
  </si>
  <si>
    <t>kryt spínače jednoduchý</t>
  </si>
  <si>
    <t>713926704</t>
  </si>
  <si>
    <t>34539059</t>
  </si>
  <si>
    <t>rámeček jednonásobný</t>
  </si>
  <si>
    <t>-1658322903</t>
  </si>
  <si>
    <t>741310121</t>
  </si>
  <si>
    <t>Montáž přepínač (polo)zapuštěný bezšroubové připojení 5-sériový se zapojením vodičů</t>
  </si>
  <si>
    <t>1741580100</t>
  </si>
  <si>
    <t>https://podminky.urs.cz/item/CS_URS_2025_01/741310121</t>
  </si>
  <si>
    <t>34539012</t>
  </si>
  <si>
    <t>přístroj přepínače sériového, řazení 5 bezšroubové svorky</t>
  </si>
  <si>
    <t>53816166</t>
  </si>
  <si>
    <t>34539050</t>
  </si>
  <si>
    <t>kryt spínače dělený</t>
  </si>
  <si>
    <t>-1121172981</t>
  </si>
  <si>
    <t>-2077358847</t>
  </si>
  <si>
    <t>741310122</t>
  </si>
  <si>
    <t>Montáž přepínač (polo)zapuštěný bezšroubové připojení 6-střídavý se zapojením vodičů</t>
  </si>
  <si>
    <t>-780891106</t>
  </si>
  <si>
    <t>https://podminky.urs.cz/item/CS_URS_2025_01/741310122</t>
  </si>
  <si>
    <t>34539013</t>
  </si>
  <si>
    <t>přístroj přepínače střídavého, řazení 6, 6So bezšroubové svorky</t>
  </si>
  <si>
    <t>1849972998</t>
  </si>
  <si>
    <t>34539046</t>
  </si>
  <si>
    <t>kryt spínače jednoduchý, s popisovým polem</t>
  </si>
  <si>
    <t>651934313</t>
  </si>
  <si>
    <t>-859317065</t>
  </si>
  <si>
    <t>741310125</t>
  </si>
  <si>
    <t>Montáž přepínač (polo)zapuštěný bezšroubové připojení 6+6-dvojitý střídavý se zapojením vodičů</t>
  </si>
  <si>
    <t>-2130753598</t>
  </si>
  <si>
    <t>https://podminky.urs.cz/item/CS_URS_2025_01/741310125</t>
  </si>
  <si>
    <t>34539017</t>
  </si>
  <si>
    <t>přístroj přepínače střídavého dvojitého, řazení 6+6(6+1) bezšroubové svorky</t>
  </si>
  <si>
    <t>-534016528</t>
  </si>
  <si>
    <t>324034401</t>
  </si>
  <si>
    <t>-785788338</t>
  </si>
  <si>
    <t>741310126</t>
  </si>
  <si>
    <t>Montáž přepínač (polo)zapuštěný bezšroubové připojení 7-křížový se zapojením vodičů</t>
  </si>
  <si>
    <t>878333346</t>
  </si>
  <si>
    <t>https://podminky.urs.cz/item/CS_URS_2025_01/741310126</t>
  </si>
  <si>
    <t>34539014</t>
  </si>
  <si>
    <t>přístroj přepínače křížového, řazení 7, 7So bezšroubové svorky</t>
  </si>
  <si>
    <t>891625246</t>
  </si>
  <si>
    <t>1936517255</t>
  </si>
  <si>
    <t>-1603338260</t>
  </si>
  <si>
    <t>741310251</t>
  </si>
  <si>
    <t>Montáž spínač (polo)zapuštěný šroubové připojení 1-jednopólových prostředí venkovní/mokré se zapojením vodičů</t>
  </si>
  <si>
    <t>1673620014</t>
  </si>
  <si>
    <t>https://podminky.urs.cz/item/CS_URS_2025_01/741310251</t>
  </si>
  <si>
    <t>34535025</t>
  </si>
  <si>
    <t>přístroj spínače zapuštěného jednopólového, s krytem, řazení 1, IP44, šroubové svorky</t>
  </si>
  <si>
    <t>498070168</t>
  </si>
  <si>
    <t>34535011</t>
  </si>
  <si>
    <t>rámeček jednonásobný (s těsnicí manžetou), IP44</t>
  </si>
  <si>
    <t>664878979</t>
  </si>
  <si>
    <t>741310261</t>
  </si>
  <si>
    <t>Montáž přepínač (polo)zapuštěný šroubové připojení 5-sériových prostředí venkovní/mokré se zapojením vodičů</t>
  </si>
  <si>
    <t>-358020330</t>
  </si>
  <si>
    <t>https://podminky.urs.cz/item/CS_URS_2025_01/741310261</t>
  </si>
  <si>
    <t>34535013</t>
  </si>
  <si>
    <t>přístroj přepínače sériového zapuštěného, s krytem, řazení 5, IP44, šroubové svorky</t>
  </si>
  <si>
    <t>1154718819</t>
  </si>
  <si>
    <t>2100671652</t>
  </si>
  <si>
    <t>741310263</t>
  </si>
  <si>
    <t>Montáž přepínač (polo)zapuštěný šroubové připojení 6-střídavých prostředí venkovní/mokré se zapojením vodičů</t>
  </si>
  <si>
    <t>-2146017798</t>
  </si>
  <si>
    <t>https://podminky.urs.cz/item/CS_URS_2025_01/741310263</t>
  </si>
  <si>
    <t>34535048</t>
  </si>
  <si>
    <t>přístroj přepínače zapuštěného střídavého, s krytem, řazení 6, IP44, šroubové svorky</t>
  </si>
  <si>
    <t>-620321362</t>
  </si>
  <si>
    <t>2061154625</t>
  </si>
  <si>
    <t>741310269</t>
  </si>
  <si>
    <t>Montáž přepínač (polo)zapuštěný šroubové připojení 7-křížových prostředí venkovní/mokré se zapojením vodičů</t>
  </si>
  <si>
    <t>505843092</t>
  </si>
  <si>
    <t>https://podminky.urs.cz/item/CS_URS_2025_01/741310269</t>
  </si>
  <si>
    <t>34535049</t>
  </si>
  <si>
    <t>přístroj přepínače zapuštěného křížového, s krytem, řazení 7, IP44, šroubové svorky</t>
  </si>
  <si>
    <t>-432583063</t>
  </si>
  <si>
    <t>783538404</t>
  </si>
  <si>
    <t>RMAT0020</t>
  </si>
  <si>
    <t>sporáková trojkombinace 25A/3p, instalace pod omítku</t>
  </si>
  <si>
    <t>533826858</t>
  </si>
  <si>
    <t>741311004</t>
  </si>
  <si>
    <t>Montáž čidlo pohybu nástěnné se zapojením vodičů</t>
  </si>
  <si>
    <t>202465500</t>
  </si>
  <si>
    <t>https://podminky.urs.cz/item/CS_URS_2025_01/741311004</t>
  </si>
  <si>
    <t>40461058</t>
  </si>
  <si>
    <t>čidlo pohybové a prezenční stropní 360°</t>
  </si>
  <si>
    <t>1501864968</t>
  </si>
  <si>
    <t>741311021</t>
  </si>
  <si>
    <t>Montáž přípojka sporáková s doutnavkou se zapojením vodičů</t>
  </si>
  <si>
    <t>1290993016</t>
  </si>
  <si>
    <t>https://podminky.urs.cz/item/CS_URS_2025_01/741311021</t>
  </si>
  <si>
    <t>RMAT0021</t>
  </si>
  <si>
    <t>sporáková trojkombinace pod omítku</t>
  </si>
  <si>
    <t>-2063344341</t>
  </si>
  <si>
    <t>741311033</t>
  </si>
  <si>
    <t>Montáž spínač koncový řazení 1/1, 0/2, 2/0 se zapojením vodičů</t>
  </si>
  <si>
    <t>1947901419</t>
  </si>
  <si>
    <t>https://podminky.urs.cz/item/CS_URS_2025_01/741311033</t>
  </si>
  <si>
    <t>RMAT0026</t>
  </si>
  <si>
    <t>čidlo teploty a čidlo vlhkosti pro regulaci ohřevu vpustí</t>
  </si>
  <si>
    <t>437103124</t>
  </si>
  <si>
    <t>741311061</t>
  </si>
  <si>
    <t>Montáž spínač paketový bez zapojení vodičů</t>
  </si>
  <si>
    <t>-134580154</t>
  </si>
  <si>
    <t>https://podminky.urs.cz/item/CS_URS_2025_01/741311061</t>
  </si>
  <si>
    <t>RMAT0022</t>
  </si>
  <si>
    <t>montáž nástěnné spínací skříňky s 3x přepínač pro spínání signalizace výjezdu vozidel</t>
  </si>
  <si>
    <t>1593905630</t>
  </si>
  <si>
    <t>741311072</t>
  </si>
  <si>
    <t>Montáž tlačítka nouzového zastavení/vypnutí TOTAL STOP pod omítku se zapojením vodičů</t>
  </si>
  <si>
    <t>1497262570</t>
  </si>
  <si>
    <t>https://podminky.urs.cz/item/CS_URS_2025_01/741311072</t>
  </si>
  <si>
    <t>34532001</t>
  </si>
  <si>
    <t>ovládač nouzového zastavení s aretací 1V 3A 240V AC</t>
  </si>
  <si>
    <t>593695797</t>
  </si>
  <si>
    <t>741313002</t>
  </si>
  <si>
    <t>Montáž zásuvka (polo)zapuštěná bezšroubové připojení 2P+PE dvojí zapojení - průběžná se zapojením vodičů</t>
  </si>
  <si>
    <t>1728152357</t>
  </si>
  <si>
    <t>https://podminky.urs.cz/item/CS_URS_2025_01/741313002</t>
  </si>
  <si>
    <t>34555241</t>
  </si>
  <si>
    <t>přístroj zásuvky zapuštěné jednonásobné, krytka s clonkami, bezšroubové svorky</t>
  </si>
  <si>
    <t>675016395</t>
  </si>
  <si>
    <t>818309517</t>
  </si>
  <si>
    <t>741313005</t>
  </si>
  <si>
    <t>Montáž zásuvka (polo)zapuštěná bezšroubové připojení 2P + PE s přepěťovou ochranou se zapojením vodičů</t>
  </si>
  <si>
    <t>1940356987</t>
  </si>
  <si>
    <t>https://podminky.urs.cz/item/CS_URS_2025_01/741313005</t>
  </si>
  <si>
    <t>34555244</t>
  </si>
  <si>
    <t>přístroj zásuvky zapuštěné jednonásobné s optickou přepěťovou ochranou, krytka s clonkami, bezšroubové svorky</t>
  </si>
  <si>
    <t>101183986</t>
  </si>
  <si>
    <t>331666113</t>
  </si>
  <si>
    <t>741313072</t>
  </si>
  <si>
    <t>Montáž zásuvka chráněná v krabici šroubové připojení 2P+PE prostředí základní, vlhké se zapojením vodičů</t>
  </si>
  <si>
    <t>365352307</t>
  </si>
  <si>
    <t>https://podminky.urs.cz/item/CS_URS_2025_01/741313072</t>
  </si>
  <si>
    <t>34555233</t>
  </si>
  <si>
    <t>zásuvka nástěnná jednonásobná chráněná, s víčkem, IP54, šroubové svorky</t>
  </si>
  <si>
    <t>2017455650</t>
  </si>
  <si>
    <t>741313152</t>
  </si>
  <si>
    <t>Montáž zásuvek průmyslových spojovacích provedení IP 44 3P+N+PE 32 A se zapojením vodičů</t>
  </si>
  <si>
    <t>11642432</t>
  </si>
  <si>
    <t>https://podminky.urs.cz/item/CS_URS_2025_01/741313152</t>
  </si>
  <si>
    <t>35811327</t>
  </si>
  <si>
    <t>zásuvka spojovací 32A - 5pól, řazení 3P+N+PE IP44, šroubové svorky</t>
  </si>
  <si>
    <t>-103595105</t>
  </si>
  <si>
    <t>741331075</t>
  </si>
  <si>
    <t>Montáž termostatu pro prostředí normální se zapojením vodičů</t>
  </si>
  <si>
    <t>2084181298</t>
  </si>
  <si>
    <t>https://podminky.urs.cz/item/CS_URS_2025_01/741331075</t>
  </si>
  <si>
    <t>40561110</t>
  </si>
  <si>
    <t>termostat prostorový</t>
  </si>
  <si>
    <t>-1781193476</t>
  </si>
  <si>
    <t>741372026</t>
  </si>
  <si>
    <t>Montáž svítidel s integrovaným zdrojem LED se zapojením vodičů interiérových přisazených nástěnných hranatých nebo kruhových s pohybovým čidlem, plochy do 0,09 m2</t>
  </si>
  <si>
    <t>125242686</t>
  </si>
  <si>
    <t>https://podminky.urs.cz/item/CS_URS_2025_01/741372026</t>
  </si>
  <si>
    <t>RMAT0029</t>
  </si>
  <si>
    <t>svítidlo přisazené vnější LED 20W IP44 s pohybovým čidlem</t>
  </si>
  <si>
    <t>698874190</t>
  </si>
  <si>
    <t>741372027</t>
  </si>
  <si>
    <t>Montáž svítidlo LED interiérové přisazené nástěnné hranaté nebo kruhové přes 0,09 do 0,36 m2 s pohybovým čidlem se zapojením vodičů</t>
  </si>
  <si>
    <t>-1301604421</t>
  </si>
  <si>
    <t>https://podminky.urs.cz/item/CS_URS_2025_01/741372027</t>
  </si>
  <si>
    <t>RMAT0011</t>
  </si>
  <si>
    <t>LED svíítidlo typ A podle knihy svítidel</t>
  </si>
  <si>
    <t>2067042511</t>
  </si>
  <si>
    <t>RMAT0012</t>
  </si>
  <si>
    <t>LED svíítidlo typ C podle knihy svítidel</t>
  </si>
  <si>
    <t>-1551436965</t>
  </si>
  <si>
    <t>RMAT0013</t>
  </si>
  <si>
    <t>LED svíítidlo typ D podle knihy svítidel</t>
  </si>
  <si>
    <t>-838613305</t>
  </si>
  <si>
    <t>RMAT0014</t>
  </si>
  <si>
    <t>LED svíítidlo typ L podle knihy svítidel</t>
  </si>
  <si>
    <t>1543702378</t>
  </si>
  <si>
    <t>RMAT0015</t>
  </si>
  <si>
    <t>LED svíítidlo typ M podle knihy svítidel</t>
  </si>
  <si>
    <t>-1040195103</t>
  </si>
  <si>
    <t>RMAT0016</t>
  </si>
  <si>
    <t>vnější nástěnný LED reflektor 40W na výložníku</t>
  </si>
  <si>
    <t>2038132386</t>
  </si>
  <si>
    <t>RMAT0017</t>
  </si>
  <si>
    <t>svítidlo přisazené noční LED 12W, 230V</t>
  </si>
  <si>
    <t>1658686658</t>
  </si>
  <si>
    <t>RMAT0018</t>
  </si>
  <si>
    <t>nouzové svítidlo s piktogramem, výkon 3W, 230V, IP54 min, záloha 1.hod</t>
  </si>
  <si>
    <t>-1674476549</t>
  </si>
  <si>
    <t>RMAT0019</t>
  </si>
  <si>
    <t>LED pásek délky 60cm do kuch. linky, vč. zdroje</t>
  </si>
  <si>
    <t>1965073995</t>
  </si>
  <si>
    <t>741376001</t>
  </si>
  <si>
    <t>Montáž výstražný majáček žárovkový s podstavcem</t>
  </si>
  <si>
    <t>-655839414</t>
  </si>
  <si>
    <t>https://podminky.urs.cz/item/CS_URS_2025_01/741376001</t>
  </si>
  <si>
    <t>RMAT0023</t>
  </si>
  <si>
    <t>vnější maják - signalizace přednosti jízdy, vč. montáže a výložníku</t>
  </si>
  <si>
    <t>-1473346225</t>
  </si>
  <si>
    <t>RMAT0024</t>
  </si>
  <si>
    <t>ocelový, bezpaticový, žárově zinkovaný sloup 4m se zesílenou mažetou</t>
  </si>
  <si>
    <t>-681562132</t>
  </si>
  <si>
    <t>RMAT0025</t>
  </si>
  <si>
    <t>stořárová svorkovnice</t>
  </si>
  <si>
    <t>-1215096283</t>
  </si>
  <si>
    <t>741410021</t>
  </si>
  <si>
    <t>Montáž pásku uzemňovacího průřezu do 120 mm2 v městské zástavbě v zemi</t>
  </si>
  <si>
    <t>-577853236</t>
  </si>
  <si>
    <t>https://podminky.urs.cz/item/CS_URS_2025_01/741410021</t>
  </si>
  <si>
    <t>RMAT0027</t>
  </si>
  <si>
    <t>pásek uzemňovací FeZn30/4</t>
  </si>
  <si>
    <t>-1178314015</t>
  </si>
  <si>
    <t>741410041</t>
  </si>
  <si>
    <t>Montáž drátu nebo lana uzemňovacího průměru do 10 mm v městské zástavbě v zemi</t>
  </si>
  <si>
    <t>1623814100</t>
  </si>
  <si>
    <t>https://podminky.urs.cz/item/CS_URS_2025_01/741410041</t>
  </si>
  <si>
    <t>35442135</t>
  </si>
  <si>
    <t>drát D 10/13mm FeZn + PVC</t>
  </si>
  <si>
    <t>1246804544</t>
  </si>
  <si>
    <t>76*1,2 "Přepočtené koeficientem množství</t>
  </si>
  <si>
    <t>741420001</t>
  </si>
  <si>
    <t>Montáž drát nebo lano hromosvodné svodové D do 10 mm s podpěrou</t>
  </si>
  <si>
    <t>-291900097</t>
  </si>
  <si>
    <t>https://podminky.urs.cz/item/CS_URS_2025_01/741420001</t>
  </si>
  <si>
    <t>35441077</t>
  </si>
  <si>
    <t>drát D 8mm AlMgSi</t>
  </si>
  <si>
    <t>-1363894055</t>
  </si>
  <si>
    <t>128*1,15 "Přepočtené koeficientem množství</t>
  </si>
  <si>
    <t>35441415</t>
  </si>
  <si>
    <t>podpěra vedení FeZn do zdiva 150mm</t>
  </si>
  <si>
    <t>1315263441</t>
  </si>
  <si>
    <t>112*1,15 "Přepočtené koeficientem množství</t>
  </si>
  <si>
    <t>35441550</t>
  </si>
  <si>
    <t>podpěra vedení FeZn na lepenkovou a vláknocementovou krytinu 100mm</t>
  </si>
  <si>
    <t>911123898</t>
  </si>
  <si>
    <t>36*1,15 "Přepočtené koeficientem množství</t>
  </si>
  <si>
    <t>741420011</t>
  </si>
  <si>
    <t>Montáž drát nebo lano hromosvodné svodové D do 10 mm bez podpěry</t>
  </si>
  <si>
    <t>-1470517483</t>
  </si>
  <si>
    <t>https://podminky.urs.cz/item/CS_URS_2025_01/741420011</t>
  </si>
  <si>
    <t>1384485513</t>
  </si>
  <si>
    <t>142*1,15 "Přepočtené koeficientem množství</t>
  </si>
  <si>
    <t>741420020</t>
  </si>
  <si>
    <t>Montáž svorka hromosvodná s jedním šroubem</t>
  </si>
  <si>
    <t>-1036140484</t>
  </si>
  <si>
    <t>https://podminky.urs.cz/item/CS_URS_2025_01/741420020</t>
  </si>
  <si>
    <t>35431016</t>
  </si>
  <si>
    <t>svorka uzemnění FeZn zkušební, 62mm</t>
  </si>
  <si>
    <t>809202174</t>
  </si>
  <si>
    <t>35431012</t>
  </si>
  <si>
    <t>svorka uzemnění FeZn spojovací s příložkou</t>
  </si>
  <si>
    <t>554260081</t>
  </si>
  <si>
    <t>35431000</t>
  </si>
  <si>
    <t>svorka uzemnění FeZn univerzální</t>
  </si>
  <si>
    <t>281357058</t>
  </si>
  <si>
    <t>741420024</t>
  </si>
  <si>
    <t>Montáž svorka hromosvodná na konstrukce</t>
  </si>
  <si>
    <t>2090275168</t>
  </si>
  <si>
    <t>https://podminky.urs.cz/item/CS_URS_2025_01/741420024</t>
  </si>
  <si>
    <t>35441895</t>
  </si>
  <si>
    <t>svorka připojovací k připojení kovových částí</t>
  </si>
  <si>
    <t>-672330895</t>
  </si>
  <si>
    <t>741420051</t>
  </si>
  <si>
    <t>Montáž vedení hromosvodné-úhelník nebo trubka s držáky do zdiva</t>
  </si>
  <si>
    <t>1389723957</t>
  </si>
  <si>
    <t>https://podminky.urs.cz/item/CS_URS_2025_01/741420051</t>
  </si>
  <si>
    <t>35441830</t>
  </si>
  <si>
    <t>úhelník ochranný na ochranu svodu - 1700mm, FeZn</t>
  </si>
  <si>
    <t>208278106</t>
  </si>
  <si>
    <t>35441836</t>
  </si>
  <si>
    <t>držák ochranného úhelníku do zdiva, FeZn</t>
  </si>
  <si>
    <t>-759703856</t>
  </si>
  <si>
    <t>741420083</t>
  </si>
  <si>
    <t>Montáž vedení hromosvodné-štítek k označení svodu</t>
  </si>
  <si>
    <t>1254519816</t>
  </si>
  <si>
    <t>https://podminky.urs.cz/item/CS_URS_2025_01/741420083</t>
  </si>
  <si>
    <t>35442110</t>
  </si>
  <si>
    <t>štítek plastový - čísla svodů</t>
  </si>
  <si>
    <t>-799595387</t>
  </si>
  <si>
    <t>741430005</t>
  </si>
  <si>
    <t>Montáž tyč jímací délky do 3 m na stojan</t>
  </si>
  <si>
    <t>1272911386</t>
  </si>
  <si>
    <t>https://podminky.urs.cz/item/CS_URS_2025_01/741430005</t>
  </si>
  <si>
    <t>35441061</t>
  </si>
  <si>
    <t>tyč jímací s kovaným hrotem 2000mm FeZn</t>
  </si>
  <si>
    <t>-180761455</t>
  </si>
  <si>
    <t>35441124</t>
  </si>
  <si>
    <t>tyč jímací s rovným koncem 3000mm nerez</t>
  </si>
  <si>
    <t>-1914095896</t>
  </si>
  <si>
    <t>35442171</t>
  </si>
  <si>
    <t>stojan FeZn pro jímací tyč bez podstavců</t>
  </si>
  <si>
    <t>-952351635</t>
  </si>
  <si>
    <t>35442181</t>
  </si>
  <si>
    <t>stojan pro jímací tyč s rovným koncem, FeZn, s plastbetonovými podpěrami, pro jímač do 2000mm - rozpětí podpěr 350mm</t>
  </si>
  <si>
    <t>828450447</t>
  </si>
  <si>
    <t>741450001</t>
  </si>
  <si>
    <t>Montáž svorkovnice hlavního pospojení</t>
  </si>
  <si>
    <t>-444902052</t>
  </si>
  <si>
    <t>https://podminky.urs.cz/item/CS_URS_2025_01/741450001</t>
  </si>
  <si>
    <t>34565002</t>
  </si>
  <si>
    <t>svorkovnice ekvipotenciální 200x65mm</t>
  </si>
  <si>
    <t>-2045043768</t>
  </si>
  <si>
    <t>741711011</t>
  </si>
  <si>
    <t>Montáž nosné konstrukce fotovoltaických panelů na ploché střeše nosníky</t>
  </si>
  <si>
    <t>975028640</t>
  </si>
  <si>
    <t>https://podminky.urs.cz/item/CS_URS_2025_01/741711011</t>
  </si>
  <si>
    <t>42412500</t>
  </si>
  <si>
    <t>konstrukce nosná pro fotovoltaické panely na ploché střechy, set pro 1 panel</t>
  </si>
  <si>
    <t>679302830</t>
  </si>
  <si>
    <t>741721201</t>
  </si>
  <si>
    <t>Montáž fotovoltaických panelů krystalických na šikmou střechu výkonu přes 300 Wp</t>
  </si>
  <si>
    <t>326435854</t>
  </si>
  <si>
    <t>https://podminky.urs.cz/item/CS_URS_2025_01/741721201</t>
  </si>
  <si>
    <t>35002030</t>
  </si>
  <si>
    <t>panel fotovoltaický monokrystalický 450Wp</t>
  </si>
  <si>
    <t>-2107668592</t>
  </si>
  <si>
    <t>741730036</t>
  </si>
  <si>
    <t>Montáž střídače napětí DC/AC hybridního třífázového pro fotovoltaické systémy, max. výstupní výkon přes 10000 W</t>
  </si>
  <si>
    <t>-2127582645</t>
  </si>
  <si>
    <t>https://podminky.urs.cz/item/CS_URS_2025_01/741730036</t>
  </si>
  <si>
    <t>RMAT0009</t>
  </si>
  <si>
    <t>Hybridní asymetrický měnič 15kW 3f</t>
  </si>
  <si>
    <t>-67118026</t>
  </si>
  <si>
    <t>Materiál: Plast, Kov</t>
  </si>
  <si>
    <t>Barva: Bílá</t>
  </si>
  <si>
    <t>Příkon zdroje: 15000 W</t>
  </si>
  <si>
    <t>Výška: 417 mm</t>
  </si>
  <si>
    <t>Šířka: 181 mm</t>
  </si>
  <si>
    <t>Délka: 482 mm</t>
  </si>
  <si>
    <t>Hmotnost: 31,68 kg</t>
  </si>
  <si>
    <t>Stupeň krytí (IP): IP65</t>
  </si>
  <si>
    <t>Napětí: 950 V</t>
  </si>
  <si>
    <t>Třída ochrany před úrazem elektrickým proudem: 2</t>
  </si>
  <si>
    <t>Záruční doba: 60 měsíců</t>
  </si>
  <si>
    <t>741730076</t>
  </si>
  <si>
    <t>Montáž zařízení pro bezpečné propojení střídače s akumulátorem</t>
  </si>
  <si>
    <t>-1739087870</t>
  </si>
  <si>
    <t>https://podminky.urs.cz/item/CS_URS_2025_01/741730076</t>
  </si>
  <si>
    <t>34111854</t>
  </si>
  <si>
    <t>zařízení pro bezpečné propojení střídače s akumulátorem fotovoltaických systémů, max vstupní napětí na straně akumulátoru 500V</t>
  </si>
  <si>
    <t>-141028175</t>
  </si>
  <si>
    <t>741732061</t>
  </si>
  <si>
    <t>Montáž výkonového optimizéru na panel max. výkon do 500 W</t>
  </si>
  <si>
    <t>-591268250</t>
  </si>
  <si>
    <t>https://podminky.urs.cz/item/CS_URS_2025_01/741732061</t>
  </si>
  <si>
    <t>35671253</t>
  </si>
  <si>
    <t>optimizér přídavný na panel jmenovitý DC výkon 500W</t>
  </si>
  <si>
    <t>2093223546</t>
  </si>
  <si>
    <t>741751117</t>
  </si>
  <si>
    <t>Montáž akumulátorové baterie lithiové pro fotovoltaické systémy s napětím 48 V s kapacitou přes 150 do 200 Ah</t>
  </si>
  <si>
    <t>-157228674</t>
  </si>
  <si>
    <t>https://podminky.urs.cz/item/CS_URS_2025_01/741751117</t>
  </si>
  <si>
    <t>RMAT0010</t>
  </si>
  <si>
    <t xml:space="preserve">Lithiová  baterie navržená speciálně pro ukládání el. energie ze solárních či větrných elektráren. Součástí je BMS modul pro řízení článků a komunikaci s dalšími zařízeními (např. střídači) a 4x vysokonapěťový bateriový modul.</t>
  </si>
  <si>
    <t>389559265</t>
  </si>
  <si>
    <t>Hmotnost: 173 kg</t>
  </si>
  <si>
    <t>Jmenovité napětí (V): 384</t>
  </si>
  <si>
    <t>Jmenovitá kapacita (Ah): 37</t>
  </si>
  <si>
    <t>Kapacita energie (kWh): 12,21</t>
  </si>
  <si>
    <t>Doporučený nabíjecí/ vybíjecí proud (A): 18,5</t>
  </si>
  <si>
    <t>Maximální nabíjecí/ vybíjecí proud (A): 40</t>
  </si>
  <si>
    <t>Cyklická životnost (DOD 95% při 0,5C a 25°C): ˃5000</t>
  </si>
  <si>
    <t>Komunikační rozhraní: CAN, MODBUS</t>
  </si>
  <si>
    <t>Krytí: IP55</t>
  </si>
  <si>
    <t>Dělka (mm): 450</t>
  </si>
  <si>
    <t>Šířka (mm): 300</t>
  </si>
  <si>
    <t>Výška (mm): 1420</t>
  </si>
  <si>
    <t>Provozní teplota (°C): 0 až +50</t>
  </si>
  <si>
    <t>Teplota pro uskladnění (°C): -20 až +60</t>
  </si>
  <si>
    <t>Certifikace: VDE2510-50, IEC62619, IEC62477, IEC62040, CE, UN38.3</t>
  </si>
  <si>
    <t>741761001</t>
  </si>
  <si>
    <t>Montáž hlavní jednotky monitorovacího zařízení fotovoltaických systémů pro 1 střídač</t>
  </si>
  <si>
    <t>-979037795</t>
  </si>
  <si>
    <t>https://podminky.urs.cz/item/CS_URS_2025_01/741761001</t>
  </si>
  <si>
    <t>40561080</t>
  </si>
  <si>
    <t>hlavní jednotka monitoringu pro 1 střídač, pro malé domácí instalace, bez možnosti připojení senzorů, bez výstupu, lze připojit pouze střídač nebo elektroměr</t>
  </si>
  <si>
    <t>1134574867</t>
  </si>
  <si>
    <t>741761081</t>
  </si>
  <si>
    <t>Instalace SW licence monitorovacího zařízení</t>
  </si>
  <si>
    <t>-1287339455</t>
  </si>
  <si>
    <t>https://podminky.urs.cz/item/CS_URS_2025_01/741761081</t>
  </si>
  <si>
    <t>40561098</t>
  </si>
  <si>
    <t>licence pro roční provoz Internetového portálu pro 1 zařízení (střídač, měřidlo)</t>
  </si>
  <si>
    <t>1707227246</t>
  </si>
  <si>
    <t>741791211</t>
  </si>
  <si>
    <t>Montáž zařízení pro dodávku energie fotovoltaických systémů v případě výpadku proudu (Back-up systému)</t>
  </si>
  <si>
    <t>-157974078</t>
  </si>
  <si>
    <t>https://podminky.urs.cz/item/CS_URS_2025_01/741791211</t>
  </si>
  <si>
    <t>35711661</t>
  </si>
  <si>
    <t>rozvaděč pro dodávku energie spotřebiče a funkční spolehlivost FV systémů v případě výpadku proudu, maximální prud 3 x 63 A</t>
  </si>
  <si>
    <t>1441582723</t>
  </si>
  <si>
    <t>741810003</t>
  </si>
  <si>
    <t>Celková prohlídka elektrického rozvodu a zařízení přes 0,5 do 1 milionu Kč</t>
  </si>
  <si>
    <t>1994946046</t>
  </si>
  <si>
    <t>https://podminky.urs.cz/item/CS_URS_2025_01/741810003</t>
  </si>
  <si>
    <t>741810011</t>
  </si>
  <si>
    <t>Příplatek k celkové prohlídce za každých dalších 500 000,- Kč</t>
  </si>
  <si>
    <t>1320321984</t>
  </si>
  <si>
    <t>https://podminky.urs.cz/item/CS_URS_2025_01/741810011</t>
  </si>
  <si>
    <t>741920202</t>
  </si>
  <si>
    <t>Ucpávka prostupu tmelem kabelové chráničky D přes 10 do 20 mm stropem tl 150 mm požární odolnost EI 90</t>
  </si>
  <si>
    <t>1566708341</t>
  </si>
  <si>
    <t>https://podminky.urs.cz/item/CS_URS_2025_01/741920202</t>
  </si>
  <si>
    <t>998741102</t>
  </si>
  <si>
    <t>Přesun hmot tonážní pro silnoproud v objektech v přes 6 do 12 m</t>
  </si>
  <si>
    <t>-1984399059</t>
  </si>
  <si>
    <t>https://podminky.urs.cz/item/CS_URS_2025_01/998741102</t>
  </si>
  <si>
    <t>742</t>
  </si>
  <si>
    <t>Elektroinstalace - slaboproud</t>
  </si>
  <si>
    <t>742124002</t>
  </si>
  <si>
    <t>Montáž kabelů datových FTP, UTP, STP pro vnitřní rozvody do trubky</t>
  </si>
  <si>
    <t>936063722</t>
  </si>
  <si>
    <t>https://podminky.urs.cz/item/CS_URS_2025_01/742124002</t>
  </si>
  <si>
    <t>34121262</t>
  </si>
  <si>
    <t>kabel datový jádro Cu plné plášť PVC (U/UTP) kategorie 5e</t>
  </si>
  <si>
    <t>-984537606</t>
  </si>
  <si>
    <t>100*1,2 "Přepočtené koeficientem množství</t>
  </si>
  <si>
    <t>742350001</t>
  </si>
  <si>
    <t>Montáž signalizačního světla s elektronikou a akustickou signalizací k zařízení pro ZTP</t>
  </si>
  <si>
    <t>2060248399</t>
  </si>
  <si>
    <t>https://podminky.urs.cz/item/CS_URS_2025_01/742350001</t>
  </si>
  <si>
    <t>34535107</t>
  </si>
  <si>
    <t>sada pro nouzovou signalizaci s modulem s opticko-akustickým alarmem tlačítko signální tahové resetovací tlačítko transformátor včetně rámečků 230V IP20</t>
  </si>
  <si>
    <t>257287622</t>
  </si>
  <si>
    <t>742350002</t>
  </si>
  <si>
    <t>Montáž potvrzovacího tlačítka k zařízení pro ZTP</t>
  </si>
  <si>
    <t>-1001929910</t>
  </si>
  <si>
    <t>https://podminky.urs.cz/item/CS_URS_2025_01/742350002</t>
  </si>
  <si>
    <t>742350003</t>
  </si>
  <si>
    <t>Montáž volacího tlačítka do výšky 900 mm a táhla do výšky 150 mm k zařízení pro ZTP</t>
  </si>
  <si>
    <t>-1313999437</t>
  </si>
  <si>
    <t>https://podminky.urs.cz/item/CS_URS_2025_01/742350003</t>
  </si>
  <si>
    <t>742350004</t>
  </si>
  <si>
    <t>Montáž napájecího zdroje 24 V k zařízení pro ZTP</t>
  </si>
  <si>
    <t>-218401734</t>
  </si>
  <si>
    <t>https://podminky.urs.cz/item/CS_URS_2025_01/742350004</t>
  </si>
  <si>
    <t>742350005</t>
  </si>
  <si>
    <t>Montáž digitálního hlasového majáčku s nahráváním zpráv k zařízení pro ZTP</t>
  </si>
  <si>
    <t>66881446</t>
  </si>
  <si>
    <t>https://podminky.urs.cz/item/CS_URS_2025_01/742350005</t>
  </si>
  <si>
    <t>742350006</t>
  </si>
  <si>
    <t>Montáž instalační krabice pro DHM</t>
  </si>
  <si>
    <t>-154136540</t>
  </si>
  <si>
    <t>https://podminky.urs.cz/item/CS_URS_2025_01/742350006</t>
  </si>
  <si>
    <t>742410064</t>
  </si>
  <si>
    <t>Montáž rozhlasu reproduktoru směrového</t>
  </si>
  <si>
    <t>-2014613623</t>
  </si>
  <si>
    <t>https://podminky.urs.cz/item/CS_URS_2025_01/742410064</t>
  </si>
  <si>
    <t>RMAT0031</t>
  </si>
  <si>
    <t xml:space="preserve">"ZVUKOVÝ MODUL S NAPÁJENÍM 230V_x000d_
- MODUL S AKUSTICKÝM SIGNÁLEM STŮJ_x000d_
- PŘIPEVNĚNÍ NA OCE. POZINKOVANÉM_x000d_
SLOUPZ SE ZÁKLADEM, MODUL VE VÝŠCE_x000d_
2,2 m_x000d_
- MODUL NASTAVEN A PŘIPOJEN NA_x000d_
ZÁKLADĚ KONZULTACE A POŽADAVKŮ S_x000d_
UŽIVATELI POŽÁRNÍ ZBROJNICE_x000d_
DOBROVOLNÝCH HASIČŮ_x000d_
"_x000d_
</t>
  </si>
  <si>
    <t>-1368169560</t>
  </si>
  <si>
    <t>Práce a dodávky M</t>
  </si>
  <si>
    <t>21-M</t>
  </si>
  <si>
    <t>Elektromontáže</t>
  </si>
  <si>
    <t>210040011</t>
  </si>
  <si>
    <t>Montáž sloupů a stožárů venkovního vedení nn bez výstroje ocelových trubkových včetně rozvozu, vztyčení, očíslování, složení do 12 m jednoduchých</t>
  </si>
  <si>
    <t>1300848212</t>
  </si>
  <si>
    <t>https://podminky.urs.cz/item/CS_URS_2025_01/210040011</t>
  </si>
  <si>
    <t>RMAT0030</t>
  </si>
  <si>
    <t>výložník FeZn 0,5m</t>
  </si>
  <si>
    <t>-1008771783</t>
  </si>
  <si>
    <t>46-M</t>
  </si>
  <si>
    <t>Zemní práce při extr.mont.pracích</t>
  </si>
  <si>
    <t>460010002</t>
  </si>
  <si>
    <t>Vytyčení trasy vedení vzdušného sdělovacího nebo ovládacího podél silnice</t>
  </si>
  <si>
    <t>km</t>
  </si>
  <si>
    <t>674045135</t>
  </si>
  <si>
    <t>https://podminky.urs.cz/item/CS_URS_2025_01/460010002</t>
  </si>
  <si>
    <t>460010011</t>
  </si>
  <si>
    <t>Vytyčení trasy vedení vzdušného silového nn v terénu přehledném</t>
  </si>
  <si>
    <t>1889186553</t>
  </si>
  <si>
    <t>https://podminky.urs.cz/item/CS_URS_2025_01/460010011</t>
  </si>
  <si>
    <t>460010012</t>
  </si>
  <si>
    <t>Vytyčení trasy vedení vzdušného silového vn v terénu přehledném</t>
  </si>
  <si>
    <t>1475099016</t>
  </si>
  <si>
    <t>https://podminky.urs.cz/item/CS_URS_2025_01/460010012</t>
  </si>
  <si>
    <t>460131112</t>
  </si>
  <si>
    <t>Hloubení nezapažených jam při elektromontážích ručně v hornině tř I skupiny 2</t>
  </si>
  <si>
    <t>813581581</t>
  </si>
  <si>
    <t>https://podminky.urs.cz/item/CS_URS_2025_01/460131112</t>
  </si>
  <si>
    <t>460161301</t>
  </si>
  <si>
    <t>Hloubení kabelových rýh ručně š 50 cm hl 110 cm v hornině tř I skupiny 1 a 2</t>
  </si>
  <si>
    <t>1756288828</t>
  </si>
  <si>
    <t>https://podminky.urs.cz/item/CS_URS_2025_01/460161301</t>
  </si>
  <si>
    <t>460361111</t>
  </si>
  <si>
    <t>Poplatek za uložení zeminy na skládce (skládkovné) kód odpadu 17 05 04</t>
  </si>
  <si>
    <t>936340962</t>
  </si>
  <si>
    <t>https://podminky.urs.cz/item/CS_URS_2025_01/460361111</t>
  </si>
  <si>
    <t>460431321</t>
  </si>
  <si>
    <t>Zásyp kabelových rýh ručně se zhutněním š 50 cm hl 110 cm z horniny tř I skupiny 1 a 2</t>
  </si>
  <si>
    <t>849692649</t>
  </si>
  <si>
    <t>https://podminky.urs.cz/item/CS_URS_2025_01/460431321</t>
  </si>
  <si>
    <t>460631212</t>
  </si>
  <si>
    <t>Řízené horizontální vrtání při elektromontážích v hornině tř. těžitelnosti I a II skupiny 1 až 4 vnějšího průměru přes 90 do 110 mm</t>
  </si>
  <si>
    <t>542065880</t>
  </si>
  <si>
    <t>https://podminky.urs.cz/item/CS_URS_2025_01/460631212</t>
  </si>
  <si>
    <t>55283916</t>
  </si>
  <si>
    <t>trubka ocelová bezešvá hladká jakost 11 353 108x5,0mm</t>
  </si>
  <si>
    <t>-1249440983</t>
  </si>
  <si>
    <t>20*1,03 "Přepočtené koeficientem množství</t>
  </si>
  <si>
    <t>460632112</t>
  </si>
  <si>
    <t>Startovací jáma pro protlak výkop včetně zásypu ručně v hornině tř. těžitelnosti I skupiny 2</t>
  </si>
  <si>
    <t>239908039</t>
  </si>
  <si>
    <t>https://podminky.urs.cz/item/CS_URS_2025_01/460632112</t>
  </si>
  <si>
    <t>460632212</t>
  </si>
  <si>
    <t>Koncová jáma pro protlak výkop včetně zásypu ručně v hornině tř. těžitelnosti I skupiny 2</t>
  </si>
  <si>
    <t>1518118258</t>
  </si>
  <si>
    <t>https://podminky.urs.cz/item/CS_URS_2025_01/460632212</t>
  </si>
  <si>
    <t>460641122</t>
  </si>
  <si>
    <t>Základové konstrukce při elektromontážích ze ŽB tř. C 12/15 bez zvláštních nároků na prostředí</t>
  </si>
  <si>
    <t>1659213513</t>
  </si>
  <si>
    <t>https://podminky.urs.cz/item/CS_URS_2025_01/460641122</t>
  </si>
  <si>
    <t>460661112</t>
  </si>
  <si>
    <t>Kabelové lože z písku pro kabely nn bez zakrytí š lože přes 35 do 50 cm</t>
  </si>
  <si>
    <t>530425158</t>
  </si>
  <si>
    <t>https://podminky.urs.cz/item/CS_URS_2025_01/460661112</t>
  </si>
  <si>
    <t>460671114</t>
  </si>
  <si>
    <t>Výstražná fólie pro krytí kabelů šířky přes 35 do 40 cm</t>
  </si>
  <si>
    <t>-939706166</t>
  </si>
  <si>
    <t>https://podminky.urs.cz/item/CS_URS_2025_01/460671114</t>
  </si>
  <si>
    <t>460791114</t>
  </si>
  <si>
    <t>Montáž trubek ochranných plastových uložených volně do rýhy tuhých D přes 90 do 110 mm</t>
  </si>
  <si>
    <t>-711575735</t>
  </si>
  <si>
    <t>https://podminky.urs.cz/item/CS_URS_2025_01/460791114</t>
  </si>
  <si>
    <t>34571367</t>
  </si>
  <si>
    <t>trubka elektroinstalační HDPE tuhá dvouplášťová korugovaná D 108/125mm</t>
  </si>
  <si>
    <t>661054533</t>
  </si>
  <si>
    <t>142*1,05 "Přepočtené koeficientem množství</t>
  </si>
  <si>
    <t>460881612</t>
  </si>
  <si>
    <t>Kladení dlažby z dlaždic betonových tvarovaných a zámkových do lože z kameniva těženého při elektromontážích</t>
  </si>
  <si>
    <t>-667693782</t>
  </si>
  <si>
    <t>https://podminky.urs.cz/item/CS_URS_2025_01/460881612</t>
  </si>
  <si>
    <t>59245090</t>
  </si>
  <si>
    <t>dlažba zámková betonová profilová 230x140mm tl 80mm přírodní</t>
  </si>
  <si>
    <t>123228000</t>
  </si>
  <si>
    <t>65*1,02 "Přepočtené koeficientem množství</t>
  </si>
  <si>
    <t>460911122</t>
  </si>
  <si>
    <t>Očištění dlaždic betonových tvarovaných nebo zámkových z rozebraných dlažeb při elektromontážích</t>
  </si>
  <si>
    <t>1107037162</t>
  </si>
  <si>
    <t>https://podminky.urs.cz/item/CS_URS_2025_01/460911122</t>
  </si>
  <si>
    <t>468021221</t>
  </si>
  <si>
    <t>Rozebrání dlažeb při elektromontážích ručně z dlaždic zámkových do písku spáry nezalité</t>
  </si>
  <si>
    <t>981816366</t>
  </si>
  <si>
    <t>https://podminky.urs.cz/item/CS_URS_2025_01/468021221</t>
  </si>
  <si>
    <t>469971111</t>
  </si>
  <si>
    <t>Svislá doprava suti a vybouraných hmot při elektromontážích za první podlaží</t>
  </si>
  <si>
    <t>-1563332106</t>
  </si>
  <si>
    <t>https://podminky.urs.cz/item/CS_URS_2025_01/469971111</t>
  </si>
  <si>
    <t>469972111</t>
  </si>
  <si>
    <t>Odvoz suti a vybouraných hmot při elektromontážích do 1 km</t>
  </si>
  <si>
    <t>-24348269</t>
  </si>
  <si>
    <t>https://podminky.urs.cz/item/CS_URS_2025_01/469972111</t>
  </si>
  <si>
    <t>469972121</t>
  </si>
  <si>
    <t>Příplatek k odvozu suti a vybouraných hmot při elektromontážích za každý další 1 km</t>
  </si>
  <si>
    <t>1624800366</t>
  </si>
  <si>
    <t>https://podminky.urs.cz/item/CS_URS_2025_01/469972121</t>
  </si>
  <si>
    <t>469973113</t>
  </si>
  <si>
    <t>Poplatek za uložení na skládce (skládkovné) stavebního odpadu cihelného kód odpadu 17 01 02</t>
  </si>
  <si>
    <t>-595253595</t>
  </si>
  <si>
    <t>https://podminky.urs.cz/item/CS_URS_2025_01/469973113</t>
  </si>
  <si>
    <t>HZS</t>
  </si>
  <si>
    <t>Hodinové zúčtovací sazby</t>
  </si>
  <si>
    <t>HZS1291</t>
  </si>
  <si>
    <t>Hodinová zúčtovací sazba pomocný stavební dělník</t>
  </si>
  <si>
    <t>262144</t>
  </si>
  <si>
    <t>-1931761038</t>
  </si>
  <si>
    <t>https://podminky.urs.cz/item/CS_URS_2025_01/HZS1291</t>
  </si>
  <si>
    <t>HZS2232</t>
  </si>
  <si>
    <t>Hodinová zúčtovací sazba elektrikář odborný</t>
  </si>
  <si>
    <t>910848928</t>
  </si>
  <si>
    <t>https://podminky.urs.cz/item/CS_URS_2025_01/HZS2232</t>
  </si>
  <si>
    <t>HZS4212</t>
  </si>
  <si>
    <t>Hodinová zúčtovací sazba revizní technik specialista</t>
  </si>
  <si>
    <t>2088103078</t>
  </si>
  <si>
    <t>https://podminky.urs.cz/item/CS_URS_2025_01/HZS4212</t>
  </si>
  <si>
    <t>SLB - Slaboproudá elektro...</t>
  </si>
  <si>
    <t>VRN - Vedlejší rozpočtové náklady</t>
  </si>
  <si>
    <t xml:space="preserve">    VRN1 - Průzkumné, geodetické a projektové práce</t>
  </si>
  <si>
    <t>741110003</t>
  </si>
  <si>
    <t>Montáž trubka plastová tuhá D přes 35 mm uložená pevně</t>
  </si>
  <si>
    <t>400512153</t>
  </si>
  <si>
    <t>https://podminky.urs.cz/item/CS_URS_2025_01/741110003</t>
  </si>
  <si>
    <t>34571561</t>
  </si>
  <si>
    <t>trubka elektroinstalační tuhá vysoce odolná z PVC UV stabilní D 45,4/50mm</t>
  </si>
  <si>
    <t>1994655845</t>
  </si>
  <si>
    <t>30*1,05 "Přepočtené koeficientem množství</t>
  </si>
  <si>
    <t>741110021</t>
  </si>
  <si>
    <t>Montáž trubka plastová tuhá D přes 16 do 23 mm uložená pod omítku</t>
  </si>
  <si>
    <t>-1642554662</t>
  </si>
  <si>
    <t>https://podminky.urs.cz/item/CS_URS_2025_01/741110021</t>
  </si>
  <si>
    <t>34571397</t>
  </si>
  <si>
    <t>trubka elektroinstalační plastová bezhalogenová tuhá lehce odolná D 17,4/20mm</t>
  </si>
  <si>
    <t>-1108425670</t>
  </si>
  <si>
    <t>663*1,05 "Přepočtené koeficientem množství</t>
  </si>
  <si>
    <t>741110022</t>
  </si>
  <si>
    <t>Montáž trubka plastová tuhá D přes 23 do 35 mm uložená pod omítku</t>
  </si>
  <si>
    <t>578316422</t>
  </si>
  <si>
    <t>https://podminky.urs.cz/item/CS_URS_2025_01/741110022</t>
  </si>
  <si>
    <t>34571413</t>
  </si>
  <si>
    <t>trubka elektroinstalační plastová bezhalogenová tuhá středně odolná D 28/32mm</t>
  </si>
  <si>
    <t>-106424120</t>
  </si>
  <si>
    <t>52*1,05 "Přepočtené koeficientem množství</t>
  </si>
  <si>
    <t>741110023</t>
  </si>
  <si>
    <t>Montáž trubka plastová tuhá D přes 35 mm uložená pod omítku</t>
  </si>
  <si>
    <t>-16528878</t>
  </si>
  <si>
    <t>https://podminky.urs.cz/item/CS_URS_2025_01/741110023</t>
  </si>
  <si>
    <t>34571407</t>
  </si>
  <si>
    <t>trubka elektroinstalační plastová bezhalogenová tuhá lehce odolná D 36,8/40mm</t>
  </si>
  <si>
    <t>-1726238071</t>
  </si>
  <si>
    <t>8*1,05 "Přepočtené koeficientem množství</t>
  </si>
  <si>
    <t>741112001</t>
  </si>
  <si>
    <t>Montáž krabice zapuštěná plastová kruhová</t>
  </si>
  <si>
    <t>-911478761</t>
  </si>
  <si>
    <t>https://podminky.urs.cz/item/CS_URS_2025_01/741112001</t>
  </si>
  <si>
    <t>1503385641</t>
  </si>
  <si>
    <t>-1740225112</t>
  </si>
  <si>
    <t>741112003</t>
  </si>
  <si>
    <t>Montáž krabice zapuštěná plastová čtyřhranná</t>
  </si>
  <si>
    <t>-1042080484</t>
  </si>
  <si>
    <t>https://podminky.urs.cz/item/CS_URS_2025_01/741112003</t>
  </si>
  <si>
    <t>34571524</t>
  </si>
  <si>
    <t>krabice pod omítku PVC odbočná čtvercová 125x125mm s víčkem</t>
  </si>
  <si>
    <t>-453764266</t>
  </si>
  <si>
    <t>978370864</t>
  </si>
  <si>
    <t>34111532</t>
  </si>
  <si>
    <t>kabel silový oheň retardující bezhalogenový s funkčností při požáru 180min a P60-R reakce na oheň B2cas1d1a1 jádro Cu 0,6/1kV (1-CSKH-V) 3x2,5mm2</t>
  </si>
  <si>
    <t>-1867603502</t>
  </si>
  <si>
    <t>236*1,15 "Přepočtené koeficientem množství</t>
  </si>
  <si>
    <t>742121001</t>
  </si>
  <si>
    <t>Montáž kabelů sdělovacích pro vnitřní rozvody do 15 žil</t>
  </si>
  <si>
    <t>-813040499</t>
  </si>
  <si>
    <t>https://podminky.urs.cz/item/CS_URS_2025_01/742121001</t>
  </si>
  <si>
    <t>34126143</t>
  </si>
  <si>
    <t>kabel sdělovací podélně vodotěsný stíněný laminovanou Al folií jádro Cu plné izolace foam-skin PE plášť PE 150V (TCEPKPFLE) 5x4x0,6mm2</t>
  </si>
  <si>
    <t>1918671398</t>
  </si>
  <si>
    <t>186*1,2 "Přepočtené koeficientem množství</t>
  </si>
  <si>
    <t>742123001</t>
  </si>
  <si>
    <t>Montáž přepěťové ochrany pro slaboproudá zařízení</t>
  </si>
  <si>
    <t>233894738</t>
  </si>
  <si>
    <t>https://podminky.urs.cz/item/CS_URS_2025_01/742123001</t>
  </si>
  <si>
    <t>35889540</t>
  </si>
  <si>
    <t>svodič přepětí - ochrana 3.stupně odnímatelné provedení, 230 V, signalizace, na DIN lištu</t>
  </si>
  <si>
    <t>2060980822</t>
  </si>
  <si>
    <t>1813992667</t>
  </si>
  <si>
    <t>37934603</t>
  </si>
  <si>
    <t>2400*1,2 "Přepočtené koeficientem množství</t>
  </si>
  <si>
    <t>34121266</t>
  </si>
  <si>
    <t>kabel datový venkovní celkově stíněný Al fólií jádro Cu plné plášť PE (F/UTP) kategorie 5e</t>
  </si>
  <si>
    <t>1748966020</t>
  </si>
  <si>
    <t>62*1,2 "Přepočtené koeficientem množství</t>
  </si>
  <si>
    <t>742220255</t>
  </si>
  <si>
    <t>Montáž sirény vnitřní pro vyhlášení poplachu</t>
  </si>
  <si>
    <t>40834335</t>
  </si>
  <si>
    <t>https://podminky.urs.cz/item/CS_URS_2025_01/742220255</t>
  </si>
  <si>
    <t>40464000</t>
  </si>
  <si>
    <t>siréna vnitřní plastová nezálohovaná, 112 dB/1m, maják, záblesk červený</t>
  </si>
  <si>
    <t>1787938412</t>
  </si>
  <si>
    <t>40464012</t>
  </si>
  <si>
    <t>kryt sirény, nerezový, záblesk červený</t>
  </si>
  <si>
    <t>140645739</t>
  </si>
  <si>
    <t>siréna vnější plastová, nezálohovaná 112dB/1m, maják, záblesk červený</t>
  </si>
  <si>
    <t>-829082933</t>
  </si>
  <si>
    <t>742220501</t>
  </si>
  <si>
    <t>Provedení zkoušky TIČR pro PZTS</t>
  </si>
  <si>
    <t>-891925253</t>
  </si>
  <si>
    <t>https://podminky.urs.cz/item/CS_URS_2025_01/742220501</t>
  </si>
  <si>
    <t>742220511</t>
  </si>
  <si>
    <t>Výchozí revize systému PZTS</t>
  </si>
  <si>
    <t>-1532129265</t>
  </si>
  <si>
    <t>https://podminky.urs.cz/item/CS_URS_2025_01/742220511</t>
  </si>
  <si>
    <t>742330005</t>
  </si>
  <si>
    <t>Montáž rozvaděče stojanového přes 30U</t>
  </si>
  <si>
    <t>-1103017075</t>
  </si>
  <si>
    <t>https://podminky.urs.cz/item/CS_URS_2025_01/742330005</t>
  </si>
  <si>
    <t>35712054</t>
  </si>
  <si>
    <t>rozvaděč stojanový 19" celoskleněné dveře 42U/800x800mm</t>
  </si>
  <si>
    <t>1538837724</t>
  </si>
  <si>
    <t>742330021</t>
  </si>
  <si>
    <t>Montáž police do rozvaděče</t>
  </si>
  <si>
    <t>-1147913817</t>
  </si>
  <si>
    <t>https://podminky.urs.cz/item/CS_URS_2025_01/742330021</t>
  </si>
  <si>
    <t>35712064</t>
  </si>
  <si>
    <t>police rozvaděče 19" perforovaná 1U/150mm nosnost 15kg</t>
  </si>
  <si>
    <t>-2062457520</t>
  </si>
  <si>
    <t>742330022</t>
  </si>
  <si>
    <t>Montáž napájecího panelu do rozvaděče</t>
  </si>
  <si>
    <t>1821815588</t>
  </si>
  <si>
    <t>https://podminky.urs.cz/item/CS_URS_2025_01/742330022</t>
  </si>
  <si>
    <t>35712107</t>
  </si>
  <si>
    <t>panel rozvodný 19" 1U 8x zásuvka dle ČSN max 16A bleskojistka kabel 3x1,5mm 2m</t>
  </si>
  <si>
    <t>1007079638</t>
  </si>
  <si>
    <t>742330023</t>
  </si>
  <si>
    <t>Montáž vyvazovacího panelu 1U</t>
  </si>
  <si>
    <t>1014234278</t>
  </si>
  <si>
    <t>https://podminky.urs.cz/item/CS_URS_2025_01/742330023</t>
  </si>
  <si>
    <t>37451145</t>
  </si>
  <si>
    <t>panel vyvazovací 5x plastové oko s průchody 1U 19"</t>
  </si>
  <si>
    <t>1062111018</t>
  </si>
  <si>
    <t>742330024</t>
  </si>
  <si>
    <t>Montáž patch panelu 24 portů</t>
  </si>
  <si>
    <t>-1646774215</t>
  </si>
  <si>
    <t>https://podminky.urs.cz/item/CS_URS_2025_01/742330024</t>
  </si>
  <si>
    <t>37451100</t>
  </si>
  <si>
    <t>patch panel Cat5E PCB 1U 24 portů 19" UTP</t>
  </si>
  <si>
    <t>910821119</t>
  </si>
  <si>
    <t>742330037</t>
  </si>
  <si>
    <t>Montáž jednotky ventilační do stropu či podlahy stojanového rozvaděče</t>
  </si>
  <si>
    <t>2055008569</t>
  </si>
  <si>
    <t>https://podminky.urs.cz/item/CS_URS_2025_01/742330037</t>
  </si>
  <si>
    <t>42914001</t>
  </si>
  <si>
    <t>jednotka ventilační rozvaděče univerzální se 4 ventilátory do stropu nebo podlahy</t>
  </si>
  <si>
    <t>-716926058</t>
  </si>
  <si>
    <t>742330039</t>
  </si>
  <si>
    <t>Montáž termostatu</t>
  </si>
  <si>
    <t>581386977</t>
  </si>
  <si>
    <t>https://podminky.urs.cz/item/CS_URS_2025_01/742330039</t>
  </si>
  <si>
    <t>40561131</t>
  </si>
  <si>
    <t>panel s termostatem 1U 19"</t>
  </si>
  <si>
    <t>1389841799</t>
  </si>
  <si>
    <t>742330044</t>
  </si>
  <si>
    <t>Montáž datové zásuvky 1 až 6 pozic</t>
  </si>
  <si>
    <t>1588603359</t>
  </si>
  <si>
    <t>https://podminky.urs.cz/item/CS_URS_2025_01/742330044</t>
  </si>
  <si>
    <t>37451175</t>
  </si>
  <si>
    <t>modul zásuvkový se záclonkou úhlový (neosazený) pro keystone 2xRJ45 45x45mm</t>
  </si>
  <si>
    <t>1629638923</t>
  </si>
  <si>
    <t>37451210</t>
  </si>
  <si>
    <t>záslepka datové zásuvky 22,5x45mm</t>
  </si>
  <si>
    <t>-1749689893</t>
  </si>
  <si>
    <t>34539100</t>
  </si>
  <si>
    <t>rámeček datové zásuvky pro 2 moduly 22,5x45mm</t>
  </si>
  <si>
    <t>176268246</t>
  </si>
  <si>
    <t>742330051</t>
  </si>
  <si>
    <t>Popis portu datové zásuvky</t>
  </si>
  <si>
    <t>1283240817</t>
  </si>
  <si>
    <t>https://podminky.urs.cz/item/CS_URS_2025_01/742330051</t>
  </si>
  <si>
    <t>742330052</t>
  </si>
  <si>
    <t>Popis portů patchpanelu</t>
  </si>
  <si>
    <t>1191019934</t>
  </si>
  <si>
    <t>https://podminky.urs.cz/item/CS_URS_2025_01/742330052</t>
  </si>
  <si>
    <t>742330101</t>
  </si>
  <si>
    <t>Měření metalického segmentu s vyhotovením protokolu</t>
  </si>
  <si>
    <t>737780020</t>
  </si>
  <si>
    <t>https://podminky.urs.cz/item/CS_URS_2025_01/742330101</t>
  </si>
  <si>
    <t>742410001</t>
  </si>
  <si>
    <t>Montáž systémového zesilovače rozhlasu</t>
  </si>
  <si>
    <t>-557963624</t>
  </si>
  <si>
    <t>https://podminky.urs.cz/item/CS_URS_2025_01/742410001</t>
  </si>
  <si>
    <t>Zařízení se zkládá z plastového rozvaděče (cca. 200mm x 250mm) ve kterém je umístěn GSM modul i, procesorová jednotka s čtyřmi výstupními reléovými porty, záložní akumulátor, napájecí zdroj a externí anténa.</t>
  </si>
  <si>
    <t>937595833</t>
  </si>
  <si>
    <t>742410011</t>
  </si>
  <si>
    <t>Montáž vstupního modulu rozhlasové ústředny</t>
  </si>
  <si>
    <t>-630514912</t>
  </si>
  <si>
    <t>https://podminky.urs.cz/item/CS_URS_2025_01/742410011</t>
  </si>
  <si>
    <t>38445006</t>
  </si>
  <si>
    <t>modul vstupní do koncových zesilovačů</t>
  </si>
  <si>
    <t>2125217035</t>
  </si>
  <si>
    <t>742410201</t>
  </si>
  <si>
    <t>Oživení a nastavení ústředny rozhlasu, programování</t>
  </si>
  <si>
    <t>1680464623</t>
  </si>
  <si>
    <t>https://podminky.urs.cz/item/CS_URS_2025_01/742410201</t>
  </si>
  <si>
    <t>742410301</t>
  </si>
  <si>
    <t>Měření impedance rozhlasové ústředny</t>
  </si>
  <si>
    <t>-1517390031</t>
  </si>
  <si>
    <t>https://podminky.urs.cz/item/CS_URS_2025_01/742410301</t>
  </si>
  <si>
    <t>742410302</t>
  </si>
  <si>
    <t>Měření srozumitelnosti systému rozhlasu</t>
  </si>
  <si>
    <t>-2017681118</t>
  </si>
  <si>
    <t>https://podminky.urs.cz/item/CS_URS_2025_01/742410302</t>
  </si>
  <si>
    <t>742420001</t>
  </si>
  <si>
    <t>Montáž venkovní televizní antény</t>
  </si>
  <si>
    <t>19163877</t>
  </si>
  <si>
    <t>https://podminky.urs.cz/item/CS_URS_2025_01/742420001</t>
  </si>
  <si>
    <t>satelitní komplet - parabola Fe100cm, LNB konvektor 19,2° a 23,5°, výstup pro 4TV</t>
  </si>
  <si>
    <t>843036428</t>
  </si>
  <si>
    <t>742420021</t>
  </si>
  <si>
    <t>Montáž anténního stožáru včetně upevňovacího materiálu</t>
  </si>
  <si>
    <t>-2125490979</t>
  </si>
  <si>
    <t>https://podminky.urs.cz/item/CS_URS_2025_01/742420021</t>
  </si>
  <si>
    <t>31686011</t>
  </si>
  <si>
    <t>stožár anténní kov žárový zinek plastová záslepka průměr 35mm délka 1,5m</t>
  </si>
  <si>
    <t>-679054144</t>
  </si>
  <si>
    <t>31686023</t>
  </si>
  <si>
    <t>trojnožka stožárová na ploché střechy žárový zinek průměr stožáru 48mm výška 2m</t>
  </si>
  <si>
    <t>63280239</t>
  </si>
  <si>
    <t>742420061</t>
  </si>
  <si>
    <t>Montáž rozvodnice STA</t>
  </si>
  <si>
    <t>1054805337</t>
  </si>
  <si>
    <t>https://podminky.urs.cz/item/CS_URS_2025_01/742420061</t>
  </si>
  <si>
    <t>34571031</t>
  </si>
  <si>
    <t>skříň kovová bílá uzamykatelná bez uzemnění vnitřní 300x400x200mm</t>
  </si>
  <si>
    <t>817507642</t>
  </si>
  <si>
    <t>742420071</t>
  </si>
  <si>
    <t>Montáž multipřepínače do rozvaděče</t>
  </si>
  <si>
    <t>274443030</t>
  </si>
  <si>
    <t>https://podminky.urs.cz/item/CS_URS_2025_01/742420071</t>
  </si>
  <si>
    <t>34539077</t>
  </si>
  <si>
    <t>multipřepínač koncový pro 3 družice 13 vstupů 12 výstupů</t>
  </si>
  <si>
    <t>1259448427</t>
  </si>
  <si>
    <t>742420121</t>
  </si>
  <si>
    <t>Montáž televizní zásuvky koncové nebo průběžné</t>
  </si>
  <si>
    <t>-981749029</t>
  </si>
  <si>
    <t>https://podminky.urs.cz/item/CS_URS_2025_01/742420121</t>
  </si>
  <si>
    <t>34555012</t>
  </si>
  <si>
    <t>zásuvka koncová TV/SAT kompletní přístroj s rámečkem, IEC samec + F konektor, 1bB</t>
  </si>
  <si>
    <t>2002837990</t>
  </si>
  <si>
    <t>742430001</t>
  </si>
  <si>
    <t>Montáž projektoru a držáku na projektor s uchycením na strop nebo na stěnu</t>
  </si>
  <si>
    <t>-1949272953</t>
  </si>
  <si>
    <t>https://podminky.urs.cz/item/CS_URS_2025_01/742430001</t>
  </si>
  <si>
    <t>38478009</t>
  </si>
  <si>
    <t>projektor Full HD rozlišení 1920 x 1080 úhlopříčka 1,54 - 3,048m formát nativní 16:9 3600lm interní reproduktor 1x 20W WiFi</t>
  </si>
  <si>
    <t>2063693884</t>
  </si>
  <si>
    <t>38479064</t>
  </si>
  <si>
    <t>držák teleskopický pro stropní montáž projektoru do 15 kg 4 montážní ramena délka 40 -55cm</t>
  </si>
  <si>
    <t>-250931566</t>
  </si>
  <si>
    <t>742430011</t>
  </si>
  <si>
    <t>Montáž elektrického plátna na zeď</t>
  </si>
  <si>
    <t>617742062</t>
  </si>
  <si>
    <t>https://podminky.urs.cz/item/CS_URS_2025_01/742430011</t>
  </si>
  <si>
    <t>73765002</t>
  </si>
  <si>
    <t>plátno projekční velkoformátové motorové kovový tubus bíle lakovaný bílé černý rámeček formát 16:10 přední projekce na zeď/strop šířka 2,7m</t>
  </si>
  <si>
    <t>-1941669910</t>
  </si>
  <si>
    <t>742430031</t>
  </si>
  <si>
    <t>Montáž kabelu HDMI se zakončením v zásuvce nebo krabici</t>
  </si>
  <si>
    <t>-2069602492</t>
  </si>
  <si>
    <t>https://podminky.urs.cz/item/CS_URS_2025_01/742430031</t>
  </si>
  <si>
    <t>34199010</t>
  </si>
  <si>
    <t>kabel propojovací HDMI 2.0 High Speed podpora Ethernetu a 4K délka 10m</t>
  </si>
  <si>
    <t>2034065336</t>
  </si>
  <si>
    <t>998742101</t>
  </si>
  <si>
    <t>Přesun hmot tonážní pro slaboproud v objektech v do 6 m</t>
  </si>
  <si>
    <t>-1141095211</t>
  </si>
  <si>
    <t>https://podminky.urs.cz/item/CS_URS_2025_01/998742101</t>
  </si>
  <si>
    <t>1340406679</t>
  </si>
  <si>
    <t>1568323279</t>
  </si>
  <si>
    <t>-88413054</t>
  </si>
  <si>
    <t>460431311</t>
  </si>
  <si>
    <t>Zásyp kabelových rýh ručně se zhutněním š 50 cm hl 100 cm z horniny tř I skupiny 1 a 2</t>
  </si>
  <si>
    <t>1523288023</t>
  </si>
  <si>
    <t>https://podminky.urs.cz/item/CS_URS_2025_01/460431311</t>
  </si>
  <si>
    <t>460581111</t>
  </si>
  <si>
    <t>Položení drnu včetně zalití vodou na rovině</t>
  </si>
  <si>
    <t>1685903198</t>
  </si>
  <si>
    <t>https://podminky.urs.cz/item/CS_URS_2025_01/460581111</t>
  </si>
  <si>
    <t>1514729183</t>
  </si>
  <si>
    <t>468091111</t>
  </si>
  <si>
    <t>Vysekání kapes a výklenků ve zdivu z lehkých betonů, dutých cihel a tvárnic pro krabice 7x7x5 cm</t>
  </si>
  <si>
    <t>1919851317</t>
  </si>
  <si>
    <t>https://podminky.urs.cz/item/CS_URS_2025_01/468091111</t>
  </si>
  <si>
    <t>468091113</t>
  </si>
  <si>
    <t>Vysekání kapes a výklenků ve zdivu z lehkých betonů, dutých cihel a tvárnic pro krabice 15x15x10 cm</t>
  </si>
  <si>
    <t>-1934133342</t>
  </si>
  <si>
    <t>https://podminky.urs.cz/item/CS_URS_2025_01/468091113</t>
  </si>
  <si>
    <t>468101111</t>
  </si>
  <si>
    <t>Vysekání rýh pro montáž trubek a kabelů ve zdivu betonovém hl do 3 cm a š do 3 cm</t>
  </si>
  <si>
    <t>-1548667711</t>
  </si>
  <si>
    <t>https://podminky.urs.cz/item/CS_URS_2025_01/468101111</t>
  </si>
  <si>
    <t>468101122</t>
  </si>
  <si>
    <t>Vysekání rýh pro montáž trubek a kabelů ve zdivu betonovém hl přes 3 do 5 cm a š přes 5 do 7 cm</t>
  </si>
  <si>
    <t>-265448542</t>
  </si>
  <si>
    <t>https://podminky.urs.cz/item/CS_URS_2025_01/468101122</t>
  </si>
  <si>
    <t>468101132</t>
  </si>
  <si>
    <t>Vysekání rýh pro montáž trubek a kabelů ve zdivu betonovém hl přes 5 do 7 cm a š přes 7 do 10 cm</t>
  </si>
  <si>
    <t>983687567</t>
  </si>
  <si>
    <t>https://podminky.urs.cz/item/CS_URS_2025_01/468101132</t>
  </si>
  <si>
    <t>468101211</t>
  </si>
  <si>
    <t>Vysekání rýh pro montáž trubek a kabelů ve stropech hl do 3 cm a š do 3 cm</t>
  </si>
  <si>
    <t>-1002259100</t>
  </si>
  <si>
    <t>https://podminky.urs.cz/item/CS_URS_2025_01/468101211</t>
  </si>
  <si>
    <t>-146527463</t>
  </si>
  <si>
    <t>-1086436758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</si>
  <si>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</si>
  <si>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</si>
  <si>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</si>
  <si>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</si>
  <si>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</si>
  <si>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2103013447</t>
  </si>
  <si>
    <t>https://podminky.urs.cz/item/CS_URS_2025_01/013254000</t>
  </si>
  <si>
    <t>ZTI - Zdravotnětechnické ...</t>
  </si>
  <si>
    <t>11 - Přípravné a přidružené práce</t>
  </si>
  <si>
    <t>87 - Venkovní trubní vedení kanalizace a vodovodu</t>
  </si>
  <si>
    <t>577 - Obnova veřejných ploch</t>
  </si>
  <si>
    <t>721 - Vnitřní kanalizace</t>
  </si>
  <si>
    <t>722 - Vnitřní vodovod</t>
  </si>
  <si>
    <t>725 - Zařizovací předměty</t>
  </si>
  <si>
    <t>Přípravné a přidružené práce</t>
  </si>
  <si>
    <t>113106231R00</t>
  </si>
  <si>
    <t>Rozebrání dlažeb ze zámkové dlažby v kamenivu</t>
  </si>
  <si>
    <t>RTS I / 2024</t>
  </si>
  <si>
    <t>919735115R00</t>
  </si>
  <si>
    <t>Řezání stávajícího živičného krytu tl. 20 - 25 cm</t>
  </si>
  <si>
    <t>113202111R00</t>
  </si>
  <si>
    <t>Vytrhání obrub obrubníků silničních</t>
  </si>
  <si>
    <t>113151155R00</t>
  </si>
  <si>
    <t>Fréz.živič.krytu pl.do 500 m2,pruh do 75cm,tl.20cm</t>
  </si>
  <si>
    <t>979084216R00</t>
  </si>
  <si>
    <t>Vodorovná doprava vybour. hmot po suchu do 5 km</t>
  </si>
  <si>
    <t>979084219R00</t>
  </si>
  <si>
    <t>Příplatek k dopravě vybour.hmot za dalších 5 km</t>
  </si>
  <si>
    <t>979089001R00</t>
  </si>
  <si>
    <t>Poplatek za uložení odpadního štěrku a kameniva, skupina odpadu 010408</t>
  </si>
  <si>
    <t>Venkovní trubní vedení kanalizace a vodovodu</t>
  </si>
  <si>
    <t>871313121R00</t>
  </si>
  <si>
    <t>Montáž trub kanaliz. z plastu, hrdlových, DN 150</t>
  </si>
  <si>
    <t>871KG0002VD</t>
  </si>
  <si>
    <t>Potrubí kanalizační plastové PVC KG DN150 SN8 vč. tvarovek, spojek, redukcí, součásti dodávky jsou těsnicí křoužky</t>
  </si>
  <si>
    <t>132200110RAC</t>
  </si>
  <si>
    <t>Hloubení zapaž. rýh šířky do 60 cm v hornině.1-4</t>
  </si>
  <si>
    <t>199000002R00</t>
  </si>
  <si>
    <t>Poplatek za skládku horniny 1- 4, č. dle katal. odpadů 17 05 04</t>
  </si>
  <si>
    <t>161101101R00</t>
  </si>
  <si>
    <t>Svislé přemístění výkopku z hor.1-4 do 2,5 m</t>
  </si>
  <si>
    <t>162201152R00</t>
  </si>
  <si>
    <t>Vodorovné přemístění výkopku z hor.5-7 do 50 m</t>
  </si>
  <si>
    <t>451572211R00</t>
  </si>
  <si>
    <t>Lože pod potrubí z kameniva těženého 4 - 8 mm</t>
  </si>
  <si>
    <t>175100020RAC</t>
  </si>
  <si>
    <t>Obsyp potrubí štěrkopískem, dovoz štěrkopísku ze vzdálenosti 10 km</t>
  </si>
  <si>
    <t>174100010RAB</t>
  </si>
  <si>
    <t>Zásyp jam, rýh a šachet sypaninou</t>
  </si>
  <si>
    <t>151101101R00</t>
  </si>
  <si>
    <t>Pažení a rozepření stěn rýh - příložné - hl.do 2 m</t>
  </si>
  <si>
    <t>151101111R00</t>
  </si>
  <si>
    <t>Odstranění pažení stěn rýh - příložné - hl. do 2 m</t>
  </si>
  <si>
    <t>892571111R00</t>
  </si>
  <si>
    <t>Zkouška těsnosti kanalizace DN do 200, vodou</t>
  </si>
  <si>
    <t>283141494</t>
  </si>
  <si>
    <t>Fólie výstražná pro kanal. š. 300 mm šedá</t>
  </si>
  <si>
    <t>894431321RBA</t>
  </si>
  <si>
    <t>Šachta, D 425 mm, dl.šach.roury 2,0 m, přímá, dno KG D 160 mm, poklop litina 12,5 t</t>
  </si>
  <si>
    <t>733191918R0T1IM</t>
  </si>
  <si>
    <t>Nápojení na venkovní kanalizaci</t>
  </si>
  <si>
    <t>RTS II / 2022</t>
  </si>
  <si>
    <t>871181121R00</t>
  </si>
  <si>
    <t>Montáž trubek polyetylenových ve výkopu d 50 mm</t>
  </si>
  <si>
    <t>722171215R00</t>
  </si>
  <si>
    <t>Potrubí plastové PE-HD vodovodní, D 50 x 4,6 mm</t>
  </si>
  <si>
    <t>899731113R00</t>
  </si>
  <si>
    <t>Vodič signalizační CYY 4 mm2</t>
  </si>
  <si>
    <t>899721112R00</t>
  </si>
  <si>
    <t>Fólie výstražná z PVC bílá, šířka 30 cm</t>
  </si>
  <si>
    <t>892233111R00</t>
  </si>
  <si>
    <t>Desinfekce vodovodního potrubí DN 70</t>
  </si>
  <si>
    <t>892241111R00</t>
  </si>
  <si>
    <t>Tlaková zkouška vodovodního potrubí DN 80</t>
  </si>
  <si>
    <t>N1IM</t>
  </si>
  <si>
    <t>Napojení domovního rozvodu vody do venkovní vodoměrné šachty</t>
  </si>
  <si>
    <t>998276101R00</t>
  </si>
  <si>
    <t>Přesun hmot, trubní vedení plastová, otevř. výkop</t>
  </si>
  <si>
    <t>998276118R00</t>
  </si>
  <si>
    <t>Přesun hmot, trubní vedení plastová, příplatek 5km</t>
  </si>
  <si>
    <t>998276119R00</t>
  </si>
  <si>
    <t>Přesun hmot, tr. vedení plast., přípl. dalších 5km</t>
  </si>
  <si>
    <t>577</t>
  </si>
  <si>
    <t>Obnova veřejných ploch</t>
  </si>
  <si>
    <t>564811111R00</t>
  </si>
  <si>
    <t>Podklad ze štěrkodrti po zhutnění tloušťky 5 cm</t>
  </si>
  <si>
    <t>596215041R00</t>
  </si>
  <si>
    <t>Kladení zámkové dlažby tl. 8 cm do drtě tl. 5 cm</t>
  </si>
  <si>
    <t>918101111R00</t>
  </si>
  <si>
    <t>Lože pod obrubníky nebo obruby dlažeb z C 12/15</t>
  </si>
  <si>
    <t>917862111R00</t>
  </si>
  <si>
    <t>Osazení stojat. obrub.bet. s opěrou,lože z C 12/15 vč. dodávky obrubníku</t>
  </si>
  <si>
    <t>564831111R00</t>
  </si>
  <si>
    <t>Podklad ze štěrkodrti po zhutnění tloušťky 10 cm</t>
  </si>
  <si>
    <t>577161124R00</t>
  </si>
  <si>
    <t>Beton asfalt. ACL 16+ ložný, š. do 3 m, tl. 7 cm</t>
  </si>
  <si>
    <t>577151113R00</t>
  </si>
  <si>
    <t>Beton asfalt. ACO 16+ obrusný, š. do 3 m, tl. 6 cm</t>
  </si>
  <si>
    <t>573411115R00</t>
  </si>
  <si>
    <t>Nátěr živičný s posypem, asfaltem sil., 1,8 kg/m2</t>
  </si>
  <si>
    <t>998225111R00</t>
  </si>
  <si>
    <t>Přesun hmot, pozemní komunikace, kryt živičný</t>
  </si>
  <si>
    <t>998225194R00</t>
  </si>
  <si>
    <t>Přesun hmot, komunikace živičné, příplatek do 5 km</t>
  </si>
  <si>
    <t>998225195R00</t>
  </si>
  <si>
    <t>Přesun hmot, komunik. živičné, přípl. dalších 5 km</t>
  </si>
  <si>
    <t>998222012R00</t>
  </si>
  <si>
    <t>Přesun hmot, zpevněné plochy, kryt z kameniva</t>
  </si>
  <si>
    <t>998222095R00</t>
  </si>
  <si>
    <t>Přesun hmot, komunikace z kameniva, dalších 5 km</t>
  </si>
  <si>
    <t>998222094R00</t>
  </si>
  <si>
    <t>Přesun hmot, komunikace z kameniva, příplatek 5 km</t>
  </si>
  <si>
    <t>721</t>
  </si>
  <si>
    <t>Vnitřní kanalizace</t>
  </si>
  <si>
    <t>721176101R00</t>
  </si>
  <si>
    <t>Potrubí HT připojovací, D 32 x 1,8 mm</t>
  </si>
  <si>
    <t>721176102R00</t>
  </si>
  <si>
    <t>Potrubí HT připojovací, D 40 x 1,8 mm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</si>
  <si>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</si>
  <si>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</si>
  <si>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</si>
  <si>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</si>
  <si>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</si>
  <si>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</si>
  <si>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722172612R00</t>
  </si>
  <si>
    <t>Potrubí plastové PP-R Instaplast, bez zednických výpomocí, D 25 x 3,5 mm, PN 16</t>
  </si>
  <si>
    <t>721176114R00</t>
  </si>
  <si>
    <t>Potrubí HT odpadní svislé, D 75 x 1,9 mm</t>
  </si>
  <si>
    <t>721176115R00</t>
  </si>
  <si>
    <t>Potrubí HT odpadní svislé, D 110 x 2,7 mm</t>
  </si>
  <si>
    <t>721176145R00</t>
  </si>
  <si>
    <t>Potrubí HT dešťové (svislé), D 110 x 2,7 mm</t>
  </si>
  <si>
    <t>721176116R00</t>
  </si>
  <si>
    <t>Potrubí HT odpadní svislé, D 125 x 3,1 mm</t>
  </si>
  <si>
    <t>722IZOL001VD</t>
  </si>
  <si>
    <t>Izolace návleková z PE tl. 5mm pro odpadní potrubí DN 32</t>
  </si>
  <si>
    <t>722IZOL002VD</t>
  </si>
  <si>
    <t>Izolace návleková z PE tl. 5mm pro odpadní potrubí DN 40</t>
  </si>
  <si>
    <t>722IZOL003VD</t>
  </si>
  <si>
    <t>Izolace návleková z PE tl. 5mm pro odpadní potrubí DN 50</t>
  </si>
  <si>
    <t>722IZOL004VD</t>
  </si>
  <si>
    <t>Izolace návleková z PE tl. 5mm pro odpadní potrubí DN 75</t>
  </si>
  <si>
    <t>722IZOL005VD</t>
  </si>
  <si>
    <t>Izolace návleková z PE tl. 5mm pro odpadní potrubí DN 110</t>
  </si>
  <si>
    <t>721176222R00</t>
  </si>
  <si>
    <t>Potrubí KG svodné (ležaté) v zemi, D 110 x 3,2 mm</t>
  </si>
  <si>
    <t>721176223R00</t>
  </si>
  <si>
    <t>Potrubí KG svodné (ležaté) v zemi, D 125 x 3,2 mm</t>
  </si>
  <si>
    <t>721176224R00</t>
  </si>
  <si>
    <t>Potrubí KG svodné (ležaté) v zemi, D 160 x 4,0 mm</t>
  </si>
  <si>
    <t>132200010RAC</t>
  </si>
  <si>
    <t>Hloubení nezapaž. rýh šířky do 60 cm v hornině 1-4</t>
  </si>
  <si>
    <t>175100020RAC.1</t>
  </si>
  <si>
    <t>Obsyp potrubí štěrkopískem</t>
  </si>
  <si>
    <t>725VP002VD</t>
  </si>
  <si>
    <t>Podlahová vpusť DN110 včetně izolační příruby, pojízdné mříže a zápachové uzávěrky</t>
  </si>
  <si>
    <t>komplet</t>
  </si>
  <si>
    <t>725VP0001VD</t>
  </si>
  <si>
    <t>Podlahová vpusť DN110 včetně izolační příruby, nerezové mřížky a zápachové uzávěrky</t>
  </si>
  <si>
    <t>721273200RT2</t>
  </si>
  <si>
    <t>Souprava ventilační střešní HL souprava větrací hlavice PP HL807 D 75 mm</t>
  </si>
  <si>
    <t>721273200RT3</t>
  </si>
  <si>
    <t>Souprava ventilační střešní HL souprava větrací hlavice PP HL810 D 110 mm</t>
  </si>
  <si>
    <t>721273200RT3.1</t>
  </si>
  <si>
    <t>Souprava ventilační střešní HL souprava větrací hlavice PP HL810 D 125 mm</t>
  </si>
  <si>
    <t>721ČŠ0001VD</t>
  </si>
  <si>
    <t>Čistící šachta plastová DN1000/DN125,poklop PVC, hloubka šachty 1,3 m, šachta určená pro umístění čistícího kusu vč. montáže</t>
  </si>
  <si>
    <t>721ČK002VD</t>
  </si>
  <si>
    <t>Čistíci kus KG DN125</t>
  </si>
  <si>
    <t>721ČŠ0002VD</t>
  </si>
  <si>
    <t>Čistící šachta plastová D1000/DN160,poklop litinový, hloubka šachty 2,0 m, šachta určená pro umístění čistícího kusu vč. montáže</t>
  </si>
  <si>
    <t>721ČK003VD</t>
  </si>
  <si>
    <t>Čisticí kus KG DN160</t>
  </si>
  <si>
    <t>721OCH001VD</t>
  </si>
  <si>
    <t>Ocelová chránička pro kanalizační potrubí DN300</t>
  </si>
  <si>
    <t>721231113RT4</t>
  </si>
  <si>
    <t>Vtok střešní TW v povlakové krytině, zateplená střecha, výška izolace 220 mm, průměr 110 mm</t>
  </si>
  <si>
    <t>721231331R00</t>
  </si>
  <si>
    <t>Vyhřívací sada pro střešní vtoky TopWet</t>
  </si>
  <si>
    <t>721231334R00</t>
  </si>
  <si>
    <t>Elektronický termostat TWT 524 vnější</t>
  </si>
  <si>
    <t>721ČK006VD</t>
  </si>
  <si>
    <t>Čistíci kus HT DN125</t>
  </si>
  <si>
    <t>721ČK005VD</t>
  </si>
  <si>
    <t>Čistíci kus HT DN110</t>
  </si>
  <si>
    <t>721ČK004VD</t>
  </si>
  <si>
    <t>Čistíci kus HT DN75</t>
  </si>
  <si>
    <t>721273150RT1</t>
  </si>
  <si>
    <t>Hlavice ventilační přivětrávací HL900 přivzdušňovací ventil HL900, D 75, D 110</t>
  </si>
  <si>
    <t>725980122R00</t>
  </si>
  <si>
    <t>Dvířka z plastu, 150 x 200 mm</t>
  </si>
  <si>
    <t>001ČKK</t>
  </si>
  <si>
    <t>Čerpadlo kondenzátu</t>
  </si>
  <si>
    <t>721223427RT1T1IM</t>
  </si>
  <si>
    <t>Vtok kondenzátu DN32 se zápachovou uzávěrkou a přídavným uzávěrem (kuličkou)</t>
  </si>
  <si>
    <t>551623505</t>
  </si>
  <si>
    <t>Sifon podomítkový ke klimatizačním jednotkám HL138, DN 32, 100 x 100 mm</t>
  </si>
  <si>
    <t>721194109IM</t>
  </si>
  <si>
    <t>Vyvedení odpadních výpustek do D 110</t>
  </si>
  <si>
    <t>895625487T1IM</t>
  </si>
  <si>
    <t>Protipožární prostupy potrubí certifikovaným materiálem s odolností min. EI60 vč.označení průchodů identifikačními štítky certifikovanou firmou</t>
  </si>
  <si>
    <t>974031164IM</t>
  </si>
  <si>
    <t>Vysekání rýh ve zdi cihelné 15 x 15 cm</t>
  </si>
  <si>
    <t>974031153IM</t>
  </si>
  <si>
    <t>Vysekání rýh ve zdi cihelné 10 x 10 cm</t>
  </si>
  <si>
    <t>721290112R00</t>
  </si>
  <si>
    <t>Zkouška těsnosti kanalizace vodou DN 200 mm</t>
  </si>
  <si>
    <t>722</t>
  </si>
  <si>
    <t>Vnitřní vodovod</t>
  </si>
  <si>
    <t>722172611R00</t>
  </si>
  <si>
    <t>Potrubí plastové PP-R Instaplast, bez zednických výpomocí, D 20 x 2,8 mm, PN 16</t>
  </si>
  <si>
    <t>722172613R00</t>
  </si>
  <si>
    <t>Potrubí plastové PP-R Instaplast, bez zednických výpomocí, D 32 x 4,4 mm, PN 16</t>
  </si>
  <si>
    <t>722172614R00</t>
  </si>
  <si>
    <t>Potrubí plastové PP-R Instaplast, bez zednických výpomocí, D 40 x 5,5 mm, PN 16</t>
  </si>
  <si>
    <t>722181213RT7</t>
  </si>
  <si>
    <t>Izolace návleková tl. stěny 13 mm, vnitřní průměr 22 mm</t>
  </si>
  <si>
    <t>722181214RT8</t>
  </si>
  <si>
    <t>Izolace návleková z PE tl. stěny 20 mm, vnitřní průměr 25 mm</t>
  </si>
  <si>
    <t>722181214RU1</t>
  </si>
  <si>
    <t>Izolace návleková z PE tl. stěny 20 mm, vnitřní průměr 32 mm</t>
  </si>
  <si>
    <t>722181215RV9</t>
  </si>
  <si>
    <t>Izolace návleková z PE tl. stěny 25 mm, vnitřní průměr 40 mm</t>
  </si>
  <si>
    <t>EX1MIM</t>
  </si>
  <si>
    <t>Montáž expanzní nádoby pro systém pitné vody plnoprůtočná</t>
  </si>
  <si>
    <t>EX1IM</t>
  </si>
  <si>
    <t>Expanzní nádoba pro systém pitné vody plnoprůtočná, 18l,</t>
  </si>
  <si>
    <t>NNN1IM</t>
  </si>
  <si>
    <t>Napojení SV+TV+CIR na nepřímotopný zásobníkový ohřívač</t>
  </si>
  <si>
    <t>OM1IM</t>
  </si>
  <si>
    <t>Oběhové mokroběžné elektronické čerpadlo pro systém pitné vody, Q= 0,36 m3/h, H= 2,5 m, 230 V/50 Hz</t>
  </si>
  <si>
    <t>OM1MIM</t>
  </si>
  <si>
    <t>Montáž oběhového mokroběžného elektronického čerpadla pro systém pitné vody</t>
  </si>
  <si>
    <t>723RŠ001VD</t>
  </si>
  <si>
    <t>Regulační šroubení DN15 pro zaregulovaní rozvodů cirkulace</t>
  </si>
  <si>
    <t>723M001VD</t>
  </si>
  <si>
    <t>Manometr 0-10 bar</t>
  </si>
  <si>
    <t>722202213R00T1IM</t>
  </si>
  <si>
    <t>Nástěnka DN15 PPR</t>
  </si>
  <si>
    <t>7222TRV0001VD</t>
  </si>
  <si>
    <t>Termostatický mechanický 3-cestný směšovací ventil DN32 s nastavitelnou výstupní teplotou</t>
  </si>
  <si>
    <t>722236213R00</t>
  </si>
  <si>
    <t>Kohout kulový, vnitřní-vnitřní závit, DN 20 mm</t>
  </si>
  <si>
    <t>722236214R00</t>
  </si>
  <si>
    <t>Kohout kulový, vnitřní-vnitřní závit, DN 25 mm</t>
  </si>
  <si>
    <t>722236215R00</t>
  </si>
  <si>
    <t>Kohout kulový, vnitřní-vnitřní závit, DN 32 mm</t>
  </si>
  <si>
    <t>722236216R00</t>
  </si>
  <si>
    <t>Kohout kulový, vnitřní-vnitřní závit, DN 40 mm</t>
  </si>
  <si>
    <t>722224111R00</t>
  </si>
  <si>
    <t>Kohout plnicí a vypouštěcí, DN 15 mm</t>
  </si>
  <si>
    <t>722254201RT3</t>
  </si>
  <si>
    <t>Hydrantový systém, box s plnými dveřmi</t>
  </si>
  <si>
    <t>722259201R00</t>
  </si>
  <si>
    <t>Montáž hydrantového systému D25</t>
  </si>
  <si>
    <t>722130233R00</t>
  </si>
  <si>
    <t>Potrubí z trubek závitových pozinkovaných svařovaných 11 343, DN 25 mm</t>
  </si>
  <si>
    <t>722130235R00</t>
  </si>
  <si>
    <t>Potrubí z trubek závitových pozinkovaných svařovaných 11 343, DN 40 mm</t>
  </si>
  <si>
    <t>722181214RU2</t>
  </si>
  <si>
    <t>Izolace návleková z PE tl. stěny 20 mm, vnitřní průměr 35 mm</t>
  </si>
  <si>
    <t>722181214RW2</t>
  </si>
  <si>
    <t>Izolace návleková z PE tl. stěny 20 mm, vnitřní průměr 45 mm</t>
  </si>
  <si>
    <t>722238612R00</t>
  </si>
  <si>
    <t>Ventil vodovodn, zpětný, 2x vnitřní závit, DN 20 mm</t>
  </si>
  <si>
    <t>722238613R00</t>
  </si>
  <si>
    <t>Ventil vodovodn, zpětný, 2x vnitřní závit, DN 25 mm</t>
  </si>
  <si>
    <t>722238614R00</t>
  </si>
  <si>
    <t>Ventil vodovodn, zpětný, 2x vnitřní závit, DN 32 mm</t>
  </si>
  <si>
    <t>722238512R00</t>
  </si>
  <si>
    <t>Filtr vodovodní, vnitřní-vnitřní závit, DN 20 mm</t>
  </si>
  <si>
    <t>722231162R00</t>
  </si>
  <si>
    <t>Ventil vodovodní pojistný pružinový P10-237-616, G 3/4"</t>
  </si>
  <si>
    <t>723V001VD</t>
  </si>
  <si>
    <t>Nezámrzný kulový ventil venkovní DN20 pro osazení na fasádu</t>
  </si>
  <si>
    <t>734294313R00</t>
  </si>
  <si>
    <t>Kohout kulový vypouštěcí,převleč.matice DN20</t>
  </si>
  <si>
    <t>722239102R00</t>
  </si>
  <si>
    <t>Montáž vodovodních armatur 2závity, G 3/4"</t>
  </si>
  <si>
    <t>722239103R00</t>
  </si>
  <si>
    <t>Montáž vodovodních armatur 2závity, G 1"</t>
  </si>
  <si>
    <t>722239104R00</t>
  </si>
  <si>
    <t>Montáž vodovodních armatur 2závity, G 5/4"</t>
  </si>
  <si>
    <t>722239105R00</t>
  </si>
  <si>
    <t>Montáž vodovodních armatur 2závity, G 6/4"</t>
  </si>
  <si>
    <t>722229102R00</t>
  </si>
  <si>
    <t>Montáž vodovodních armatur,1závit, G 3/4"</t>
  </si>
  <si>
    <t>722229101R00</t>
  </si>
  <si>
    <t>Montáž vodovodních armatur,1závit, G 1/2"</t>
  </si>
  <si>
    <t>723V002VD</t>
  </si>
  <si>
    <t>Korugovaná chránička DN65 z PE</t>
  </si>
  <si>
    <t>722259991R00</t>
  </si>
  <si>
    <t>Tlaková zkouška nástěnného požárního hydrantu</t>
  </si>
  <si>
    <t>722259994R00</t>
  </si>
  <si>
    <t>Revize nástěnného požárního hydrantu</t>
  </si>
  <si>
    <t>722259995R00</t>
  </si>
  <si>
    <t>Vystavení revizní zprávy - nástěnný požární hydrant</t>
  </si>
  <si>
    <t>722280109R00</t>
  </si>
  <si>
    <t>Tlaková zkouška vodovodního potrubí DN 65 mm</t>
  </si>
  <si>
    <t>722290234R00</t>
  </si>
  <si>
    <t>Proplach a dezinfekce vodovodního potrubí DN 80 mm</t>
  </si>
  <si>
    <t>998722102R00</t>
  </si>
  <si>
    <t>Přesun hmot pro vnitřní vodovod, výšky do 12 m</t>
  </si>
  <si>
    <t>Zařizovací předměty</t>
  </si>
  <si>
    <t>725014131RT1</t>
  </si>
  <si>
    <t>Klozet závěsný + sedátko, bílý, včetně sedátka v bílé barvě, montáž na instalační předstěn</t>
  </si>
  <si>
    <t>725014131RT1.1</t>
  </si>
  <si>
    <t>Klozet závěsný + sedátko, bílý pro invalidy, včetně sedátka v bílé barvě, montáž na instalační předstěn</t>
  </si>
  <si>
    <t>725119306R00</t>
  </si>
  <si>
    <t>Montáž klozetu závěsného</t>
  </si>
  <si>
    <t>286967561</t>
  </si>
  <si>
    <t>Modul-WC Kombifix ovládání zepředu UP320, h 1080 mm</t>
  </si>
  <si>
    <t>286967581</t>
  </si>
  <si>
    <t>Modul-WC Duofix, ovládání zepředu, UP320, h 1120 mm</t>
  </si>
  <si>
    <t>286967582</t>
  </si>
  <si>
    <t>Modul-WC Duofix, ovládání zepředu, ZTP, UP320, h 1120 mm</t>
  </si>
  <si>
    <t>725119401R00</t>
  </si>
  <si>
    <t>Montáž předstěnových systémů pro zazdění</t>
  </si>
  <si>
    <t>725019103R00</t>
  </si>
  <si>
    <t>Výlevka závěsná s plastovou mřížkou</t>
  </si>
  <si>
    <t>725119306R00.1</t>
  </si>
  <si>
    <t>Montáž výlevky závěsné</t>
  </si>
  <si>
    <t>286967601</t>
  </si>
  <si>
    <t>Modul-výlevka Duofix, h 1300 mm</t>
  </si>
  <si>
    <t>725825114RT0</t>
  </si>
  <si>
    <t>Baterie pro výlevku nástěnná ruční</t>
  </si>
  <si>
    <t>725829501R00</t>
  </si>
  <si>
    <t>Montáž baterie nástěnné pro výlevku</t>
  </si>
  <si>
    <t>725122222R00</t>
  </si>
  <si>
    <t>Pisoár keramický, bílý s radarový splachovačem 24V, 50Hz,včetně zápachové uzávěrky, elektromagnetický ventil,propojovací hadice</t>
  </si>
  <si>
    <t>725139101R00</t>
  </si>
  <si>
    <t>Montáž pisoárových stání ostatních</t>
  </si>
  <si>
    <t>725139102R00</t>
  </si>
  <si>
    <t>Montáž Kombifix pisoáru</t>
  </si>
  <si>
    <t>286967606</t>
  </si>
  <si>
    <t>Modul-pisoár Duofix Universal, h 1120 - 1300 mm</t>
  </si>
  <si>
    <t>725017134R00</t>
  </si>
  <si>
    <t>Umyvadlo na šrouby 60 x 45 cm, bílé</t>
  </si>
  <si>
    <t>725017153R00</t>
  </si>
  <si>
    <t>Umyvadlo invalidní 65 x 55 cm, bílé</t>
  </si>
  <si>
    <t>725823121RT1</t>
  </si>
  <si>
    <t>Baterie umyvadlová stoján. ruční, vč. otvír.odpadu</t>
  </si>
  <si>
    <t>725829301R00</t>
  </si>
  <si>
    <t>Montáž baterie umyv.a dřezové stojánkové</t>
  </si>
  <si>
    <t>725860251R00</t>
  </si>
  <si>
    <t>Sifon umyvadlový chromovaný DN40</t>
  </si>
  <si>
    <t>725860212R00</t>
  </si>
  <si>
    <t>Sifon umyvadlový HL134.0 pod omítku</t>
  </si>
  <si>
    <t>725219401R00</t>
  </si>
  <si>
    <t>Montáž umyvadel na šrouby do zdiva</t>
  </si>
  <si>
    <t>725860201R00</t>
  </si>
  <si>
    <t>Sifon dřezový DN50, přípoj myčka, pračka</t>
  </si>
  <si>
    <t>725823134RT0</t>
  </si>
  <si>
    <t>Baterie dřezová stojánková ruční s výsuv. sprchou</t>
  </si>
  <si>
    <t>725319101R00</t>
  </si>
  <si>
    <t>Montáž dřezů jednoduchých</t>
  </si>
  <si>
    <t>725SPRCH002VD</t>
  </si>
  <si>
    <t>Skleněné sprchové dveře do niky - sklo čiré, křídlové dveře s pevným segmentem PRAVÉ 900x1970 mm</t>
  </si>
  <si>
    <t>725SPRCH004VD</t>
  </si>
  <si>
    <t>Sprchová vanička včetně noh a montažního materiálu 90x90cm bílá</t>
  </si>
  <si>
    <t>725249102R00</t>
  </si>
  <si>
    <t>Montáž sprchových mís a vaniček</t>
  </si>
  <si>
    <t>725860226R00</t>
  </si>
  <si>
    <t>Sifon ke sprchové vaničce PP, D 40/50 mm</t>
  </si>
  <si>
    <t>725835113RT1</t>
  </si>
  <si>
    <t>Baterie sprchová nástěnná ruční, včetně příslušenstvím</t>
  </si>
  <si>
    <t>725849200R00</t>
  </si>
  <si>
    <t>Montáž baterií sprchových, nastavitelná výška</t>
  </si>
  <si>
    <t>725860188RT1</t>
  </si>
  <si>
    <t>Sifon pro myčky , D 40/50 mm, podomítkový, suchá zápachová klapka</t>
  </si>
  <si>
    <t>725814107R00</t>
  </si>
  <si>
    <t>Ventil rohový s filtrem pro umyvadla a dřezy DN 15 x DN 10 včetně flexi hadičky pro dopojení baterie</t>
  </si>
  <si>
    <t>725814126R00</t>
  </si>
  <si>
    <t>Ventil rohový pro myčky a pračky DN 15 x DN 20</t>
  </si>
  <si>
    <t>725819401R00</t>
  </si>
  <si>
    <t>Montáž ventilu rohového s trubičkou G 1/2</t>
  </si>
  <si>
    <t>725819402R00</t>
  </si>
  <si>
    <t>Montáž ventilu rohového bez trubičky G 1/2</t>
  </si>
  <si>
    <t>998725102R00</t>
  </si>
  <si>
    <t>Přesun hmot pro zařizovací předměty, výšky do 12 m</t>
  </si>
  <si>
    <t>Plyn - Plynové zařízení</t>
  </si>
  <si>
    <t>723 - Vnitřní a venkovní plynovod</t>
  </si>
  <si>
    <t>723</t>
  </si>
  <si>
    <t>Vnitřní a venkovní plynovod</t>
  </si>
  <si>
    <t>722171213R00</t>
  </si>
  <si>
    <t>Potrubí plastové PE-HD plynovodní, D 32 x 3,0 mm</t>
  </si>
  <si>
    <t>-1597297967</t>
  </si>
  <si>
    <t>-1449429888</t>
  </si>
  <si>
    <t>-2135791552</t>
  </si>
  <si>
    <t>-2319246</t>
  </si>
  <si>
    <t>1291256943</t>
  </si>
  <si>
    <t>-1640837424</t>
  </si>
  <si>
    <t>-1204014151</t>
  </si>
  <si>
    <t>1720153404</t>
  </si>
  <si>
    <t>Fólie výstražná z PVC žlutá, šířka 30 cm</t>
  </si>
  <si>
    <t>-1741210147</t>
  </si>
  <si>
    <t>723190909R00</t>
  </si>
  <si>
    <t>Zkouška tlaková plynového potrubí</t>
  </si>
  <si>
    <t>1272181912</t>
  </si>
  <si>
    <t>199044183</t>
  </si>
  <si>
    <t>723120205R00</t>
  </si>
  <si>
    <t>Potrubí ocelové závitové černé svařované DN 32</t>
  </si>
  <si>
    <t>1530007666</t>
  </si>
  <si>
    <t>723190907R00</t>
  </si>
  <si>
    <t>Odvzdušnění a napuštění plynového potrubí</t>
  </si>
  <si>
    <t>1182992688</t>
  </si>
  <si>
    <t>723190901R00</t>
  </si>
  <si>
    <t>Uzavření plynovodu zátkou</t>
  </si>
  <si>
    <t>-974827994</t>
  </si>
  <si>
    <t>Ocelová chránička DN60</t>
  </si>
  <si>
    <t>-1622549133</t>
  </si>
  <si>
    <t>UT - Vytápění</t>
  </si>
  <si>
    <t>D1 - Zdroj tepla</t>
  </si>
  <si>
    <t>D2 - Podlahové vytápění</t>
  </si>
  <si>
    <t>D3 - Otopná tělesa</t>
  </si>
  <si>
    <t>D4 - Rozvody vytápění</t>
  </si>
  <si>
    <t>D5 - Ostatní práce</t>
  </si>
  <si>
    <t>Zdroj tepla</t>
  </si>
  <si>
    <t>TČ-E</t>
  </si>
  <si>
    <t>TEPELNÉ ČERPADLO (VZDUCH / VODA) VENKOVNÍ JEDNOTKA topný výkon: 13,0kW, SCOP:4,54, příkon max.: 7,2kW, jistič 13A 400V, 3N, AC, 50Hz. Topný výkon při -7°C / 35°C1) 100 %=10,7 kW, chladivo: R410A, vestavěná ekvitermní regulace, kompresor dvojitý rotační frekvenčně řízený, řídící jednotka, vyhřívaná vana, topný kabel pro vyhřívaní odpadního potrubí kondenzátu, podstavný rám pod jednotku s antivibračními podložkama, vč. zprovoznění a uvedení do provozu, rozměr 1200 x 1680 x 580mm</t>
  </si>
  <si>
    <t>TČ-I</t>
  </si>
  <si>
    <t>VNITŘNÍ JEDNOTKA TEPELNÉHO ČERPADLA, vestavěny elektrokotel: 9,0kW, jistič 16A 400V, 3N, AC, 50Hz., vestavěné oběhové čerpadlo, pojístný ventil, automatický odvzdušňovací ventil, rozměr 485 x 386 x 700mm, věstavěná ekvitermní regulace, vč. venkovního čidla, čidla vlhkosti, čidlo teploty výstupní topné vody, komunikačního kabelu mezi venkovní a vnitřní jednotkou.</t>
  </si>
  <si>
    <t>AN</t>
  </si>
  <si>
    <t>Akumulační stojatá nádrž 300, objem 300 l, včetně tepelné izolace 100 mm, průměr s izolací 750 mm, výška s izolací 1405 mm, tlaková odolnost 4 bar, vstupní hrdla - 4xDN50, 5xDN20, hrdlo pro topnou patronu</t>
  </si>
  <si>
    <t>MM100</t>
  </si>
  <si>
    <t>Regulator topných okruhů s ekvitermní regulací - připojovací síťové napětí 230 V AC, 50 Hz, regulátor zajistí ovládání směšovacího ventilu, oběhové čerpadla, snímaní teploty topné vody v okruhu, součásti je regulační jednotka, teplotní čidlo, kabeláž a příslušenství</t>
  </si>
  <si>
    <t>K1</t>
  </si>
  <si>
    <t>Koaxiální odkouření a komín - učinná výška 7,5m pro plynové kotle vedeno na střechu složeno z potrubí ⌀80/125,(příprava pro alternativní zdroj) včetně revizního otvoru, kolen,redukcí, odboček, hadice na odvod kondenzátu, patečního kolena, svislého odkouření včetně střešního nástavce s přisáváním,součásti dodávky bude protipožární komínový prostup komínu certifikovaným materiálem s odolností min. EI60, vč.označení průchodů identifikačními štítky certifikovanou firmou, účinná výška komínu 7,5 m viz příloha č.1.- Technická specifikace odkouření a komínu.</t>
  </si>
  <si>
    <t>TV</t>
  </si>
  <si>
    <t>Nepřímotopný zásobníkový ohřívač TV s velkoplošným výměníkem, celkový objem zásobníku 469 l, včetně tepelné izolace 50mm, průměr 700 mm, výška 1914 mm, plocha výměníku pro ohřev TV = 6,4m2, tlaková odolnost 10 bar</t>
  </si>
  <si>
    <t>TJP</t>
  </si>
  <si>
    <t>Cirkulační nástěnná teplovzdušná jednotka pro vytápění 5,8 kW- 1450 m3/h Jednotka se sestává z: - ventilátor: Pi = 0,085 kW, jištění = 6,0 A, U = 230 V - vodní teplovodní ohřívač:tepelný spád chladící vody: 45/35°C, Qvyt=5,8 kW - žaluzie ručně nastavitelné - včetně montážních konzol na stěnu Maximální tlaková ztráta na straně vody u teplovodního ohřívače do 25 kPa!</t>
  </si>
  <si>
    <t>Pol3</t>
  </si>
  <si>
    <t>Termostat pro řízení teplovzdušných jednotek - připojovací síťové napětí 230 V AC, 50 Hz, regulátor zajistí ovládání teplvozdušné jednotky, snímaní teploty v prostoru, ovládání přívodu topné vody, nastavení a regulaci teploty v prostoru a tydenní časovač, snímaní teploty topné vody v okruhu, součásti je regulační jednotka, kabeláž a příslušenství</t>
  </si>
  <si>
    <t>RS 1</t>
  </si>
  <si>
    <t>Kombinovaný rozdělovač sběrač - modul 100, délka 1450mm vč. izolace, počet hrdel -6 ks (4xDN40;2xDN32) pro podružné větve a 2 ks (2xDN50) hrdla pro připojení zdroje, vč. návarků na vypouštění a pro teploměry, 2ks stavitelných stojanů s antivibrační podložkou a uchycení do podlahy, originální tepelná izolace z PUR100 pěny s vnější povrchovou Al úpravou, včetně připojovacího šroubení</t>
  </si>
  <si>
    <t>EN1</t>
  </si>
  <si>
    <t>Tlaková expanzní nádoba N 80/6, objem 80 litrů, PN6 Včetně zajišťovacího ventilu DN25, barva šedá</t>
  </si>
  <si>
    <t>Pol5</t>
  </si>
  <si>
    <t>Kompaktní automatické doplňovací zařízení pro soustavy s membránovou tlakovou expanzní nádobou pro automatické přímé doplňování z rozvodů pitné vody, připojení DN15, průtok 0,4 m3/h, integrovaný oddělovač dle DIN EN 1717 a DIN 1988, redukční ventil, 2xkulový kohout DN15, filtr, ventil s el. ovládaním, tlakové čidlo, manometr,řidicí jednotka, příkon 0,60W</t>
  </si>
  <si>
    <t>Pol11</t>
  </si>
  <si>
    <t>Digitální vodoměr a měřič vodivosti, elektronický vodoměr DN15 Pro kontrolu zbývající kapacity změkčovací patrony a kontrolu doplňovaného množství. Alternativně měření vodivosti demineralizované vody, délka 100 mm, šířka 160 mm, výška 100 mm</t>
  </si>
  <si>
    <t>Pol12</t>
  </si>
  <si>
    <t>Pouzdro pro změkčovací nebo demineralizační patronu pro dvě patrony, šířka 260 mm, výška 600 mm, připojení DN15, součásti je: uzavírací kulový kohout s kohoutem pro odběr, omezovač průtoku, cylindrické polypropylenové pouzdro s mosaznými závitovými přípojkami pro umístění jedné z výše uvedených patron pro úpravu vody</t>
  </si>
  <si>
    <t>Pol13</t>
  </si>
  <si>
    <t>Demineralizační pryskyřičná patrona k odsolování plnicí a doplňovací vody vhodná do pouzdra pro patronu Obsahuje cylindrickou polypropylenovou patronu naplněnou pryskyřicí k odsolování plnicí a doplňovací vody např. dle VDI 2035 a/nebo údajů výrobce jednotlivých částí v teplovodních topeních dle DIN EN 12828. Stupeň odsolování až na vodivost 10 µS/cm, kapacita 3000 lx°dH</t>
  </si>
  <si>
    <t>Pol14</t>
  </si>
  <si>
    <t>Externí tlakové čidlo, připojení vstup R 1/2", součásti je mosazný T kus R 1/2", zpětný ventil, kompatibilní tlakový převodník, spojovací kabel Poznámka:Externí tlakové čidlo je nutné při kombinaci při osazení s automatickým doplňovacím zařízením</t>
  </si>
  <si>
    <t>Č1</t>
  </si>
  <si>
    <t>Oběhové mokroběžné elektronické čerpadlo A25-80, Q=1,868 m3/hod; H=47,32kPa; KONSTANTNÍ TLAK, 230 V,P=50W; PN 10 bar, včetně 2kspřipojovací šroubení, tesnění a spojovacího materiálu, ucpávka na vodu</t>
  </si>
  <si>
    <t>Č2</t>
  </si>
  <si>
    <t>Oběhové mokroběžné elektronické čerpadlo A25-80, Q=2,014 m3/hod; H=49,12kPa; KONSTANTNÍ TLAK, 230 V,P=50W; PN 10 bar, včetně 2ks připojovací šroubení, tesnění a spojovacího materiálu, ucpávka na vodu</t>
  </si>
  <si>
    <t>Č3</t>
  </si>
  <si>
    <t>Oběhové mokroběžné elektronické čerpadlo A25-80, Q=0,998 m3/hod; H=40,25kPa; KONSTANTNÍ TLAK, 230 V,P=50W; PN 10 bar, včetně 2ks připojovací šroubení, tesnění a spojovacího materiálu, ucpávka na vodu</t>
  </si>
  <si>
    <t>MIX1</t>
  </si>
  <si>
    <t>3-cestný regulační ventil DN25, kvs 6,3 + servopohon 230V, ovládaní, 3-bodový, rychlost 60s</t>
  </si>
  <si>
    <t>MIX2</t>
  </si>
  <si>
    <t>3-cestný regulační ventil DN25, kvs 10 + servopohon 230V, ovládaní, 3-bodový, rychlost 60s</t>
  </si>
  <si>
    <t>TNV1</t>
  </si>
  <si>
    <t>Tlakově nezávislý regulační a vyvažovací ventil DN20 -el. pohon dvoubodové řízení v režimu ON/OFF; napětí: 24V; vstupní signál 0-10V -Vč. servopohonu -průtok 210 - 1150 l/h -Max. tlaková diference (ΔpVmax): 400 kPa = 4 bar -Min. tlaková diference (ΔpVmin): DN 10-20: 15 kPa = 0,15 bar -Charakteristika: Lineární, doporučená pro řízení ON/OFF</t>
  </si>
  <si>
    <t>TPV1</t>
  </si>
  <si>
    <t>3-cestný přepínací ventil DN32, servopohon 230V, ovládaní, 2-bodový</t>
  </si>
  <si>
    <t>Pol15</t>
  </si>
  <si>
    <t>Termostatický ventil RTL s automatickým omezením teploty zpátečky DN15 vč. automatického nastavení průtoku, nastavení teploty 0-50°C, nastavitelný průtok 10 až 150 l/h s automatickou regulací průtoku, součásti je i termostatická RTL hlavice</t>
  </si>
  <si>
    <t>Pol25</t>
  </si>
  <si>
    <t>Vyvažovací ventil STAD DN20</t>
  </si>
  <si>
    <t>Pol26</t>
  </si>
  <si>
    <t>Vyvažovací ventil STAD DN25</t>
  </si>
  <si>
    <t>Pol27</t>
  </si>
  <si>
    <t>Vypouštěcí kulový kohout DN15</t>
  </si>
  <si>
    <t>Pol28</t>
  </si>
  <si>
    <t>Teploměr rozsah 0°C-120°C</t>
  </si>
  <si>
    <t>Pol29</t>
  </si>
  <si>
    <t>Tlakoměr 0-600 kPa</t>
  </si>
  <si>
    <t>Pol30</t>
  </si>
  <si>
    <t>Pojistný ventil PV 1/2" x 3/4" KD - 300 kPa</t>
  </si>
  <si>
    <t>Pol31</t>
  </si>
  <si>
    <t>Odbočka pro čidlo MaR 1/2" x 20 mm, včetně jímky a zaslepovací zátky</t>
  </si>
  <si>
    <t>Pol32</t>
  </si>
  <si>
    <t>Filtr mosazný šikmý DN40</t>
  </si>
  <si>
    <t>Pol33</t>
  </si>
  <si>
    <t>Filtr mosazný šikmý DN32</t>
  </si>
  <si>
    <t>Pol34</t>
  </si>
  <si>
    <t>Filtr mosazný šikmý DN25</t>
  </si>
  <si>
    <t>Pol35</t>
  </si>
  <si>
    <t>Filtr mosazný šikmý DN20</t>
  </si>
  <si>
    <t>Pol36</t>
  </si>
  <si>
    <t>Zpětná klapka DN40</t>
  </si>
  <si>
    <t>Pol37</t>
  </si>
  <si>
    <t>Zpětná klapka DN32</t>
  </si>
  <si>
    <t>Pol38</t>
  </si>
  <si>
    <t>Kulový kohout DN50</t>
  </si>
  <si>
    <t>Pol39</t>
  </si>
  <si>
    <t>Kulový kohout DN40</t>
  </si>
  <si>
    <t>Pol40</t>
  </si>
  <si>
    <t>Kulový kohout DN32</t>
  </si>
  <si>
    <t>Pol42</t>
  </si>
  <si>
    <t>Kulový kohout DN20</t>
  </si>
  <si>
    <t>Pol43</t>
  </si>
  <si>
    <t>Kulový kohout DN32 s filtrem</t>
  </si>
  <si>
    <t>Pol44</t>
  </si>
  <si>
    <t>Automatický odvzdušňovací ventil DN10</t>
  </si>
  <si>
    <t>Pol45</t>
  </si>
  <si>
    <t>Magnetický filtr s odkalovačem DN50 - odlučovač nečistot</t>
  </si>
  <si>
    <t>Pol46</t>
  </si>
  <si>
    <t>Šroubení DN50, včetně těsnění</t>
  </si>
  <si>
    <t>Pol47</t>
  </si>
  <si>
    <t>Šroubení DN40, včetně těsnění</t>
  </si>
  <si>
    <t>Pol48</t>
  </si>
  <si>
    <t>Šroubení DN32, včetně těsnění</t>
  </si>
  <si>
    <t>Pol49</t>
  </si>
  <si>
    <t>Šroubení DN25, včetně těsnění</t>
  </si>
  <si>
    <t>Pol50</t>
  </si>
  <si>
    <t>Přechod PPR/OCEL - napojení na vodovod</t>
  </si>
  <si>
    <t>Podlahové vytápění</t>
  </si>
  <si>
    <t>Pol51</t>
  </si>
  <si>
    <t>Trubka AL/PEX pětivrstvá pro podlahové vytápění s vnitřní kyslikovou barierou 16x2 mm vč. montáže</t>
  </si>
  <si>
    <t>3084</t>
  </si>
  <si>
    <t>Pol16</t>
  </si>
  <si>
    <t>Systémová izolační deska s ochrannou hydroizolační fólií pro systém podlahového vytápění vč. montáže</t>
  </si>
  <si>
    <t>508</t>
  </si>
  <si>
    <t>RS 1.1</t>
  </si>
  <si>
    <t>ROZDĚLOVAČ+SBĚRAČ PRO PODLAHOVÉ TOPENÍ 8-okruhový rozdělovač s regulačními průtokoměry s automatickou regulací průtoku a diferenčního tlaku, nastavení průtoků pro 1 okruh -30-300 l/h, sběrač s uzavíracími ventily, upevňovací konzoly, 2 ks kulových uzávěrů se šroubením pro přívod, 2ks otočným vypouštěcím ventilem pro vypouštění a odvzdušnění, 2 ks zátka, instalační skříň příslušné velikosti, svěrné šroubení dle počtu výstupu, typ např. IMI DYNACON ECLIPSE</t>
  </si>
  <si>
    <t>RS 2</t>
  </si>
  <si>
    <t>RS 3</t>
  </si>
  <si>
    <t>ROZDĚLOVAČ+SBĚRAČ PRO PODLAHOVÉ TOPENÍ 4-okruhový rozdělovač s regulačními průtokoměry s automatickou regulací průtoku a diferenčního tlaku, nastavení průtoků pro 1 okruh -30-300 l/h, sběrač s uzavíracími ventily, upevňovací konzoly, 2 ks kulových uzávěrů se šroubením pro přívod, 2ks otočným vypouštěcím ventilem pro vypouštění a odvzdušnění, 2 ks zátka, instalační skříň příslušné velikosti, svěrné šroubení dle počtu výstupu, typ např. IMI DYNACON ECLIPSE</t>
  </si>
  <si>
    <t>RS 4</t>
  </si>
  <si>
    <t>ROZDĚLOVAČ+SBĚRAČ PRO PODLAHOVÉ TOPENÍ 11-okruhový rozdělovač s regulačními průtokoměry s automatickou regulací průtoku a diferenčního tlaku, nastavení průtoků pro 1 okruh -30-300 l/h, sběrač s uzavíracími ventily, upevňovací konzoly, 2 ks kulových uzávěrů se šroubením pro přívod, 2ks otočným vypouštěcím ventilem pro vypouštění a odvzdušnění, 2 ks zátka, instalační skříň příslušné velikosti, svěrné šroubení dle počtu výstupu, typ např. IMI DYNACON ECLIPSE</t>
  </si>
  <si>
    <t>RS 5</t>
  </si>
  <si>
    <t>Pol53</t>
  </si>
  <si>
    <t>ochranná trubka pro potrubí 16x2 (husí krk)</t>
  </si>
  <si>
    <t>Pol54</t>
  </si>
  <si>
    <t>středový dilatační profil</t>
  </si>
  <si>
    <t>Pol55</t>
  </si>
  <si>
    <t>okrajová dilatační páska PE s fólií tl.10;š 160mm</t>
  </si>
  <si>
    <t>656</t>
  </si>
  <si>
    <t>Pol17</t>
  </si>
  <si>
    <t>Rozvaděč pro regulaci topných okruhů - pro zapojení max. 6 pokojových termostatů a 24 termopohonů</t>
  </si>
  <si>
    <t>Pol18</t>
  </si>
  <si>
    <t>Elektrotermická hlavice</t>
  </si>
  <si>
    <t>Pol70</t>
  </si>
  <si>
    <t>Pokojový termostat</t>
  </si>
  <si>
    <t>Pol112</t>
  </si>
  <si>
    <t>Kabeláž pro propojení, vč. montáže</t>
  </si>
  <si>
    <t>Otopná tělesa</t>
  </si>
  <si>
    <t>Pol56</t>
  </si>
  <si>
    <t>Trubkové těleso 1820x450 včetně konzoly pro uchycení do stěny</t>
  </si>
  <si>
    <t>Pol57</t>
  </si>
  <si>
    <t>Elektrické otopné těleso do otopného tělesa 300W s T-kusem, termostem, časovačem, 230 V / 50 Hz</t>
  </si>
  <si>
    <t>Pol113</t>
  </si>
  <si>
    <t>Připojovací rohové univerzalní regulační a termostatické šroubení dvoutrubkové s automatickým omezením průtoku vč. svěrného šroubení</t>
  </si>
  <si>
    <t>Pol59</t>
  </si>
  <si>
    <t>Termostatická hlavice,připojovací závit (M30x1,5)</t>
  </si>
  <si>
    <t>D4</t>
  </si>
  <si>
    <t>Rozvody vytápění</t>
  </si>
  <si>
    <t>Pol114</t>
  </si>
  <si>
    <t>22x1,0 - Potrubí z měděných trub (vč. ohybů, redukcí, T-kusů atd.), spojované lisováním vč. závěsu, objímek atd.</t>
  </si>
  <si>
    <t>Pol150</t>
  </si>
  <si>
    <t>28x1,5 - Potrubí z měděných trub (vč. ohybů, redukcí, T-kusů atd.), spojované lisováním vč. závěsu, objímek atd.</t>
  </si>
  <si>
    <t>Pol151</t>
  </si>
  <si>
    <t>35x1,5 - Potrubí z měděných trub (vč. ohybů, redukcí, T-kusů atd.), spojované lisováním vč. závěsu, objímek atd.</t>
  </si>
  <si>
    <t>Pol152</t>
  </si>
  <si>
    <t>42x1,5 - Potrubí z měděných trub (vč. ohybů, redukcí, T-kusů atd.), spojované lisováním vč. závěsu, objímek atd.</t>
  </si>
  <si>
    <t>Pol153</t>
  </si>
  <si>
    <t>54x2,0 - Potrubí z měděných trub (vč. ohybů, redukcí, T-kusů atd.), spojované lisováním vč. závěsu, objímek atd.</t>
  </si>
  <si>
    <t>Pol154</t>
  </si>
  <si>
    <t xml:space="preserve">pro 22x1,5 tl. 30mm - Tepelná izolace z PE pro potrubí (vč. ohybů, redukcí a armatur) </t>
  </si>
  <si>
    <t>Pol155</t>
  </si>
  <si>
    <t xml:space="preserve">pro 28x1,5 tl. 30mm - Tepelná izolace z PE pro potrubí (vč. ohybů, redukcí a armatur) </t>
  </si>
  <si>
    <t>Pol156</t>
  </si>
  <si>
    <t xml:space="preserve">pro 35x1,5 tl. 40mm - Tepelná izolace z PE pro potrubí (vč. ohybů, redukcí a armatur) </t>
  </si>
  <si>
    <t>Pol157</t>
  </si>
  <si>
    <t xml:space="preserve">pro 42x1,5 tl. 40mm - Tepelná izolace z PE pro potrubí (vč. ohybů, redukcí a armatur) </t>
  </si>
  <si>
    <t>Pol158</t>
  </si>
  <si>
    <t xml:space="preserve">pro 54x2,0 tl. 50mm - Tepelná izolace z PE pro potrubí (vč. ohybů, redukcí a armatur) </t>
  </si>
  <si>
    <t>Pol159</t>
  </si>
  <si>
    <t xml:space="preserve">pro 35x1,5 tl. 40mm (okruh mezi jednotkami TČ) - Tepelná izolace z kaučuku pro potrubí (vč. ohybů, redukcí a armatur) </t>
  </si>
  <si>
    <t>D5</t>
  </si>
  <si>
    <t>Ostatní práce</t>
  </si>
  <si>
    <t>Pol160</t>
  </si>
  <si>
    <t>Protipožární prostupy potrubí certifikovaným materiálem s odolností min. EI60, vč.označení průchodů identifikačními štítky certifikovanou firmou</t>
  </si>
  <si>
    <t>Pol161</t>
  </si>
  <si>
    <t>Manipulátor pro montáž kolektoru</t>
  </si>
  <si>
    <t>Pol162</t>
  </si>
  <si>
    <t>Doprava</t>
  </si>
  <si>
    <t>Pol163</t>
  </si>
  <si>
    <t>Revize</t>
  </si>
  <si>
    <t>Pol164</t>
  </si>
  <si>
    <t>Prostupy stavebními konstrukcemi včetně chráničky</t>
  </si>
  <si>
    <t>Pol165</t>
  </si>
  <si>
    <t>Štítky pro popis zařízení a armatur</t>
  </si>
  <si>
    <t>Pol166</t>
  </si>
  <si>
    <t>Štítky pro označení směru proudění</t>
  </si>
  <si>
    <t>Pol167</t>
  </si>
  <si>
    <t>Závěsy pro potrubí a zařízení(úpravy 2x pozinkov. lakem)</t>
  </si>
  <si>
    <t>Pol168</t>
  </si>
  <si>
    <t>Naplnění systému vodou s inhibitorem a odvzdušnění systému</t>
  </si>
  <si>
    <t>Pol169</t>
  </si>
  <si>
    <t>Tlaková, stavební a dilatační zkouška potrubí</t>
  </si>
  <si>
    <t>Pol170</t>
  </si>
  <si>
    <t>Topná zkouška včetně protokolu</t>
  </si>
  <si>
    <t>Pol171</t>
  </si>
  <si>
    <t>Hydraulické vyvážení soustavy včetně protokolu</t>
  </si>
  <si>
    <t>Pol172</t>
  </si>
  <si>
    <t>Zprovoznění soustavy vytápění a zaškolení obsluhy</t>
  </si>
  <si>
    <t>VZT - Vzduchotechnika</t>
  </si>
  <si>
    <t>1 - Zařízení č.1 – Větrání pobytových prostor a hyg. zázemí</t>
  </si>
  <si>
    <t>2 - Zařízení č.2 – Cirkulační digestoř</t>
  </si>
  <si>
    <t>3 - Zařízení č.3 – Větrání garáže</t>
  </si>
  <si>
    <t>4 - Zařízení č.4 – Větrání sušící věže</t>
  </si>
  <si>
    <t>K1 - Zařízení č.K1 – Chlazení baterií</t>
  </si>
  <si>
    <t>O - Ostatní činnosti</t>
  </si>
  <si>
    <t>Zařízení č.1 – Větrání pobytových prostor a hyg. zázemí</t>
  </si>
  <si>
    <t>1.01</t>
  </si>
  <si>
    <t>Kompaktní vzduchotechnická jednotka s rekuperací tepla</t>
  </si>
  <si>
    <t>395935469</t>
  </si>
  <si>
    <t>Průtok vzduchu: 3000 m3/h (přivod), 3000 m3/h (odvod).</t>
  </si>
  <si>
    <t>Externí tlak: 300 Pa (přívod), 300 Pa (odvod).</t>
  </si>
  <si>
    <t>Provedení: venkovní, hrdla směrem do stran, určená pro běžné větrané prostředí. Splňuje požadavky ErP 2018 a certifikát Eurovent.</t>
  </si>
  <si>
    <t>Štítek energetické náročnosti: B (zimní štítek), A (letní štítek).</t>
  </si>
  <si>
    <t>Skladba přívod: kapsový filtr ePM1 60%, rotační výměník tepla se suchou účinností dle EN 308 min.</t>
  </si>
  <si>
    <t>76,8 % s variabilními otáčkami a proplachovacím sektorem, EC ventilátor, elektrický ohřívač 7,1 kW.</t>
  </si>
  <si>
    <t>Skladba odvod: kapsový filtr ePM10 60%, rotační výměník tepla, EC ventilátor.</t>
  </si>
  <si>
    <t>Součástí jednotky jsou podstavné nohy, přes které bude usazena na konstrukci, kterou připraví stavba.</t>
  </si>
  <si>
    <t>Jednotka je vybavena plně propojeným vestavěným řídicím systémem,</t>
  </si>
  <si>
    <t>včetně teplotních čidel a ovládacího panelu se 7“ dotykovým IPS displejem,</t>
  </si>
  <si>
    <t>který je připojen do rozvaděče jednotky pomocí 3 m plochého stíněného UTP kabelu.</t>
  </si>
  <si>
    <t>Systém mimo jiné umožňuje nastavení denních režimů, vzduchového výkonu, přívodní teploty, volného chlazení...</t>
  </si>
  <si>
    <t>Ovládání lze provést z ovládacího panelu propojeného s jednotkou až 100 m UTP stíněným kabelem.</t>
  </si>
  <si>
    <t>Umístění ovládacího panelu upřesnit s investorem. Případně lze ovládání řešit vzdáleně pomocí PC přes LAN.</t>
  </si>
  <si>
    <t>Provoz jednotky se uvažuje v režimu na konstantní tlak (VAV regulace).</t>
  </si>
  <si>
    <t>Doporučené jištění rozvodnice, která je součástí VZT jednotky: 3x32 A (3N~, 3x400 V, 50 Hz), celkový příkon 9,969 kW.</t>
  </si>
  <si>
    <t>Rozměr: cca 1604x958x1319 mm (DxŠxV), připojovací hrdla 500x400 mm, m=cca 292 kg, LwA=61 dB(A) do okolí.</t>
  </si>
  <si>
    <t>Konstrukce jednotky je tvořena bezrámovým typem pláště, který je vyroben z plechu s povrchovou úpravou ZM310 s třídou korozní odolnosti C5.</t>
  </si>
  <si>
    <t>Dvojitý plášť je vyplněn tepelnou a protihlukovou 50 mm izolací z minerální vlny s hustotou 60 kg/m3. Jednotka se skládá z jednoho hlavního dílu.</t>
  </si>
  <si>
    <t>Parametry pláště dle EN1886: faktor tepelných mostů TB2, mechanická stabilita D2, termická izolace T2, netěsnost skříně L2.</t>
  </si>
  <si>
    <t xml:space="preserve">Včetně: Sada VAV regulace - 1ks </t>
  </si>
  <si>
    <t xml:space="preserve">Včetně: Uzavírací klapka se servopohonem - těsná - Rozměr: 500x400 mm, servopohon 24 V - dodávka spolu s VZT jednotkou - 2ks </t>
  </si>
  <si>
    <t xml:space="preserve">Včetně: Pružná manžeta - Rozměr: 500x400 mm - 4 ks </t>
  </si>
  <si>
    <t xml:space="preserve">Včetně: Potrubní hlásič kouře pro odstavení jednotky - Instalace do přívodního potrubí, Napájení 24 V - z rozvaděče VZT jednotky - 1ks </t>
  </si>
  <si>
    <t>1.02</t>
  </si>
  <si>
    <t>Výfukový/nasávací kus, sešikmený, čtyřhranný</t>
  </si>
  <si>
    <t>488384837</t>
  </si>
  <si>
    <t>Rozměr: 500x400 mm</t>
  </si>
  <si>
    <t>Materiál pozinkovaný plech s ochranným pletivem.</t>
  </si>
  <si>
    <t>1.03</t>
  </si>
  <si>
    <t>Tlumič hluku buňkový - Rozměr: 500x400, délka 1000 mm.</t>
  </si>
  <si>
    <t>-1211912482</t>
  </si>
  <si>
    <t>Skladba: 2 ks buněk 500x200x1000 mm, s náběhovou a výběhovou hranou, kašírované provedení.</t>
  </si>
  <si>
    <t>1.04</t>
  </si>
  <si>
    <t>Tlumič hluku buňkový - Rozměr: 500x400, délka 1500 mm.</t>
  </si>
  <si>
    <t>1721465888</t>
  </si>
  <si>
    <t>Skladba: 2 ks buněk 500x200x1500 mm, s náběhovou a výběhovou hranou, kašírované provedení.</t>
  </si>
  <si>
    <t>1.05</t>
  </si>
  <si>
    <t>Flexibilní tlumič hluku - Rozměr: D=80 mm, délka 1200 mm.</t>
  </si>
  <si>
    <t>-190421118</t>
  </si>
  <si>
    <t>Materiál: netkaná vnitřní hadice z polypropylenu, izolace ze skelných vláken tloušťky 25 mm a vnějšího pláště z laminovaného</t>
  </si>
  <si>
    <t>hliníku/polyesteru odolného proti roztržení. Vnitřní hadice je hydrofobní a antibakteriální. Celkový útlum min. 39 dB.</t>
  </si>
  <si>
    <t>Instalace u regulátorů průtoku.</t>
  </si>
  <si>
    <t>1.06</t>
  </si>
  <si>
    <t>Flexibilní tlumič hluku - Rozměr: D=100 mm, délka 1200 mm.</t>
  </si>
  <si>
    <t>-49877975</t>
  </si>
  <si>
    <t>1.07</t>
  </si>
  <si>
    <t>Flexibilní tlumič hluku - Rozměr: D=125 mm, délka 1200 mm.</t>
  </si>
  <si>
    <t>1400929968</t>
  </si>
  <si>
    <t>1.08</t>
  </si>
  <si>
    <t>Flexibilní tlumič hluku - Rozměr: D=200 mm, délka 1200 mm.</t>
  </si>
  <si>
    <t>396376512</t>
  </si>
  <si>
    <t>1.09</t>
  </si>
  <si>
    <t>Talířový ventil/difuzor přívodní - kovový průměru 125 mm Barva RAL 9003-30, čelní deska umožňuje nastavit obraz proudění a je vyplněna hlukově pohltivým materiálem. Příslušenství: - ocelová zděř</t>
  </si>
  <si>
    <t>943531372</t>
  </si>
  <si>
    <t>1.10</t>
  </si>
  <si>
    <t>Talířový ventil/difuzor přívodní - kovový průměru 160 mm Barva RAL 9003-30, čelní deska umožňuje nastavit obraz proudění a je vyplněna hlukově pohltivým materiálem. Příslušenství: - ocelová zděř</t>
  </si>
  <si>
    <t>1758600310</t>
  </si>
  <si>
    <t>1.11</t>
  </si>
  <si>
    <t>Talířový ventil/difuzor odvodní - kovový průměru 80 mm Barva RAL 9003-30, čelní deska umožňuje nastavit obraz proudění a je vyplněna hlukově pohltivým materiálem. Příslušenství: - ocelová zděř</t>
  </si>
  <si>
    <t>365873128</t>
  </si>
  <si>
    <t>1.12</t>
  </si>
  <si>
    <t>Talířový ventil/difuzor odvodní - kovový průměru 100 mm Barva RAL 9003-30, čelní deska umožňuje nastavit obraz proudění a je vyplněna hlukově pohltivým materiálem. Příslušenství: - ocelová zděř</t>
  </si>
  <si>
    <t>-1672334502</t>
  </si>
  <si>
    <t>1.13</t>
  </si>
  <si>
    <t>Talířový ventil/difuzor odvodní - kovový průměru 125 mm Barva RAL 9003-30, čelní deska umožňuje nastavit obraz proudění a je vyplněna hlukově pohltivým materiálem. Příslušenství: - ocelová zděř</t>
  </si>
  <si>
    <t>636647149</t>
  </si>
  <si>
    <t>1.14</t>
  </si>
  <si>
    <t>Talířový ventil/difuzor odvodní - kovový průměru 160 mm Barva RAL 9003-30, čelní deska umožňuje nastavit obraz proudění a je vyplněna hlukově pohltivým materiálem. Příslušenství: - ocelová zděř</t>
  </si>
  <si>
    <t>-951294663</t>
  </si>
  <si>
    <t>1.15</t>
  </si>
  <si>
    <t>Přívodní vyústka čtyřhranná Rozměr: 625x125 mm Dvouřadá do čtyřhranného potrubí/stěny, s regulací, upínání speciálním mechanismem, materiál hliníkové profily s povrchovou úpravou RAL 9003.</t>
  </si>
  <si>
    <t>-342048542</t>
  </si>
  <si>
    <t>1.16</t>
  </si>
  <si>
    <t>Regulátor konstantního průtoku vzduchu Rozměr: D=80 mm Průtok: V=60 m3/h Průtok se nastavuje ručně pomocí mechanismu instalovaného z boční strany, pracovní rozsah tlaku 50-1000 Pa, připojovací hrdla opatřena gumovým těsněním, těsnost pláště C dle EN 1751.</t>
  </si>
  <si>
    <t>-2122505488</t>
  </si>
  <si>
    <t>1.17</t>
  </si>
  <si>
    <t>Regulátor konstantního průtoku vzduchu Rozměr: D=100 mm Průtok: V=100 m3/h</t>
  </si>
  <si>
    <t>913574057</t>
  </si>
  <si>
    <t xml:space="preserve">Průtok se nastavuje ručně pomocí mechanismu instalovaného z boční strany, pracovní rozsah tlaku 50-1000 Pa, </t>
  </si>
  <si>
    <t>připojovací hrdla opatřena gumovým těsněním, těsnost pláště C dle EN 1751.</t>
  </si>
  <si>
    <t>1.18</t>
  </si>
  <si>
    <t>Regulátor konstantního průtoku vzduchu Rozměr: D=125 mm Průtok: V=200 m3/h</t>
  </si>
  <si>
    <t>-213697878</t>
  </si>
  <si>
    <t>1.19 1.RK.1</t>
  </si>
  <si>
    <t>Regulátor variabilního průtoku vzduchu se servopohonem Rozměr: D=160 mm Rozsah průtoku: V=145 / 520 m3/h</t>
  </si>
  <si>
    <t>-863465528</t>
  </si>
  <si>
    <t>Změna průtoku pomocí servopohonu instalovaného z boční strany, změna nastaveného průtoku se provádí komunikací NFC,</t>
  </si>
  <si>
    <t>napájení servopohonu 24 V, ovládání on/off (pohybovým čidlem přes prostorový ovladač), pracovní rozsah tlaku ≤ 1000 Pa,</t>
  </si>
  <si>
    <t>pracovní rozsah rychlosti proudění 2-9 m/s, připojovací hrdla opatřena gumovým těsněním, těsnost listu třídy 4 a těsnost pláště C dle EN 1751.</t>
  </si>
  <si>
    <t>1.20 1.RK.2</t>
  </si>
  <si>
    <t>Regulátor variabilního průtoku vzduchu se servopohonem Rozměr: 350x100 mm Rozsah průtoku: V=270 / 1040 m3/h</t>
  </si>
  <si>
    <t>360964174</t>
  </si>
  <si>
    <t>1.21 1.RK.2</t>
  </si>
  <si>
    <t>Regulátor variabilního průtoku vzduchu se servopohonem Rozměr: 250x150 mm Rozsah průtoku: V=270 / 1040 m3/h</t>
  </si>
  <si>
    <t>1363244452</t>
  </si>
  <si>
    <t>1.22 1.RV.1</t>
  </si>
  <si>
    <t>Regulátor variabilního průtoku vzduchu se servopohonem Rozměr: D=180 mm Rozsah průtoku: V=190-600 m3/h</t>
  </si>
  <si>
    <t>-274386990</t>
  </si>
  <si>
    <t>napájení servopohonu 24 V, ovládání signálem 0-10 V (plynulá regulace) od čidla CO2 a skokovou změnou od pohybového čidla</t>
  </si>
  <si>
    <t>(ovládání řešeno přes prostorový ovladač), pracovní rozsah tlaku ≤ 1000 Pa, pracovní rozsah rychlosti proudění 2-9 m/s,</t>
  </si>
  <si>
    <t>připojovací hrdla opatřena gumovým těsněním, těsnost listu třídy 4 a těsnost pláště C dle EN 1751.</t>
  </si>
  <si>
    <t>1.23 1.RV.2</t>
  </si>
  <si>
    <t>Regulátor variabilního průtoku vzduchu se servopohonem Rozměr: D=200 mm Rozsah průtoku: V=230-800 m3/h</t>
  </si>
  <si>
    <t>1099248640</t>
  </si>
  <si>
    <t>1.24</t>
  </si>
  <si>
    <t>Požární klapka Rozměr: 300x200 mm Požární odolnost min. EI 30, základní provedení s pružinou a tavnou pojistkou aktivovanou při 74 °C. Včetně požárních ucpávek a příslušenství pro montáž dle montážního návodu výrobce.</t>
  </si>
  <si>
    <t>-979146599</t>
  </si>
  <si>
    <t>1.25</t>
  </si>
  <si>
    <t>Požární klapka Rozměr: 450x450 mm Požární odolnost min. EI 30, základní provedení s pružinou a tavnou pojistkou aktivovanou při 74 °C. Včetně požárních ucpávek a příslušenství pro montáž dle montážního návodu výrobce.</t>
  </si>
  <si>
    <t>1128666308</t>
  </si>
  <si>
    <t>1.26</t>
  </si>
  <si>
    <t>Čidlo CO2 nástěnné Výstupní signál 0-10 V, napájení 24V. Montáž a prokabelování zajistí profese elektro. Instalace do místnosti 1.12 a 2.03.</t>
  </si>
  <si>
    <t>675610388</t>
  </si>
  <si>
    <t>1.27</t>
  </si>
  <si>
    <t>Prostorový regulátor/ovladač s komunikací</t>
  </si>
  <si>
    <t>-1115632173</t>
  </si>
  <si>
    <t>Pro plynulé řízení regulátorů průtoku vzduchu čidlem CO2, možnost současného řízení také od teploty (vestavěné čidlo teploty).</t>
  </si>
  <si>
    <t>S digitálními výstupy pro skokové navýšení průtoku externím sepnutí a s nastavitelným časovým doběhem.</t>
  </si>
  <si>
    <t>Montáž a prokabelování zajistí profese elektro.</t>
  </si>
  <si>
    <t>Instalace do místnosti 1.12 a 2.03.</t>
  </si>
  <si>
    <t>1.28</t>
  </si>
  <si>
    <t>Flexibilní hlukoizolační hadice Rozměr: D=125 mm Materiál: perforovaná vnitřní hadice, izolace ze skelných vláken tloušťky 25 mm a vnější Al obal.</t>
  </si>
  <si>
    <t>-915700625</t>
  </si>
  <si>
    <t>1.29</t>
  </si>
  <si>
    <t>Flexibilní hlukoizolační hadice Rozměr: D=160 mm Materiál: perforovaná vnitřní hadice, izolace ze skelných vláken tloušťky 25 mm a vnější Al obal.</t>
  </si>
  <si>
    <t>-905816858</t>
  </si>
  <si>
    <t>1.30</t>
  </si>
  <si>
    <t>Ocelové pozinkované potrubí kruhové skupiny I., tř. těsnosti C dle EN 12237 DN 80, 30% tvarových kusů</t>
  </si>
  <si>
    <t>bm</t>
  </si>
  <si>
    <t>-1622370328</t>
  </si>
  <si>
    <t>1.31</t>
  </si>
  <si>
    <t>Ocelové pozinkované potrubí kruhové skupiny I., tř. těsnosti C dle EN 12237 DN 100, 30% tvarových kusů</t>
  </si>
  <si>
    <t>854368355</t>
  </si>
  <si>
    <t>1.32</t>
  </si>
  <si>
    <t>Ocelové pozinkované potrubí kruhové skupiny I., tř. těsnosti C dle EN 12237 DN 125, 30% tvarových kusů</t>
  </si>
  <si>
    <t>-1787634776</t>
  </si>
  <si>
    <t>1.33</t>
  </si>
  <si>
    <t>Ocelové pozinkované potrubí kruhové skupiny I., tř. těsnosti C dle EN 12237 DN 160, 30% tvarových kusů</t>
  </si>
  <si>
    <t>-1143480701</t>
  </si>
  <si>
    <t>1.34</t>
  </si>
  <si>
    <t>Ocelové pozinkované potrubí kruhové skupiny I., tř. těsnosti C dle EN 12237 DN 180, 30% tvarových kusů</t>
  </si>
  <si>
    <t>-1812044462</t>
  </si>
  <si>
    <t>1.35</t>
  </si>
  <si>
    <t>Ocelové pozinkované potrubí kruhové skupiny I., tř. těsnosti C dle EN 12237 DN 200, 30% tvarových kusů</t>
  </si>
  <si>
    <t>-177832700</t>
  </si>
  <si>
    <t>1.36</t>
  </si>
  <si>
    <t>Ocelové pozinkované potrubí kruhové skupiny I., tř. těsnosti C dle EN 12237 DN 225, 30% tvarových kusů</t>
  </si>
  <si>
    <t>1351417658</t>
  </si>
  <si>
    <t>1.37</t>
  </si>
  <si>
    <t>Ocelové pozinkované potrubí kruhové skupiny I., tř. těsnosti C dle EN 12237 DN 250, 30% tvarových kusů</t>
  </si>
  <si>
    <t>1521038809</t>
  </si>
  <si>
    <t>1.38</t>
  </si>
  <si>
    <t>Ocelové pozinkované potrubí čtyřhranné skupiny I., tř. těsnosti C dle ČSN EN 1507 do obvodu 1500 mm, 45% tvarových kusů</t>
  </si>
  <si>
    <t>551038654</t>
  </si>
  <si>
    <t>1.39</t>
  </si>
  <si>
    <t>Ocelové pozinkované potrubí čtyřhranné skupiny I., tř. těsnosti C dle ČSN EN 1507 od obvodu 1500 do 3500 mm, 40% tvarových kusů</t>
  </si>
  <si>
    <t>-1049025670</t>
  </si>
  <si>
    <t>1.40</t>
  </si>
  <si>
    <t>Tepelná izolace s oplechováním Minerální tepelná izolace tl. 80 mm s oplechováním pozinkovaným plechem tl. 0,6 mm. Izolace VZT potrubí ve venkovním prostoru od VZT jednotky do budovy.</t>
  </si>
  <si>
    <t>-340752565</t>
  </si>
  <si>
    <t>1.41</t>
  </si>
  <si>
    <t>Požární ucpávka vzt potrubí EI30. Rozměr: D=80 mm</t>
  </si>
  <si>
    <t>-1403273127</t>
  </si>
  <si>
    <t>1.42</t>
  </si>
  <si>
    <t>Požární ucpávka vzt potrubí EI30. Rozměr: 250x140 mm</t>
  </si>
  <si>
    <t>440379078</t>
  </si>
  <si>
    <t>1.43</t>
  </si>
  <si>
    <t>Požární ucpávka vzt potrubí EI30. Rozměr: 300x125 mm</t>
  </si>
  <si>
    <t>1464367751</t>
  </si>
  <si>
    <t>1.44</t>
  </si>
  <si>
    <t>Spojovací a těsnicí materiál vzt potrubí. Pozinkované šrouby, matice podložky, spony, smršťovací pásky za studena, tmely bez silikonu.</t>
  </si>
  <si>
    <t>2067684003</t>
  </si>
  <si>
    <t>1.45</t>
  </si>
  <si>
    <t>Závěsy a uchycení vzt potrubí.</t>
  </si>
  <si>
    <t>-1086914410</t>
  </si>
  <si>
    <t xml:space="preserve">Pozinkované závitové tyče M8, M10, M12, ocelové profily různých typů, všechny nezbytné montážní  listy (rozměry odpovídající hmotnosti kanálů),</t>
  </si>
  <si>
    <t xml:space="preserve">pozinkované šrouby, matice, podložky, hmoždinky pro velkou zátěž, pozinkované nátrubky,  ozdobné nýty, šrouby,</t>
  </si>
  <si>
    <t xml:space="preserve">zvuková izolace mezi kanály a montážní lišty  a jiné montážní příslušenství.</t>
  </si>
  <si>
    <t>Pryžové nebo gumové díly pro uložení kanálů na závěsy (nesmí být uložen kov na kov !).</t>
  </si>
  <si>
    <t>1.46</t>
  </si>
  <si>
    <t>Zprovoznění VZT jednotky Zapojení silových a ovládacích kabelů do svorkovnice, zapojení servopohonů, čidel, externího ovladače a nastavení ovládacího panelu, zaškolení kompetentní (pověřené) osoby a vyplnění servisního (předávacího) protokolu.</t>
  </si>
  <si>
    <t>-288259712</t>
  </si>
  <si>
    <t>1.47</t>
  </si>
  <si>
    <t>Zprovoznění a nastavení systému VAV Nastavení ovládacího panelu, zaškolení kompetentní (pověřené) osoby a vyplnění servisního (předávacího) protokolu.</t>
  </si>
  <si>
    <t>950759647</t>
  </si>
  <si>
    <t>Zařízení č.2 – Cirkulační digestoř</t>
  </si>
  <si>
    <t>2.01</t>
  </si>
  <si>
    <t>Nástěnná digestoř - dle výběru investora Doporučení: velikost 600x600 mm, průtok 600 m3/h, cirkulační s tukovými a uhlíkovými filtry, s volbou min. 3x rychlostí ventilátoru. P=300 W, 230V/50Hz.</t>
  </si>
  <si>
    <t>1261746119</t>
  </si>
  <si>
    <t>Zařízení č.3 – Větrání garáže</t>
  </si>
  <si>
    <t>3.01</t>
  </si>
  <si>
    <t>Axiální potrubní ventilátor Průtok vzduchu: 4500 m3/h (odvod). Externí tlak 150 Pa.</t>
  </si>
  <si>
    <t>-1997713175</t>
  </si>
  <si>
    <t>Provedení: skříň z pozinkovaného ocelového plechu opatřeného RAL9005, průměr připojovací příruby D=450 mm.</t>
  </si>
  <si>
    <t>P=600 W, I=2,9 A, 230V/50Hz, m=17 kg.</t>
  </si>
  <si>
    <t>Ovládání pomocí 5 st. regulátoru.</t>
  </si>
  <si>
    <t>Pol144</t>
  </si>
  <si>
    <t>Pružná manžeta Rozměr: D=450 mm Ze dvou pozinkovaných přírub a neoprenové tkaniny.</t>
  </si>
  <si>
    <t>-1800715339</t>
  </si>
  <si>
    <t>Pol145</t>
  </si>
  <si>
    <t>Volná přiruba Rozměr: D=450 mm Pozinkovaná, pro připojení kruhového potrubí spiro.</t>
  </si>
  <si>
    <t>636617116</t>
  </si>
  <si>
    <t>Pol146</t>
  </si>
  <si>
    <t>Montážní držák pro ventilátor Materiál ocelový plech opatřený RAL.</t>
  </si>
  <si>
    <t>-1453530590</t>
  </si>
  <si>
    <t>Pol147</t>
  </si>
  <si>
    <t>Rugulátor otáček 5 stupňový transformátorový regulátor otáček, sloužící také k vypnutí ventilátoru. Určený k navrženému ventilátoru. Instalace na stěnu do standardního vnitřního prostředí, IP54.</t>
  </si>
  <si>
    <t>685841099</t>
  </si>
  <si>
    <t xml:space="preserve">Montáž v prostoru garáže zajistí profese VZT, přesné umístění konzultovat s investorem. Prokabelování zajistí profese elektro.  </t>
  </si>
  <si>
    <t>3.02</t>
  </si>
  <si>
    <t>Protidešťová žaluzie Rozměr: 600x600 mm. Materiál hliník opatřený RAL dle fasády.</t>
  </si>
  <si>
    <t>1168811968</t>
  </si>
  <si>
    <t>3.03</t>
  </si>
  <si>
    <t>Zpětná klapka Rozměr: D=500 mm. Vsuvná, materiál pozinkovaný ocelový plech.</t>
  </si>
  <si>
    <t>775743117</t>
  </si>
  <si>
    <t>3.04</t>
  </si>
  <si>
    <t>Tlumič hluku kruhový Rozměr: D=500 mm, délka tlumící části 900 mm. Materiál pozinkovaný ocelový plech. Tlušťka tlumícího materiálu 100 mm.</t>
  </si>
  <si>
    <t>1060114451</t>
  </si>
  <si>
    <t>3.05</t>
  </si>
  <si>
    <t>Odvodní vyústka čtyřhranná Rozměr: 600x200 mm Jednořadá do kruhového potrubí, s regulací, upínání šrouby, materiál pozinkovnaný ocelový plech.</t>
  </si>
  <si>
    <t>1941764180</t>
  </si>
  <si>
    <t>3.06</t>
  </si>
  <si>
    <t>Ocelové pozinkované potrubí kruhové skupiny I., tř. těsnosti C dle EN 12237 DN 400, 20% tvarových kusů</t>
  </si>
  <si>
    <t>-1371530470</t>
  </si>
  <si>
    <t>3.07</t>
  </si>
  <si>
    <t>Ocelové pozinkované potrubí kruhové skupiny I., tř. těsnosti C dle EN 12237 DN 500, 20% tvarových kusů</t>
  </si>
  <si>
    <t>-674443492</t>
  </si>
  <si>
    <t>3.08</t>
  </si>
  <si>
    <t>Ocelové pozinkované potrubí čtyřhranné skupiny I., tř. těsnosti C dle ČSN EN 1507 do obvodu 1500 mm, 20% tvarových kusů</t>
  </si>
  <si>
    <t>-702432223</t>
  </si>
  <si>
    <t>3.09</t>
  </si>
  <si>
    <t>Tepelná izolace Kaučuková samolepící tepelná izolace tl. 15 mm s Al polepem. Izolace čtyřhranného potrubí u výfuku do exteriéru.</t>
  </si>
  <si>
    <t>2104100252</t>
  </si>
  <si>
    <t>3.10</t>
  </si>
  <si>
    <t>-2047001336</t>
  </si>
  <si>
    <t>3.11</t>
  </si>
  <si>
    <t>1854845144</t>
  </si>
  <si>
    <t>Zařízení č.4 – Větrání sušící věže</t>
  </si>
  <si>
    <t>4.01</t>
  </si>
  <si>
    <t>Protidešťová žaluzie Rozměr: 300x300 mm. Materiál hliník opatřený RAL dle fasády.</t>
  </si>
  <si>
    <t>1464030924</t>
  </si>
  <si>
    <t>4.02</t>
  </si>
  <si>
    <t>Krycí mřížka Rozměr: 300x300 mm. Materiál pozinkovaný ocelový plech.</t>
  </si>
  <si>
    <t>1742077577</t>
  </si>
  <si>
    <t>4.03</t>
  </si>
  <si>
    <t>Uzavírací klapka Rozměr: 300x300 mm. Ruční s aretací polohy.</t>
  </si>
  <si>
    <t>941133443</t>
  </si>
  <si>
    <t>4.04</t>
  </si>
  <si>
    <t>-101581263</t>
  </si>
  <si>
    <t>4.05</t>
  </si>
  <si>
    <t>Tepelná izolace Kaučuková samolepící tepelná izolace tl. 15 mm s Al polepem. Izolace čtyřhranného potrubí u prostupových trub.</t>
  </si>
  <si>
    <t>-1860832072</t>
  </si>
  <si>
    <t>4.06</t>
  </si>
  <si>
    <t>-1950355121</t>
  </si>
  <si>
    <t>4.07</t>
  </si>
  <si>
    <t>1379487637</t>
  </si>
  <si>
    <t>Zařízení č.K1 – Chlazení baterií</t>
  </si>
  <si>
    <t>K1.01</t>
  </si>
  <si>
    <t>Venkovní kondenzační jednotka pro split systém Qch=2,1 kW Rozměr: 663x290x541 mm (DxŠxV), m=23 kg;</t>
  </si>
  <si>
    <t>1074454144</t>
  </si>
  <si>
    <t>Pel=0,55 kW, Imax=9 A, 230V/50 Hz;</t>
  </si>
  <si>
    <t>Chladivo R32, předplněno 15 m.</t>
  </si>
  <si>
    <t>Hlučnost LpA=46 dB(A) v 1 m.</t>
  </si>
  <si>
    <t xml:space="preserve">Se zimní úpravou pro chlazení při nízkých teplotách. </t>
  </si>
  <si>
    <t>K1.02</t>
  </si>
  <si>
    <t>Vnitřní jednotka v nástěnném provedení Qch=2,1 kW Rozměr: 834x222x270 mm (DxŠxV), m=10 kg;</t>
  </si>
  <si>
    <t>438787246</t>
  </si>
  <si>
    <t>Napájena z venkovní jednotky;</t>
  </si>
  <si>
    <t>Chladivo R32</t>
  </si>
  <si>
    <t>Hlučnost LpA=20-38 dB(A)</t>
  </si>
  <si>
    <t>Včetně infra ovladače.</t>
  </si>
  <si>
    <t>K1.03</t>
  </si>
  <si>
    <t>Cu potrubí chladiva vč. izolace a komunikační kabeláže Průměr 6,35/9,52 mm</t>
  </si>
  <si>
    <t>792600386</t>
  </si>
  <si>
    <t>K1.04</t>
  </si>
  <si>
    <t>Konzola pro venkovní jednotku/montovaný rám Pro montáž na plochou střechu, pro jednotku do 50 kg. ~6 m ocelového profilu, 15 kg montážního materiálu, 4 ks podstavných ploten.</t>
  </si>
  <si>
    <t>155432410</t>
  </si>
  <si>
    <t>K1.05</t>
  </si>
  <si>
    <t>Montážní a spojovací materiál - chlazení</t>
  </si>
  <si>
    <t>-988264659</t>
  </si>
  <si>
    <t>K1.06</t>
  </si>
  <si>
    <t>Zprovoznění systému split Nastavení chladící jednotky, zaškolení kompetentní (pověřené) osoby a vyplnění servisního (předávacího) protokolu.</t>
  </si>
  <si>
    <t>-822396412</t>
  </si>
  <si>
    <t>K1.07</t>
  </si>
  <si>
    <t>Požární ucpávka Cu potrubí chladiva</t>
  </si>
  <si>
    <t>-390445336</t>
  </si>
  <si>
    <t>O</t>
  </si>
  <si>
    <t>Ostatní činnosti</t>
  </si>
  <si>
    <t>Pol1</t>
  </si>
  <si>
    <t>Inženýrská a kompletační činnost</t>
  </si>
  <si>
    <t>h</t>
  </si>
  <si>
    <t>1540304770</t>
  </si>
  <si>
    <t>Pol2</t>
  </si>
  <si>
    <t>Vypracování předávací dokumentace a dokumentace skutečného stavu</t>
  </si>
  <si>
    <t>-490932668</t>
  </si>
  <si>
    <t>Pol148</t>
  </si>
  <si>
    <t>Doprava (7%)</t>
  </si>
  <si>
    <t>974690196</t>
  </si>
  <si>
    <t>Pol4</t>
  </si>
  <si>
    <t>Popisné štítky hlavních zařízení a potrubí</t>
  </si>
  <si>
    <t>-1743432062</t>
  </si>
  <si>
    <t>Pol149</t>
  </si>
  <si>
    <t>Pomocné lešení a montážní plošiny, jeřáb pro vyzvednutí zařízení na střechu (výška cca 9 m)</t>
  </si>
  <si>
    <t>dnů</t>
  </si>
  <si>
    <t>-1955599835</t>
  </si>
  <si>
    <t>Pol6</t>
  </si>
  <si>
    <t>Tmel akrylátový na dotěsnění netěsností při montáži.</t>
  </si>
  <si>
    <t>-2011137255</t>
  </si>
  <si>
    <t>Pol7</t>
  </si>
  <si>
    <t>Nátěry neošetřených konstrukcí.</t>
  </si>
  <si>
    <t>-13389227</t>
  </si>
  <si>
    <t>Pol8</t>
  </si>
  <si>
    <t>Zprovoznění a zaregulování systému VZT, revize + zaškolení</t>
  </si>
  <si>
    <t>-90681352</t>
  </si>
  <si>
    <t>Pol9</t>
  </si>
  <si>
    <t>Komplexní vyzkoušení, zkušební provoz</t>
  </si>
  <si>
    <t>1700630786</t>
  </si>
  <si>
    <t>VRN - Vedlejší rozpočtové...</t>
  </si>
  <si>
    <t xml:space="preserve">    VRN3 - Zařízení staveniště</t>
  </si>
  <si>
    <t xml:space="preserve">    VRN4 - Inženýrská činnost</t>
  </si>
  <si>
    <t>01325400</t>
  </si>
  <si>
    <t>-208986580</t>
  </si>
  <si>
    <t>01325400.1</t>
  </si>
  <si>
    <t>Dílenská dokumentace</t>
  </si>
  <si>
    <t>1692366141</t>
  </si>
  <si>
    <t>VRN3</t>
  </si>
  <si>
    <t>Zařízení staveniště</t>
  </si>
  <si>
    <t>030001000</t>
  </si>
  <si>
    <t>-872045514</t>
  </si>
  <si>
    <t>Dle dokumentace "zařízení staveniště"</t>
  </si>
  <si>
    <t>03400200</t>
  </si>
  <si>
    <t>Zabezpečení staveniště</t>
  </si>
  <si>
    <t>1263999675</t>
  </si>
  <si>
    <t>039002000</t>
  </si>
  <si>
    <t>Zrušení zařízení staveniště</t>
  </si>
  <si>
    <t>1501614447</t>
  </si>
  <si>
    <t>039002015</t>
  </si>
  <si>
    <t>Mechanizace (jeřáby, plošinym výtahy, aj.)</t>
  </si>
  <si>
    <t>1388132465</t>
  </si>
  <si>
    <t>VRN4</t>
  </si>
  <si>
    <t>Inženýrská činnost</t>
  </si>
  <si>
    <t>045303000</t>
  </si>
  <si>
    <t>700570551</t>
  </si>
  <si>
    <t>045303000.1</t>
  </si>
  <si>
    <t>-205900227</t>
  </si>
  <si>
    <t>X284</t>
  </si>
  <si>
    <t>Dokladová část k předání díla</t>
  </si>
  <si>
    <t>-1481906488</t>
  </si>
  <si>
    <t>041403000.2</t>
  </si>
  <si>
    <t>Splnění požadavků BOZP na staveništi dle požadavků investora a onmezení výroby</t>
  </si>
  <si>
    <t>579974670</t>
  </si>
  <si>
    <t>043002000</t>
  </si>
  <si>
    <t>Zkoušky, revize a ostatní měření</t>
  </si>
  <si>
    <t>-367284343</t>
  </si>
  <si>
    <t>049303000</t>
  </si>
  <si>
    <t>Náklady vzniklé v souvislosti s předáním stavby</t>
  </si>
  <si>
    <t>1341969520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</si>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</sst>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D6D180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22" fillId="5" borderId="23" xfId="0" applyFont="1" applyFill="1" applyBorder="1" applyAlignment="1" applyProtection="1">
      <alignment horizontal="center" vertical="center"/>
    </xf>
    <xf numFmtId="0" fontId="37" fillId="5" borderId="23" xfId="0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03" TargetMode="External" /><Relationship Id="rId2" Type="http://schemas.openxmlformats.org/officeDocument/2006/relationships/hyperlink" Target="https://podminky.urs.cz/item/CS_URS_2025_01/122251105" TargetMode="External" /><Relationship Id="rId3" Type="http://schemas.openxmlformats.org/officeDocument/2006/relationships/hyperlink" Target="https://podminky.urs.cz/item/CS_URS_2025_01/131251100" TargetMode="External" /><Relationship Id="rId4" Type="http://schemas.openxmlformats.org/officeDocument/2006/relationships/hyperlink" Target="https://podminky.urs.cz/item/CS_URS_2025_01/132251102" TargetMode="External" /><Relationship Id="rId5" Type="http://schemas.openxmlformats.org/officeDocument/2006/relationships/hyperlink" Target="https://podminky.urs.cz/item/CS_URS_2025_01/132251253" TargetMode="External" /><Relationship Id="rId6" Type="http://schemas.openxmlformats.org/officeDocument/2006/relationships/hyperlink" Target="https://podminky.urs.cz/item/CS_URS_2025_01/162351103" TargetMode="External" /><Relationship Id="rId7" Type="http://schemas.openxmlformats.org/officeDocument/2006/relationships/hyperlink" Target="https://podminky.urs.cz/item/CS_URS_2025_01/162751117" TargetMode="External" /><Relationship Id="rId8" Type="http://schemas.openxmlformats.org/officeDocument/2006/relationships/hyperlink" Target="https://podminky.urs.cz/item/CS_URS_2025_01/162751119" TargetMode="External" /><Relationship Id="rId9" Type="http://schemas.openxmlformats.org/officeDocument/2006/relationships/hyperlink" Target="https://podminky.urs.cz/item/CS_URS_2025_01/167151111" TargetMode="External" /><Relationship Id="rId10" Type="http://schemas.openxmlformats.org/officeDocument/2006/relationships/hyperlink" Target="https://podminky.urs.cz/item/CS_URS_2025_01/171251201" TargetMode="External" /><Relationship Id="rId11" Type="http://schemas.openxmlformats.org/officeDocument/2006/relationships/hyperlink" Target="https://podminky.urs.cz/item/CS_URS_2025_01/171201231" TargetMode="External" /><Relationship Id="rId12" Type="http://schemas.openxmlformats.org/officeDocument/2006/relationships/hyperlink" Target="https://podminky.urs.cz/item/CS_URS_2025_01/174151101" TargetMode="External" /><Relationship Id="rId13" Type="http://schemas.openxmlformats.org/officeDocument/2006/relationships/hyperlink" Target="https://podminky.urs.cz/item/CS_URS_2025_01/181951112" TargetMode="External" /><Relationship Id="rId14" Type="http://schemas.openxmlformats.org/officeDocument/2006/relationships/hyperlink" Target="https://podminky.urs.cz/item/CS_URS_2025_01/181351113" TargetMode="External" /><Relationship Id="rId15" Type="http://schemas.openxmlformats.org/officeDocument/2006/relationships/hyperlink" Target="https://podminky.urs.cz/item/CS_URS_2025_01/181951111" TargetMode="External" /><Relationship Id="rId16" Type="http://schemas.openxmlformats.org/officeDocument/2006/relationships/hyperlink" Target="https://podminky.urs.cz/item/CS_URS_2025_01/181411133" TargetMode="External" /><Relationship Id="rId17" Type="http://schemas.openxmlformats.org/officeDocument/2006/relationships/hyperlink" Target="https://podminky.urs.cz/item/CS_URS_2025_01/213141111" TargetMode="External" /><Relationship Id="rId18" Type="http://schemas.openxmlformats.org/officeDocument/2006/relationships/hyperlink" Target="https://podminky.urs.cz/item/CS_URS_2025_01/273322511" TargetMode="External" /><Relationship Id="rId19" Type="http://schemas.openxmlformats.org/officeDocument/2006/relationships/hyperlink" Target="https://podminky.urs.cz/item/CS_URS_2025_01/273351121" TargetMode="External" /><Relationship Id="rId20" Type="http://schemas.openxmlformats.org/officeDocument/2006/relationships/hyperlink" Target="https://podminky.urs.cz/item/CS_URS_2025_01/273351122" TargetMode="External" /><Relationship Id="rId21" Type="http://schemas.openxmlformats.org/officeDocument/2006/relationships/hyperlink" Target="https://podminky.urs.cz/item/CS_URS_2025_01/273362021" TargetMode="External" /><Relationship Id="rId22" Type="http://schemas.openxmlformats.org/officeDocument/2006/relationships/hyperlink" Target="https://podminky.urs.cz/item/CS_URS_2025_01/272321411" TargetMode="External" /><Relationship Id="rId23" Type="http://schemas.openxmlformats.org/officeDocument/2006/relationships/hyperlink" Target="https://podminky.urs.cz/item/CS_URS_2025_01/274321511" TargetMode="External" /><Relationship Id="rId24" Type="http://schemas.openxmlformats.org/officeDocument/2006/relationships/hyperlink" Target="https://podminky.urs.cz/item/CS_URS_2025_01/274351121" TargetMode="External" /><Relationship Id="rId25" Type="http://schemas.openxmlformats.org/officeDocument/2006/relationships/hyperlink" Target="https://podminky.urs.cz/item/CS_URS_2025_01/274351122" TargetMode="External" /><Relationship Id="rId26" Type="http://schemas.openxmlformats.org/officeDocument/2006/relationships/hyperlink" Target="https://podminky.urs.cz/item/CS_URS_2025_01/274361821" TargetMode="External" /><Relationship Id="rId27" Type="http://schemas.openxmlformats.org/officeDocument/2006/relationships/hyperlink" Target="https://podminky.urs.cz/item/CS_URS_2025_01/310001112" TargetMode="External" /><Relationship Id="rId28" Type="http://schemas.openxmlformats.org/officeDocument/2006/relationships/hyperlink" Target="https://podminky.urs.cz/item/CS_URS_2025_01/310001113" TargetMode="External" /><Relationship Id="rId29" Type="http://schemas.openxmlformats.org/officeDocument/2006/relationships/hyperlink" Target="https://podminky.urs.cz/item/CS_URS_2025_01/311113151" TargetMode="External" /><Relationship Id="rId30" Type="http://schemas.openxmlformats.org/officeDocument/2006/relationships/hyperlink" Target="https://podminky.urs.cz/item/CS_URS_2025_01/315361821" TargetMode="External" /><Relationship Id="rId31" Type="http://schemas.openxmlformats.org/officeDocument/2006/relationships/hyperlink" Target="https://podminky.urs.cz/item/CS_URS_2025_01/311235121" TargetMode="External" /><Relationship Id="rId32" Type="http://schemas.openxmlformats.org/officeDocument/2006/relationships/hyperlink" Target="https://podminky.urs.cz/item/CS_URS_2025_01/311235151" TargetMode="External" /><Relationship Id="rId33" Type="http://schemas.openxmlformats.org/officeDocument/2006/relationships/hyperlink" Target="https://podminky.urs.cz/item/CS_URS_2025_01/311237111" TargetMode="External" /><Relationship Id="rId34" Type="http://schemas.openxmlformats.org/officeDocument/2006/relationships/hyperlink" Target="https://podminky.urs.cz/item/CS_URS_2025_01/311237121" TargetMode="External" /><Relationship Id="rId35" Type="http://schemas.openxmlformats.org/officeDocument/2006/relationships/hyperlink" Target="https://podminky.urs.cz/item/CS_URS_2025_01/311238800" TargetMode="External" /><Relationship Id="rId36" Type="http://schemas.openxmlformats.org/officeDocument/2006/relationships/hyperlink" Target="https://podminky.urs.cz/item/CS_URS_2025_01/314272402" TargetMode="External" /><Relationship Id="rId37" Type="http://schemas.openxmlformats.org/officeDocument/2006/relationships/hyperlink" Target="https://podminky.urs.cz/item/CS_URS_2025_01/314272412" TargetMode="External" /><Relationship Id="rId38" Type="http://schemas.openxmlformats.org/officeDocument/2006/relationships/hyperlink" Target="https://podminky.urs.cz/item/CS_URS_2025_01/314272429" TargetMode="External" /><Relationship Id="rId39" Type="http://schemas.openxmlformats.org/officeDocument/2006/relationships/hyperlink" Target="https://podminky.urs.cz/item/CS_URS_2025_01/316381115" TargetMode="External" /><Relationship Id="rId40" Type="http://schemas.openxmlformats.org/officeDocument/2006/relationships/hyperlink" Target="https://podminky.urs.cz/item/CS_URS_2025_01/317168012" TargetMode="External" /><Relationship Id="rId41" Type="http://schemas.openxmlformats.org/officeDocument/2006/relationships/hyperlink" Target="https://podminky.urs.cz/item/CS_URS_2025_01/317168014" TargetMode="External" /><Relationship Id="rId42" Type="http://schemas.openxmlformats.org/officeDocument/2006/relationships/hyperlink" Target="https://podminky.urs.cz/item/CS_URS_2025_01/317168032" TargetMode="External" /><Relationship Id="rId43" Type="http://schemas.openxmlformats.org/officeDocument/2006/relationships/hyperlink" Target="https://podminky.urs.cz/item/CS_URS_2025_01/317168033" TargetMode="External" /><Relationship Id="rId44" Type="http://schemas.openxmlformats.org/officeDocument/2006/relationships/hyperlink" Target="https://podminky.urs.cz/item/CS_URS_2025_01/317168051" TargetMode="External" /><Relationship Id="rId45" Type="http://schemas.openxmlformats.org/officeDocument/2006/relationships/hyperlink" Target="https://podminky.urs.cz/item/CS_URS_2025_01/317168053" TargetMode="External" /><Relationship Id="rId46" Type="http://schemas.openxmlformats.org/officeDocument/2006/relationships/hyperlink" Target="https://podminky.urs.cz/item/CS_URS_2025_01/317168054" TargetMode="External" /><Relationship Id="rId47" Type="http://schemas.openxmlformats.org/officeDocument/2006/relationships/hyperlink" Target="https://podminky.urs.cz/item/CS_URS_2025_01/317234410" TargetMode="External" /><Relationship Id="rId48" Type="http://schemas.openxmlformats.org/officeDocument/2006/relationships/hyperlink" Target="https://podminky.urs.cz/item/CS_URS_2025_01/317941123" TargetMode="External" /><Relationship Id="rId49" Type="http://schemas.openxmlformats.org/officeDocument/2006/relationships/hyperlink" Target="https://podminky.urs.cz/item/CS_URS_2025_01/317998112" TargetMode="External" /><Relationship Id="rId50" Type="http://schemas.openxmlformats.org/officeDocument/2006/relationships/hyperlink" Target="https://podminky.urs.cz/item/CS_URS_2025_01/341941001" TargetMode="External" /><Relationship Id="rId51" Type="http://schemas.openxmlformats.org/officeDocument/2006/relationships/hyperlink" Target="https://podminky.urs.cz/item/CS_URS_2025_01/342244201" TargetMode="External" /><Relationship Id="rId52" Type="http://schemas.openxmlformats.org/officeDocument/2006/relationships/hyperlink" Target="https://podminky.urs.cz/item/CS_URS_2025_01/342244221" TargetMode="External" /><Relationship Id="rId53" Type="http://schemas.openxmlformats.org/officeDocument/2006/relationships/hyperlink" Target="https://podminky.urs.cz/item/CS_URS_2025_01/342272205" TargetMode="External" /><Relationship Id="rId54" Type="http://schemas.openxmlformats.org/officeDocument/2006/relationships/hyperlink" Target="https://podminky.urs.cz/item/CS_URS_2025_01/342291111" TargetMode="External" /><Relationship Id="rId55" Type="http://schemas.openxmlformats.org/officeDocument/2006/relationships/hyperlink" Target="https://podminky.urs.cz/item/CS_URS_2025_01/342291112" TargetMode="External" /><Relationship Id="rId56" Type="http://schemas.openxmlformats.org/officeDocument/2006/relationships/hyperlink" Target="https://podminky.urs.cz/item/CS_URS_2025_01/342291121" TargetMode="External" /><Relationship Id="rId57" Type="http://schemas.openxmlformats.org/officeDocument/2006/relationships/hyperlink" Target="https://podminky.urs.cz/item/CS_URS_2025_01/346244381" TargetMode="External" /><Relationship Id="rId58" Type="http://schemas.openxmlformats.org/officeDocument/2006/relationships/hyperlink" Target="https://podminky.urs.cz/item/CS_URS_2025_01/346244382" TargetMode="External" /><Relationship Id="rId59" Type="http://schemas.openxmlformats.org/officeDocument/2006/relationships/hyperlink" Target="https://podminky.urs.cz/item/CS_URS_2025_01/346272256" TargetMode="External" /><Relationship Id="rId60" Type="http://schemas.openxmlformats.org/officeDocument/2006/relationships/hyperlink" Target="https://podminky.urs.cz/item/CS_URS_2025_01/389361001" TargetMode="External" /><Relationship Id="rId61" Type="http://schemas.openxmlformats.org/officeDocument/2006/relationships/hyperlink" Target="https://podminky.urs.cz/item/CS_URS_2025_01/389381001" TargetMode="External" /><Relationship Id="rId62" Type="http://schemas.openxmlformats.org/officeDocument/2006/relationships/hyperlink" Target="https://podminky.urs.cz/item/CS_URS_2025_01/411133901" TargetMode="External" /><Relationship Id="rId63" Type="http://schemas.openxmlformats.org/officeDocument/2006/relationships/hyperlink" Target="https://podminky.urs.cz/item/CS_URS_2025_01/411133902" TargetMode="External" /><Relationship Id="rId64" Type="http://schemas.openxmlformats.org/officeDocument/2006/relationships/hyperlink" Target="https://podminky.urs.cz/item/CS_URS_2025_01/411133903" TargetMode="External" /><Relationship Id="rId65" Type="http://schemas.openxmlformats.org/officeDocument/2006/relationships/hyperlink" Target="https://podminky.urs.cz/item/CS_URS_2025_01/417321414" TargetMode="External" /><Relationship Id="rId66" Type="http://schemas.openxmlformats.org/officeDocument/2006/relationships/hyperlink" Target="https://podminky.urs.cz/item/CS_URS_2025_01/417351115" TargetMode="External" /><Relationship Id="rId67" Type="http://schemas.openxmlformats.org/officeDocument/2006/relationships/hyperlink" Target="https://podminky.urs.cz/item/CS_URS_2025_01/417351116" TargetMode="External" /><Relationship Id="rId68" Type="http://schemas.openxmlformats.org/officeDocument/2006/relationships/hyperlink" Target="https://podminky.urs.cz/item/CS_URS_2025_01/417361821" TargetMode="External" /><Relationship Id="rId69" Type="http://schemas.openxmlformats.org/officeDocument/2006/relationships/hyperlink" Target="https://podminky.urs.cz/item/CS_URS_2025_01/431125011" TargetMode="External" /><Relationship Id="rId70" Type="http://schemas.openxmlformats.org/officeDocument/2006/relationships/hyperlink" Target="https://podminky.urs.cz/item/CS_URS_2025_01/435125011" TargetMode="External" /><Relationship Id="rId71" Type="http://schemas.openxmlformats.org/officeDocument/2006/relationships/hyperlink" Target="https://podminky.urs.cz/item/CS_URS_2025_01/611131105" TargetMode="External" /><Relationship Id="rId72" Type="http://schemas.openxmlformats.org/officeDocument/2006/relationships/hyperlink" Target="https://podminky.urs.cz/item/CS_URS_2025_01/611131301" TargetMode="External" /><Relationship Id="rId73" Type="http://schemas.openxmlformats.org/officeDocument/2006/relationships/hyperlink" Target="https://podminky.urs.cz/item/CS_URS_2025_01/612131301" TargetMode="External" /><Relationship Id="rId74" Type="http://schemas.openxmlformats.org/officeDocument/2006/relationships/hyperlink" Target="https://podminky.urs.cz/item/CS_URS_2025_01/612135101" TargetMode="External" /><Relationship Id="rId75" Type="http://schemas.openxmlformats.org/officeDocument/2006/relationships/hyperlink" Target="https://podminky.urs.cz/item/CS_URS_2025_01/612142001" TargetMode="External" /><Relationship Id="rId76" Type="http://schemas.openxmlformats.org/officeDocument/2006/relationships/hyperlink" Target="https://podminky.urs.cz/item/CS_URS_2025_01/611321321" TargetMode="External" /><Relationship Id="rId77" Type="http://schemas.openxmlformats.org/officeDocument/2006/relationships/hyperlink" Target="https://podminky.urs.cz/item/CS_URS_2025_01/611321341" TargetMode="External" /><Relationship Id="rId78" Type="http://schemas.openxmlformats.org/officeDocument/2006/relationships/hyperlink" Target="https://podminky.urs.cz/item/CS_URS_2025_01/611321145" TargetMode="External" /><Relationship Id="rId79" Type="http://schemas.openxmlformats.org/officeDocument/2006/relationships/hyperlink" Target="https://podminky.urs.cz/item/CS_URS_2025_01/612321321" TargetMode="External" /><Relationship Id="rId80" Type="http://schemas.openxmlformats.org/officeDocument/2006/relationships/hyperlink" Target="https://podminky.urs.cz/item/CS_URS_2025_01/612321341" TargetMode="External" /><Relationship Id="rId81" Type="http://schemas.openxmlformats.org/officeDocument/2006/relationships/hyperlink" Target="https://podminky.urs.cz/item/CS_URS_2025_01/622143003" TargetMode="External" /><Relationship Id="rId82" Type="http://schemas.openxmlformats.org/officeDocument/2006/relationships/hyperlink" Target="https://podminky.urs.cz/item/CS_URS_2025_01/622143004" TargetMode="External" /><Relationship Id="rId83" Type="http://schemas.openxmlformats.org/officeDocument/2006/relationships/hyperlink" Target="https://podminky.urs.cz/item/CS_URS_2025_01/629991012" TargetMode="External" /><Relationship Id="rId84" Type="http://schemas.openxmlformats.org/officeDocument/2006/relationships/hyperlink" Target="https://podminky.urs.cz/item/CS_URS_2025_01/622142001" TargetMode="External" /><Relationship Id="rId85" Type="http://schemas.openxmlformats.org/officeDocument/2006/relationships/hyperlink" Target="https://podminky.urs.cz/item/CS_URS_2025_01/622131301" TargetMode="External" /><Relationship Id="rId86" Type="http://schemas.openxmlformats.org/officeDocument/2006/relationships/hyperlink" Target="https://podminky.urs.cz/item/CS_URS_2025_01/622321321" TargetMode="External" /><Relationship Id="rId87" Type="http://schemas.openxmlformats.org/officeDocument/2006/relationships/hyperlink" Target="https://podminky.urs.cz/item/CS_URS_2025_01/622143003" TargetMode="External" /><Relationship Id="rId88" Type="http://schemas.openxmlformats.org/officeDocument/2006/relationships/hyperlink" Target="https://podminky.urs.cz/item/CS_URS_2025_01/622511112" TargetMode="External" /><Relationship Id="rId89" Type="http://schemas.openxmlformats.org/officeDocument/2006/relationships/hyperlink" Target="https://podminky.urs.cz/item/CS_URS_2025_01/622151021" TargetMode="External" /><Relationship Id="rId90" Type="http://schemas.openxmlformats.org/officeDocument/2006/relationships/hyperlink" Target="https://podminky.urs.cz/item/CS_URS_2025_01/629991012" TargetMode="External" /><Relationship Id="rId91" Type="http://schemas.openxmlformats.org/officeDocument/2006/relationships/hyperlink" Target="https://podminky.urs.cz/item/CS_URS_2025_01/713131151" TargetMode="External" /><Relationship Id="rId92" Type="http://schemas.openxmlformats.org/officeDocument/2006/relationships/hyperlink" Target="https://podminky.urs.cz/item/CS_URS_2025_01/622273201" TargetMode="External" /><Relationship Id="rId93" Type="http://schemas.openxmlformats.org/officeDocument/2006/relationships/hyperlink" Target="https://podminky.urs.cz/item/CS_URS_2025_01/622273091" TargetMode="External" /><Relationship Id="rId94" Type="http://schemas.openxmlformats.org/officeDocument/2006/relationships/hyperlink" Target="https://podminky.urs.cz/item/CS_URS_2025_01/767428104" TargetMode="External" /><Relationship Id="rId95" Type="http://schemas.openxmlformats.org/officeDocument/2006/relationships/hyperlink" Target="https://podminky.urs.cz/item/CS_URS_2025_01/632481215" TargetMode="External" /><Relationship Id="rId96" Type="http://schemas.openxmlformats.org/officeDocument/2006/relationships/hyperlink" Target="https://podminky.urs.cz/item/CS_URS_2025_01/631311116" TargetMode="External" /><Relationship Id="rId97" Type="http://schemas.openxmlformats.org/officeDocument/2006/relationships/hyperlink" Target="https://podminky.urs.cz/item/CS_URS_2025_01/631311136" TargetMode="External" /><Relationship Id="rId98" Type="http://schemas.openxmlformats.org/officeDocument/2006/relationships/hyperlink" Target="https://podminky.urs.cz/item/CS_URS_2025_01/631319011" TargetMode="External" /><Relationship Id="rId99" Type="http://schemas.openxmlformats.org/officeDocument/2006/relationships/hyperlink" Target="https://podminky.urs.cz/item/CS_URS_2025_01/631319023" TargetMode="External" /><Relationship Id="rId100" Type="http://schemas.openxmlformats.org/officeDocument/2006/relationships/hyperlink" Target="https://podminky.urs.cz/item/CS_URS_2025_01/631319171" TargetMode="External" /><Relationship Id="rId101" Type="http://schemas.openxmlformats.org/officeDocument/2006/relationships/hyperlink" Target="https://podminky.urs.cz/item/CS_URS_2025_01/631319175" TargetMode="External" /><Relationship Id="rId102" Type="http://schemas.openxmlformats.org/officeDocument/2006/relationships/hyperlink" Target="https://podminky.urs.cz/item/CS_URS_2025_01/634662111" TargetMode="External" /><Relationship Id="rId103" Type="http://schemas.openxmlformats.org/officeDocument/2006/relationships/hyperlink" Target="https://podminky.urs.cz/item/CS_URS_2025_01/634911123" TargetMode="External" /><Relationship Id="rId104" Type="http://schemas.openxmlformats.org/officeDocument/2006/relationships/hyperlink" Target="https://podminky.urs.cz/item/CS_URS_2025_01/631319204" TargetMode="External" /><Relationship Id="rId105" Type="http://schemas.openxmlformats.org/officeDocument/2006/relationships/hyperlink" Target="https://podminky.urs.cz/item/CS_URS_2025_01/633111111" TargetMode="External" /><Relationship Id="rId106" Type="http://schemas.openxmlformats.org/officeDocument/2006/relationships/hyperlink" Target="https://podminky.urs.cz/item/CS_URS_2025_01/631351101" TargetMode="External" /><Relationship Id="rId107" Type="http://schemas.openxmlformats.org/officeDocument/2006/relationships/hyperlink" Target="https://podminky.urs.cz/item/CS_URS_2025_01/631351102" TargetMode="External" /><Relationship Id="rId108" Type="http://schemas.openxmlformats.org/officeDocument/2006/relationships/hyperlink" Target="https://podminky.urs.cz/item/CS_URS_2025_01/631362021" TargetMode="External" /><Relationship Id="rId109" Type="http://schemas.openxmlformats.org/officeDocument/2006/relationships/hyperlink" Target="https://podminky.urs.cz/item/CS_URS_2025_01/635211121" TargetMode="External" /><Relationship Id="rId110" Type="http://schemas.openxmlformats.org/officeDocument/2006/relationships/hyperlink" Target="https://podminky.urs.cz/item/CS_URS_2025_01/642946111" TargetMode="External" /><Relationship Id="rId111" Type="http://schemas.openxmlformats.org/officeDocument/2006/relationships/hyperlink" Target="https://podminky.urs.cz/item/CS_URS_2025_01/211561111" TargetMode="External" /><Relationship Id="rId112" Type="http://schemas.openxmlformats.org/officeDocument/2006/relationships/hyperlink" Target="https://podminky.urs.cz/item/CS_URS_2025_01/212750101" TargetMode="External" /><Relationship Id="rId113" Type="http://schemas.openxmlformats.org/officeDocument/2006/relationships/hyperlink" Target="https://podminky.urs.cz/item/CS_URS_2025_01/212750132" TargetMode="External" /><Relationship Id="rId114" Type="http://schemas.openxmlformats.org/officeDocument/2006/relationships/hyperlink" Target="https://podminky.urs.cz/item/CS_URS_2025_01/764306142" TargetMode="External" /><Relationship Id="rId115" Type="http://schemas.openxmlformats.org/officeDocument/2006/relationships/hyperlink" Target="https://podminky.urs.cz/item/CS_URS_2025_01/711491172" TargetMode="External" /><Relationship Id="rId116" Type="http://schemas.openxmlformats.org/officeDocument/2006/relationships/hyperlink" Target="https://podminky.urs.cz/item/CS_URS_2025_01/941211111" TargetMode="External" /><Relationship Id="rId117" Type="http://schemas.openxmlformats.org/officeDocument/2006/relationships/hyperlink" Target="https://podminky.urs.cz/item/CS_URS_2025_01/941211112" TargetMode="External" /><Relationship Id="rId118" Type="http://schemas.openxmlformats.org/officeDocument/2006/relationships/hyperlink" Target="https://podminky.urs.cz/item/CS_URS_2025_01/941211211" TargetMode="External" /><Relationship Id="rId119" Type="http://schemas.openxmlformats.org/officeDocument/2006/relationships/hyperlink" Target="https://podminky.urs.cz/item/CS_URS_2025_01/941211811" TargetMode="External" /><Relationship Id="rId120" Type="http://schemas.openxmlformats.org/officeDocument/2006/relationships/hyperlink" Target="https://podminky.urs.cz/item/CS_URS_2025_01/941211812" TargetMode="External" /><Relationship Id="rId121" Type="http://schemas.openxmlformats.org/officeDocument/2006/relationships/hyperlink" Target="https://podminky.urs.cz/item/CS_URS_2025_01/944511111" TargetMode="External" /><Relationship Id="rId122" Type="http://schemas.openxmlformats.org/officeDocument/2006/relationships/hyperlink" Target="https://podminky.urs.cz/item/CS_URS_2025_01/944511211" TargetMode="External" /><Relationship Id="rId123" Type="http://schemas.openxmlformats.org/officeDocument/2006/relationships/hyperlink" Target="https://podminky.urs.cz/item/CS_URS_2025_01/944511811" TargetMode="External" /><Relationship Id="rId124" Type="http://schemas.openxmlformats.org/officeDocument/2006/relationships/hyperlink" Target="https://podminky.urs.cz/item/CS_URS_2025_01/946113116" TargetMode="External" /><Relationship Id="rId125" Type="http://schemas.openxmlformats.org/officeDocument/2006/relationships/hyperlink" Target="https://podminky.urs.cz/item/CS_URS_2025_01/946113216" TargetMode="External" /><Relationship Id="rId126" Type="http://schemas.openxmlformats.org/officeDocument/2006/relationships/hyperlink" Target="https://podminky.urs.cz/item/CS_URS_2025_01/946113816" TargetMode="External" /><Relationship Id="rId127" Type="http://schemas.openxmlformats.org/officeDocument/2006/relationships/hyperlink" Target="https://podminky.urs.cz/item/CS_URS_2025_01/949101111" TargetMode="External" /><Relationship Id="rId128" Type="http://schemas.openxmlformats.org/officeDocument/2006/relationships/hyperlink" Target="https://podminky.urs.cz/item/CS_URS_2025_01/949101112" TargetMode="External" /><Relationship Id="rId129" Type="http://schemas.openxmlformats.org/officeDocument/2006/relationships/hyperlink" Target="https://podminky.urs.cz/item/CS_URS_2025_01/949121112" TargetMode="External" /><Relationship Id="rId130" Type="http://schemas.openxmlformats.org/officeDocument/2006/relationships/hyperlink" Target="https://podminky.urs.cz/item/CS_URS_2025_01/949121212" TargetMode="External" /><Relationship Id="rId131" Type="http://schemas.openxmlformats.org/officeDocument/2006/relationships/hyperlink" Target="https://podminky.urs.cz/item/CS_URS_2025_01/949121812" TargetMode="External" /><Relationship Id="rId132" Type="http://schemas.openxmlformats.org/officeDocument/2006/relationships/hyperlink" Target="https://podminky.urs.cz/item/CS_URS_2025_01/993111111" TargetMode="External" /><Relationship Id="rId133" Type="http://schemas.openxmlformats.org/officeDocument/2006/relationships/hyperlink" Target="https://podminky.urs.cz/item/CS_URS_2025_01/993111119" TargetMode="External" /><Relationship Id="rId134" Type="http://schemas.openxmlformats.org/officeDocument/2006/relationships/hyperlink" Target="https://podminky.urs.cz/item/CS_URS_2025_01/941111322" TargetMode="External" /><Relationship Id="rId135" Type="http://schemas.openxmlformats.org/officeDocument/2006/relationships/hyperlink" Target="https://podminky.urs.cz/item/CS_URS_2025_01/952901111" TargetMode="External" /><Relationship Id="rId136" Type="http://schemas.openxmlformats.org/officeDocument/2006/relationships/hyperlink" Target="https://podminky.urs.cz/item/CS_URS_2025_01/953943211" TargetMode="External" /><Relationship Id="rId137" Type="http://schemas.openxmlformats.org/officeDocument/2006/relationships/hyperlink" Target="https://podminky.urs.cz/item/CS_URS_2025_01/722250133" TargetMode="External" /><Relationship Id="rId138" Type="http://schemas.openxmlformats.org/officeDocument/2006/relationships/hyperlink" Target="https://podminky.urs.cz/item/CS_URS_2025_01/974031121" TargetMode="External" /><Relationship Id="rId139" Type="http://schemas.openxmlformats.org/officeDocument/2006/relationships/hyperlink" Target="https://podminky.urs.cz/item/CS_URS_2025_01/974031132" TargetMode="External" /><Relationship Id="rId140" Type="http://schemas.openxmlformats.org/officeDocument/2006/relationships/hyperlink" Target="https://podminky.urs.cz/item/CS_URS_2025_01/974031133" TargetMode="External" /><Relationship Id="rId141" Type="http://schemas.openxmlformats.org/officeDocument/2006/relationships/hyperlink" Target="https://podminky.urs.cz/item/CS_URS_2025_01/974031142" TargetMode="External" /><Relationship Id="rId142" Type="http://schemas.openxmlformats.org/officeDocument/2006/relationships/hyperlink" Target="https://podminky.urs.cz/item/CS_URS_2025_01/974031143" TargetMode="External" /><Relationship Id="rId143" Type="http://schemas.openxmlformats.org/officeDocument/2006/relationships/hyperlink" Target="https://podminky.urs.cz/item/CS_URS_2025_01/974031144" TargetMode="External" /><Relationship Id="rId144" Type="http://schemas.openxmlformats.org/officeDocument/2006/relationships/hyperlink" Target="https://podminky.urs.cz/item/CS_URS_2025_01/974031153" TargetMode="External" /><Relationship Id="rId145" Type="http://schemas.openxmlformats.org/officeDocument/2006/relationships/hyperlink" Target="https://podminky.urs.cz/item/CS_URS_2025_01/974031155" TargetMode="External" /><Relationship Id="rId146" Type="http://schemas.openxmlformats.org/officeDocument/2006/relationships/hyperlink" Target="https://podminky.urs.cz/item/CS_URS_2025_01/974031164" TargetMode="External" /><Relationship Id="rId147" Type="http://schemas.openxmlformats.org/officeDocument/2006/relationships/hyperlink" Target="https://podminky.urs.cz/item/CS_URS_2025_01/974031167" TargetMode="External" /><Relationship Id="rId148" Type="http://schemas.openxmlformats.org/officeDocument/2006/relationships/hyperlink" Target="https://podminky.urs.cz/item/CS_URS_2025_01/971033231" TargetMode="External" /><Relationship Id="rId149" Type="http://schemas.openxmlformats.org/officeDocument/2006/relationships/hyperlink" Target="https://podminky.urs.cz/item/CS_URS_2025_01/971033241" TargetMode="External" /><Relationship Id="rId150" Type="http://schemas.openxmlformats.org/officeDocument/2006/relationships/hyperlink" Target="https://podminky.urs.cz/item/CS_URS_2025_01/971033331" TargetMode="External" /><Relationship Id="rId151" Type="http://schemas.openxmlformats.org/officeDocument/2006/relationships/hyperlink" Target="https://podminky.urs.cz/item/CS_URS_2025_01/971033341" TargetMode="External" /><Relationship Id="rId152" Type="http://schemas.openxmlformats.org/officeDocument/2006/relationships/hyperlink" Target="https://podminky.urs.cz/item/CS_URS_2025_01/971033461" TargetMode="External" /><Relationship Id="rId153" Type="http://schemas.openxmlformats.org/officeDocument/2006/relationships/hyperlink" Target="https://podminky.urs.cz/item/CS_URS_2025_01/977151111" TargetMode="External" /><Relationship Id="rId154" Type="http://schemas.openxmlformats.org/officeDocument/2006/relationships/hyperlink" Target="https://podminky.urs.cz/item/CS_URS_2025_01/977151113" TargetMode="External" /><Relationship Id="rId155" Type="http://schemas.openxmlformats.org/officeDocument/2006/relationships/hyperlink" Target="https://podminky.urs.cz/item/CS_URS_2025_01/977151118" TargetMode="External" /><Relationship Id="rId156" Type="http://schemas.openxmlformats.org/officeDocument/2006/relationships/hyperlink" Target="https://podminky.urs.cz/item/CS_URS_2025_01/977151122" TargetMode="External" /><Relationship Id="rId157" Type="http://schemas.openxmlformats.org/officeDocument/2006/relationships/hyperlink" Target="https://podminky.urs.cz/item/CS_URS_2025_01/977151123" TargetMode="External" /><Relationship Id="rId158" Type="http://schemas.openxmlformats.org/officeDocument/2006/relationships/hyperlink" Target="https://podminky.urs.cz/item/CS_URS_2025_01/977151125" TargetMode="External" /><Relationship Id="rId159" Type="http://schemas.openxmlformats.org/officeDocument/2006/relationships/hyperlink" Target="https://podminky.urs.cz/item/CS_URS_2025_01/977151213" TargetMode="External" /><Relationship Id="rId160" Type="http://schemas.openxmlformats.org/officeDocument/2006/relationships/hyperlink" Target="https://podminky.urs.cz/item/CS_URS_2025_01/977151216" TargetMode="External" /><Relationship Id="rId161" Type="http://schemas.openxmlformats.org/officeDocument/2006/relationships/hyperlink" Target="https://podminky.urs.cz/item/CS_URS_2025_01/977151218" TargetMode="External" /><Relationship Id="rId162" Type="http://schemas.openxmlformats.org/officeDocument/2006/relationships/hyperlink" Target="https://podminky.urs.cz/item/CS_URS_2025_01/977151223" TargetMode="External" /><Relationship Id="rId163" Type="http://schemas.openxmlformats.org/officeDocument/2006/relationships/hyperlink" Target="https://podminky.urs.cz/item/CS_URS_2025_01/977151225" TargetMode="External" /><Relationship Id="rId164" Type="http://schemas.openxmlformats.org/officeDocument/2006/relationships/hyperlink" Target="https://podminky.urs.cz/item/CS_URS_2025_01/997013151" TargetMode="External" /><Relationship Id="rId165" Type="http://schemas.openxmlformats.org/officeDocument/2006/relationships/hyperlink" Target="https://podminky.urs.cz/item/CS_URS_2025_01/997013501" TargetMode="External" /><Relationship Id="rId166" Type="http://schemas.openxmlformats.org/officeDocument/2006/relationships/hyperlink" Target="https://podminky.urs.cz/item/CS_URS_2025_01/997013509" TargetMode="External" /><Relationship Id="rId167" Type="http://schemas.openxmlformats.org/officeDocument/2006/relationships/hyperlink" Target="https://podminky.urs.cz/item/CS_URS_2025_01/997013861" TargetMode="External" /><Relationship Id="rId168" Type="http://schemas.openxmlformats.org/officeDocument/2006/relationships/hyperlink" Target="https://podminky.urs.cz/item/CS_URS_2025_01/997013863" TargetMode="External" /><Relationship Id="rId169" Type="http://schemas.openxmlformats.org/officeDocument/2006/relationships/hyperlink" Target="https://podminky.urs.cz/item/CS_URS_2025_01/997013311" TargetMode="External" /><Relationship Id="rId170" Type="http://schemas.openxmlformats.org/officeDocument/2006/relationships/hyperlink" Target="https://podminky.urs.cz/item/CS_URS_2025_01/997013321" TargetMode="External" /><Relationship Id="rId171" Type="http://schemas.openxmlformats.org/officeDocument/2006/relationships/hyperlink" Target="https://podminky.urs.cz/item/CS_URS_2025_01/998011010" TargetMode="External" /><Relationship Id="rId172" Type="http://schemas.openxmlformats.org/officeDocument/2006/relationships/hyperlink" Target="https://podminky.urs.cz/item/CS_URS_2025_01/711111001" TargetMode="External" /><Relationship Id="rId173" Type="http://schemas.openxmlformats.org/officeDocument/2006/relationships/hyperlink" Target="https://podminky.urs.cz/item/CS_URS_2025_01/711112001" TargetMode="External" /><Relationship Id="rId174" Type="http://schemas.openxmlformats.org/officeDocument/2006/relationships/hyperlink" Target="https://podminky.urs.cz/item/CS_URS_2025_01/711141559" TargetMode="External" /><Relationship Id="rId175" Type="http://schemas.openxmlformats.org/officeDocument/2006/relationships/hyperlink" Target="https://podminky.urs.cz/item/CS_URS_2025_01/711142559" TargetMode="External" /><Relationship Id="rId176" Type="http://schemas.openxmlformats.org/officeDocument/2006/relationships/hyperlink" Target="https://podminky.urs.cz/item/CS_URS_2025_01/711161222" TargetMode="External" /><Relationship Id="rId177" Type="http://schemas.openxmlformats.org/officeDocument/2006/relationships/hyperlink" Target="https://podminky.urs.cz/item/CS_URS_2025_01/711161384" TargetMode="External" /><Relationship Id="rId178" Type="http://schemas.openxmlformats.org/officeDocument/2006/relationships/hyperlink" Target="https://podminky.urs.cz/item/CS_URS_2025_01/711493112" TargetMode="External" /><Relationship Id="rId179" Type="http://schemas.openxmlformats.org/officeDocument/2006/relationships/hyperlink" Target="https://podminky.urs.cz/item/CS_URS_2025_01/711493121" TargetMode="External" /><Relationship Id="rId180" Type="http://schemas.openxmlformats.org/officeDocument/2006/relationships/hyperlink" Target="https://podminky.urs.cz/item/CS_URS_2025_01/998711103" TargetMode="External" /><Relationship Id="rId181" Type="http://schemas.openxmlformats.org/officeDocument/2006/relationships/hyperlink" Target="https://podminky.urs.cz/item/CS_URS_2025_01/712311101" TargetMode="External" /><Relationship Id="rId182" Type="http://schemas.openxmlformats.org/officeDocument/2006/relationships/hyperlink" Target="https://podminky.urs.cz/item/CS_URS_2025_01/712811101" TargetMode="External" /><Relationship Id="rId183" Type="http://schemas.openxmlformats.org/officeDocument/2006/relationships/hyperlink" Target="https://podminky.urs.cz/item/CS_URS_2025_01/712341559" TargetMode="External" /><Relationship Id="rId184" Type="http://schemas.openxmlformats.org/officeDocument/2006/relationships/hyperlink" Target="https://podminky.urs.cz/item/CS_URS_2025_01/712391172" TargetMode="External" /><Relationship Id="rId185" Type="http://schemas.openxmlformats.org/officeDocument/2006/relationships/hyperlink" Target="https://podminky.urs.cz/item/CS_URS_2025_01/712363122" TargetMode="External" /><Relationship Id="rId186" Type="http://schemas.openxmlformats.org/officeDocument/2006/relationships/hyperlink" Target="https://podminky.urs.cz/item/CS_URS_2025_01/712363115" TargetMode="External" /><Relationship Id="rId187" Type="http://schemas.openxmlformats.org/officeDocument/2006/relationships/hyperlink" Target="https://podminky.urs.cz/item/CS_URS_2025_01/998712103" TargetMode="External" /><Relationship Id="rId188" Type="http://schemas.openxmlformats.org/officeDocument/2006/relationships/hyperlink" Target="https://podminky.urs.cz/item/CS_URS_2025_01/713121111" TargetMode="External" /><Relationship Id="rId189" Type="http://schemas.openxmlformats.org/officeDocument/2006/relationships/hyperlink" Target="https://podminky.urs.cz/item/CS_URS_2025_01/713121211" TargetMode="External" /><Relationship Id="rId190" Type="http://schemas.openxmlformats.org/officeDocument/2006/relationships/hyperlink" Target="https://podminky.urs.cz/item/CS_URS_2025_01/713131141" TargetMode="External" /><Relationship Id="rId191" Type="http://schemas.openxmlformats.org/officeDocument/2006/relationships/hyperlink" Target="https://podminky.urs.cz/item/CS_URS_2025_01/713111127" TargetMode="External" /><Relationship Id="rId192" Type="http://schemas.openxmlformats.org/officeDocument/2006/relationships/hyperlink" Target="https://podminky.urs.cz/item/CS_URS_2025_01/713131243" TargetMode="External" /><Relationship Id="rId193" Type="http://schemas.openxmlformats.org/officeDocument/2006/relationships/hyperlink" Target="https://podminky.urs.cz/item/CS_URS_2025_01/713141131" TargetMode="External" /><Relationship Id="rId194" Type="http://schemas.openxmlformats.org/officeDocument/2006/relationships/hyperlink" Target="https://podminky.urs.cz/item/CS_URS_2025_01/713141211" TargetMode="External" /><Relationship Id="rId195" Type="http://schemas.openxmlformats.org/officeDocument/2006/relationships/hyperlink" Target="https://podminky.urs.cz/item/CS_URS_2025_01/713141311" TargetMode="External" /><Relationship Id="rId196" Type="http://schemas.openxmlformats.org/officeDocument/2006/relationships/hyperlink" Target="https://podminky.urs.cz/item/CS_URS_2025_01/713191132" TargetMode="External" /><Relationship Id="rId197" Type="http://schemas.openxmlformats.org/officeDocument/2006/relationships/hyperlink" Target="https://podminky.urs.cz/item/CS_URS_2025_01/998713103" TargetMode="External" /><Relationship Id="rId198" Type="http://schemas.openxmlformats.org/officeDocument/2006/relationships/hyperlink" Target="https://podminky.urs.cz/item/CS_URS_2025_01/735511008" TargetMode="External" /><Relationship Id="rId199" Type="http://schemas.openxmlformats.org/officeDocument/2006/relationships/hyperlink" Target="https://podminky.urs.cz/item/CS_URS_2025_01/762341270" TargetMode="External" /><Relationship Id="rId200" Type="http://schemas.openxmlformats.org/officeDocument/2006/relationships/hyperlink" Target="https://podminky.urs.cz/item/CS_URS_2025_01/998762103" TargetMode="External" /><Relationship Id="rId201" Type="http://schemas.openxmlformats.org/officeDocument/2006/relationships/hyperlink" Target="https://podminky.urs.cz/item/CS_URS_2025_01/763121453" TargetMode="External" /><Relationship Id="rId202" Type="http://schemas.openxmlformats.org/officeDocument/2006/relationships/hyperlink" Target="https://podminky.urs.cz/item/CS_URS_2025_01/763164651" TargetMode="External" /><Relationship Id="rId203" Type="http://schemas.openxmlformats.org/officeDocument/2006/relationships/hyperlink" Target="https://podminky.urs.cz/item/CS_URS_2025_01/763121714" TargetMode="External" /><Relationship Id="rId204" Type="http://schemas.openxmlformats.org/officeDocument/2006/relationships/hyperlink" Target="https://podminky.urs.cz/item/CS_URS_2025_01/763172417" TargetMode="External" /><Relationship Id="rId205" Type="http://schemas.openxmlformats.org/officeDocument/2006/relationships/hyperlink" Target="https://podminky.urs.cz/item/CS_URS_2025_01/763412213" TargetMode="External" /><Relationship Id="rId206" Type="http://schemas.openxmlformats.org/officeDocument/2006/relationships/hyperlink" Target="https://podminky.urs.cz/item/CS_URS_2025_01/763412113" TargetMode="External" /><Relationship Id="rId207" Type="http://schemas.openxmlformats.org/officeDocument/2006/relationships/hyperlink" Target="https://podminky.urs.cz/item/CS_URS_2025_01/763412123" TargetMode="External" /><Relationship Id="rId208" Type="http://schemas.openxmlformats.org/officeDocument/2006/relationships/hyperlink" Target="https://podminky.urs.cz/item/CS_URS_2025_01/763431031" TargetMode="External" /><Relationship Id="rId209" Type="http://schemas.openxmlformats.org/officeDocument/2006/relationships/hyperlink" Target="https://podminky.urs.cz/item/CS_URS_2025_01/998763303" TargetMode="External" /><Relationship Id="rId210" Type="http://schemas.openxmlformats.org/officeDocument/2006/relationships/hyperlink" Target="https://podminky.urs.cz/item/CS_URS_2025_01/764521404" TargetMode="External" /><Relationship Id="rId211" Type="http://schemas.openxmlformats.org/officeDocument/2006/relationships/hyperlink" Target="https://podminky.urs.cz/item/CS_URS_2025_01/764528423" TargetMode="External" /><Relationship Id="rId212" Type="http://schemas.openxmlformats.org/officeDocument/2006/relationships/hyperlink" Target="https://podminky.urs.cz/item/CS_URS_2025_01/998764203" TargetMode="External" /><Relationship Id="rId213" Type="http://schemas.openxmlformats.org/officeDocument/2006/relationships/hyperlink" Target="https://podminky.urs.cz/item/CS_URS_2025_01/766417511" TargetMode="External" /><Relationship Id="rId214" Type="http://schemas.openxmlformats.org/officeDocument/2006/relationships/hyperlink" Target="https://podminky.urs.cz/item/CS_URS_2025_01/766427112" TargetMode="External" /><Relationship Id="rId215" Type="http://schemas.openxmlformats.org/officeDocument/2006/relationships/hyperlink" Target="https://podminky.urs.cz/item/CS_URS_2025_01/766412234" TargetMode="External" /><Relationship Id="rId216" Type="http://schemas.openxmlformats.org/officeDocument/2006/relationships/hyperlink" Target="https://podminky.urs.cz/item/CS_URS_2025_01/766421234" TargetMode="External" /><Relationship Id="rId217" Type="http://schemas.openxmlformats.org/officeDocument/2006/relationships/hyperlink" Target="https://podminky.urs.cz/item/CS_URS_2025_01/998766203" TargetMode="External" /><Relationship Id="rId218" Type="http://schemas.openxmlformats.org/officeDocument/2006/relationships/hyperlink" Target="https://podminky.urs.cz/item/CS_URS_2025_01/767881115" TargetMode="External" /><Relationship Id="rId219" Type="http://schemas.openxmlformats.org/officeDocument/2006/relationships/hyperlink" Target="https://podminky.urs.cz/item/CS_URS_2025_01/767881161" TargetMode="External" /><Relationship Id="rId220" Type="http://schemas.openxmlformats.org/officeDocument/2006/relationships/hyperlink" Target="https://podminky.urs.cz/item/CS_URS_2025_01/998767203" TargetMode="External" /><Relationship Id="rId221" Type="http://schemas.openxmlformats.org/officeDocument/2006/relationships/hyperlink" Target="https://podminky.urs.cz/item/CS_URS_2025_01/721233213" TargetMode="External" /><Relationship Id="rId222" Type="http://schemas.openxmlformats.org/officeDocument/2006/relationships/hyperlink" Target="https://podminky.urs.cz/item/CS_URS_2025_01/953946111" TargetMode="External" /><Relationship Id="rId223" Type="http://schemas.openxmlformats.org/officeDocument/2006/relationships/hyperlink" Target="https://podminky.urs.cz/item/CS_URS_2025_01/953946121" TargetMode="External" /><Relationship Id="rId224" Type="http://schemas.openxmlformats.org/officeDocument/2006/relationships/hyperlink" Target="https://podminky.urs.cz/item/CS_URS_2025_01/953946122" TargetMode="External" /><Relationship Id="rId225" Type="http://schemas.openxmlformats.org/officeDocument/2006/relationships/hyperlink" Target="https://podminky.urs.cz/item/CS_URS_2025_01/771474132" TargetMode="External" /><Relationship Id="rId226" Type="http://schemas.openxmlformats.org/officeDocument/2006/relationships/hyperlink" Target="https://podminky.urs.cz/item/CS_URS_2025_01/771474112" TargetMode="External" /><Relationship Id="rId227" Type="http://schemas.openxmlformats.org/officeDocument/2006/relationships/hyperlink" Target="https://podminky.urs.cz/item/CS_URS_2025_01/771274123" TargetMode="External" /><Relationship Id="rId228" Type="http://schemas.openxmlformats.org/officeDocument/2006/relationships/hyperlink" Target="https://podminky.urs.cz/item/CS_URS_2025_01/771274232" TargetMode="External" /><Relationship Id="rId229" Type="http://schemas.openxmlformats.org/officeDocument/2006/relationships/hyperlink" Target="https://podminky.urs.cz/item/CS_URS_2025_01/771574419" TargetMode="External" /><Relationship Id="rId230" Type="http://schemas.openxmlformats.org/officeDocument/2006/relationships/hyperlink" Target="https://podminky.urs.cz/item/CS_URS_2025_01/771121011" TargetMode="External" /><Relationship Id="rId231" Type="http://schemas.openxmlformats.org/officeDocument/2006/relationships/hyperlink" Target="https://podminky.urs.cz/item/CS_URS_2025_01/771591115" TargetMode="External" /><Relationship Id="rId232" Type="http://schemas.openxmlformats.org/officeDocument/2006/relationships/hyperlink" Target="https://podminky.urs.cz/item/CS_URS_2025_01/771591117" TargetMode="External" /><Relationship Id="rId233" Type="http://schemas.openxmlformats.org/officeDocument/2006/relationships/hyperlink" Target="https://podminky.urs.cz/item/CS_URS_2025_01/998771102" TargetMode="External" /><Relationship Id="rId234" Type="http://schemas.openxmlformats.org/officeDocument/2006/relationships/hyperlink" Target="https://podminky.urs.cz/item/CS_URS_2025_01/776111311" TargetMode="External" /><Relationship Id="rId235" Type="http://schemas.openxmlformats.org/officeDocument/2006/relationships/hyperlink" Target="https://podminky.urs.cz/item/CS_URS_2025_01/776121321" TargetMode="External" /><Relationship Id="rId236" Type="http://schemas.openxmlformats.org/officeDocument/2006/relationships/hyperlink" Target="https://podminky.urs.cz/item/CS_URS_2025_01/776141122" TargetMode="External" /><Relationship Id="rId237" Type="http://schemas.openxmlformats.org/officeDocument/2006/relationships/hyperlink" Target="https://podminky.urs.cz/item/CS_URS_2025_01/776411112" TargetMode="External" /><Relationship Id="rId238" Type="http://schemas.openxmlformats.org/officeDocument/2006/relationships/hyperlink" Target="https://podminky.urs.cz/item/CS_URS_2025_01/776221111" TargetMode="External" /><Relationship Id="rId239" Type="http://schemas.openxmlformats.org/officeDocument/2006/relationships/hyperlink" Target="https://podminky.urs.cz/item/CS_URS_2025_01/776223111" TargetMode="External" /><Relationship Id="rId240" Type="http://schemas.openxmlformats.org/officeDocument/2006/relationships/hyperlink" Target="https://podminky.urs.cz/item/CS_URS_2025_01/776421111" TargetMode="External" /><Relationship Id="rId241" Type="http://schemas.openxmlformats.org/officeDocument/2006/relationships/hyperlink" Target="https://podminky.urs.cz/item/CS_URS_2025_01/776991121" TargetMode="External" /><Relationship Id="rId242" Type="http://schemas.openxmlformats.org/officeDocument/2006/relationships/hyperlink" Target="https://podminky.urs.cz/item/CS_URS_2025_01/776991141" TargetMode="External" /><Relationship Id="rId243" Type="http://schemas.openxmlformats.org/officeDocument/2006/relationships/hyperlink" Target="https://podminky.urs.cz/item/CS_URS_2025_01/998776102" TargetMode="External" /><Relationship Id="rId244" Type="http://schemas.openxmlformats.org/officeDocument/2006/relationships/hyperlink" Target="https://podminky.urs.cz/item/CS_URS_2025_01/634111114" TargetMode="External" /><Relationship Id="rId245" Type="http://schemas.openxmlformats.org/officeDocument/2006/relationships/hyperlink" Target="https://podminky.urs.cz/item/CS_URS_2025_01/781474115" TargetMode="External" /><Relationship Id="rId246" Type="http://schemas.openxmlformats.org/officeDocument/2006/relationships/hyperlink" Target="https://podminky.urs.cz/item/CS_URS_2025_01/781472291" TargetMode="External" /><Relationship Id="rId247" Type="http://schemas.openxmlformats.org/officeDocument/2006/relationships/hyperlink" Target="https://podminky.urs.cz/item/CS_URS_2025_01/781495115" TargetMode="External" /><Relationship Id="rId248" Type="http://schemas.openxmlformats.org/officeDocument/2006/relationships/hyperlink" Target="https://podminky.urs.cz/item/CS_URS_2025_01/998781103" TargetMode="External" /><Relationship Id="rId249" Type="http://schemas.openxmlformats.org/officeDocument/2006/relationships/hyperlink" Target="https://podminky.urs.cz/item/CS_URS_2025_01/783213021" TargetMode="External" /><Relationship Id="rId250" Type="http://schemas.openxmlformats.org/officeDocument/2006/relationships/hyperlink" Target="https://podminky.urs.cz/item/CS_URS_2025_01/783118211" TargetMode="External" /><Relationship Id="rId251" Type="http://schemas.openxmlformats.org/officeDocument/2006/relationships/hyperlink" Target="https://podminky.urs.cz/item/CS_URS_2025_01/783314101" TargetMode="External" /><Relationship Id="rId252" Type="http://schemas.openxmlformats.org/officeDocument/2006/relationships/hyperlink" Target="https://podminky.urs.cz/item/CS_URS_2025_01/783943161" TargetMode="External" /><Relationship Id="rId253" Type="http://schemas.openxmlformats.org/officeDocument/2006/relationships/hyperlink" Target="https://podminky.urs.cz/item/CS_URS_2025_01/783947161" TargetMode="External" /><Relationship Id="rId254" Type="http://schemas.openxmlformats.org/officeDocument/2006/relationships/hyperlink" Target="https://podminky.urs.cz/item/CS_URS_2025_01/784211121" TargetMode="External" /><Relationship Id="rId25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13" TargetMode="External" /><Relationship Id="rId2" Type="http://schemas.openxmlformats.org/officeDocument/2006/relationships/hyperlink" Target="https://podminky.urs.cz/item/CS_URS_2025_01/122251102" TargetMode="External" /><Relationship Id="rId3" Type="http://schemas.openxmlformats.org/officeDocument/2006/relationships/hyperlink" Target="https://podminky.urs.cz/item/CS_URS_2025_01/131251100" TargetMode="External" /><Relationship Id="rId4" Type="http://schemas.openxmlformats.org/officeDocument/2006/relationships/hyperlink" Target="https://podminky.urs.cz/item/CS_URS_2025_01/162351103" TargetMode="External" /><Relationship Id="rId5" Type="http://schemas.openxmlformats.org/officeDocument/2006/relationships/hyperlink" Target="https://podminky.urs.cz/item/CS_URS_2025_01/162751117" TargetMode="External" /><Relationship Id="rId6" Type="http://schemas.openxmlformats.org/officeDocument/2006/relationships/hyperlink" Target="https://podminky.urs.cz/item/CS_URS_2025_01/162751119" TargetMode="External" /><Relationship Id="rId7" Type="http://schemas.openxmlformats.org/officeDocument/2006/relationships/hyperlink" Target="https://podminky.urs.cz/item/CS_URS_2025_01/167151111" TargetMode="External" /><Relationship Id="rId8" Type="http://schemas.openxmlformats.org/officeDocument/2006/relationships/hyperlink" Target="https://podminky.urs.cz/item/CS_URS_2025_01/171201231" TargetMode="External" /><Relationship Id="rId9" Type="http://schemas.openxmlformats.org/officeDocument/2006/relationships/hyperlink" Target="https://podminky.urs.cz/item/CS_URS_2025_01/171251201" TargetMode="External" /><Relationship Id="rId10" Type="http://schemas.openxmlformats.org/officeDocument/2006/relationships/hyperlink" Target="https://podminky.urs.cz/item/CS_URS_2025_01/181951112" TargetMode="External" /><Relationship Id="rId11" Type="http://schemas.openxmlformats.org/officeDocument/2006/relationships/hyperlink" Target="https://podminky.urs.cz/item/CS_URS_2025_01/966071711" TargetMode="External" /><Relationship Id="rId12" Type="http://schemas.openxmlformats.org/officeDocument/2006/relationships/hyperlink" Target="https://podminky.urs.cz/item/CS_URS_2025_01/218040011" TargetMode="External" /><Relationship Id="rId13" Type="http://schemas.openxmlformats.org/officeDocument/2006/relationships/hyperlink" Target="https://podminky.urs.cz/item/CS_URS_2025_01/966071821" TargetMode="External" /><Relationship Id="rId14" Type="http://schemas.openxmlformats.org/officeDocument/2006/relationships/hyperlink" Target="https://podminky.urs.cz/item/CS_URS_2025_01/966071823" TargetMode="External" /><Relationship Id="rId15" Type="http://schemas.openxmlformats.org/officeDocument/2006/relationships/hyperlink" Target="https://podminky.urs.cz/item/CS_URS_2025_01/966073811" TargetMode="External" /><Relationship Id="rId16" Type="http://schemas.openxmlformats.org/officeDocument/2006/relationships/hyperlink" Target="https://podminky.urs.cz/item/CS_URS_2025_01/741914855" TargetMode="External" /><Relationship Id="rId17" Type="http://schemas.openxmlformats.org/officeDocument/2006/relationships/hyperlink" Target="https://podminky.urs.cz/item/CS_URS_2025_01/111251201" TargetMode="External" /><Relationship Id="rId18" Type="http://schemas.openxmlformats.org/officeDocument/2006/relationships/hyperlink" Target="https://podminky.urs.cz/item/CS_URS_2025_01/113106271" TargetMode="External" /><Relationship Id="rId19" Type="http://schemas.openxmlformats.org/officeDocument/2006/relationships/hyperlink" Target="https://podminky.urs.cz/item/CS_URS_2025_01/113107322" TargetMode="External" /><Relationship Id="rId20" Type="http://schemas.openxmlformats.org/officeDocument/2006/relationships/hyperlink" Target="https://podminky.urs.cz/item/CS_URS_2025_01/113107331" TargetMode="External" /><Relationship Id="rId21" Type="http://schemas.openxmlformats.org/officeDocument/2006/relationships/hyperlink" Target="https://podminky.urs.cz/item/CS_URS_2025_01/113107522" TargetMode="External" /><Relationship Id="rId22" Type="http://schemas.openxmlformats.org/officeDocument/2006/relationships/hyperlink" Target="https://podminky.urs.cz/item/CS_URS_2025_01/113107523" TargetMode="External" /><Relationship Id="rId23" Type="http://schemas.openxmlformats.org/officeDocument/2006/relationships/hyperlink" Target="https://podminky.urs.cz/item/CS_URS_2025_01/113107542" TargetMode="External" /><Relationship Id="rId24" Type="http://schemas.openxmlformats.org/officeDocument/2006/relationships/hyperlink" Target="https://podminky.urs.cz/item/CS_URS_2025_01/113106071" TargetMode="External" /><Relationship Id="rId25" Type="http://schemas.openxmlformats.org/officeDocument/2006/relationships/hyperlink" Target="https://podminky.urs.cz/item/CS_URS_2025_01/113202111" TargetMode="External" /><Relationship Id="rId26" Type="http://schemas.openxmlformats.org/officeDocument/2006/relationships/hyperlink" Target="https://podminky.urs.cz/item/CS_URS_2025_01/919735112" TargetMode="External" /><Relationship Id="rId27" Type="http://schemas.openxmlformats.org/officeDocument/2006/relationships/hyperlink" Target="https://podminky.urs.cz/item/CS_URS_2025_01/181351113" TargetMode="External" /><Relationship Id="rId28" Type="http://schemas.openxmlformats.org/officeDocument/2006/relationships/hyperlink" Target="https://podminky.urs.cz/item/CS_URS_2025_01/181951111" TargetMode="External" /><Relationship Id="rId29" Type="http://schemas.openxmlformats.org/officeDocument/2006/relationships/hyperlink" Target="https://podminky.urs.cz/item/CS_URS_2025_01/181411133" TargetMode="External" /><Relationship Id="rId30" Type="http://schemas.openxmlformats.org/officeDocument/2006/relationships/hyperlink" Target="https://podminky.urs.cz/item/CS_URS_2025_01/275313711" TargetMode="External" /><Relationship Id="rId31" Type="http://schemas.openxmlformats.org/officeDocument/2006/relationships/hyperlink" Target="https://podminky.urs.cz/item/CS_URS_2025_01/279113146" TargetMode="External" /><Relationship Id="rId32" Type="http://schemas.openxmlformats.org/officeDocument/2006/relationships/hyperlink" Target="https://podminky.urs.cz/item/CS_URS_2025_01/338171115" TargetMode="External" /><Relationship Id="rId33" Type="http://schemas.openxmlformats.org/officeDocument/2006/relationships/hyperlink" Target="https://podminky.urs.cz/item/CS_URS_2025_01/348101210" TargetMode="External" /><Relationship Id="rId34" Type="http://schemas.openxmlformats.org/officeDocument/2006/relationships/hyperlink" Target="https://podminky.urs.cz/item/CS_URS_2025_01/348171130" TargetMode="External" /><Relationship Id="rId35" Type="http://schemas.openxmlformats.org/officeDocument/2006/relationships/hyperlink" Target="https://podminky.urs.cz/item/CS_URS_2025_01/564831111" TargetMode="External" /><Relationship Id="rId36" Type="http://schemas.openxmlformats.org/officeDocument/2006/relationships/hyperlink" Target="https://podminky.urs.cz/item/CS_URS_2025_01/564851111" TargetMode="External" /><Relationship Id="rId37" Type="http://schemas.openxmlformats.org/officeDocument/2006/relationships/hyperlink" Target="https://podminky.urs.cz/item/CS_URS_2025_01/564851115" TargetMode="External" /><Relationship Id="rId38" Type="http://schemas.openxmlformats.org/officeDocument/2006/relationships/hyperlink" Target="https://podminky.urs.cz/item/CS_URS_2025_01/565135121" TargetMode="External" /><Relationship Id="rId39" Type="http://schemas.openxmlformats.org/officeDocument/2006/relationships/hyperlink" Target="https://podminky.urs.cz/item/CS_URS_2025_01/566901242" TargetMode="External" /><Relationship Id="rId40" Type="http://schemas.openxmlformats.org/officeDocument/2006/relationships/hyperlink" Target="https://podminky.urs.cz/item/CS_URS_2025_01/566901244" TargetMode="External" /><Relationship Id="rId41" Type="http://schemas.openxmlformats.org/officeDocument/2006/relationships/hyperlink" Target="https://podminky.urs.cz/item/CS_URS_2025_01/566901261" TargetMode="External" /><Relationship Id="rId42" Type="http://schemas.openxmlformats.org/officeDocument/2006/relationships/hyperlink" Target="https://podminky.urs.cz/item/CS_URS_2025_01/572341111" TargetMode="External" /><Relationship Id="rId43" Type="http://schemas.openxmlformats.org/officeDocument/2006/relationships/hyperlink" Target="https://podminky.urs.cz/item/CS_URS_2025_01/573231108" TargetMode="External" /><Relationship Id="rId44" Type="http://schemas.openxmlformats.org/officeDocument/2006/relationships/hyperlink" Target="https://podminky.urs.cz/item/CS_URS_2025_01/577134121" TargetMode="External" /><Relationship Id="rId45" Type="http://schemas.openxmlformats.org/officeDocument/2006/relationships/hyperlink" Target="https://podminky.urs.cz/item/CS_URS_2025_01/596211112" TargetMode="External" /><Relationship Id="rId46" Type="http://schemas.openxmlformats.org/officeDocument/2006/relationships/hyperlink" Target="https://podminky.urs.cz/item/CS_URS_2025_01/596211212" TargetMode="External" /><Relationship Id="rId47" Type="http://schemas.openxmlformats.org/officeDocument/2006/relationships/hyperlink" Target="https://podminky.urs.cz/item/CS_URS_2025_01/916131213" TargetMode="External" /><Relationship Id="rId48" Type="http://schemas.openxmlformats.org/officeDocument/2006/relationships/hyperlink" Target="https://podminky.urs.cz/item/CS_URS_2025_01/916331112" TargetMode="External" /><Relationship Id="rId49" Type="http://schemas.openxmlformats.org/officeDocument/2006/relationships/hyperlink" Target="https://podminky.urs.cz/item/CS_URS_2025_01/914511111" TargetMode="External" /><Relationship Id="rId50" Type="http://schemas.openxmlformats.org/officeDocument/2006/relationships/hyperlink" Target="https://podminky.urs.cz/item/CS_URS_2025_01/997221551" TargetMode="External" /><Relationship Id="rId51" Type="http://schemas.openxmlformats.org/officeDocument/2006/relationships/hyperlink" Target="https://podminky.urs.cz/item/CS_URS_2025_01/997221559" TargetMode="External" /><Relationship Id="rId52" Type="http://schemas.openxmlformats.org/officeDocument/2006/relationships/hyperlink" Target="https://podminky.urs.cz/item/CS_URS_2025_01/997221561" TargetMode="External" /><Relationship Id="rId53" Type="http://schemas.openxmlformats.org/officeDocument/2006/relationships/hyperlink" Target="https://podminky.urs.cz/item/CS_URS_2025_01/997221569" TargetMode="External" /><Relationship Id="rId54" Type="http://schemas.openxmlformats.org/officeDocument/2006/relationships/hyperlink" Target="https://podminky.urs.cz/item/CS_URS_2025_01/997221861" TargetMode="External" /><Relationship Id="rId55" Type="http://schemas.openxmlformats.org/officeDocument/2006/relationships/hyperlink" Target="https://podminky.urs.cz/item/CS_URS_2025_01/997221873" TargetMode="External" /><Relationship Id="rId56" Type="http://schemas.openxmlformats.org/officeDocument/2006/relationships/hyperlink" Target="https://podminky.urs.cz/item/CS_URS_2025_01/997221875" TargetMode="External" /><Relationship Id="rId57" Type="http://schemas.openxmlformats.org/officeDocument/2006/relationships/hyperlink" Target="https://podminky.urs.cz/item/CS_URS_2025_01/997013635" TargetMode="External" /><Relationship Id="rId58" Type="http://schemas.openxmlformats.org/officeDocument/2006/relationships/hyperlink" Target="https://podminky.urs.cz/item/CS_URS_2025_01/998223011" TargetMode="External" /><Relationship Id="rId59" Type="http://schemas.openxmlformats.org/officeDocument/2006/relationships/hyperlink" Target="https://podminky.urs.cz/item/CS_URS_2025_01/998767201" TargetMode="External" /><Relationship Id="rId6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25291680" TargetMode="External" /><Relationship Id="rId2" Type="http://schemas.openxmlformats.org/officeDocument/2006/relationships/hyperlink" Target="https://podminky.urs.cz/item/CS_URS_2025_01/741112061" TargetMode="External" /><Relationship Id="rId3" Type="http://schemas.openxmlformats.org/officeDocument/2006/relationships/hyperlink" Target="https://podminky.urs.cz/item/CS_URS_2025_01/741112101" TargetMode="External" /><Relationship Id="rId4" Type="http://schemas.openxmlformats.org/officeDocument/2006/relationships/hyperlink" Target="https://podminky.urs.cz/item/CS_URS_2025_01/741112111" TargetMode="External" /><Relationship Id="rId5" Type="http://schemas.openxmlformats.org/officeDocument/2006/relationships/hyperlink" Target="https://podminky.urs.cz/item/CS_URS_2025_01/741120124" TargetMode="External" /><Relationship Id="rId6" Type="http://schemas.openxmlformats.org/officeDocument/2006/relationships/hyperlink" Target="https://podminky.urs.cz/item/CS_URS_2025_01/741120301" TargetMode="External" /><Relationship Id="rId7" Type="http://schemas.openxmlformats.org/officeDocument/2006/relationships/hyperlink" Target="https://podminky.urs.cz/item/CS_URS_2025_01/741122025" TargetMode="External" /><Relationship Id="rId8" Type="http://schemas.openxmlformats.org/officeDocument/2006/relationships/hyperlink" Target="https://podminky.urs.cz/item/CS_URS_2025_01/741122031" TargetMode="External" /><Relationship Id="rId9" Type="http://schemas.openxmlformats.org/officeDocument/2006/relationships/hyperlink" Target="https://podminky.urs.cz/item/CS_URS_2025_01/741122121" TargetMode="External" /><Relationship Id="rId10" Type="http://schemas.openxmlformats.org/officeDocument/2006/relationships/hyperlink" Target="https://podminky.urs.cz/item/CS_URS_2025_01/741122122" TargetMode="External" /><Relationship Id="rId11" Type="http://schemas.openxmlformats.org/officeDocument/2006/relationships/hyperlink" Target="https://podminky.urs.cz/item/CS_URS_2025_01/741122122" TargetMode="External" /><Relationship Id="rId12" Type="http://schemas.openxmlformats.org/officeDocument/2006/relationships/hyperlink" Target="https://podminky.urs.cz/item/CS_URS_2025_01/741122142" TargetMode="External" /><Relationship Id="rId13" Type="http://schemas.openxmlformats.org/officeDocument/2006/relationships/hyperlink" Target="https://podminky.urs.cz/item/CS_URS_2025_01/741122143" TargetMode="External" /><Relationship Id="rId14" Type="http://schemas.openxmlformats.org/officeDocument/2006/relationships/hyperlink" Target="https://podminky.urs.cz/item/CS_URS_2025_01/741122143" TargetMode="External" /><Relationship Id="rId15" Type="http://schemas.openxmlformats.org/officeDocument/2006/relationships/hyperlink" Target="https://podminky.urs.cz/item/CS_URS_2025_01/741122145" TargetMode="External" /><Relationship Id="rId16" Type="http://schemas.openxmlformats.org/officeDocument/2006/relationships/hyperlink" Target="https://podminky.urs.cz/item/CS_URS_2025_01/741122146" TargetMode="External" /><Relationship Id="rId17" Type="http://schemas.openxmlformats.org/officeDocument/2006/relationships/hyperlink" Target="https://podminky.urs.cz/item/CS_URS_2025_01/741122632" TargetMode="External" /><Relationship Id="rId18" Type="http://schemas.openxmlformats.org/officeDocument/2006/relationships/hyperlink" Target="https://podminky.urs.cz/item/CS_URS_2025_01/741124646" TargetMode="External" /><Relationship Id="rId19" Type="http://schemas.openxmlformats.org/officeDocument/2006/relationships/hyperlink" Target="https://podminky.urs.cz/item/CS_URS_2025_01/741130420" TargetMode="External" /><Relationship Id="rId20" Type="http://schemas.openxmlformats.org/officeDocument/2006/relationships/hyperlink" Target="https://podminky.urs.cz/item/CS_URS_2025_01/741210001" TargetMode="External" /><Relationship Id="rId21" Type="http://schemas.openxmlformats.org/officeDocument/2006/relationships/hyperlink" Target="https://podminky.urs.cz/item/CS_URS_2025_01/741210001" TargetMode="External" /><Relationship Id="rId22" Type="http://schemas.openxmlformats.org/officeDocument/2006/relationships/hyperlink" Target="https://podminky.urs.cz/item/CS_URS_2025_01/741210002" TargetMode="External" /><Relationship Id="rId23" Type="http://schemas.openxmlformats.org/officeDocument/2006/relationships/hyperlink" Target="https://podminky.urs.cz/item/CS_URS_2025_01/741210003" TargetMode="External" /><Relationship Id="rId24" Type="http://schemas.openxmlformats.org/officeDocument/2006/relationships/hyperlink" Target="https://podminky.urs.cz/item/CS_URS_2025_01/741210704" TargetMode="External" /><Relationship Id="rId25" Type="http://schemas.openxmlformats.org/officeDocument/2006/relationships/hyperlink" Target="https://podminky.urs.cz/item/CS_URS_2025_01/741310101" TargetMode="External" /><Relationship Id="rId26" Type="http://schemas.openxmlformats.org/officeDocument/2006/relationships/hyperlink" Target="https://podminky.urs.cz/item/CS_URS_2025_01/741310121" TargetMode="External" /><Relationship Id="rId27" Type="http://schemas.openxmlformats.org/officeDocument/2006/relationships/hyperlink" Target="https://podminky.urs.cz/item/CS_URS_2025_01/741310122" TargetMode="External" /><Relationship Id="rId28" Type="http://schemas.openxmlformats.org/officeDocument/2006/relationships/hyperlink" Target="https://podminky.urs.cz/item/CS_URS_2025_01/741310125" TargetMode="External" /><Relationship Id="rId29" Type="http://schemas.openxmlformats.org/officeDocument/2006/relationships/hyperlink" Target="https://podminky.urs.cz/item/CS_URS_2025_01/741310126" TargetMode="External" /><Relationship Id="rId30" Type="http://schemas.openxmlformats.org/officeDocument/2006/relationships/hyperlink" Target="https://podminky.urs.cz/item/CS_URS_2025_01/741310251" TargetMode="External" /><Relationship Id="rId31" Type="http://schemas.openxmlformats.org/officeDocument/2006/relationships/hyperlink" Target="https://podminky.urs.cz/item/CS_URS_2025_01/741310261" TargetMode="External" /><Relationship Id="rId32" Type="http://schemas.openxmlformats.org/officeDocument/2006/relationships/hyperlink" Target="https://podminky.urs.cz/item/CS_URS_2025_01/741310263" TargetMode="External" /><Relationship Id="rId33" Type="http://schemas.openxmlformats.org/officeDocument/2006/relationships/hyperlink" Target="https://podminky.urs.cz/item/CS_URS_2025_01/741310269" TargetMode="External" /><Relationship Id="rId34" Type="http://schemas.openxmlformats.org/officeDocument/2006/relationships/hyperlink" Target="https://podminky.urs.cz/item/CS_URS_2025_01/741311004" TargetMode="External" /><Relationship Id="rId35" Type="http://schemas.openxmlformats.org/officeDocument/2006/relationships/hyperlink" Target="https://podminky.urs.cz/item/CS_URS_2025_01/741311021" TargetMode="External" /><Relationship Id="rId36" Type="http://schemas.openxmlformats.org/officeDocument/2006/relationships/hyperlink" Target="https://podminky.urs.cz/item/CS_URS_2025_01/741311033" TargetMode="External" /><Relationship Id="rId37" Type="http://schemas.openxmlformats.org/officeDocument/2006/relationships/hyperlink" Target="https://podminky.urs.cz/item/CS_URS_2025_01/741311061" TargetMode="External" /><Relationship Id="rId38" Type="http://schemas.openxmlformats.org/officeDocument/2006/relationships/hyperlink" Target="https://podminky.urs.cz/item/CS_URS_2025_01/741311072" TargetMode="External" /><Relationship Id="rId39" Type="http://schemas.openxmlformats.org/officeDocument/2006/relationships/hyperlink" Target="https://podminky.urs.cz/item/CS_URS_2025_01/741313002" TargetMode="External" /><Relationship Id="rId40" Type="http://schemas.openxmlformats.org/officeDocument/2006/relationships/hyperlink" Target="https://podminky.urs.cz/item/CS_URS_2025_01/741313005" TargetMode="External" /><Relationship Id="rId41" Type="http://schemas.openxmlformats.org/officeDocument/2006/relationships/hyperlink" Target="https://podminky.urs.cz/item/CS_URS_2025_01/741313072" TargetMode="External" /><Relationship Id="rId42" Type="http://schemas.openxmlformats.org/officeDocument/2006/relationships/hyperlink" Target="https://podminky.urs.cz/item/CS_URS_2025_01/741313152" TargetMode="External" /><Relationship Id="rId43" Type="http://schemas.openxmlformats.org/officeDocument/2006/relationships/hyperlink" Target="https://podminky.urs.cz/item/CS_URS_2025_01/741331075" TargetMode="External" /><Relationship Id="rId44" Type="http://schemas.openxmlformats.org/officeDocument/2006/relationships/hyperlink" Target="https://podminky.urs.cz/item/CS_URS_2025_01/741372026" TargetMode="External" /><Relationship Id="rId45" Type="http://schemas.openxmlformats.org/officeDocument/2006/relationships/hyperlink" Target="https://podminky.urs.cz/item/CS_URS_2025_01/741372027" TargetMode="External" /><Relationship Id="rId46" Type="http://schemas.openxmlformats.org/officeDocument/2006/relationships/hyperlink" Target="https://podminky.urs.cz/item/CS_URS_2025_01/741376001" TargetMode="External" /><Relationship Id="rId47" Type="http://schemas.openxmlformats.org/officeDocument/2006/relationships/hyperlink" Target="https://podminky.urs.cz/item/CS_URS_2025_01/741410021" TargetMode="External" /><Relationship Id="rId48" Type="http://schemas.openxmlformats.org/officeDocument/2006/relationships/hyperlink" Target="https://podminky.urs.cz/item/CS_URS_2025_01/741410041" TargetMode="External" /><Relationship Id="rId49" Type="http://schemas.openxmlformats.org/officeDocument/2006/relationships/hyperlink" Target="https://podminky.urs.cz/item/CS_URS_2025_01/741420001" TargetMode="External" /><Relationship Id="rId50" Type="http://schemas.openxmlformats.org/officeDocument/2006/relationships/hyperlink" Target="https://podminky.urs.cz/item/CS_URS_2025_01/741420011" TargetMode="External" /><Relationship Id="rId51" Type="http://schemas.openxmlformats.org/officeDocument/2006/relationships/hyperlink" Target="https://podminky.urs.cz/item/CS_URS_2025_01/741420020" TargetMode="External" /><Relationship Id="rId52" Type="http://schemas.openxmlformats.org/officeDocument/2006/relationships/hyperlink" Target="https://podminky.urs.cz/item/CS_URS_2025_01/741420024" TargetMode="External" /><Relationship Id="rId53" Type="http://schemas.openxmlformats.org/officeDocument/2006/relationships/hyperlink" Target="https://podminky.urs.cz/item/CS_URS_2025_01/741420051" TargetMode="External" /><Relationship Id="rId54" Type="http://schemas.openxmlformats.org/officeDocument/2006/relationships/hyperlink" Target="https://podminky.urs.cz/item/CS_URS_2025_01/741420083" TargetMode="External" /><Relationship Id="rId55" Type="http://schemas.openxmlformats.org/officeDocument/2006/relationships/hyperlink" Target="https://podminky.urs.cz/item/CS_URS_2025_01/741430005" TargetMode="External" /><Relationship Id="rId56" Type="http://schemas.openxmlformats.org/officeDocument/2006/relationships/hyperlink" Target="https://podminky.urs.cz/item/CS_URS_2025_01/741450001" TargetMode="External" /><Relationship Id="rId57" Type="http://schemas.openxmlformats.org/officeDocument/2006/relationships/hyperlink" Target="https://podminky.urs.cz/item/CS_URS_2025_01/741711011" TargetMode="External" /><Relationship Id="rId58" Type="http://schemas.openxmlformats.org/officeDocument/2006/relationships/hyperlink" Target="https://podminky.urs.cz/item/CS_URS_2025_01/741721201" TargetMode="External" /><Relationship Id="rId59" Type="http://schemas.openxmlformats.org/officeDocument/2006/relationships/hyperlink" Target="https://podminky.urs.cz/item/CS_URS_2025_01/741730036" TargetMode="External" /><Relationship Id="rId60" Type="http://schemas.openxmlformats.org/officeDocument/2006/relationships/hyperlink" Target="https://podminky.urs.cz/item/CS_URS_2025_01/741730076" TargetMode="External" /><Relationship Id="rId61" Type="http://schemas.openxmlformats.org/officeDocument/2006/relationships/hyperlink" Target="https://podminky.urs.cz/item/CS_URS_2025_01/741732061" TargetMode="External" /><Relationship Id="rId62" Type="http://schemas.openxmlformats.org/officeDocument/2006/relationships/hyperlink" Target="https://podminky.urs.cz/item/CS_URS_2025_01/741751117" TargetMode="External" /><Relationship Id="rId63" Type="http://schemas.openxmlformats.org/officeDocument/2006/relationships/hyperlink" Target="https://podminky.urs.cz/item/CS_URS_2025_01/741761001" TargetMode="External" /><Relationship Id="rId64" Type="http://schemas.openxmlformats.org/officeDocument/2006/relationships/hyperlink" Target="https://podminky.urs.cz/item/CS_URS_2025_01/741761081" TargetMode="External" /><Relationship Id="rId65" Type="http://schemas.openxmlformats.org/officeDocument/2006/relationships/hyperlink" Target="https://podminky.urs.cz/item/CS_URS_2025_01/741791211" TargetMode="External" /><Relationship Id="rId66" Type="http://schemas.openxmlformats.org/officeDocument/2006/relationships/hyperlink" Target="https://podminky.urs.cz/item/CS_URS_2025_01/741810003" TargetMode="External" /><Relationship Id="rId67" Type="http://schemas.openxmlformats.org/officeDocument/2006/relationships/hyperlink" Target="https://podminky.urs.cz/item/CS_URS_2025_01/741810011" TargetMode="External" /><Relationship Id="rId68" Type="http://schemas.openxmlformats.org/officeDocument/2006/relationships/hyperlink" Target="https://podminky.urs.cz/item/CS_URS_2025_01/741920202" TargetMode="External" /><Relationship Id="rId69" Type="http://schemas.openxmlformats.org/officeDocument/2006/relationships/hyperlink" Target="https://podminky.urs.cz/item/CS_URS_2025_01/998741102" TargetMode="External" /><Relationship Id="rId70" Type="http://schemas.openxmlformats.org/officeDocument/2006/relationships/hyperlink" Target="https://podminky.urs.cz/item/CS_URS_2025_01/742124002" TargetMode="External" /><Relationship Id="rId71" Type="http://schemas.openxmlformats.org/officeDocument/2006/relationships/hyperlink" Target="https://podminky.urs.cz/item/CS_URS_2025_01/742350001" TargetMode="External" /><Relationship Id="rId72" Type="http://schemas.openxmlformats.org/officeDocument/2006/relationships/hyperlink" Target="https://podminky.urs.cz/item/CS_URS_2025_01/742350002" TargetMode="External" /><Relationship Id="rId73" Type="http://schemas.openxmlformats.org/officeDocument/2006/relationships/hyperlink" Target="https://podminky.urs.cz/item/CS_URS_2025_01/742350003" TargetMode="External" /><Relationship Id="rId74" Type="http://schemas.openxmlformats.org/officeDocument/2006/relationships/hyperlink" Target="https://podminky.urs.cz/item/CS_URS_2025_01/742350004" TargetMode="External" /><Relationship Id="rId75" Type="http://schemas.openxmlformats.org/officeDocument/2006/relationships/hyperlink" Target="https://podminky.urs.cz/item/CS_URS_2025_01/742350005" TargetMode="External" /><Relationship Id="rId76" Type="http://schemas.openxmlformats.org/officeDocument/2006/relationships/hyperlink" Target="https://podminky.urs.cz/item/CS_URS_2025_01/742350006" TargetMode="External" /><Relationship Id="rId77" Type="http://schemas.openxmlformats.org/officeDocument/2006/relationships/hyperlink" Target="https://podminky.urs.cz/item/CS_URS_2025_01/742410064" TargetMode="External" /><Relationship Id="rId78" Type="http://schemas.openxmlformats.org/officeDocument/2006/relationships/hyperlink" Target="https://podminky.urs.cz/item/CS_URS_2025_01/210040011" TargetMode="External" /><Relationship Id="rId79" Type="http://schemas.openxmlformats.org/officeDocument/2006/relationships/hyperlink" Target="https://podminky.urs.cz/item/CS_URS_2025_01/460010002" TargetMode="External" /><Relationship Id="rId80" Type="http://schemas.openxmlformats.org/officeDocument/2006/relationships/hyperlink" Target="https://podminky.urs.cz/item/CS_URS_2025_01/460010011" TargetMode="External" /><Relationship Id="rId81" Type="http://schemas.openxmlformats.org/officeDocument/2006/relationships/hyperlink" Target="https://podminky.urs.cz/item/CS_URS_2025_01/460010012" TargetMode="External" /><Relationship Id="rId82" Type="http://schemas.openxmlformats.org/officeDocument/2006/relationships/hyperlink" Target="https://podminky.urs.cz/item/CS_URS_2025_01/460131112" TargetMode="External" /><Relationship Id="rId83" Type="http://schemas.openxmlformats.org/officeDocument/2006/relationships/hyperlink" Target="https://podminky.urs.cz/item/CS_URS_2025_01/460161301" TargetMode="External" /><Relationship Id="rId84" Type="http://schemas.openxmlformats.org/officeDocument/2006/relationships/hyperlink" Target="https://podminky.urs.cz/item/CS_URS_2025_01/460361111" TargetMode="External" /><Relationship Id="rId85" Type="http://schemas.openxmlformats.org/officeDocument/2006/relationships/hyperlink" Target="https://podminky.urs.cz/item/CS_URS_2025_01/460431321" TargetMode="External" /><Relationship Id="rId86" Type="http://schemas.openxmlformats.org/officeDocument/2006/relationships/hyperlink" Target="https://podminky.urs.cz/item/CS_URS_2025_01/460631212" TargetMode="External" /><Relationship Id="rId87" Type="http://schemas.openxmlformats.org/officeDocument/2006/relationships/hyperlink" Target="https://podminky.urs.cz/item/CS_URS_2025_01/460632112" TargetMode="External" /><Relationship Id="rId88" Type="http://schemas.openxmlformats.org/officeDocument/2006/relationships/hyperlink" Target="https://podminky.urs.cz/item/CS_URS_2025_01/460632212" TargetMode="External" /><Relationship Id="rId89" Type="http://schemas.openxmlformats.org/officeDocument/2006/relationships/hyperlink" Target="https://podminky.urs.cz/item/CS_URS_2025_01/460641122" TargetMode="External" /><Relationship Id="rId90" Type="http://schemas.openxmlformats.org/officeDocument/2006/relationships/hyperlink" Target="https://podminky.urs.cz/item/CS_URS_2025_01/460661112" TargetMode="External" /><Relationship Id="rId91" Type="http://schemas.openxmlformats.org/officeDocument/2006/relationships/hyperlink" Target="https://podminky.urs.cz/item/CS_URS_2025_01/460671114" TargetMode="External" /><Relationship Id="rId92" Type="http://schemas.openxmlformats.org/officeDocument/2006/relationships/hyperlink" Target="https://podminky.urs.cz/item/CS_URS_2025_01/460791114" TargetMode="External" /><Relationship Id="rId93" Type="http://schemas.openxmlformats.org/officeDocument/2006/relationships/hyperlink" Target="https://podminky.urs.cz/item/CS_URS_2025_01/460881612" TargetMode="External" /><Relationship Id="rId94" Type="http://schemas.openxmlformats.org/officeDocument/2006/relationships/hyperlink" Target="https://podminky.urs.cz/item/CS_URS_2025_01/460911122" TargetMode="External" /><Relationship Id="rId95" Type="http://schemas.openxmlformats.org/officeDocument/2006/relationships/hyperlink" Target="https://podminky.urs.cz/item/CS_URS_2025_01/468021221" TargetMode="External" /><Relationship Id="rId96" Type="http://schemas.openxmlformats.org/officeDocument/2006/relationships/hyperlink" Target="https://podminky.urs.cz/item/CS_URS_2025_01/469971111" TargetMode="External" /><Relationship Id="rId97" Type="http://schemas.openxmlformats.org/officeDocument/2006/relationships/hyperlink" Target="https://podminky.urs.cz/item/CS_URS_2025_01/469972111" TargetMode="External" /><Relationship Id="rId98" Type="http://schemas.openxmlformats.org/officeDocument/2006/relationships/hyperlink" Target="https://podminky.urs.cz/item/CS_URS_2025_01/469972121" TargetMode="External" /><Relationship Id="rId99" Type="http://schemas.openxmlformats.org/officeDocument/2006/relationships/hyperlink" Target="https://podminky.urs.cz/item/CS_URS_2025_01/469973113" TargetMode="External" /><Relationship Id="rId100" Type="http://schemas.openxmlformats.org/officeDocument/2006/relationships/hyperlink" Target="https://podminky.urs.cz/item/CS_URS_2025_01/HZS1291" TargetMode="External" /><Relationship Id="rId101" Type="http://schemas.openxmlformats.org/officeDocument/2006/relationships/hyperlink" Target="https://podminky.urs.cz/item/CS_URS_2025_01/HZS2232" TargetMode="External" /><Relationship Id="rId102" Type="http://schemas.openxmlformats.org/officeDocument/2006/relationships/hyperlink" Target="https://podminky.urs.cz/item/CS_URS_2025_01/HZS4212" TargetMode="External" /><Relationship Id="rId10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110003" TargetMode="External" /><Relationship Id="rId2" Type="http://schemas.openxmlformats.org/officeDocument/2006/relationships/hyperlink" Target="https://podminky.urs.cz/item/CS_URS_2025_01/741110021" TargetMode="External" /><Relationship Id="rId3" Type="http://schemas.openxmlformats.org/officeDocument/2006/relationships/hyperlink" Target="https://podminky.urs.cz/item/CS_URS_2025_01/741110022" TargetMode="External" /><Relationship Id="rId4" Type="http://schemas.openxmlformats.org/officeDocument/2006/relationships/hyperlink" Target="https://podminky.urs.cz/item/CS_URS_2025_01/741110023" TargetMode="External" /><Relationship Id="rId5" Type="http://schemas.openxmlformats.org/officeDocument/2006/relationships/hyperlink" Target="https://podminky.urs.cz/item/CS_URS_2025_01/741112001" TargetMode="External" /><Relationship Id="rId6" Type="http://schemas.openxmlformats.org/officeDocument/2006/relationships/hyperlink" Target="https://podminky.urs.cz/item/CS_URS_2025_01/741112003" TargetMode="External" /><Relationship Id="rId7" Type="http://schemas.openxmlformats.org/officeDocument/2006/relationships/hyperlink" Target="https://podminky.urs.cz/item/CS_URS_2025_01/741122122" TargetMode="External" /><Relationship Id="rId8" Type="http://schemas.openxmlformats.org/officeDocument/2006/relationships/hyperlink" Target="https://podminky.urs.cz/item/CS_URS_2025_01/742121001" TargetMode="External" /><Relationship Id="rId9" Type="http://schemas.openxmlformats.org/officeDocument/2006/relationships/hyperlink" Target="https://podminky.urs.cz/item/CS_URS_2025_01/742123001" TargetMode="External" /><Relationship Id="rId10" Type="http://schemas.openxmlformats.org/officeDocument/2006/relationships/hyperlink" Target="https://podminky.urs.cz/item/CS_URS_2025_01/742124002" TargetMode="External" /><Relationship Id="rId11" Type="http://schemas.openxmlformats.org/officeDocument/2006/relationships/hyperlink" Target="https://podminky.urs.cz/item/CS_URS_2025_01/742220255" TargetMode="External" /><Relationship Id="rId12" Type="http://schemas.openxmlformats.org/officeDocument/2006/relationships/hyperlink" Target="https://podminky.urs.cz/item/CS_URS_2025_01/742220501" TargetMode="External" /><Relationship Id="rId13" Type="http://schemas.openxmlformats.org/officeDocument/2006/relationships/hyperlink" Target="https://podminky.urs.cz/item/CS_URS_2025_01/742220511" TargetMode="External" /><Relationship Id="rId14" Type="http://schemas.openxmlformats.org/officeDocument/2006/relationships/hyperlink" Target="https://podminky.urs.cz/item/CS_URS_2025_01/742330005" TargetMode="External" /><Relationship Id="rId15" Type="http://schemas.openxmlformats.org/officeDocument/2006/relationships/hyperlink" Target="https://podminky.urs.cz/item/CS_URS_2025_01/742330021" TargetMode="External" /><Relationship Id="rId16" Type="http://schemas.openxmlformats.org/officeDocument/2006/relationships/hyperlink" Target="https://podminky.urs.cz/item/CS_URS_2025_01/742330022" TargetMode="External" /><Relationship Id="rId17" Type="http://schemas.openxmlformats.org/officeDocument/2006/relationships/hyperlink" Target="https://podminky.urs.cz/item/CS_URS_2025_01/742330023" TargetMode="External" /><Relationship Id="rId18" Type="http://schemas.openxmlformats.org/officeDocument/2006/relationships/hyperlink" Target="https://podminky.urs.cz/item/CS_URS_2025_01/742330024" TargetMode="External" /><Relationship Id="rId19" Type="http://schemas.openxmlformats.org/officeDocument/2006/relationships/hyperlink" Target="https://podminky.urs.cz/item/CS_URS_2025_01/742330037" TargetMode="External" /><Relationship Id="rId20" Type="http://schemas.openxmlformats.org/officeDocument/2006/relationships/hyperlink" Target="https://podminky.urs.cz/item/CS_URS_2025_01/742330039" TargetMode="External" /><Relationship Id="rId21" Type="http://schemas.openxmlformats.org/officeDocument/2006/relationships/hyperlink" Target="https://podminky.urs.cz/item/CS_URS_2025_01/742330044" TargetMode="External" /><Relationship Id="rId22" Type="http://schemas.openxmlformats.org/officeDocument/2006/relationships/hyperlink" Target="https://podminky.urs.cz/item/CS_URS_2025_01/742330051" TargetMode="External" /><Relationship Id="rId23" Type="http://schemas.openxmlformats.org/officeDocument/2006/relationships/hyperlink" Target="https://podminky.urs.cz/item/CS_URS_2025_01/742330052" TargetMode="External" /><Relationship Id="rId24" Type="http://schemas.openxmlformats.org/officeDocument/2006/relationships/hyperlink" Target="https://podminky.urs.cz/item/CS_URS_2025_01/742330101" TargetMode="External" /><Relationship Id="rId25" Type="http://schemas.openxmlformats.org/officeDocument/2006/relationships/hyperlink" Target="https://podminky.urs.cz/item/CS_URS_2025_01/742410001" TargetMode="External" /><Relationship Id="rId26" Type="http://schemas.openxmlformats.org/officeDocument/2006/relationships/hyperlink" Target="https://podminky.urs.cz/item/CS_URS_2025_01/742410011" TargetMode="External" /><Relationship Id="rId27" Type="http://schemas.openxmlformats.org/officeDocument/2006/relationships/hyperlink" Target="https://podminky.urs.cz/item/CS_URS_2025_01/742410201" TargetMode="External" /><Relationship Id="rId28" Type="http://schemas.openxmlformats.org/officeDocument/2006/relationships/hyperlink" Target="https://podminky.urs.cz/item/CS_URS_2025_01/742410301" TargetMode="External" /><Relationship Id="rId29" Type="http://schemas.openxmlformats.org/officeDocument/2006/relationships/hyperlink" Target="https://podminky.urs.cz/item/CS_URS_2025_01/742410302" TargetMode="External" /><Relationship Id="rId30" Type="http://schemas.openxmlformats.org/officeDocument/2006/relationships/hyperlink" Target="https://podminky.urs.cz/item/CS_URS_2025_01/742420001" TargetMode="External" /><Relationship Id="rId31" Type="http://schemas.openxmlformats.org/officeDocument/2006/relationships/hyperlink" Target="https://podminky.urs.cz/item/CS_URS_2025_01/742420021" TargetMode="External" /><Relationship Id="rId32" Type="http://schemas.openxmlformats.org/officeDocument/2006/relationships/hyperlink" Target="https://podminky.urs.cz/item/CS_URS_2025_01/742420061" TargetMode="External" /><Relationship Id="rId33" Type="http://schemas.openxmlformats.org/officeDocument/2006/relationships/hyperlink" Target="https://podminky.urs.cz/item/CS_URS_2025_01/742420071" TargetMode="External" /><Relationship Id="rId34" Type="http://schemas.openxmlformats.org/officeDocument/2006/relationships/hyperlink" Target="https://podminky.urs.cz/item/CS_URS_2025_01/742420121" TargetMode="External" /><Relationship Id="rId35" Type="http://schemas.openxmlformats.org/officeDocument/2006/relationships/hyperlink" Target="https://podminky.urs.cz/item/CS_URS_2025_01/742430001" TargetMode="External" /><Relationship Id="rId36" Type="http://schemas.openxmlformats.org/officeDocument/2006/relationships/hyperlink" Target="https://podminky.urs.cz/item/CS_URS_2025_01/742430011" TargetMode="External" /><Relationship Id="rId37" Type="http://schemas.openxmlformats.org/officeDocument/2006/relationships/hyperlink" Target="https://podminky.urs.cz/item/CS_URS_2025_01/742430031" TargetMode="External" /><Relationship Id="rId38" Type="http://schemas.openxmlformats.org/officeDocument/2006/relationships/hyperlink" Target="https://podminky.urs.cz/item/CS_URS_2025_01/998742101" TargetMode="External" /><Relationship Id="rId39" Type="http://schemas.openxmlformats.org/officeDocument/2006/relationships/hyperlink" Target="https://podminky.urs.cz/item/CS_URS_2025_01/460010011" TargetMode="External" /><Relationship Id="rId40" Type="http://schemas.openxmlformats.org/officeDocument/2006/relationships/hyperlink" Target="https://podminky.urs.cz/item/CS_URS_2025_01/460010012" TargetMode="External" /><Relationship Id="rId41" Type="http://schemas.openxmlformats.org/officeDocument/2006/relationships/hyperlink" Target="https://podminky.urs.cz/item/CS_URS_2025_01/460161301" TargetMode="External" /><Relationship Id="rId42" Type="http://schemas.openxmlformats.org/officeDocument/2006/relationships/hyperlink" Target="https://podminky.urs.cz/item/CS_URS_2025_01/460431311" TargetMode="External" /><Relationship Id="rId43" Type="http://schemas.openxmlformats.org/officeDocument/2006/relationships/hyperlink" Target="https://podminky.urs.cz/item/CS_URS_2025_01/460581111" TargetMode="External" /><Relationship Id="rId44" Type="http://schemas.openxmlformats.org/officeDocument/2006/relationships/hyperlink" Target="https://podminky.urs.cz/item/CS_URS_2025_01/460671114" TargetMode="External" /><Relationship Id="rId45" Type="http://schemas.openxmlformats.org/officeDocument/2006/relationships/hyperlink" Target="https://podminky.urs.cz/item/CS_URS_2025_01/468091111" TargetMode="External" /><Relationship Id="rId46" Type="http://schemas.openxmlformats.org/officeDocument/2006/relationships/hyperlink" Target="https://podminky.urs.cz/item/CS_URS_2025_01/468091113" TargetMode="External" /><Relationship Id="rId47" Type="http://schemas.openxmlformats.org/officeDocument/2006/relationships/hyperlink" Target="https://podminky.urs.cz/item/CS_URS_2025_01/468101111" TargetMode="External" /><Relationship Id="rId48" Type="http://schemas.openxmlformats.org/officeDocument/2006/relationships/hyperlink" Target="https://podminky.urs.cz/item/CS_URS_2025_01/468101122" TargetMode="External" /><Relationship Id="rId49" Type="http://schemas.openxmlformats.org/officeDocument/2006/relationships/hyperlink" Target="https://podminky.urs.cz/item/CS_URS_2025_01/468101132" TargetMode="External" /><Relationship Id="rId50" Type="http://schemas.openxmlformats.org/officeDocument/2006/relationships/hyperlink" Target="https://podminky.urs.cz/item/CS_URS_2025_01/468101211" TargetMode="External" /><Relationship Id="rId51" Type="http://schemas.openxmlformats.org/officeDocument/2006/relationships/hyperlink" Target="https://podminky.urs.cz/item/CS_URS_2025_01/HZS1291" TargetMode="External" /><Relationship Id="rId52" Type="http://schemas.openxmlformats.org/officeDocument/2006/relationships/hyperlink" Target="https://podminky.urs.cz/item/CS_URS_2025_01/HZS4212" TargetMode="External" /><Relationship Id="rId53" Type="http://schemas.openxmlformats.org/officeDocument/2006/relationships/hyperlink" Target="https://podminky.urs.cz/item/CS_URS_2025_01/013254000" TargetMode="External" /><Relationship Id="rId5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33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35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36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37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38</v>
      </c>
      <c r="E29" s="49"/>
      <c r="F29" s="34" t="s">
        <v>39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40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41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42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43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44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45</v>
      </c>
      <c r="U35" s="56"/>
      <c r="V35" s="56"/>
      <c r="W35" s="56"/>
      <c r="X35" s="58" t="s">
        <v>46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47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I23002016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PD - Výstavba zázemí SDH Cheb - Háje - Dotazy 05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7. 5. 2025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48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31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49</v>
      </c>
      <c r="D52" s="89"/>
      <c r="E52" s="89"/>
      <c r="F52" s="89"/>
      <c r="G52" s="89"/>
      <c r="H52" s="90"/>
      <c r="I52" s="91" t="s">
        <v>50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51</v>
      </c>
      <c r="AH52" s="89"/>
      <c r="AI52" s="89"/>
      <c r="AJ52" s="89"/>
      <c r="AK52" s="89"/>
      <c r="AL52" s="89"/>
      <c r="AM52" s="89"/>
      <c r="AN52" s="91" t="s">
        <v>52</v>
      </c>
      <c r="AO52" s="89"/>
      <c r="AP52" s="89"/>
      <c r="AQ52" s="93" t="s">
        <v>53</v>
      </c>
      <c r="AR52" s="46"/>
      <c r="AS52" s="94" t="s">
        <v>54</v>
      </c>
      <c r="AT52" s="95" t="s">
        <v>55</v>
      </c>
      <c r="AU52" s="95" t="s">
        <v>56</v>
      </c>
      <c r="AV52" s="95" t="s">
        <v>57</v>
      </c>
      <c r="AW52" s="95" t="s">
        <v>58</v>
      </c>
      <c r="AX52" s="95" t="s">
        <v>59</v>
      </c>
      <c r="AY52" s="95" t="s">
        <v>60</v>
      </c>
      <c r="AZ52" s="95" t="s">
        <v>61</v>
      </c>
      <c r="BA52" s="95" t="s">
        <v>62</v>
      </c>
      <c r="BB52" s="95" t="s">
        <v>63</v>
      </c>
      <c r="BC52" s="95" t="s">
        <v>64</v>
      </c>
      <c r="BD52" s="96" t="s">
        <v>65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66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ROUND(SUM(AS55:AS66),2)</f>
        <v>0</v>
      </c>
      <c r="AT54" s="108">
        <f>ROUND(SUM(AV54:AW54),2)</f>
        <v>0</v>
      </c>
      <c r="AU54" s="109">
        <f>ROUND(SUM(AU55:AU66),5)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ROUND(SUM(AZ55:AZ66),2)</f>
        <v>0</v>
      </c>
      <c r="BA54" s="108">
        <f>ROUND(SUM(BA55:BA66),2)</f>
        <v>0</v>
      </c>
      <c r="BB54" s="108">
        <f>ROUND(SUM(BB55:BB66),2)</f>
        <v>0</v>
      </c>
      <c r="BC54" s="108">
        <f>ROUND(SUM(BC55:BC66),2)</f>
        <v>0</v>
      </c>
      <c r="BD54" s="110">
        <f>ROUND(SUM(BD55:BD66),2)</f>
        <v>0</v>
      </c>
      <c r="BE54" s="6"/>
      <c r="BS54" s="111" t="s">
        <v>67</v>
      </c>
      <c r="BT54" s="111" t="s">
        <v>68</v>
      </c>
      <c r="BU54" s="112" t="s">
        <v>69</v>
      </c>
      <c r="BV54" s="111" t="s">
        <v>70</v>
      </c>
      <c r="BW54" s="111" t="s">
        <v>5</v>
      </c>
      <c r="BX54" s="111" t="s">
        <v>71</v>
      </c>
      <c r="CL54" s="111" t="s">
        <v>19</v>
      </c>
    </row>
    <row r="55" s="7" customFormat="1" ht="24.75" customHeight="1">
      <c r="A55" s="113" t="s">
        <v>72</v>
      </c>
      <c r="B55" s="114"/>
      <c r="C55" s="115"/>
      <c r="D55" s="116" t="s">
        <v>73</v>
      </c>
      <c r="E55" s="116"/>
      <c r="F55" s="116"/>
      <c r="G55" s="116"/>
      <c r="H55" s="116"/>
      <c r="I55" s="117"/>
      <c r="J55" s="116" t="s">
        <v>74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'D.1.1-D01 - Stavební část...'!J30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75</v>
      </c>
      <c r="AR55" s="120"/>
      <c r="AS55" s="121">
        <v>0</v>
      </c>
      <c r="AT55" s="122">
        <f>ROUND(SUM(AV55:AW55),2)</f>
        <v>0</v>
      </c>
      <c r="AU55" s="123">
        <f>'D.1.1-D01 - Stavební část...'!P120</f>
        <v>0</v>
      </c>
      <c r="AV55" s="122">
        <f>'D.1.1-D01 - Stavební část...'!J33</f>
        <v>0</v>
      </c>
      <c r="AW55" s="122">
        <f>'D.1.1-D01 - Stavební část...'!J34</f>
        <v>0</v>
      </c>
      <c r="AX55" s="122">
        <f>'D.1.1-D01 - Stavební část...'!J35</f>
        <v>0</v>
      </c>
      <c r="AY55" s="122">
        <f>'D.1.1-D01 - Stavební část...'!J36</f>
        <v>0</v>
      </c>
      <c r="AZ55" s="122">
        <f>'D.1.1-D01 - Stavební část...'!F33</f>
        <v>0</v>
      </c>
      <c r="BA55" s="122">
        <f>'D.1.1-D01 - Stavební část...'!F34</f>
        <v>0</v>
      </c>
      <c r="BB55" s="122">
        <f>'D.1.1-D01 - Stavební část...'!F35</f>
        <v>0</v>
      </c>
      <c r="BC55" s="122">
        <f>'D.1.1-D01 - Stavební část...'!F36</f>
        <v>0</v>
      </c>
      <c r="BD55" s="124">
        <f>'D.1.1-D01 - Stavební část...'!F37</f>
        <v>0</v>
      </c>
      <c r="BE55" s="7"/>
      <c r="BT55" s="125" t="s">
        <v>76</v>
      </c>
      <c r="BV55" s="125" t="s">
        <v>70</v>
      </c>
      <c r="BW55" s="125" t="s">
        <v>77</v>
      </c>
      <c r="BX55" s="125" t="s">
        <v>5</v>
      </c>
      <c r="CL55" s="125" t="s">
        <v>19</v>
      </c>
      <c r="CM55" s="125" t="s">
        <v>78</v>
      </c>
    </row>
    <row r="56" s="7" customFormat="1" ht="16.5" customHeight="1">
      <c r="A56" s="113" t="s">
        <v>72</v>
      </c>
      <c r="B56" s="114"/>
      <c r="C56" s="115"/>
      <c r="D56" s="116" t="s">
        <v>79</v>
      </c>
      <c r="E56" s="116"/>
      <c r="F56" s="116"/>
      <c r="G56" s="116"/>
      <c r="H56" s="116"/>
      <c r="I56" s="117"/>
      <c r="J56" s="116" t="s">
        <v>80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'D.2.2 - Dopravní řešení a...'!J30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75</v>
      </c>
      <c r="AR56" s="120"/>
      <c r="AS56" s="121">
        <v>0</v>
      </c>
      <c r="AT56" s="122">
        <f>ROUND(SUM(AV56:AW56),2)</f>
        <v>0</v>
      </c>
      <c r="AU56" s="123">
        <f>'D.2.2 - Dopravní řešení a...'!P91</f>
        <v>0</v>
      </c>
      <c r="AV56" s="122">
        <f>'D.2.2 - Dopravní řešení a...'!J33</f>
        <v>0</v>
      </c>
      <c r="AW56" s="122">
        <f>'D.2.2 - Dopravní řešení a...'!J34</f>
        <v>0</v>
      </c>
      <c r="AX56" s="122">
        <f>'D.2.2 - Dopravní řešení a...'!J35</f>
        <v>0</v>
      </c>
      <c r="AY56" s="122">
        <f>'D.2.2 - Dopravní řešení a...'!J36</f>
        <v>0</v>
      </c>
      <c r="AZ56" s="122">
        <f>'D.2.2 - Dopravní řešení a...'!F33</f>
        <v>0</v>
      </c>
      <c r="BA56" s="122">
        <f>'D.2.2 - Dopravní řešení a...'!F34</f>
        <v>0</v>
      </c>
      <c r="BB56" s="122">
        <f>'D.2.2 - Dopravní řešení a...'!F35</f>
        <v>0</v>
      </c>
      <c r="BC56" s="122">
        <f>'D.2.2 - Dopravní řešení a...'!F36</f>
        <v>0</v>
      </c>
      <c r="BD56" s="124">
        <f>'D.2.2 - Dopravní řešení a...'!F37</f>
        <v>0</v>
      </c>
      <c r="BE56" s="7"/>
      <c r="BT56" s="125" t="s">
        <v>76</v>
      </c>
      <c r="BV56" s="125" t="s">
        <v>70</v>
      </c>
      <c r="BW56" s="125" t="s">
        <v>81</v>
      </c>
      <c r="BX56" s="125" t="s">
        <v>5</v>
      </c>
      <c r="CL56" s="125" t="s">
        <v>19</v>
      </c>
      <c r="CM56" s="125" t="s">
        <v>78</v>
      </c>
    </row>
    <row r="57" s="7" customFormat="1" ht="24.75" customHeight="1">
      <c r="A57" s="113" t="s">
        <v>72</v>
      </c>
      <c r="B57" s="114"/>
      <c r="C57" s="115"/>
      <c r="D57" s="116" t="s">
        <v>82</v>
      </c>
      <c r="E57" s="116"/>
      <c r="F57" s="116"/>
      <c r="G57" s="116"/>
      <c r="H57" s="116"/>
      <c r="I57" s="117"/>
      <c r="J57" s="116" t="s">
        <v>83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'DEŠ_KAN - Přípojka dešťov...'!J30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75</v>
      </c>
      <c r="AR57" s="120"/>
      <c r="AS57" s="121">
        <v>0</v>
      </c>
      <c r="AT57" s="122">
        <f>ROUND(SUM(AV57:AW57),2)</f>
        <v>0</v>
      </c>
      <c r="AU57" s="123">
        <f>'DEŠ_KAN - Přípojka dešťov...'!P82</f>
        <v>0</v>
      </c>
      <c r="AV57" s="122">
        <f>'DEŠ_KAN - Přípojka dešťov...'!J33</f>
        <v>0</v>
      </c>
      <c r="AW57" s="122">
        <f>'DEŠ_KAN - Přípojka dešťov...'!J34</f>
        <v>0</v>
      </c>
      <c r="AX57" s="122">
        <f>'DEŠ_KAN - Přípojka dešťov...'!J35</f>
        <v>0</v>
      </c>
      <c r="AY57" s="122">
        <f>'DEŠ_KAN - Přípojka dešťov...'!J36</f>
        <v>0</v>
      </c>
      <c r="AZ57" s="122">
        <f>'DEŠ_KAN - Přípojka dešťov...'!F33</f>
        <v>0</v>
      </c>
      <c r="BA57" s="122">
        <f>'DEŠ_KAN - Přípojka dešťov...'!F34</f>
        <v>0</v>
      </c>
      <c r="BB57" s="122">
        <f>'DEŠ_KAN - Přípojka dešťov...'!F35</f>
        <v>0</v>
      </c>
      <c r="BC57" s="122">
        <f>'DEŠ_KAN - Přípojka dešťov...'!F36</f>
        <v>0</v>
      </c>
      <c r="BD57" s="124">
        <f>'DEŠ_KAN - Přípojka dešťov...'!F37</f>
        <v>0</v>
      </c>
      <c r="BE57" s="7"/>
      <c r="BT57" s="125" t="s">
        <v>76</v>
      </c>
      <c r="BV57" s="125" t="s">
        <v>70</v>
      </c>
      <c r="BW57" s="125" t="s">
        <v>84</v>
      </c>
      <c r="BX57" s="125" t="s">
        <v>5</v>
      </c>
      <c r="CL57" s="125" t="s">
        <v>19</v>
      </c>
      <c r="CM57" s="125" t="s">
        <v>78</v>
      </c>
    </row>
    <row r="58" s="7" customFormat="1" ht="16.5" customHeight="1">
      <c r="A58" s="113" t="s">
        <v>72</v>
      </c>
      <c r="B58" s="114"/>
      <c r="C58" s="115"/>
      <c r="D58" s="116" t="s">
        <v>85</v>
      </c>
      <c r="E58" s="116"/>
      <c r="F58" s="116"/>
      <c r="G58" s="116"/>
      <c r="H58" s="116"/>
      <c r="I58" s="117"/>
      <c r="J58" s="116" t="s">
        <v>86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'PLY - Přípojka plynovodu'!J30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75</v>
      </c>
      <c r="AR58" s="120"/>
      <c r="AS58" s="121">
        <v>0</v>
      </c>
      <c r="AT58" s="122">
        <f>ROUND(SUM(AV58:AW58),2)</f>
        <v>0</v>
      </c>
      <c r="AU58" s="123">
        <f>'PLY - Přípojka plynovodu'!P82</f>
        <v>0</v>
      </c>
      <c r="AV58" s="122">
        <f>'PLY - Přípojka plynovodu'!J33</f>
        <v>0</v>
      </c>
      <c r="AW58" s="122">
        <f>'PLY - Přípojka plynovodu'!J34</f>
        <v>0</v>
      </c>
      <c r="AX58" s="122">
        <f>'PLY - Přípojka plynovodu'!J35</f>
        <v>0</v>
      </c>
      <c r="AY58" s="122">
        <f>'PLY - Přípojka plynovodu'!J36</f>
        <v>0</v>
      </c>
      <c r="AZ58" s="122">
        <f>'PLY - Přípojka plynovodu'!F33</f>
        <v>0</v>
      </c>
      <c r="BA58" s="122">
        <f>'PLY - Přípojka plynovodu'!F34</f>
        <v>0</v>
      </c>
      <c r="BB58" s="122">
        <f>'PLY - Přípojka plynovodu'!F35</f>
        <v>0</v>
      </c>
      <c r="BC58" s="122">
        <f>'PLY - Přípojka plynovodu'!F36</f>
        <v>0</v>
      </c>
      <c r="BD58" s="124">
        <f>'PLY - Přípojka plynovodu'!F37</f>
        <v>0</v>
      </c>
      <c r="BE58" s="7"/>
      <c r="BT58" s="125" t="s">
        <v>76</v>
      </c>
      <c r="BV58" s="125" t="s">
        <v>70</v>
      </c>
      <c r="BW58" s="125" t="s">
        <v>87</v>
      </c>
      <c r="BX58" s="125" t="s">
        <v>5</v>
      </c>
      <c r="CL58" s="125" t="s">
        <v>19</v>
      </c>
      <c r="CM58" s="125" t="s">
        <v>78</v>
      </c>
    </row>
    <row r="59" s="7" customFormat="1" ht="24.75" customHeight="1">
      <c r="A59" s="113" t="s">
        <v>72</v>
      </c>
      <c r="B59" s="114"/>
      <c r="C59" s="115"/>
      <c r="D59" s="116" t="s">
        <v>88</v>
      </c>
      <c r="E59" s="116"/>
      <c r="F59" s="116"/>
      <c r="G59" s="116"/>
      <c r="H59" s="116"/>
      <c r="I59" s="117"/>
      <c r="J59" s="116" t="s">
        <v>89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'SPL_KAN - Přípojka splašk...'!J30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75</v>
      </c>
      <c r="AR59" s="120"/>
      <c r="AS59" s="121">
        <v>0</v>
      </c>
      <c r="AT59" s="122">
        <f>ROUND(SUM(AV59:AW59),2)</f>
        <v>0</v>
      </c>
      <c r="AU59" s="123">
        <f>'SPL_KAN - Přípojka splašk...'!P82</f>
        <v>0</v>
      </c>
      <c r="AV59" s="122">
        <f>'SPL_KAN - Přípojka splašk...'!J33</f>
        <v>0</v>
      </c>
      <c r="AW59" s="122">
        <f>'SPL_KAN - Přípojka splašk...'!J34</f>
        <v>0</v>
      </c>
      <c r="AX59" s="122">
        <f>'SPL_KAN - Přípojka splašk...'!J35</f>
        <v>0</v>
      </c>
      <c r="AY59" s="122">
        <f>'SPL_KAN - Přípojka splašk...'!J36</f>
        <v>0</v>
      </c>
      <c r="AZ59" s="122">
        <f>'SPL_KAN - Přípojka splašk...'!F33</f>
        <v>0</v>
      </c>
      <c r="BA59" s="122">
        <f>'SPL_KAN - Přípojka splašk...'!F34</f>
        <v>0</v>
      </c>
      <c r="BB59" s="122">
        <f>'SPL_KAN - Přípojka splašk...'!F35</f>
        <v>0</v>
      </c>
      <c r="BC59" s="122">
        <f>'SPL_KAN - Přípojka splašk...'!F36</f>
        <v>0</v>
      </c>
      <c r="BD59" s="124">
        <f>'SPL_KAN - Přípojka splašk...'!F37</f>
        <v>0</v>
      </c>
      <c r="BE59" s="7"/>
      <c r="BT59" s="125" t="s">
        <v>76</v>
      </c>
      <c r="BV59" s="125" t="s">
        <v>70</v>
      </c>
      <c r="BW59" s="125" t="s">
        <v>90</v>
      </c>
      <c r="BX59" s="125" t="s">
        <v>5</v>
      </c>
      <c r="CL59" s="125" t="s">
        <v>19</v>
      </c>
      <c r="CM59" s="125" t="s">
        <v>78</v>
      </c>
    </row>
    <row r="60" s="7" customFormat="1" ht="16.5" customHeight="1">
      <c r="A60" s="113" t="s">
        <v>72</v>
      </c>
      <c r="B60" s="114"/>
      <c r="C60" s="115"/>
      <c r="D60" s="116" t="s">
        <v>91</v>
      </c>
      <c r="E60" s="116"/>
      <c r="F60" s="116"/>
      <c r="G60" s="116"/>
      <c r="H60" s="116"/>
      <c r="I60" s="117"/>
      <c r="J60" s="116" t="s">
        <v>92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'SIL - Silnoproudá elektro...'!J30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75</v>
      </c>
      <c r="AR60" s="120"/>
      <c r="AS60" s="121">
        <v>0</v>
      </c>
      <c r="AT60" s="122">
        <f>ROUND(SUM(AV60:AW60),2)</f>
        <v>0</v>
      </c>
      <c r="AU60" s="123">
        <f>'SIL - Silnoproudá elektro...'!P87</f>
        <v>0</v>
      </c>
      <c r="AV60" s="122">
        <f>'SIL - Silnoproudá elektro...'!J33</f>
        <v>0</v>
      </c>
      <c r="AW60" s="122">
        <f>'SIL - Silnoproudá elektro...'!J34</f>
        <v>0</v>
      </c>
      <c r="AX60" s="122">
        <f>'SIL - Silnoproudá elektro...'!J35</f>
        <v>0</v>
      </c>
      <c r="AY60" s="122">
        <f>'SIL - Silnoproudá elektro...'!J36</f>
        <v>0</v>
      </c>
      <c r="AZ60" s="122">
        <f>'SIL - Silnoproudá elektro...'!F33</f>
        <v>0</v>
      </c>
      <c r="BA60" s="122">
        <f>'SIL - Silnoproudá elektro...'!F34</f>
        <v>0</v>
      </c>
      <c r="BB60" s="122">
        <f>'SIL - Silnoproudá elektro...'!F35</f>
        <v>0</v>
      </c>
      <c r="BC60" s="122">
        <f>'SIL - Silnoproudá elektro...'!F36</f>
        <v>0</v>
      </c>
      <c r="BD60" s="124">
        <f>'SIL - Silnoproudá elektro...'!F37</f>
        <v>0</v>
      </c>
      <c r="BE60" s="7"/>
      <c r="BT60" s="125" t="s">
        <v>76</v>
      </c>
      <c r="BV60" s="125" t="s">
        <v>70</v>
      </c>
      <c r="BW60" s="125" t="s">
        <v>93</v>
      </c>
      <c r="BX60" s="125" t="s">
        <v>5</v>
      </c>
      <c r="CL60" s="125" t="s">
        <v>19</v>
      </c>
      <c r="CM60" s="125" t="s">
        <v>78</v>
      </c>
    </row>
    <row r="61" s="7" customFormat="1" ht="16.5" customHeight="1">
      <c r="A61" s="113" t="s">
        <v>72</v>
      </c>
      <c r="B61" s="114"/>
      <c r="C61" s="115"/>
      <c r="D61" s="116" t="s">
        <v>94</v>
      </c>
      <c r="E61" s="116"/>
      <c r="F61" s="116"/>
      <c r="G61" s="116"/>
      <c r="H61" s="116"/>
      <c r="I61" s="117"/>
      <c r="J61" s="116" t="s">
        <v>95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'SLB - Slaboproudá elektro...'!J30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75</v>
      </c>
      <c r="AR61" s="120"/>
      <c r="AS61" s="121">
        <v>0</v>
      </c>
      <c r="AT61" s="122">
        <f>ROUND(SUM(AV61:AW61),2)</f>
        <v>0</v>
      </c>
      <c r="AU61" s="123">
        <f>'SLB - Slaboproudá elektro...'!P87</f>
        <v>0</v>
      </c>
      <c r="AV61" s="122">
        <f>'SLB - Slaboproudá elektro...'!J33</f>
        <v>0</v>
      </c>
      <c r="AW61" s="122">
        <f>'SLB - Slaboproudá elektro...'!J34</f>
        <v>0</v>
      </c>
      <c r="AX61" s="122">
        <f>'SLB - Slaboproudá elektro...'!J35</f>
        <v>0</v>
      </c>
      <c r="AY61" s="122">
        <f>'SLB - Slaboproudá elektro...'!J36</f>
        <v>0</v>
      </c>
      <c r="AZ61" s="122">
        <f>'SLB - Slaboproudá elektro...'!F33</f>
        <v>0</v>
      </c>
      <c r="BA61" s="122">
        <f>'SLB - Slaboproudá elektro...'!F34</f>
        <v>0</v>
      </c>
      <c r="BB61" s="122">
        <f>'SLB - Slaboproudá elektro...'!F35</f>
        <v>0</v>
      </c>
      <c r="BC61" s="122">
        <f>'SLB - Slaboproudá elektro...'!F36</f>
        <v>0</v>
      </c>
      <c r="BD61" s="124">
        <f>'SLB - Slaboproudá elektro...'!F37</f>
        <v>0</v>
      </c>
      <c r="BE61" s="7"/>
      <c r="BT61" s="125" t="s">
        <v>76</v>
      </c>
      <c r="BV61" s="125" t="s">
        <v>70</v>
      </c>
      <c r="BW61" s="125" t="s">
        <v>96</v>
      </c>
      <c r="BX61" s="125" t="s">
        <v>5</v>
      </c>
      <c r="CL61" s="125" t="s">
        <v>19</v>
      </c>
      <c r="CM61" s="125" t="s">
        <v>78</v>
      </c>
    </row>
    <row r="62" s="7" customFormat="1" ht="16.5" customHeight="1">
      <c r="A62" s="113" t="s">
        <v>72</v>
      </c>
      <c r="B62" s="114"/>
      <c r="C62" s="115"/>
      <c r="D62" s="116" t="s">
        <v>97</v>
      </c>
      <c r="E62" s="116"/>
      <c r="F62" s="116"/>
      <c r="G62" s="116"/>
      <c r="H62" s="116"/>
      <c r="I62" s="117"/>
      <c r="J62" s="116" t="s">
        <v>98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'ZTI - Zdravotnětechnické 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75</v>
      </c>
      <c r="AR62" s="120"/>
      <c r="AS62" s="121">
        <v>0</v>
      </c>
      <c r="AT62" s="122">
        <f>ROUND(SUM(AV62:AW62),2)</f>
        <v>0</v>
      </c>
      <c r="AU62" s="123">
        <f>'ZTI - Zdravotnětechnické ...'!P85</f>
        <v>0</v>
      </c>
      <c r="AV62" s="122">
        <f>'ZTI - Zdravotnětechnické ...'!J33</f>
        <v>0</v>
      </c>
      <c r="AW62" s="122">
        <f>'ZTI - Zdravotnětechnické ...'!J34</f>
        <v>0</v>
      </c>
      <c r="AX62" s="122">
        <f>'ZTI - Zdravotnětechnické ...'!J35</f>
        <v>0</v>
      </c>
      <c r="AY62" s="122">
        <f>'ZTI - Zdravotnětechnické ...'!J36</f>
        <v>0</v>
      </c>
      <c r="AZ62" s="122">
        <f>'ZTI - Zdravotnětechnické ...'!F33</f>
        <v>0</v>
      </c>
      <c r="BA62" s="122">
        <f>'ZTI - Zdravotnětechnické ...'!F34</f>
        <v>0</v>
      </c>
      <c r="BB62" s="122">
        <f>'ZTI - Zdravotnětechnické ...'!F35</f>
        <v>0</v>
      </c>
      <c r="BC62" s="122">
        <f>'ZTI - Zdravotnětechnické ...'!F36</f>
        <v>0</v>
      </c>
      <c r="BD62" s="124">
        <f>'ZTI - Zdravotnětechnické ...'!F37</f>
        <v>0</v>
      </c>
      <c r="BE62" s="7"/>
      <c r="BT62" s="125" t="s">
        <v>76</v>
      </c>
      <c r="BV62" s="125" t="s">
        <v>70</v>
      </c>
      <c r="BW62" s="125" t="s">
        <v>99</v>
      </c>
      <c r="BX62" s="125" t="s">
        <v>5</v>
      </c>
      <c r="CL62" s="125" t="s">
        <v>19</v>
      </c>
      <c r="CM62" s="125" t="s">
        <v>78</v>
      </c>
    </row>
    <row r="63" s="7" customFormat="1" ht="16.5" customHeight="1">
      <c r="A63" s="113" t="s">
        <v>72</v>
      </c>
      <c r="B63" s="114"/>
      <c r="C63" s="115"/>
      <c r="D63" s="116" t="s">
        <v>100</v>
      </c>
      <c r="E63" s="116"/>
      <c r="F63" s="116"/>
      <c r="G63" s="116"/>
      <c r="H63" s="116"/>
      <c r="I63" s="117"/>
      <c r="J63" s="116" t="s">
        <v>101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'Plyn - Plynové zařízení'!J30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75</v>
      </c>
      <c r="AR63" s="120"/>
      <c r="AS63" s="121">
        <v>0</v>
      </c>
      <c r="AT63" s="122">
        <f>ROUND(SUM(AV63:AW63),2)</f>
        <v>0</v>
      </c>
      <c r="AU63" s="123">
        <f>'Plyn - Plynové zařízení'!P80</f>
        <v>0</v>
      </c>
      <c r="AV63" s="122">
        <f>'Plyn - Plynové zařízení'!J33</f>
        <v>0</v>
      </c>
      <c r="AW63" s="122">
        <f>'Plyn - Plynové zařízení'!J34</f>
        <v>0</v>
      </c>
      <c r="AX63" s="122">
        <f>'Plyn - Plynové zařízení'!J35</f>
        <v>0</v>
      </c>
      <c r="AY63" s="122">
        <f>'Plyn - Plynové zařízení'!J36</f>
        <v>0</v>
      </c>
      <c r="AZ63" s="122">
        <f>'Plyn - Plynové zařízení'!F33</f>
        <v>0</v>
      </c>
      <c r="BA63" s="122">
        <f>'Plyn - Plynové zařízení'!F34</f>
        <v>0</v>
      </c>
      <c r="BB63" s="122">
        <f>'Plyn - Plynové zařízení'!F35</f>
        <v>0</v>
      </c>
      <c r="BC63" s="122">
        <f>'Plyn - Plynové zařízení'!F36</f>
        <v>0</v>
      </c>
      <c r="BD63" s="124">
        <f>'Plyn - Plynové zařízení'!F37</f>
        <v>0</v>
      </c>
      <c r="BE63" s="7"/>
      <c r="BT63" s="125" t="s">
        <v>76</v>
      </c>
      <c r="BV63" s="125" t="s">
        <v>70</v>
      </c>
      <c r="BW63" s="125" t="s">
        <v>102</v>
      </c>
      <c r="BX63" s="125" t="s">
        <v>5</v>
      </c>
      <c r="CL63" s="125" t="s">
        <v>19</v>
      </c>
      <c r="CM63" s="125" t="s">
        <v>78</v>
      </c>
    </row>
    <row r="64" s="7" customFormat="1" ht="16.5" customHeight="1">
      <c r="A64" s="113" t="s">
        <v>72</v>
      </c>
      <c r="B64" s="114"/>
      <c r="C64" s="115"/>
      <c r="D64" s="116" t="s">
        <v>103</v>
      </c>
      <c r="E64" s="116"/>
      <c r="F64" s="116"/>
      <c r="G64" s="116"/>
      <c r="H64" s="116"/>
      <c r="I64" s="117"/>
      <c r="J64" s="116" t="s">
        <v>104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'UT - Vytápění'!J30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75</v>
      </c>
      <c r="AR64" s="120"/>
      <c r="AS64" s="121">
        <v>0</v>
      </c>
      <c r="AT64" s="122">
        <f>ROUND(SUM(AV64:AW64),2)</f>
        <v>0</v>
      </c>
      <c r="AU64" s="123">
        <f>'UT - Vytápění'!P84</f>
        <v>0</v>
      </c>
      <c r="AV64" s="122">
        <f>'UT - Vytápění'!J33</f>
        <v>0</v>
      </c>
      <c r="AW64" s="122">
        <f>'UT - Vytápění'!J34</f>
        <v>0</v>
      </c>
      <c r="AX64" s="122">
        <f>'UT - Vytápění'!J35</f>
        <v>0</v>
      </c>
      <c r="AY64" s="122">
        <f>'UT - Vytápění'!J36</f>
        <v>0</v>
      </c>
      <c r="AZ64" s="122">
        <f>'UT - Vytápění'!F33</f>
        <v>0</v>
      </c>
      <c r="BA64" s="122">
        <f>'UT - Vytápění'!F34</f>
        <v>0</v>
      </c>
      <c r="BB64" s="122">
        <f>'UT - Vytápění'!F35</f>
        <v>0</v>
      </c>
      <c r="BC64" s="122">
        <f>'UT - Vytápění'!F36</f>
        <v>0</v>
      </c>
      <c r="BD64" s="124">
        <f>'UT - Vytápění'!F37</f>
        <v>0</v>
      </c>
      <c r="BE64" s="7"/>
      <c r="BT64" s="125" t="s">
        <v>76</v>
      </c>
      <c r="BV64" s="125" t="s">
        <v>70</v>
      </c>
      <c r="BW64" s="125" t="s">
        <v>105</v>
      </c>
      <c r="BX64" s="125" t="s">
        <v>5</v>
      </c>
      <c r="CL64" s="125" t="s">
        <v>19</v>
      </c>
      <c r="CM64" s="125" t="s">
        <v>78</v>
      </c>
    </row>
    <row r="65" s="7" customFormat="1" ht="16.5" customHeight="1">
      <c r="A65" s="113" t="s">
        <v>72</v>
      </c>
      <c r="B65" s="114"/>
      <c r="C65" s="115"/>
      <c r="D65" s="116" t="s">
        <v>106</v>
      </c>
      <c r="E65" s="116"/>
      <c r="F65" s="116"/>
      <c r="G65" s="116"/>
      <c r="H65" s="116"/>
      <c r="I65" s="117"/>
      <c r="J65" s="116" t="s">
        <v>107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'VZT - Vzduchotechnika'!J30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75</v>
      </c>
      <c r="AR65" s="120"/>
      <c r="AS65" s="121">
        <v>0</v>
      </c>
      <c r="AT65" s="122">
        <f>ROUND(SUM(AV65:AW65),2)</f>
        <v>0</v>
      </c>
      <c r="AU65" s="123">
        <f>'VZT - Vzduchotechnika'!P85</f>
        <v>0</v>
      </c>
      <c r="AV65" s="122">
        <f>'VZT - Vzduchotechnika'!J33</f>
        <v>0</v>
      </c>
      <c r="AW65" s="122">
        <f>'VZT - Vzduchotechnika'!J34</f>
        <v>0</v>
      </c>
      <c r="AX65" s="122">
        <f>'VZT - Vzduchotechnika'!J35</f>
        <v>0</v>
      </c>
      <c r="AY65" s="122">
        <f>'VZT - Vzduchotechnika'!J36</f>
        <v>0</v>
      </c>
      <c r="AZ65" s="122">
        <f>'VZT - Vzduchotechnika'!F33</f>
        <v>0</v>
      </c>
      <c r="BA65" s="122">
        <f>'VZT - Vzduchotechnika'!F34</f>
        <v>0</v>
      </c>
      <c r="BB65" s="122">
        <f>'VZT - Vzduchotechnika'!F35</f>
        <v>0</v>
      </c>
      <c r="BC65" s="122">
        <f>'VZT - Vzduchotechnika'!F36</f>
        <v>0</v>
      </c>
      <c r="BD65" s="124">
        <f>'VZT - Vzduchotechnika'!F37</f>
        <v>0</v>
      </c>
      <c r="BE65" s="7"/>
      <c r="BT65" s="125" t="s">
        <v>76</v>
      </c>
      <c r="BV65" s="125" t="s">
        <v>70</v>
      </c>
      <c r="BW65" s="125" t="s">
        <v>108</v>
      </c>
      <c r="BX65" s="125" t="s">
        <v>5</v>
      </c>
      <c r="CL65" s="125" t="s">
        <v>19</v>
      </c>
      <c r="CM65" s="125" t="s">
        <v>78</v>
      </c>
    </row>
    <row r="66" s="7" customFormat="1" ht="16.5" customHeight="1">
      <c r="A66" s="113" t="s">
        <v>72</v>
      </c>
      <c r="B66" s="114"/>
      <c r="C66" s="115"/>
      <c r="D66" s="116" t="s">
        <v>109</v>
      </c>
      <c r="E66" s="116"/>
      <c r="F66" s="116"/>
      <c r="G66" s="116"/>
      <c r="H66" s="116"/>
      <c r="I66" s="117"/>
      <c r="J66" s="116" t="s">
        <v>110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'VRN - Vedlejší rozpočtové...'!J30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75</v>
      </c>
      <c r="AR66" s="120"/>
      <c r="AS66" s="126">
        <v>0</v>
      </c>
      <c r="AT66" s="127">
        <f>ROUND(SUM(AV66:AW66),2)</f>
        <v>0</v>
      </c>
      <c r="AU66" s="128">
        <f>'VRN - Vedlejší rozpočtové...'!P83</f>
        <v>0</v>
      </c>
      <c r="AV66" s="127">
        <f>'VRN - Vedlejší rozpočtové...'!J33</f>
        <v>0</v>
      </c>
      <c r="AW66" s="127">
        <f>'VRN - Vedlejší rozpočtové...'!J34</f>
        <v>0</v>
      </c>
      <c r="AX66" s="127">
        <f>'VRN - Vedlejší rozpočtové...'!J35</f>
        <v>0</v>
      </c>
      <c r="AY66" s="127">
        <f>'VRN - Vedlejší rozpočtové...'!J36</f>
        <v>0</v>
      </c>
      <c r="AZ66" s="127">
        <f>'VRN - Vedlejší rozpočtové...'!F33</f>
        <v>0</v>
      </c>
      <c r="BA66" s="127">
        <f>'VRN - Vedlejší rozpočtové...'!F34</f>
        <v>0</v>
      </c>
      <c r="BB66" s="127">
        <f>'VRN - Vedlejší rozpočtové...'!F35</f>
        <v>0</v>
      </c>
      <c r="BC66" s="127">
        <f>'VRN - Vedlejší rozpočtové...'!F36</f>
        <v>0</v>
      </c>
      <c r="BD66" s="129">
        <f>'VRN - Vedlejší rozpočtové...'!F37</f>
        <v>0</v>
      </c>
      <c r="BE66" s="7"/>
      <c r="BT66" s="125" t="s">
        <v>76</v>
      </c>
      <c r="BV66" s="125" t="s">
        <v>70</v>
      </c>
      <c r="BW66" s="125" t="s">
        <v>111</v>
      </c>
      <c r="BX66" s="125" t="s">
        <v>5</v>
      </c>
      <c r="CL66" s="125" t="s">
        <v>19</v>
      </c>
      <c r="CM66" s="125" t="s">
        <v>78</v>
      </c>
    </row>
    <row r="67" s="2" customFormat="1" ht="30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</sheetData>
  <sheetProtection sheet="1" formatColumns="0" formatRows="0" objects="1" scenarios="1" spinCount="100000" saltValue="sJnNORbM3ZLo5KTo8GyA5iL/hAZ0q8OQfNk7M8/k9HbXqxdwx6Uk3f+2asJRuDX95wt9oWDBOmEtaVidJjZBYw==" hashValue="qtOzee0hWTgrixRos1zjG5A3UhEu/CC/wcrAt9QbR75Mmv5egnfnd1WHVjlncePOxafRsRwFEDz6D16Ud0D5LA==" algorithmName="SHA-512" password="CC35"/>
  <mergeCells count="8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54:AP54"/>
  </mergeCells>
  <hyperlinks>
    <hyperlink ref="A55" location="'D.1.1-D01 - Stavební část...'!C2" display="/"/>
    <hyperlink ref="A56" location="'D.2.2 - Dopravní řešení a...'!C2" display="/"/>
    <hyperlink ref="A57" location="'DEŠ_KAN - Přípojka dešťov...'!C2" display="/"/>
    <hyperlink ref="A58" location="'PLY - Přípojka plynovodu'!C2" display="/"/>
    <hyperlink ref="A59" location="'SPL_KAN - Přípojka splašk...'!C2" display="/"/>
    <hyperlink ref="A60" location="'SIL - Silnoproudá elektro...'!C2" display="/"/>
    <hyperlink ref="A61" location="'SLB - Slaboproudá elektro...'!C2" display="/"/>
    <hyperlink ref="A62" location="'ZTI - Zdravotnětechnické ...'!C2" display="/"/>
    <hyperlink ref="A63" location="'Plyn - Plynové zařízení'!C2" display="/"/>
    <hyperlink ref="A64" location="'UT - Vytápění'!C2" display="/"/>
    <hyperlink ref="A65" location="'VZT - Vzduchotechnika'!C2" display="/"/>
    <hyperlink ref="A6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ROUND(J120,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ROUND((SUM(BE120:BE3172)),  2)</f>
        <v>0</v>
      </c>
      <c r="G33" s="40"/>
      <c r="H33" s="40"/>
      <c r="I33" s="150">
        <v>0.20999999999999999</v>
      </c>
      <c r="J33" s="149">
        <f>ROUND(((SUM(BE120:BE3172))*I33),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ROUND((SUM(BF120:BF3172)),  2)</f>
        <v>0</v>
      </c>
      <c r="G34" s="40"/>
      <c r="H34" s="40"/>
      <c r="I34" s="150">
        <v>0.12</v>
      </c>
      <c r="J34" s="149">
        <f>ROUND(((SUM(BF120:BF3172))*I34),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ROUND((SUM(BG120:BG3172)),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ROUND((SUM(BH120:BH3172)),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ROUND((SUM(BI120:BI3172)),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D.1.1-D01 - Stavební část...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J120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119</v>
      </c>
      <c r="E60" s="170"/>
      <c r="F60" s="170"/>
      <c r="G60" s="170"/>
      <c r="H60" s="170"/>
      <c r="I60" s="170"/>
      <c r="J60" s="171">
        <f>J121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120</v>
      </c>
      <c r="E61" s="176"/>
      <c r="F61" s="176"/>
      <c r="G61" s="176"/>
      <c r="H61" s="176"/>
      <c r="I61" s="176"/>
      <c r="J61" s="177">
        <f>J122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121</v>
      </c>
      <c r="E62" s="176"/>
      <c r="F62" s="176"/>
      <c r="G62" s="176"/>
      <c r="H62" s="176"/>
      <c r="I62" s="176"/>
      <c r="J62" s="177">
        <f>J226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122</v>
      </c>
      <c r="E63" s="176"/>
      <c r="F63" s="176"/>
      <c r="G63" s="176"/>
      <c r="H63" s="176"/>
      <c r="I63" s="176"/>
      <c r="J63" s="177">
        <f>J242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123</v>
      </c>
      <c r="E64" s="176"/>
      <c r="F64" s="176"/>
      <c r="G64" s="176"/>
      <c r="H64" s="176"/>
      <c r="I64" s="176"/>
      <c r="J64" s="177">
        <f>J318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124</v>
      </c>
      <c r="E65" s="176"/>
      <c r="F65" s="176"/>
      <c r="G65" s="176"/>
      <c r="H65" s="176"/>
      <c r="I65" s="176"/>
      <c r="J65" s="177">
        <f>J615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125</v>
      </c>
      <c r="E66" s="176"/>
      <c r="F66" s="176"/>
      <c r="G66" s="176"/>
      <c r="H66" s="176"/>
      <c r="I66" s="176"/>
      <c r="J66" s="177">
        <f>J740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126</v>
      </c>
      <c r="E67" s="176"/>
      <c r="F67" s="176"/>
      <c r="G67" s="176"/>
      <c r="H67" s="176"/>
      <c r="I67" s="176"/>
      <c r="J67" s="177">
        <f>J763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127</v>
      </c>
      <c r="E68" s="176"/>
      <c r="F68" s="176"/>
      <c r="G68" s="176"/>
      <c r="H68" s="176"/>
      <c r="I68" s="176"/>
      <c r="J68" s="177">
        <f>J764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128</v>
      </c>
      <c r="E69" s="176"/>
      <c r="F69" s="176"/>
      <c r="G69" s="176"/>
      <c r="H69" s="176"/>
      <c r="I69" s="176"/>
      <c r="J69" s="177">
        <f>J920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129</v>
      </c>
      <c r="E70" s="176"/>
      <c r="F70" s="176"/>
      <c r="G70" s="176"/>
      <c r="H70" s="176"/>
      <c r="I70" s="176"/>
      <c r="J70" s="177">
        <f>J1017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130</v>
      </c>
      <c r="E71" s="176"/>
      <c r="F71" s="176"/>
      <c r="G71" s="176"/>
      <c r="H71" s="176"/>
      <c r="I71" s="176"/>
      <c r="J71" s="177">
        <f>J1142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131</v>
      </c>
      <c r="E72" s="176"/>
      <c r="F72" s="176"/>
      <c r="G72" s="176"/>
      <c r="H72" s="176"/>
      <c r="I72" s="176"/>
      <c r="J72" s="177">
        <f>J1151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132</v>
      </c>
      <c r="E73" s="176"/>
      <c r="F73" s="176"/>
      <c r="G73" s="176"/>
      <c r="H73" s="176"/>
      <c r="I73" s="176"/>
      <c r="J73" s="177">
        <f>J1189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133</v>
      </c>
      <c r="E74" s="176"/>
      <c r="F74" s="176"/>
      <c r="G74" s="176"/>
      <c r="H74" s="176"/>
      <c r="I74" s="176"/>
      <c r="J74" s="177">
        <f>J1190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134</v>
      </c>
      <c r="E75" s="176"/>
      <c r="F75" s="176"/>
      <c r="G75" s="176"/>
      <c r="H75" s="176"/>
      <c r="I75" s="176"/>
      <c r="J75" s="177">
        <f>J1278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135</v>
      </c>
      <c r="E76" s="176"/>
      <c r="F76" s="176"/>
      <c r="G76" s="176"/>
      <c r="H76" s="176"/>
      <c r="I76" s="176"/>
      <c r="J76" s="177">
        <f>J1316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136</v>
      </c>
      <c r="E77" s="176"/>
      <c r="F77" s="176"/>
      <c r="G77" s="176"/>
      <c r="H77" s="176"/>
      <c r="I77" s="176"/>
      <c r="J77" s="177">
        <f>J1499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67"/>
      <c r="C78" s="168"/>
      <c r="D78" s="169" t="s">
        <v>137</v>
      </c>
      <c r="E78" s="170"/>
      <c r="F78" s="170"/>
      <c r="G78" s="170"/>
      <c r="H78" s="170"/>
      <c r="I78" s="170"/>
      <c r="J78" s="171">
        <f>J1528</f>
        <v>0</v>
      </c>
      <c r="K78" s="168"/>
      <c r="L78" s="17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73"/>
      <c r="C79" s="174"/>
      <c r="D79" s="175" t="s">
        <v>138</v>
      </c>
      <c r="E79" s="176"/>
      <c r="F79" s="176"/>
      <c r="G79" s="176"/>
      <c r="H79" s="176"/>
      <c r="I79" s="176"/>
      <c r="J79" s="177">
        <f>J1529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139</v>
      </c>
      <c r="E80" s="176"/>
      <c r="F80" s="176"/>
      <c r="G80" s="176"/>
      <c r="H80" s="176"/>
      <c r="I80" s="176"/>
      <c r="J80" s="177">
        <f>J1631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140</v>
      </c>
      <c r="E81" s="176"/>
      <c r="F81" s="176"/>
      <c r="G81" s="176"/>
      <c r="H81" s="176"/>
      <c r="I81" s="176"/>
      <c r="J81" s="177">
        <f>J1689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141</v>
      </c>
      <c r="E82" s="176"/>
      <c r="F82" s="176"/>
      <c r="G82" s="176"/>
      <c r="H82" s="176"/>
      <c r="I82" s="176"/>
      <c r="J82" s="177">
        <f>J1774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142</v>
      </c>
      <c r="E83" s="176"/>
      <c r="F83" s="176"/>
      <c r="G83" s="176"/>
      <c r="H83" s="176"/>
      <c r="I83" s="176"/>
      <c r="J83" s="177">
        <f>J1777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143</v>
      </c>
      <c r="E84" s="176"/>
      <c r="F84" s="176"/>
      <c r="G84" s="176"/>
      <c r="H84" s="176"/>
      <c r="I84" s="176"/>
      <c r="J84" s="177">
        <f>J1791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3"/>
      <c r="C85" s="174"/>
      <c r="D85" s="175" t="s">
        <v>144</v>
      </c>
      <c r="E85" s="176"/>
      <c r="F85" s="176"/>
      <c r="G85" s="176"/>
      <c r="H85" s="176"/>
      <c r="I85" s="176"/>
      <c r="J85" s="177">
        <f>J1867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3"/>
      <c r="C86" s="174"/>
      <c r="D86" s="175" t="s">
        <v>145</v>
      </c>
      <c r="E86" s="176"/>
      <c r="F86" s="176"/>
      <c r="G86" s="176"/>
      <c r="H86" s="176"/>
      <c r="I86" s="176"/>
      <c r="J86" s="177">
        <f>J2035</f>
        <v>0</v>
      </c>
      <c r="K86" s="174"/>
      <c r="L86" s="17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3"/>
      <c r="C87" s="174"/>
      <c r="D87" s="175" t="s">
        <v>146</v>
      </c>
      <c r="E87" s="176"/>
      <c r="F87" s="176"/>
      <c r="G87" s="176"/>
      <c r="H87" s="176"/>
      <c r="I87" s="176"/>
      <c r="J87" s="177">
        <f>J2075</f>
        <v>0</v>
      </c>
      <c r="K87" s="174"/>
      <c r="L87" s="17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3"/>
      <c r="C88" s="174"/>
      <c r="D88" s="175" t="s">
        <v>147</v>
      </c>
      <c r="E88" s="176"/>
      <c r="F88" s="176"/>
      <c r="G88" s="176"/>
      <c r="H88" s="176"/>
      <c r="I88" s="176"/>
      <c r="J88" s="177">
        <f>J2082</f>
        <v>0</v>
      </c>
      <c r="K88" s="174"/>
      <c r="L88" s="17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3"/>
      <c r="C89" s="174"/>
      <c r="D89" s="175" t="s">
        <v>148</v>
      </c>
      <c r="E89" s="176"/>
      <c r="F89" s="176"/>
      <c r="G89" s="176"/>
      <c r="H89" s="176"/>
      <c r="I89" s="176"/>
      <c r="J89" s="177">
        <f>J2343</f>
        <v>0</v>
      </c>
      <c r="K89" s="174"/>
      <c r="L89" s="17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3"/>
      <c r="C90" s="174"/>
      <c r="D90" s="175" t="s">
        <v>149</v>
      </c>
      <c r="E90" s="176"/>
      <c r="F90" s="176"/>
      <c r="G90" s="176"/>
      <c r="H90" s="176"/>
      <c r="I90" s="176"/>
      <c r="J90" s="177">
        <f>J2386</f>
        <v>0</v>
      </c>
      <c r="K90" s="174"/>
      <c r="L90" s="17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73"/>
      <c r="C91" s="174"/>
      <c r="D91" s="175" t="s">
        <v>150</v>
      </c>
      <c r="E91" s="176"/>
      <c r="F91" s="176"/>
      <c r="G91" s="176"/>
      <c r="H91" s="176"/>
      <c r="I91" s="176"/>
      <c r="J91" s="177">
        <f>J2502</f>
        <v>0</v>
      </c>
      <c r="K91" s="174"/>
      <c r="L91" s="17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73"/>
      <c r="C92" s="174"/>
      <c r="D92" s="175" t="s">
        <v>151</v>
      </c>
      <c r="E92" s="176"/>
      <c r="F92" s="176"/>
      <c r="G92" s="176"/>
      <c r="H92" s="176"/>
      <c r="I92" s="176"/>
      <c r="J92" s="177">
        <f>J2546</f>
        <v>0</v>
      </c>
      <c r="K92" s="174"/>
      <c r="L92" s="17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73"/>
      <c r="C93" s="174"/>
      <c r="D93" s="175" t="s">
        <v>152</v>
      </c>
      <c r="E93" s="176"/>
      <c r="F93" s="176"/>
      <c r="G93" s="176"/>
      <c r="H93" s="176"/>
      <c r="I93" s="176"/>
      <c r="J93" s="177">
        <f>J2571</f>
        <v>0</v>
      </c>
      <c r="K93" s="174"/>
      <c r="L93" s="17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73"/>
      <c r="C94" s="174"/>
      <c r="D94" s="175" t="s">
        <v>153</v>
      </c>
      <c r="E94" s="176"/>
      <c r="F94" s="176"/>
      <c r="G94" s="176"/>
      <c r="H94" s="176"/>
      <c r="I94" s="176"/>
      <c r="J94" s="177">
        <f>J2606</f>
        <v>0</v>
      </c>
      <c r="K94" s="174"/>
      <c r="L94" s="17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73"/>
      <c r="C95" s="174"/>
      <c r="D95" s="175" t="s">
        <v>154</v>
      </c>
      <c r="E95" s="176"/>
      <c r="F95" s="176"/>
      <c r="G95" s="176"/>
      <c r="H95" s="176"/>
      <c r="I95" s="176"/>
      <c r="J95" s="177">
        <f>J2711</f>
        <v>0</v>
      </c>
      <c r="K95" s="174"/>
      <c r="L95" s="17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73"/>
      <c r="C96" s="174"/>
      <c r="D96" s="175" t="s">
        <v>155</v>
      </c>
      <c r="E96" s="176"/>
      <c r="F96" s="176"/>
      <c r="G96" s="176"/>
      <c r="H96" s="176"/>
      <c r="I96" s="176"/>
      <c r="J96" s="177">
        <f>J2742</f>
        <v>0</v>
      </c>
      <c r="K96" s="174"/>
      <c r="L96" s="17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3"/>
      <c r="C97" s="174"/>
      <c r="D97" s="175" t="s">
        <v>156</v>
      </c>
      <c r="E97" s="176"/>
      <c r="F97" s="176"/>
      <c r="G97" s="176"/>
      <c r="H97" s="176"/>
      <c r="I97" s="176"/>
      <c r="J97" s="177">
        <f>J2875</f>
        <v>0</v>
      </c>
      <c r="K97" s="174"/>
      <c r="L97" s="17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3"/>
      <c r="C98" s="174"/>
      <c r="D98" s="175" t="s">
        <v>157</v>
      </c>
      <c r="E98" s="176"/>
      <c r="F98" s="176"/>
      <c r="G98" s="176"/>
      <c r="H98" s="176"/>
      <c r="I98" s="176"/>
      <c r="J98" s="177">
        <f>J2987</f>
        <v>0</v>
      </c>
      <c r="K98" s="174"/>
      <c r="L98" s="17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3"/>
      <c r="C99" s="174"/>
      <c r="D99" s="175" t="s">
        <v>158</v>
      </c>
      <c r="E99" s="176"/>
      <c r="F99" s="176"/>
      <c r="G99" s="176"/>
      <c r="H99" s="176"/>
      <c r="I99" s="176"/>
      <c r="J99" s="177">
        <f>J3102</f>
        <v>0</v>
      </c>
      <c r="K99" s="174"/>
      <c r="L99" s="17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3"/>
      <c r="C100" s="174"/>
      <c r="D100" s="175" t="s">
        <v>159</v>
      </c>
      <c r="E100" s="176"/>
      <c r="F100" s="176"/>
      <c r="G100" s="176"/>
      <c r="H100" s="176"/>
      <c r="I100" s="176"/>
      <c r="J100" s="177">
        <f>J3139</f>
        <v>0</v>
      </c>
      <c r="K100" s="174"/>
      <c r="L100" s="17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13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5" t="s">
        <v>160</v>
      </c>
      <c r="D107" s="42"/>
      <c r="E107" s="42"/>
      <c r="F107" s="42"/>
      <c r="G107" s="42"/>
      <c r="H107" s="42"/>
      <c r="I107" s="42"/>
      <c r="J107" s="42"/>
      <c r="K107" s="42"/>
      <c r="L107" s="13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3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4" t="s">
        <v>16</v>
      </c>
      <c r="D109" s="42"/>
      <c r="E109" s="42"/>
      <c r="F109" s="42"/>
      <c r="G109" s="42"/>
      <c r="H109" s="42"/>
      <c r="I109" s="42"/>
      <c r="J109" s="42"/>
      <c r="K109" s="42"/>
      <c r="L109" s="136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62" t="str">
        <f>E7</f>
        <v>PD - Výstavba zázemí SDH Cheb - Háje - Dotazy 05</v>
      </c>
      <c r="F110" s="34"/>
      <c r="G110" s="34"/>
      <c r="H110" s="34"/>
      <c r="I110" s="42"/>
      <c r="J110" s="42"/>
      <c r="K110" s="42"/>
      <c r="L110" s="136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4" t="s">
        <v>113</v>
      </c>
      <c r="D111" s="42"/>
      <c r="E111" s="42"/>
      <c r="F111" s="42"/>
      <c r="G111" s="42"/>
      <c r="H111" s="42"/>
      <c r="I111" s="42"/>
      <c r="J111" s="42"/>
      <c r="K111" s="42"/>
      <c r="L111" s="136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1" t="str">
        <f>E9</f>
        <v>D.1.1-D01 - Stavební část...</v>
      </c>
      <c r="F112" s="42"/>
      <c r="G112" s="42"/>
      <c r="H112" s="42"/>
      <c r="I112" s="42"/>
      <c r="J112" s="42"/>
      <c r="K112" s="42"/>
      <c r="L112" s="136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136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21</v>
      </c>
      <c r="D114" s="42"/>
      <c r="E114" s="42"/>
      <c r="F114" s="29" t="str">
        <f>F12</f>
        <v xml:space="preserve"> </v>
      </c>
      <c r="G114" s="42"/>
      <c r="H114" s="42"/>
      <c r="I114" s="34" t="s">
        <v>23</v>
      </c>
      <c r="J114" s="74" t="str">
        <f>IF(J12="","",J12)</f>
        <v>7. 5. 2025</v>
      </c>
      <c r="K114" s="42"/>
      <c r="L114" s="136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136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4" t="s">
        <v>25</v>
      </c>
      <c r="D116" s="42"/>
      <c r="E116" s="42"/>
      <c r="F116" s="29" t="str">
        <f>E15</f>
        <v xml:space="preserve"> </v>
      </c>
      <c r="G116" s="42"/>
      <c r="H116" s="42"/>
      <c r="I116" s="34" t="s">
        <v>30</v>
      </c>
      <c r="J116" s="38" t="str">
        <f>E21</f>
        <v xml:space="preserve"> </v>
      </c>
      <c r="K116" s="42"/>
      <c r="L116" s="136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4" t="s">
        <v>28</v>
      </c>
      <c r="D117" s="42"/>
      <c r="E117" s="42"/>
      <c r="F117" s="29" t="str">
        <f>IF(E18="","",E18)</f>
        <v>Vyplň údaj</v>
      </c>
      <c r="G117" s="42"/>
      <c r="H117" s="42"/>
      <c r="I117" s="34" t="s">
        <v>31</v>
      </c>
      <c r="J117" s="38" t="str">
        <f>E24</f>
        <v xml:space="preserve"> </v>
      </c>
      <c r="K117" s="42"/>
      <c r="L117" s="136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136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179"/>
      <c r="B119" s="180"/>
      <c r="C119" s="181" t="s">
        <v>161</v>
      </c>
      <c r="D119" s="182" t="s">
        <v>53</v>
      </c>
      <c r="E119" s="182" t="s">
        <v>49</v>
      </c>
      <c r="F119" s="182" t="s">
        <v>50</v>
      </c>
      <c r="G119" s="182" t="s">
        <v>162</v>
      </c>
      <c r="H119" s="182" t="s">
        <v>163</v>
      </c>
      <c r="I119" s="182" t="s">
        <v>164</v>
      </c>
      <c r="J119" s="182" t="s">
        <v>117</v>
      </c>
      <c r="K119" s="183" t="s">
        <v>165</v>
      </c>
      <c r="L119" s="184"/>
      <c r="M119" s="94" t="s">
        <v>19</v>
      </c>
      <c r="N119" s="95" t="s">
        <v>38</v>
      </c>
      <c r="O119" s="95" t="s">
        <v>166</v>
      </c>
      <c r="P119" s="95" t="s">
        <v>167</v>
      </c>
      <c r="Q119" s="95" t="s">
        <v>168</v>
      </c>
      <c r="R119" s="95" t="s">
        <v>169</v>
      </c>
      <c r="S119" s="95" t="s">
        <v>170</v>
      </c>
      <c r="T119" s="96" t="s">
        <v>171</v>
      </c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</row>
    <row r="120" s="2" customFormat="1" ht="22.8" customHeight="1">
      <c r="A120" s="40"/>
      <c r="B120" s="41"/>
      <c r="C120" s="101" t="s">
        <v>172</v>
      </c>
      <c r="D120" s="42"/>
      <c r="E120" s="42"/>
      <c r="F120" s="42"/>
      <c r="G120" s="42"/>
      <c r="H120" s="42"/>
      <c r="I120" s="42"/>
      <c r="J120" s="185">
        <f>BK120</f>
        <v>0</v>
      </c>
      <c r="K120" s="42"/>
      <c r="L120" s="46"/>
      <c r="M120" s="97"/>
      <c r="N120" s="186"/>
      <c r="O120" s="98"/>
      <c r="P120" s="187">
        <f>P121+P1528</f>
        <v>0</v>
      </c>
      <c r="Q120" s="98"/>
      <c r="R120" s="187">
        <f>R121+R1528</f>
        <v>0</v>
      </c>
      <c r="S120" s="98"/>
      <c r="T120" s="188">
        <f>T121+T1528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67</v>
      </c>
      <c r="AU120" s="19" t="s">
        <v>118</v>
      </c>
      <c r="BK120" s="189">
        <f>BK121+BK1528</f>
        <v>0</v>
      </c>
    </row>
    <row r="121" s="12" customFormat="1" ht="25.92" customHeight="1">
      <c r="A121" s="12"/>
      <c r="B121" s="190"/>
      <c r="C121" s="191"/>
      <c r="D121" s="192" t="s">
        <v>67</v>
      </c>
      <c r="E121" s="193" t="s">
        <v>173</v>
      </c>
      <c r="F121" s="193" t="s">
        <v>174</v>
      </c>
      <c r="G121" s="191"/>
      <c r="H121" s="191"/>
      <c r="I121" s="194"/>
      <c r="J121" s="195">
        <f>BK121</f>
        <v>0</v>
      </c>
      <c r="K121" s="191"/>
      <c r="L121" s="196"/>
      <c r="M121" s="197"/>
      <c r="N121" s="198"/>
      <c r="O121" s="198"/>
      <c r="P121" s="199">
        <f>P122+P226+P242+P318+P615+P740+P763+P764+P920+P1017+P1142+P1151+P1189+P1190+P1278+P1316+P1499</f>
        <v>0</v>
      </c>
      <c r="Q121" s="198"/>
      <c r="R121" s="199">
        <f>R122+R226+R242+R318+R615+R740+R763+R764+R920+R1017+R1142+R1151+R1189+R1190+R1278+R1316+R1499</f>
        <v>0</v>
      </c>
      <c r="S121" s="198"/>
      <c r="T121" s="200">
        <f>T122+T226+T242+T318+T615+T740+T763+T764+T920+T1017+T1142+T1151+T1189+T1190+T1278+T1316+T1499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76</v>
      </c>
      <c r="AT121" s="202" t="s">
        <v>67</v>
      </c>
      <c r="AU121" s="202" t="s">
        <v>68</v>
      </c>
      <c r="AY121" s="201" t="s">
        <v>175</v>
      </c>
      <c r="BK121" s="203">
        <f>BK122+BK226+BK242+BK318+BK615+BK740+BK763+BK764+BK920+BK1017+BK1142+BK1151+BK1189+BK1190+BK1278+BK1316+BK1499</f>
        <v>0</v>
      </c>
    </row>
    <row r="122" s="12" customFormat="1" ht="22.8" customHeight="1">
      <c r="A122" s="12"/>
      <c r="B122" s="190"/>
      <c r="C122" s="191"/>
      <c r="D122" s="192" t="s">
        <v>67</v>
      </c>
      <c r="E122" s="204" t="s">
        <v>76</v>
      </c>
      <c r="F122" s="204" t="s">
        <v>176</v>
      </c>
      <c r="G122" s="191"/>
      <c r="H122" s="191"/>
      <c r="I122" s="194"/>
      <c r="J122" s="205">
        <f>BK122</f>
        <v>0</v>
      </c>
      <c r="K122" s="191"/>
      <c r="L122" s="196"/>
      <c r="M122" s="197"/>
      <c r="N122" s="198"/>
      <c r="O122" s="198"/>
      <c r="P122" s="199">
        <f>SUM(P123:P225)</f>
        <v>0</v>
      </c>
      <c r="Q122" s="198"/>
      <c r="R122" s="199">
        <f>SUM(R123:R225)</f>
        <v>0</v>
      </c>
      <c r="S122" s="198"/>
      <c r="T122" s="200">
        <f>SUM(T123:T225)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76</v>
      </c>
      <c r="AT122" s="202" t="s">
        <v>67</v>
      </c>
      <c r="AU122" s="202" t="s">
        <v>76</v>
      </c>
      <c r="AY122" s="201" t="s">
        <v>175</v>
      </c>
      <c r="BK122" s="203">
        <f>SUM(BK123:BK225)</f>
        <v>0</v>
      </c>
    </row>
    <row r="123" s="2" customFormat="1" ht="24.15" customHeight="1">
      <c r="A123" s="40"/>
      <c r="B123" s="41"/>
      <c r="C123" s="206" t="s">
        <v>76</v>
      </c>
      <c r="D123" s="206" t="s">
        <v>177</v>
      </c>
      <c r="E123" s="207" t="s">
        <v>178</v>
      </c>
      <c r="F123" s="208" t="s">
        <v>179</v>
      </c>
      <c r="G123" s="209" t="s">
        <v>180</v>
      </c>
      <c r="H123" s="210">
        <v>790</v>
      </c>
      <c r="I123" s="211"/>
      <c r="J123" s="212">
        <f>ROUND(I123*H123,2)</f>
        <v>0</v>
      </c>
      <c r="K123" s="208" t="s">
        <v>181</v>
      </c>
      <c r="L123" s="46"/>
      <c r="M123" s="213" t="s">
        <v>19</v>
      </c>
      <c r="N123" s="214" t="s">
        <v>39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182</v>
      </c>
      <c r="AT123" s="217" t="s">
        <v>177</v>
      </c>
      <c r="AU123" s="217" t="s">
        <v>78</v>
      </c>
      <c r="AY123" s="19" t="s">
        <v>175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76</v>
      </c>
      <c r="BK123" s="218">
        <f>ROUND(I123*H123,2)</f>
        <v>0</v>
      </c>
      <c r="BL123" s="19" t="s">
        <v>182</v>
      </c>
      <c r="BM123" s="217" t="s">
        <v>183</v>
      </c>
    </row>
    <row r="124" s="2" customFormat="1">
      <c r="A124" s="40"/>
      <c r="B124" s="41"/>
      <c r="C124" s="42"/>
      <c r="D124" s="219" t="s">
        <v>184</v>
      </c>
      <c r="E124" s="42"/>
      <c r="F124" s="220" t="s">
        <v>185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184</v>
      </c>
      <c r="AU124" s="19" t="s">
        <v>78</v>
      </c>
    </row>
    <row r="125" s="13" customFormat="1">
      <c r="A125" s="13"/>
      <c r="B125" s="224"/>
      <c r="C125" s="225"/>
      <c r="D125" s="226" t="s">
        <v>186</v>
      </c>
      <c r="E125" s="227" t="s">
        <v>19</v>
      </c>
      <c r="F125" s="228" t="s">
        <v>187</v>
      </c>
      <c r="G125" s="225"/>
      <c r="H125" s="227" t="s">
        <v>19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186</v>
      </c>
      <c r="AU125" s="234" t="s">
        <v>78</v>
      </c>
      <c r="AV125" s="13" t="s">
        <v>76</v>
      </c>
      <c r="AW125" s="13" t="s">
        <v>188</v>
      </c>
      <c r="AX125" s="13" t="s">
        <v>68</v>
      </c>
      <c r="AY125" s="234" t="s">
        <v>175</v>
      </c>
    </row>
    <row r="126" s="13" customFormat="1">
      <c r="A126" s="13"/>
      <c r="B126" s="224"/>
      <c r="C126" s="225"/>
      <c r="D126" s="226" t="s">
        <v>186</v>
      </c>
      <c r="E126" s="227" t="s">
        <v>19</v>
      </c>
      <c r="F126" s="228" t="s">
        <v>189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186</v>
      </c>
      <c r="AU126" s="234" t="s">
        <v>78</v>
      </c>
      <c r="AV126" s="13" t="s">
        <v>76</v>
      </c>
      <c r="AW126" s="13" t="s">
        <v>188</v>
      </c>
      <c r="AX126" s="13" t="s">
        <v>68</v>
      </c>
      <c r="AY126" s="234" t="s">
        <v>175</v>
      </c>
    </row>
    <row r="127" s="14" customFormat="1">
      <c r="A127" s="14"/>
      <c r="B127" s="235"/>
      <c r="C127" s="236"/>
      <c r="D127" s="226" t="s">
        <v>186</v>
      </c>
      <c r="E127" s="237" t="s">
        <v>19</v>
      </c>
      <c r="F127" s="238" t="s">
        <v>190</v>
      </c>
      <c r="G127" s="236"/>
      <c r="H127" s="239">
        <v>790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186</v>
      </c>
      <c r="AU127" s="245" t="s">
        <v>78</v>
      </c>
      <c r="AV127" s="14" t="s">
        <v>78</v>
      </c>
      <c r="AW127" s="14" t="s">
        <v>188</v>
      </c>
      <c r="AX127" s="14" t="s">
        <v>68</v>
      </c>
      <c r="AY127" s="245" t="s">
        <v>175</v>
      </c>
    </row>
    <row r="128" s="15" customFormat="1">
      <c r="A128" s="15"/>
      <c r="B128" s="246"/>
      <c r="C128" s="247"/>
      <c r="D128" s="226" t="s">
        <v>186</v>
      </c>
      <c r="E128" s="248" t="s">
        <v>19</v>
      </c>
      <c r="F128" s="249" t="s">
        <v>191</v>
      </c>
      <c r="G128" s="247"/>
      <c r="H128" s="250">
        <v>790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186</v>
      </c>
      <c r="AU128" s="256" t="s">
        <v>78</v>
      </c>
      <c r="AV128" s="15" t="s">
        <v>182</v>
      </c>
      <c r="AW128" s="15" t="s">
        <v>188</v>
      </c>
      <c r="AX128" s="15" t="s">
        <v>76</v>
      </c>
      <c r="AY128" s="256" t="s">
        <v>175</v>
      </c>
    </row>
    <row r="129" s="2" customFormat="1" ht="33" customHeight="1">
      <c r="A129" s="40"/>
      <c r="B129" s="41"/>
      <c r="C129" s="206" t="s">
        <v>78</v>
      </c>
      <c r="D129" s="206" t="s">
        <v>177</v>
      </c>
      <c r="E129" s="207" t="s">
        <v>192</v>
      </c>
      <c r="F129" s="208" t="s">
        <v>193</v>
      </c>
      <c r="G129" s="209" t="s">
        <v>194</v>
      </c>
      <c r="H129" s="210">
        <v>393.84300000000002</v>
      </c>
      <c r="I129" s="211"/>
      <c r="J129" s="212">
        <f>ROUND(I129*H129,2)</f>
        <v>0</v>
      </c>
      <c r="K129" s="208" t="s">
        <v>181</v>
      </c>
      <c r="L129" s="46"/>
      <c r="M129" s="213" t="s">
        <v>19</v>
      </c>
      <c r="N129" s="214" t="s">
        <v>39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182</v>
      </c>
      <c r="AT129" s="217" t="s">
        <v>177</v>
      </c>
      <c r="AU129" s="217" t="s">
        <v>78</v>
      </c>
      <c r="AY129" s="19" t="s">
        <v>175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76</v>
      </c>
      <c r="BK129" s="218">
        <f>ROUND(I129*H129,2)</f>
        <v>0</v>
      </c>
      <c r="BL129" s="19" t="s">
        <v>182</v>
      </c>
      <c r="BM129" s="217" t="s">
        <v>195</v>
      </c>
    </row>
    <row r="130" s="2" customFormat="1">
      <c r="A130" s="40"/>
      <c r="B130" s="41"/>
      <c r="C130" s="42"/>
      <c r="D130" s="219" t="s">
        <v>184</v>
      </c>
      <c r="E130" s="42"/>
      <c r="F130" s="220" t="s">
        <v>196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184</v>
      </c>
      <c r="AU130" s="19" t="s">
        <v>78</v>
      </c>
    </row>
    <row r="131" s="13" customFormat="1">
      <c r="A131" s="13"/>
      <c r="B131" s="224"/>
      <c r="C131" s="225"/>
      <c r="D131" s="226" t="s">
        <v>186</v>
      </c>
      <c r="E131" s="227" t="s">
        <v>19</v>
      </c>
      <c r="F131" s="228" t="s">
        <v>187</v>
      </c>
      <c r="G131" s="225"/>
      <c r="H131" s="227" t="s">
        <v>19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186</v>
      </c>
      <c r="AU131" s="234" t="s">
        <v>78</v>
      </c>
      <c r="AV131" s="13" t="s">
        <v>76</v>
      </c>
      <c r="AW131" s="13" t="s">
        <v>188</v>
      </c>
      <c r="AX131" s="13" t="s">
        <v>68</v>
      </c>
      <c r="AY131" s="234" t="s">
        <v>175</v>
      </c>
    </row>
    <row r="132" s="13" customFormat="1">
      <c r="A132" s="13"/>
      <c r="B132" s="224"/>
      <c r="C132" s="225"/>
      <c r="D132" s="226" t="s">
        <v>186</v>
      </c>
      <c r="E132" s="227" t="s">
        <v>19</v>
      </c>
      <c r="F132" s="228" t="s">
        <v>189</v>
      </c>
      <c r="G132" s="225"/>
      <c r="H132" s="227" t="s">
        <v>19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186</v>
      </c>
      <c r="AU132" s="234" t="s">
        <v>78</v>
      </c>
      <c r="AV132" s="13" t="s">
        <v>76</v>
      </c>
      <c r="AW132" s="13" t="s">
        <v>188</v>
      </c>
      <c r="AX132" s="13" t="s">
        <v>68</v>
      </c>
      <c r="AY132" s="234" t="s">
        <v>175</v>
      </c>
    </row>
    <row r="133" s="13" customFormat="1">
      <c r="A133" s="13"/>
      <c r="B133" s="224"/>
      <c r="C133" s="225"/>
      <c r="D133" s="226" t="s">
        <v>186</v>
      </c>
      <c r="E133" s="227" t="s">
        <v>19</v>
      </c>
      <c r="F133" s="228" t="s">
        <v>197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186</v>
      </c>
      <c r="AU133" s="234" t="s">
        <v>78</v>
      </c>
      <c r="AV133" s="13" t="s">
        <v>76</v>
      </c>
      <c r="AW133" s="13" t="s">
        <v>188</v>
      </c>
      <c r="AX133" s="13" t="s">
        <v>68</v>
      </c>
      <c r="AY133" s="234" t="s">
        <v>175</v>
      </c>
    </row>
    <row r="134" s="13" customFormat="1">
      <c r="A134" s="13"/>
      <c r="B134" s="224"/>
      <c r="C134" s="225"/>
      <c r="D134" s="226" t="s">
        <v>186</v>
      </c>
      <c r="E134" s="227" t="s">
        <v>19</v>
      </c>
      <c r="F134" s="228" t="s">
        <v>198</v>
      </c>
      <c r="G134" s="225"/>
      <c r="H134" s="227" t="s">
        <v>19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186</v>
      </c>
      <c r="AU134" s="234" t="s">
        <v>78</v>
      </c>
      <c r="AV134" s="13" t="s">
        <v>76</v>
      </c>
      <c r="AW134" s="13" t="s">
        <v>188</v>
      </c>
      <c r="AX134" s="13" t="s">
        <v>68</v>
      </c>
      <c r="AY134" s="234" t="s">
        <v>175</v>
      </c>
    </row>
    <row r="135" s="14" customFormat="1">
      <c r="A135" s="14"/>
      <c r="B135" s="235"/>
      <c r="C135" s="236"/>
      <c r="D135" s="226" t="s">
        <v>186</v>
      </c>
      <c r="E135" s="237" t="s">
        <v>19</v>
      </c>
      <c r="F135" s="238" t="s">
        <v>199</v>
      </c>
      <c r="G135" s="236"/>
      <c r="H135" s="239">
        <v>393.84300000000002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186</v>
      </c>
      <c r="AU135" s="245" t="s">
        <v>78</v>
      </c>
      <c r="AV135" s="14" t="s">
        <v>78</v>
      </c>
      <c r="AW135" s="14" t="s">
        <v>188</v>
      </c>
      <c r="AX135" s="14" t="s">
        <v>68</v>
      </c>
      <c r="AY135" s="245" t="s">
        <v>175</v>
      </c>
    </row>
    <row r="136" s="15" customFormat="1">
      <c r="A136" s="15"/>
      <c r="B136" s="246"/>
      <c r="C136" s="247"/>
      <c r="D136" s="226" t="s">
        <v>186</v>
      </c>
      <c r="E136" s="248" t="s">
        <v>19</v>
      </c>
      <c r="F136" s="249" t="s">
        <v>191</v>
      </c>
      <c r="G136" s="247"/>
      <c r="H136" s="250">
        <v>393.84300000000002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6" t="s">
        <v>186</v>
      </c>
      <c r="AU136" s="256" t="s">
        <v>78</v>
      </c>
      <c r="AV136" s="15" t="s">
        <v>182</v>
      </c>
      <c r="AW136" s="15" t="s">
        <v>188</v>
      </c>
      <c r="AX136" s="15" t="s">
        <v>76</v>
      </c>
      <c r="AY136" s="256" t="s">
        <v>175</v>
      </c>
    </row>
    <row r="137" s="2" customFormat="1" ht="24.15" customHeight="1">
      <c r="A137" s="40"/>
      <c r="B137" s="41"/>
      <c r="C137" s="206" t="s">
        <v>200</v>
      </c>
      <c r="D137" s="206" t="s">
        <v>177</v>
      </c>
      <c r="E137" s="207" t="s">
        <v>201</v>
      </c>
      <c r="F137" s="208" t="s">
        <v>202</v>
      </c>
      <c r="G137" s="209" t="s">
        <v>194</v>
      </c>
      <c r="H137" s="210">
        <v>10.4</v>
      </c>
      <c r="I137" s="211"/>
      <c r="J137" s="212">
        <f>ROUND(I137*H137,2)</f>
        <v>0</v>
      </c>
      <c r="K137" s="208" t="s">
        <v>181</v>
      </c>
      <c r="L137" s="46"/>
      <c r="M137" s="213" t="s">
        <v>19</v>
      </c>
      <c r="N137" s="214" t="s">
        <v>39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182</v>
      </c>
      <c r="AT137" s="217" t="s">
        <v>177</v>
      </c>
      <c r="AU137" s="217" t="s">
        <v>78</v>
      </c>
      <c r="AY137" s="19" t="s">
        <v>175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76</v>
      </c>
      <c r="BK137" s="218">
        <f>ROUND(I137*H137,2)</f>
        <v>0</v>
      </c>
      <c r="BL137" s="19" t="s">
        <v>182</v>
      </c>
      <c r="BM137" s="217" t="s">
        <v>203</v>
      </c>
    </row>
    <row r="138" s="2" customFormat="1">
      <c r="A138" s="40"/>
      <c r="B138" s="41"/>
      <c r="C138" s="42"/>
      <c r="D138" s="219" t="s">
        <v>184</v>
      </c>
      <c r="E138" s="42"/>
      <c r="F138" s="220" t="s">
        <v>204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184</v>
      </c>
      <c r="AU138" s="19" t="s">
        <v>78</v>
      </c>
    </row>
    <row r="139" s="13" customFormat="1">
      <c r="A139" s="13"/>
      <c r="B139" s="224"/>
      <c r="C139" s="225"/>
      <c r="D139" s="226" t="s">
        <v>186</v>
      </c>
      <c r="E139" s="227" t="s">
        <v>19</v>
      </c>
      <c r="F139" s="228" t="s">
        <v>187</v>
      </c>
      <c r="G139" s="225"/>
      <c r="H139" s="227" t="s">
        <v>19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186</v>
      </c>
      <c r="AU139" s="234" t="s">
        <v>78</v>
      </c>
      <c r="AV139" s="13" t="s">
        <v>76</v>
      </c>
      <c r="AW139" s="13" t="s">
        <v>188</v>
      </c>
      <c r="AX139" s="13" t="s">
        <v>68</v>
      </c>
      <c r="AY139" s="234" t="s">
        <v>175</v>
      </c>
    </row>
    <row r="140" s="13" customFormat="1">
      <c r="A140" s="13"/>
      <c r="B140" s="224"/>
      <c r="C140" s="225"/>
      <c r="D140" s="226" t="s">
        <v>186</v>
      </c>
      <c r="E140" s="227" t="s">
        <v>19</v>
      </c>
      <c r="F140" s="228" t="s">
        <v>189</v>
      </c>
      <c r="G140" s="225"/>
      <c r="H140" s="227" t="s">
        <v>19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186</v>
      </c>
      <c r="AU140" s="234" t="s">
        <v>78</v>
      </c>
      <c r="AV140" s="13" t="s">
        <v>76</v>
      </c>
      <c r="AW140" s="13" t="s">
        <v>188</v>
      </c>
      <c r="AX140" s="13" t="s">
        <v>68</v>
      </c>
      <c r="AY140" s="234" t="s">
        <v>175</v>
      </c>
    </row>
    <row r="141" s="13" customFormat="1">
      <c r="A141" s="13"/>
      <c r="B141" s="224"/>
      <c r="C141" s="225"/>
      <c r="D141" s="226" t="s">
        <v>186</v>
      </c>
      <c r="E141" s="227" t="s">
        <v>19</v>
      </c>
      <c r="F141" s="228" t="s">
        <v>205</v>
      </c>
      <c r="G141" s="225"/>
      <c r="H141" s="227" t="s">
        <v>19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186</v>
      </c>
      <c r="AU141" s="234" t="s">
        <v>78</v>
      </c>
      <c r="AV141" s="13" t="s">
        <v>76</v>
      </c>
      <c r="AW141" s="13" t="s">
        <v>188</v>
      </c>
      <c r="AX141" s="13" t="s">
        <v>68</v>
      </c>
      <c r="AY141" s="234" t="s">
        <v>175</v>
      </c>
    </row>
    <row r="142" s="14" customFormat="1">
      <c r="A142" s="14"/>
      <c r="B142" s="235"/>
      <c r="C142" s="236"/>
      <c r="D142" s="226" t="s">
        <v>186</v>
      </c>
      <c r="E142" s="237" t="s">
        <v>19</v>
      </c>
      <c r="F142" s="238" t="s">
        <v>206</v>
      </c>
      <c r="G142" s="236"/>
      <c r="H142" s="239">
        <v>10.4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186</v>
      </c>
      <c r="AU142" s="245" t="s">
        <v>78</v>
      </c>
      <c r="AV142" s="14" t="s">
        <v>78</v>
      </c>
      <c r="AW142" s="14" t="s">
        <v>188</v>
      </c>
      <c r="AX142" s="14" t="s">
        <v>68</v>
      </c>
      <c r="AY142" s="245" t="s">
        <v>175</v>
      </c>
    </row>
    <row r="143" s="15" customFormat="1">
      <c r="A143" s="15"/>
      <c r="B143" s="246"/>
      <c r="C143" s="247"/>
      <c r="D143" s="226" t="s">
        <v>186</v>
      </c>
      <c r="E143" s="248" t="s">
        <v>19</v>
      </c>
      <c r="F143" s="249" t="s">
        <v>191</v>
      </c>
      <c r="G143" s="247"/>
      <c r="H143" s="250">
        <v>10.4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6" t="s">
        <v>186</v>
      </c>
      <c r="AU143" s="256" t="s">
        <v>78</v>
      </c>
      <c r="AV143" s="15" t="s">
        <v>182</v>
      </c>
      <c r="AW143" s="15" t="s">
        <v>188</v>
      </c>
      <c r="AX143" s="15" t="s">
        <v>76</v>
      </c>
      <c r="AY143" s="256" t="s">
        <v>175</v>
      </c>
    </row>
    <row r="144" s="2" customFormat="1" ht="33" customHeight="1">
      <c r="A144" s="40"/>
      <c r="B144" s="41"/>
      <c r="C144" s="206" t="s">
        <v>182</v>
      </c>
      <c r="D144" s="206" t="s">
        <v>177</v>
      </c>
      <c r="E144" s="207" t="s">
        <v>207</v>
      </c>
      <c r="F144" s="208" t="s">
        <v>208</v>
      </c>
      <c r="G144" s="209" t="s">
        <v>194</v>
      </c>
      <c r="H144" s="210">
        <v>22.68</v>
      </c>
      <c r="I144" s="211"/>
      <c r="J144" s="212">
        <f>ROUND(I144*H144,2)</f>
        <v>0</v>
      </c>
      <c r="K144" s="208" t="s">
        <v>181</v>
      </c>
      <c r="L144" s="46"/>
      <c r="M144" s="213" t="s">
        <v>19</v>
      </c>
      <c r="N144" s="214" t="s">
        <v>39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182</v>
      </c>
      <c r="AT144" s="217" t="s">
        <v>177</v>
      </c>
      <c r="AU144" s="217" t="s">
        <v>78</v>
      </c>
      <c r="AY144" s="19" t="s">
        <v>175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76</v>
      </c>
      <c r="BK144" s="218">
        <f>ROUND(I144*H144,2)</f>
        <v>0</v>
      </c>
      <c r="BL144" s="19" t="s">
        <v>182</v>
      </c>
      <c r="BM144" s="217" t="s">
        <v>209</v>
      </c>
    </row>
    <row r="145" s="2" customFormat="1">
      <c r="A145" s="40"/>
      <c r="B145" s="41"/>
      <c r="C145" s="42"/>
      <c r="D145" s="219" t="s">
        <v>184</v>
      </c>
      <c r="E145" s="42"/>
      <c r="F145" s="220" t="s">
        <v>210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184</v>
      </c>
      <c r="AU145" s="19" t="s">
        <v>78</v>
      </c>
    </row>
    <row r="146" s="13" customFormat="1">
      <c r="A146" s="13"/>
      <c r="B146" s="224"/>
      <c r="C146" s="225"/>
      <c r="D146" s="226" t="s">
        <v>186</v>
      </c>
      <c r="E146" s="227" t="s">
        <v>19</v>
      </c>
      <c r="F146" s="228" t="s">
        <v>187</v>
      </c>
      <c r="G146" s="225"/>
      <c r="H146" s="227" t="s">
        <v>19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186</v>
      </c>
      <c r="AU146" s="234" t="s">
        <v>78</v>
      </c>
      <c r="AV146" s="13" t="s">
        <v>76</v>
      </c>
      <c r="AW146" s="13" t="s">
        <v>188</v>
      </c>
      <c r="AX146" s="13" t="s">
        <v>68</v>
      </c>
      <c r="AY146" s="234" t="s">
        <v>175</v>
      </c>
    </row>
    <row r="147" s="13" customFormat="1">
      <c r="A147" s="13"/>
      <c r="B147" s="224"/>
      <c r="C147" s="225"/>
      <c r="D147" s="226" t="s">
        <v>186</v>
      </c>
      <c r="E147" s="227" t="s">
        <v>19</v>
      </c>
      <c r="F147" s="228" t="s">
        <v>189</v>
      </c>
      <c r="G147" s="225"/>
      <c r="H147" s="227" t="s">
        <v>19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186</v>
      </c>
      <c r="AU147" s="234" t="s">
        <v>78</v>
      </c>
      <c r="AV147" s="13" t="s">
        <v>76</v>
      </c>
      <c r="AW147" s="13" t="s">
        <v>188</v>
      </c>
      <c r="AX147" s="13" t="s">
        <v>68</v>
      </c>
      <c r="AY147" s="234" t="s">
        <v>175</v>
      </c>
    </row>
    <row r="148" s="13" customFormat="1">
      <c r="A148" s="13"/>
      <c r="B148" s="224"/>
      <c r="C148" s="225"/>
      <c r="D148" s="226" t="s">
        <v>186</v>
      </c>
      <c r="E148" s="227" t="s">
        <v>19</v>
      </c>
      <c r="F148" s="228" t="s">
        <v>198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186</v>
      </c>
      <c r="AU148" s="234" t="s">
        <v>78</v>
      </c>
      <c r="AV148" s="13" t="s">
        <v>76</v>
      </c>
      <c r="AW148" s="13" t="s">
        <v>188</v>
      </c>
      <c r="AX148" s="13" t="s">
        <v>68</v>
      </c>
      <c r="AY148" s="234" t="s">
        <v>175</v>
      </c>
    </row>
    <row r="149" s="13" customFormat="1">
      <c r="A149" s="13"/>
      <c r="B149" s="224"/>
      <c r="C149" s="225"/>
      <c r="D149" s="226" t="s">
        <v>186</v>
      </c>
      <c r="E149" s="227" t="s">
        <v>19</v>
      </c>
      <c r="F149" s="228" t="s">
        <v>211</v>
      </c>
      <c r="G149" s="225"/>
      <c r="H149" s="227" t="s">
        <v>19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186</v>
      </c>
      <c r="AU149" s="234" t="s">
        <v>78</v>
      </c>
      <c r="AV149" s="13" t="s">
        <v>76</v>
      </c>
      <c r="AW149" s="13" t="s">
        <v>188</v>
      </c>
      <c r="AX149" s="13" t="s">
        <v>68</v>
      </c>
      <c r="AY149" s="234" t="s">
        <v>175</v>
      </c>
    </row>
    <row r="150" s="14" customFormat="1">
      <c r="A150" s="14"/>
      <c r="B150" s="235"/>
      <c r="C150" s="236"/>
      <c r="D150" s="226" t="s">
        <v>186</v>
      </c>
      <c r="E150" s="237" t="s">
        <v>19</v>
      </c>
      <c r="F150" s="238" t="s">
        <v>212</v>
      </c>
      <c r="G150" s="236"/>
      <c r="H150" s="239">
        <v>22.680000000000003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186</v>
      </c>
      <c r="AU150" s="245" t="s">
        <v>78</v>
      </c>
      <c r="AV150" s="14" t="s">
        <v>78</v>
      </c>
      <c r="AW150" s="14" t="s">
        <v>188</v>
      </c>
      <c r="AX150" s="14" t="s">
        <v>68</v>
      </c>
      <c r="AY150" s="245" t="s">
        <v>175</v>
      </c>
    </row>
    <row r="151" s="15" customFormat="1">
      <c r="A151" s="15"/>
      <c r="B151" s="246"/>
      <c r="C151" s="247"/>
      <c r="D151" s="226" t="s">
        <v>186</v>
      </c>
      <c r="E151" s="248" t="s">
        <v>19</v>
      </c>
      <c r="F151" s="249" t="s">
        <v>191</v>
      </c>
      <c r="G151" s="247"/>
      <c r="H151" s="250">
        <v>22.680000000000003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6" t="s">
        <v>186</v>
      </c>
      <c r="AU151" s="256" t="s">
        <v>78</v>
      </c>
      <c r="AV151" s="15" t="s">
        <v>182</v>
      </c>
      <c r="AW151" s="15" t="s">
        <v>188</v>
      </c>
      <c r="AX151" s="15" t="s">
        <v>76</v>
      </c>
      <c r="AY151" s="256" t="s">
        <v>175</v>
      </c>
    </row>
    <row r="152" s="2" customFormat="1" ht="33" customHeight="1">
      <c r="A152" s="40"/>
      <c r="B152" s="41"/>
      <c r="C152" s="206" t="s">
        <v>213</v>
      </c>
      <c r="D152" s="206" t="s">
        <v>177</v>
      </c>
      <c r="E152" s="207" t="s">
        <v>214</v>
      </c>
      <c r="F152" s="208" t="s">
        <v>215</v>
      </c>
      <c r="G152" s="209" t="s">
        <v>194</v>
      </c>
      <c r="H152" s="210">
        <v>95.081999999999994</v>
      </c>
      <c r="I152" s="211"/>
      <c r="J152" s="212">
        <f>ROUND(I152*H152,2)</f>
        <v>0</v>
      </c>
      <c r="K152" s="208" t="s">
        <v>181</v>
      </c>
      <c r="L152" s="46"/>
      <c r="M152" s="213" t="s">
        <v>19</v>
      </c>
      <c r="N152" s="214" t="s">
        <v>39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182</v>
      </c>
      <c r="AT152" s="217" t="s">
        <v>177</v>
      </c>
      <c r="AU152" s="217" t="s">
        <v>78</v>
      </c>
      <c r="AY152" s="19" t="s">
        <v>175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76</v>
      </c>
      <c r="BK152" s="218">
        <f>ROUND(I152*H152,2)</f>
        <v>0</v>
      </c>
      <c r="BL152" s="19" t="s">
        <v>182</v>
      </c>
      <c r="BM152" s="217" t="s">
        <v>216</v>
      </c>
    </row>
    <row r="153" s="2" customFormat="1">
      <c r="A153" s="40"/>
      <c r="B153" s="41"/>
      <c r="C153" s="42"/>
      <c r="D153" s="219" t="s">
        <v>184</v>
      </c>
      <c r="E153" s="42"/>
      <c r="F153" s="220" t="s">
        <v>217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184</v>
      </c>
      <c r="AU153" s="19" t="s">
        <v>78</v>
      </c>
    </row>
    <row r="154" s="13" customFormat="1">
      <c r="A154" s="13"/>
      <c r="B154" s="224"/>
      <c r="C154" s="225"/>
      <c r="D154" s="226" t="s">
        <v>186</v>
      </c>
      <c r="E154" s="227" t="s">
        <v>19</v>
      </c>
      <c r="F154" s="228" t="s">
        <v>187</v>
      </c>
      <c r="G154" s="225"/>
      <c r="H154" s="227" t="s">
        <v>19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186</v>
      </c>
      <c r="AU154" s="234" t="s">
        <v>78</v>
      </c>
      <c r="AV154" s="13" t="s">
        <v>76</v>
      </c>
      <c r="AW154" s="13" t="s">
        <v>188</v>
      </c>
      <c r="AX154" s="13" t="s">
        <v>68</v>
      </c>
      <c r="AY154" s="234" t="s">
        <v>175</v>
      </c>
    </row>
    <row r="155" s="13" customFormat="1">
      <c r="A155" s="13"/>
      <c r="B155" s="224"/>
      <c r="C155" s="225"/>
      <c r="D155" s="226" t="s">
        <v>186</v>
      </c>
      <c r="E155" s="227" t="s">
        <v>19</v>
      </c>
      <c r="F155" s="228" t="s">
        <v>189</v>
      </c>
      <c r="G155" s="225"/>
      <c r="H155" s="227" t="s">
        <v>19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186</v>
      </c>
      <c r="AU155" s="234" t="s">
        <v>78</v>
      </c>
      <c r="AV155" s="13" t="s">
        <v>76</v>
      </c>
      <c r="AW155" s="13" t="s">
        <v>188</v>
      </c>
      <c r="AX155" s="13" t="s">
        <v>68</v>
      </c>
      <c r="AY155" s="234" t="s">
        <v>175</v>
      </c>
    </row>
    <row r="156" s="13" customFormat="1">
      <c r="A156" s="13"/>
      <c r="B156" s="224"/>
      <c r="C156" s="225"/>
      <c r="D156" s="226" t="s">
        <v>186</v>
      </c>
      <c r="E156" s="227" t="s">
        <v>19</v>
      </c>
      <c r="F156" s="228" t="s">
        <v>198</v>
      </c>
      <c r="G156" s="225"/>
      <c r="H156" s="227" t="s">
        <v>19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186</v>
      </c>
      <c r="AU156" s="234" t="s">
        <v>78</v>
      </c>
      <c r="AV156" s="13" t="s">
        <v>76</v>
      </c>
      <c r="AW156" s="13" t="s">
        <v>188</v>
      </c>
      <c r="AX156" s="13" t="s">
        <v>68</v>
      </c>
      <c r="AY156" s="234" t="s">
        <v>175</v>
      </c>
    </row>
    <row r="157" s="13" customFormat="1">
      <c r="A157" s="13"/>
      <c r="B157" s="224"/>
      <c r="C157" s="225"/>
      <c r="D157" s="226" t="s">
        <v>186</v>
      </c>
      <c r="E157" s="227" t="s">
        <v>19</v>
      </c>
      <c r="F157" s="228" t="s">
        <v>211</v>
      </c>
      <c r="G157" s="225"/>
      <c r="H157" s="227" t="s">
        <v>19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186</v>
      </c>
      <c r="AU157" s="234" t="s">
        <v>78</v>
      </c>
      <c r="AV157" s="13" t="s">
        <v>76</v>
      </c>
      <c r="AW157" s="13" t="s">
        <v>188</v>
      </c>
      <c r="AX157" s="13" t="s">
        <v>68</v>
      </c>
      <c r="AY157" s="234" t="s">
        <v>175</v>
      </c>
    </row>
    <row r="158" s="14" customFormat="1">
      <c r="A158" s="14"/>
      <c r="B158" s="235"/>
      <c r="C158" s="236"/>
      <c r="D158" s="226" t="s">
        <v>186</v>
      </c>
      <c r="E158" s="237" t="s">
        <v>19</v>
      </c>
      <c r="F158" s="238" t="s">
        <v>218</v>
      </c>
      <c r="G158" s="236"/>
      <c r="H158" s="239">
        <v>75.765000000000001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186</v>
      </c>
      <c r="AU158" s="245" t="s">
        <v>78</v>
      </c>
      <c r="AV158" s="14" t="s">
        <v>78</v>
      </c>
      <c r="AW158" s="14" t="s">
        <v>188</v>
      </c>
      <c r="AX158" s="14" t="s">
        <v>68</v>
      </c>
      <c r="AY158" s="245" t="s">
        <v>175</v>
      </c>
    </row>
    <row r="159" s="14" customFormat="1">
      <c r="A159" s="14"/>
      <c r="B159" s="235"/>
      <c r="C159" s="236"/>
      <c r="D159" s="226" t="s">
        <v>186</v>
      </c>
      <c r="E159" s="237" t="s">
        <v>19</v>
      </c>
      <c r="F159" s="238" t="s">
        <v>219</v>
      </c>
      <c r="G159" s="236"/>
      <c r="H159" s="239">
        <v>8.8000000000000007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186</v>
      </c>
      <c r="AU159" s="245" t="s">
        <v>78</v>
      </c>
      <c r="AV159" s="14" t="s">
        <v>78</v>
      </c>
      <c r="AW159" s="14" t="s">
        <v>188</v>
      </c>
      <c r="AX159" s="14" t="s">
        <v>68</v>
      </c>
      <c r="AY159" s="245" t="s">
        <v>175</v>
      </c>
    </row>
    <row r="160" s="14" customFormat="1">
      <c r="A160" s="14"/>
      <c r="B160" s="235"/>
      <c r="C160" s="236"/>
      <c r="D160" s="226" t="s">
        <v>186</v>
      </c>
      <c r="E160" s="237" t="s">
        <v>19</v>
      </c>
      <c r="F160" s="238" t="s">
        <v>220</v>
      </c>
      <c r="G160" s="236"/>
      <c r="H160" s="239">
        <v>6.21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186</v>
      </c>
      <c r="AU160" s="245" t="s">
        <v>78</v>
      </c>
      <c r="AV160" s="14" t="s">
        <v>78</v>
      </c>
      <c r="AW160" s="14" t="s">
        <v>188</v>
      </c>
      <c r="AX160" s="14" t="s">
        <v>68</v>
      </c>
      <c r="AY160" s="245" t="s">
        <v>175</v>
      </c>
    </row>
    <row r="161" s="14" customFormat="1">
      <c r="A161" s="14"/>
      <c r="B161" s="235"/>
      <c r="C161" s="236"/>
      <c r="D161" s="226" t="s">
        <v>186</v>
      </c>
      <c r="E161" s="237" t="s">
        <v>19</v>
      </c>
      <c r="F161" s="238" t="s">
        <v>221</v>
      </c>
      <c r="G161" s="236"/>
      <c r="H161" s="239">
        <v>3.2200000000000006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186</v>
      </c>
      <c r="AU161" s="245" t="s">
        <v>78</v>
      </c>
      <c r="AV161" s="14" t="s">
        <v>78</v>
      </c>
      <c r="AW161" s="14" t="s">
        <v>188</v>
      </c>
      <c r="AX161" s="14" t="s">
        <v>68</v>
      </c>
      <c r="AY161" s="245" t="s">
        <v>175</v>
      </c>
    </row>
    <row r="162" s="14" customFormat="1">
      <c r="A162" s="14"/>
      <c r="B162" s="235"/>
      <c r="C162" s="236"/>
      <c r="D162" s="226" t="s">
        <v>186</v>
      </c>
      <c r="E162" s="237" t="s">
        <v>19</v>
      </c>
      <c r="F162" s="238" t="s">
        <v>222</v>
      </c>
      <c r="G162" s="236"/>
      <c r="H162" s="239">
        <v>0.504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186</v>
      </c>
      <c r="AU162" s="245" t="s">
        <v>78</v>
      </c>
      <c r="AV162" s="14" t="s">
        <v>78</v>
      </c>
      <c r="AW162" s="14" t="s">
        <v>188</v>
      </c>
      <c r="AX162" s="14" t="s">
        <v>68</v>
      </c>
      <c r="AY162" s="245" t="s">
        <v>175</v>
      </c>
    </row>
    <row r="163" s="14" customFormat="1">
      <c r="A163" s="14"/>
      <c r="B163" s="235"/>
      <c r="C163" s="236"/>
      <c r="D163" s="226" t="s">
        <v>186</v>
      </c>
      <c r="E163" s="237" t="s">
        <v>19</v>
      </c>
      <c r="F163" s="238" t="s">
        <v>223</v>
      </c>
      <c r="G163" s="236"/>
      <c r="H163" s="239">
        <v>0.58250000000000002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186</v>
      </c>
      <c r="AU163" s="245" t="s">
        <v>78</v>
      </c>
      <c r="AV163" s="14" t="s">
        <v>78</v>
      </c>
      <c r="AW163" s="14" t="s">
        <v>188</v>
      </c>
      <c r="AX163" s="14" t="s">
        <v>68</v>
      </c>
      <c r="AY163" s="245" t="s">
        <v>175</v>
      </c>
    </row>
    <row r="164" s="15" customFormat="1">
      <c r="A164" s="15"/>
      <c r="B164" s="246"/>
      <c r="C164" s="247"/>
      <c r="D164" s="226" t="s">
        <v>186</v>
      </c>
      <c r="E164" s="248" t="s">
        <v>19</v>
      </c>
      <c r="F164" s="249" t="s">
        <v>191</v>
      </c>
      <c r="G164" s="247"/>
      <c r="H164" s="250">
        <v>95.081499999999991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186</v>
      </c>
      <c r="AU164" s="256" t="s">
        <v>78</v>
      </c>
      <c r="AV164" s="15" t="s">
        <v>182</v>
      </c>
      <c r="AW164" s="15" t="s">
        <v>188</v>
      </c>
      <c r="AX164" s="15" t="s">
        <v>76</v>
      </c>
      <c r="AY164" s="256" t="s">
        <v>175</v>
      </c>
    </row>
    <row r="165" s="2" customFormat="1" ht="37.8" customHeight="1">
      <c r="A165" s="40"/>
      <c r="B165" s="41"/>
      <c r="C165" s="206" t="s">
        <v>224</v>
      </c>
      <c r="D165" s="206" t="s">
        <v>177</v>
      </c>
      <c r="E165" s="207" t="s">
        <v>225</v>
      </c>
      <c r="F165" s="208" t="s">
        <v>226</v>
      </c>
      <c r="G165" s="209" t="s">
        <v>194</v>
      </c>
      <c r="H165" s="210">
        <v>443.84399999999999</v>
      </c>
      <c r="I165" s="211"/>
      <c r="J165" s="212">
        <f>ROUND(I165*H165,2)</f>
        <v>0</v>
      </c>
      <c r="K165" s="208" t="s">
        <v>181</v>
      </c>
      <c r="L165" s="46"/>
      <c r="M165" s="213" t="s">
        <v>19</v>
      </c>
      <c r="N165" s="214" t="s">
        <v>39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182</v>
      </c>
      <c r="AT165" s="217" t="s">
        <v>177</v>
      </c>
      <c r="AU165" s="217" t="s">
        <v>78</v>
      </c>
      <c r="AY165" s="19" t="s">
        <v>175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76</v>
      </c>
      <c r="BK165" s="218">
        <f>ROUND(I165*H165,2)</f>
        <v>0</v>
      </c>
      <c r="BL165" s="19" t="s">
        <v>182</v>
      </c>
      <c r="BM165" s="217" t="s">
        <v>227</v>
      </c>
    </row>
    <row r="166" s="2" customFormat="1">
      <c r="A166" s="40"/>
      <c r="B166" s="41"/>
      <c r="C166" s="42"/>
      <c r="D166" s="219" t="s">
        <v>184</v>
      </c>
      <c r="E166" s="42"/>
      <c r="F166" s="220" t="s">
        <v>228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184</v>
      </c>
      <c r="AU166" s="19" t="s">
        <v>78</v>
      </c>
    </row>
    <row r="167" s="13" customFormat="1">
      <c r="A167" s="13"/>
      <c r="B167" s="224"/>
      <c r="C167" s="225"/>
      <c r="D167" s="226" t="s">
        <v>186</v>
      </c>
      <c r="E167" s="227" t="s">
        <v>19</v>
      </c>
      <c r="F167" s="228" t="s">
        <v>229</v>
      </c>
      <c r="G167" s="225"/>
      <c r="H167" s="227" t="s">
        <v>19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186</v>
      </c>
      <c r="AU167" s="234" t="s">
        <v>78</v>
      </c>
      <c r="AV167" s="13" t="s">
        <v>76</v>
      </c>
      <c r="AW167" s="13" t="s">
        <v>188</v>
      </c>
      <c r="AX167" s="13" t="s">
        <v>68</v>
      </c>
      <c r="AY167" s="234" t="s">
        <v>175</v>
      </c>
    </row>
    <row r="168" s="14" customFormat="1">
      <c r="A168" s="14"/>
      <c r="B168" s="235"/>
      <c r="C168" s="236"/>
      <c r="D168" s="226" t="s">
        <v>186</v>
      </c>
      <c r="E168" s="237" t="s">
        <v>19</v>
      </c>
      <c r="F168" s="238" t="s">
        <v>230</v>
      </c>
      <c r="G168" s="236"/>
      <c r="H168" s="239">
        <v>158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186</v>
      </c>
      <c r="AU168" s="245" t="s">
        <v>78</v>
      </c>
      <c r="AV168" s="14" t="s">
        <v>78</v>
      </c>
      <c r="AW168" s="14" t="s">
        <v>188</v>
      </c>
      <c r="AX168" s="14" t="s">
        <v>68</v>
      </c>
      <c r="AY168" s="245" t="s">
        <v>175</v>
      </c>
    </row>
    <row r="169" s="13" customFormat="1">
      <c r="A169" s="13"/>
      <c r="B169" s="224"/>
      <c r="C169" s="225"/>
      <c r="D169" s="226" t="s">
        <v>186</v>
      </c>
      <c r="E169" s="227" t="s">
        <v>19</v>
      </c>
      <c r="F169" s="228" t="s">
        <v>231</v>
      </c>
      <c r="G169" s="225"/>
      <c r="H169" s="227" t="s">
        <v>19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186</v>
      </c>
      <c r="AU169" s="234" t="s">
        <v>78</v>
      </c>
      <c r="AV169" s="13" t="s">
        <v>76</v>
      </c>
      <c r="AW169" s="13" t="s">
        <v>188</v>
      </c>
      <c r="AX169" s="13" t="s">
        <v>68</v>
      </c>
      <c r="AY169" s="234" t="s">
        <v>175</v>
      </c>
    </row>
    <row r="170" s="14" customFormat="1">
      <c r="A170" s="14"/>
      <c r="B170" s="235"/>
      <c r="C170" s="236"/>
      <c r="D170" s="226" t="s">
        <v>186</v>
      </c>
      <c r="E170" s="237" t="s">
        <v>19</v>
      </c>
      <c r="F170" s="238" t="s">
        <v>230</v>
      </c>
      <c r="G170" s="236"/>
      <c r="H170" s="239">
        <v>158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186</v>
      </c>
      <c r="AU170" s="245" t="s">
        <v>78</v>
      </c>
      <c r="AV170" s="14" t="s">
        <v>78</v>
      </c>
      <c r="AW170" s="14" t="s">
        <v>188</v>
      </c>
      <c r="AX170" s="14" t="s">
        <v>68</v>
      </c>
      <c r="AY170" s="245" t="s">
        <v>175</v>
      </c>
    </row>
    <row r="171" s="13" customFormat="1">
      <c r="A171" s="13"/>
      <c r="B171" s="224"/>
      <c r="C171" s="225"/>
      <c r="D171" s="226" t="s">
        <v>186</v>
      </c>
      <c r="E171" s="227" t="s">
        <v>19</v>
      </c>
      <c r="F171" s="228" t="s">
        <v>189</v>
      </c>
      <c r="G171" s="225"/>
      <c r="H171" s="227" t="s">
        <v>19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186</v>
      </c>
      <c r="AU171" s="234" t="s">
        <v>78</v>
      </c>
      <c r="AV171" s="13" t="s">
        <v>76</v>
      </c>
      <c r="AW171" s="13" t="s">
        <v>188</v>
      </c>
      <c r="AX171" s="13" t="s">
        <v>68</v>
      </c>
      <c r="AY171" s="234" t="s">
        <v>175</v>
      </c>
    </row>
    <row r="172" s="13" customFormat="1">
      <c r="A172" s="13"/>
      <c r="B172" s="224"/>
      <c r="C172" s="225"/>
      <c r="D172" s="226" t="s">
        <v>186</v>
      </c>
      <c r="E172" s="227" t="s">
        <v>19</v>
      </c>
      <c r="F172" s="228" t="s">
        <v>232</v>
      </c>
      <c r="G172" s="225"/>
      <c r="H172" s="227" t="s">
        <v>19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186</v>
      </c>
      <c r="AU172" s="234" t="s">
        <v>78</v>
      </c>
      <c r="AV172" s="13" t="s">
        <v>76</v>
      </c>
      <c r="AW172" s="13" t="s">
        <v>188</v>
      </c>
      <c r="AX172" s="13" t="s">
        <v>68</v>
      </c>
      <c r="AY172" s="234" t="s">
        <v>175</v>
      </c>
    </row>
    <row r="173" s="14" customFormat="1">
      <c r="A173" s="14"/>
      <c r="B173" s="235"/>
      <c r="C173" s="236"/>
      <c r="D173" s="226" t="s">
        <v>186</v>
      </c>
      <c r="E173" s="237" t="s">
        <v>19</v>
      </c>
      <c r="F173" s="238" t="s">
        <v>233</v>
      </c>
      <c r="G173" s="236"/>
      <c r="H173" s="239">
        <v>63.921999999999997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186</v>
      </c>
      <c r="AU173" s="245" t="s">
        <v>78</v>
      </c>
      <c r="AV173" s="14" t="s">
        <v>78</v>
      </c>
      <c r="AW173" s="14" t="s">
        <v>188</v>
      </c>
      <c r="AX173" s="14" t="s">
        <v>68</v>
      </c>
      <c r="AY173" s="245" t="s">
        <v>175</v>
      </c>
    </row>
    <row r="174" s="13" customFormat="1">
      <c r="A174" s="13"/>
      <c r="B174" s="224"/>
      <c r="C174" s="225"/>
      <c r="D174" s="226" t="s">
        <v>186</v>
      </c>
      <c r="E174" s="227" t="s">
        <v>19</v>
      </c>
      <c r="F174" s="228" t="s">
        <v>234</v>
      </c>
      <c r="G174" s="225"/>
      <c r="H174" s="227" t="s">
        <v>19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186</v>
      </c>
      <c r="AU174" s="234" t="s">
        <v>78</v>
      </c>
      <c r="AV174" s="13" t="s">
        <v>76</v>
      </c>
      <c r="AW174" s="13" t="s">
        <v>188</v>
      </c>
      <c r="AX174" s="13" t="s">
        <v>68</v>
      </c>
      <c r="AY174" s="234" t="s">
        <v>175</v>
      </c>
    </row>
    <row r="175" s="14" customFormat="1">
      <c r="A175" s="14"/>
      <c r="B175" s="235"/>
      <c r="C175" s="236"/>
      <c r="D175" s="226" t="s">
        <v>186</v>
      </c>
      <c r="E175" s="237" t="s">
        <v>19</v>
      </c>
      <c r="F175" s="238" t="s">
        <v>233</v>
      </c>
      <c r="G175" s="236"/>
      <c r="H175" s="239">
        <v>63.921999999999997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186</v>
      </c>
      <c r="AU175" s="245" t="s">
        <v>78</v>
      </c>
      <c r="AV175" s="14" t="s">
        <v>78</v>
      </c>
      <c r="AW175" s="14" t="s">
        <v>188</v>
      </c>
      <c r="AX175" s="14" t="s">
        <v>68</v>
      </c>
      <c r="AY175" s="245" t="s">
        <v>175</v>
      </c>
    </row>
    <row r="176" s="15" customFormat="1">
      <c r="A176" s="15"/>
      <c r="B176" s="246"/>
      <c r="C176" s="247"/>
      <c r="D176" s="226" t="s">
        <v>186</v>
      </c>
      <c r="E176" s="248" t="s">
        <v>19</v>
      </c>
      <c r="F176" s="249" t="s">
        <v>191</v>
      </c>
      <c r="G176" s="247"/>
      <c r="H176" s="250">
        <v>443.84400000000005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186</v>
      </c>
      <c r="AU176" s="256" t="s">
        <v>78</v>
      </c>
      <c r="AV176" s="15" t="s">
        <v>182</v>
      </c>
      <c r="AW176" s="15" t="s">
        <v>188</v>
      </c>
      <c r="AX176" s="15" t="s">
        <v>76</v>
      </c>
      <c r="AY176" s="256" t="s">
        <v>175</v>
      </c>
    </row>
    <row r="177" s="2" customFormat="1" ht="37.8" customHeight="1">
      <c r="A177" s="40"/>
      <c r="B177" s="41"/>
      <c r="C177" s="206" t="s">
        <v>235</v>
      </c>
      <c r="D177" s="206" t="s">
        <v>177</v>
      </c>
      <c r="E177" s="207" t="s">
        <v>236</v>
      </c>
      <c r="F177" s="208" t="s">
        <v>237</v>
      </c>
      <c r="G177" s="209" t="s">
        <v>194</v>
      </c>
      <c r="H177" s="210">
        <v>458.08300000000003</v>
      </c>
      <c r="I177" s="211"/>
      <c r="J177" s="212">
        <f>ROUND(I177*H177,2)</f>
        <v>0</v>
      </c>
      <c r="K177" s="208" t="s">
        <v>181</v>
      </c>
      <c r="L177" s="46"/>
      <c r="M177" s="213" t="s">
        <v>19</v>
      </c>
      <c r="N177" s="214" t="s">
        <v>39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182</v>
      </c>
      <c r="AT177" s="217" t="s">
        <v>177</v>
      </c>
      <c r="AU177" s="217" t="s">
        <v>78</v>
      </c>
      <c r="AY177" s="19" t="s">
        <v>175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76</v>
      </c>
      <c r="BK177" s="218">
        <f>ROUND(I177*H177,2)</f>
        <v>0</v>
      </c>
      <c r="BL177" s="19" t="s">
        <v>182</v>
      </c>
      <c r="BM177" s="217" t="s">
        <v>238</v>
      </c>
    </row>
    <row r="178" s="2" customFormat="1">
      <c r="A178" s="40"/>
      <c r="B178" s="41"/>
      <c r="C178" s="42"/>
      <c r="D178" s="219" t="s">
        <v>184</v>
      </c>
      <c r="E178" s="42"/>
      <c r="F178" s="220" t="s">
        <v>239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184</v>
      </c>
      <c r="AU178" s="19" t="s">
        <v>78</v>
      </c>
    </row>
    <row r="179" s="13" customFormat="1">
      <c r="A179" s="13"/>
      <c r="B179" s="224"/>
      <c r="C179" s="225"/>
      <c r="D179" s="226" t="s">
        <v>186</v>
      </c>
      <c r="E179" s="227" t="s">
        <v>19</v>
      </c>
      <c r="F179" s="228" t="s">
        <v>240</v>
      </c>
      <c r="G179" s="225"/>
      <c r="H179" s="227" t="s">
        <v>19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186</v>
      </c>
      <c r="AU179" s="234" t="s">
        <v>78</v>
      </c>
      <c r="AV179" s="13" t="s">
        <v>76</v>
      </c>
      <c r="AW179" s="13" t="s">
        <v>188</v>
      </c>
      <c r="AX179" s="13" t="s">
        <v>68</v>
      </c>
      <c r="AY179" s="234" t="s">
        <v>175</v>
      </c>
    </row>
    <row r="180" s="14" customFormat="1">
      <c r="A180" s="14"/>
      <c r="B180" s="235"/>
      <c r="C180" s="236"/>
      <c r="D180" s="226" t="s">
        <v>186</v>
      </c>
      <c r="E180" s="237" t="s">
        <v>19</v>
      </c>
      <c r="F180" s="238" t="s">
        <v>241</v>
      </c>
      <c r="G180" s="236"/>
      <c r="H180" s="239">
        <v>522.005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186</v>
      </c>
      <c r="AU180" s="245" t="s">
        <v>78</v>
      </c>
      <c r="AV180" s="14" t="s">
        <v>78</v>
      </c>
      <c r="AW180" s="14" t="s">
        <v>188</v>
      </c>
      <c r="AX180" s="14" t="s">
        <v>68</v>
      </c>
      <c r="AY180" s="245" t="s">
        <v>175</v>
      </c>
    </row>
    <row r="181" s="13" customFormat="1">
      <c r="A181" s="13"/>
      <c r="B181" s="224"/>
      <c r="C181" s="225"/>
      <c r="D181" s="226" t="s">
        <v>186</v>
      </c>
      <c r="E181" s="227" t="s">
        <v>19</v>
      </c>
      <c r="F181" s="228" t="s">
        <v>242</v>
      </c>
      <c r="G181" s="225"/>
      <c r="H181" s="227" t="s">
        <v>19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186</v>
      </c>
      <c r="AU181" s="234" t="s">
        <v>78</v>
      </c>
      <c r="AV181" s="13" t="s">
        <v>76</v>
      </c>
      <c r="AW181" s="13" t="s">
        <v>188</v>
      </c>
      <c r="AX181" s="13" t="s">
        <v>68</v>
      </c>
      <c r="AY181" s="234" t="s">
        <v>175</v>
      </c>
    </row>
    <row r="182" s="14" customFormat="1">
      <c r="A182" s="14"/>
      <c r="B182" s="235"/>
      <c r="C182" s="236"/>
      <c r="D182" s="226" t="s">
        <v>186</v>
      </c>
      <c r="E182" s="237" t="s">
        <v>19</v>
      </c>
      <c r="F182" s="238" t="s">
        <v>243</v>
      </c>
      <c r="G182" s="236"/>
      <c r="H182" s="239">
        <v>-63.921999999999997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186</v>
      </c>
      <c r="AU182" s="245" t="s">
        <v>78</v>
      </c>
      <c r="AV182" s="14" t="s">
        <v>78</v>
      </c>
      <c r="AW182" s="14" t="s">
        <v>188</v>
      </c>
      <c r="AX182" s="14" t="s">
        <v>68</v>
      </c>
      <c r="AY182" s="245" t="s">
        <v>175</v>
      </c>
    </row>
    <row r="183" s="15" customFormat="1">
      <c r="A183" s="15"/>
      <c r="B183" s="246"/>
      <c r="C183" s="247"/>
      <c r="D183" s="226" t="s">
        <v>186</v>
      </c>
      <c r="E183" s="248" t="s">
        <v>19</v>
      </c>
      <c r="F183" s="249" t="s">
        <v>191</v>
      </c>
      <c r="G183" s="247"/>
      <c r="H183" s="250">
        <v>458.08299999999997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6" t="s">
        <v>186</v>
      </c>
      <c r="AU183" s="256" t="s">
        <v>78</v>
      </c>
      <c r="AV183" s="15" t="s">
        <v>182</v>
      </c>
      <c r="AW183" s="15" t="s">
        <v>188</v>
      </c>
      <c r="AX183" s="15" t="s">
        <v>76</v>
      </c>
      <c r="AY183" s="256" t="s">
        <v>175</v>
      </c>
    </row>
    <row r="184" s="2" customFormat="1" ht="37.8" customHeight="1">
      <c r="A184" s="40"/>
      <c r="B184" s="41"/>
      <c r="C184" s="206" t="s">
        <v>244</v>
      </c>
      <c r="D184" s="206" t="s">
        <v>177</v>
      </c>
      <c r="E184" s="207" t="s">
        <v>245</v>
      </c>
      <c r="F184" s="208" t="s">
        <v>246</v>
      </c>
      <c r="G184" s="209" t="s">
        <v>194</v>
      </c>
      <c r="H184" s="210">
        <v>5038.9129999999996</v>
      </c>
      <c r="I184" s="211"/>
      <c r="J184" s="212">
        <f>ROUND(I184*H184,2)</f>
        <v>0</v>
      </c>
      <c r="K184" s="208" t="s">
        <v>181</v>
      </c>
      <c r="L184" s="46"/>
      <c r="M184" s="213" t="s">
        <v>19</v>
      </c>
      <c r="N184" s="214" t="s">
        <v>39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182</v>
      </c>
      <c r="AT184" s="217" t="s">
        <v>177</v>
      </c>
      <c r="AU184" s="217" t="s">
        <v>78</v>
      </c>
      <c r="AY184" s="19" t="s">
        <v>175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76</v>
      </c>
      <c r="BK184" s="218">
        <f>ROUND(I184*H184,2)</f>
        <v>0</v>
      </c>
      <c r="BL184" s="19" t="s">
        <v>182</v>
      </c>
      <c r="BM184" s="217" t="s">
        <v>247</v>
      </c>
    </row>
    <row r="185" s="2" customFormat="1">
      <c r="A185" s="40"/>
      <c r="B185" s="41"/>
      <c r="C185" s="42"/>
      <c r="D185" s="219" t="s">
        <v>184</v>
      </c>
      <c r="E185" s="42"/>
      <c r="F185" s="220" t="s">
        <v>248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184</v>
      </c>
      <c r="AU185" s="19" t="s">
        <v>78</v>
      </c>
    </row>
    <row r="186" s="14" customFormat="1">
      <c r="A186" s="14"/>
      <c r="B186" s="235"/>
      <c r="C186" s="236"/>
      <c r="D186" s="226" t="s">
        <v>186</v>
      </c>
      <c r="E186" s="237" t="s">
        <v>19</v>
      </c>
      <c r="F186" s="238" t="s">
        <v>249</v>
      </c>
      <c r="G186" s="236"/>
      <c r="H186" s="239">
        <v>5038.9130000000005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186</v>
      </c>
      <c r="AU186" s="245" t="s">
        <v>78</v>
      </c>
      <c r="AV186" s="14" t="s">
        <v>78</v>
      </c>
      <c r="AW186" s="14" t="s">
        <v>188</v>
      </c>
      <c r="AX186" s="14" t="s">
        <v>68</v>
      </c>
      <c r="AY186" s="245" t="s">
        <v>175</v>
      </c>
    </row>
    <row r="187" s="15" customFormat="1">
      <c r="A187" s="15"/>
      <c r="B187" s="246"/>
      <c r="C187" s="247"/>
      <c r="D187" s="226" t="s">
        <v>186</v>
      </c>
      <c r="E187" s="248" t="s">
        <v>19</v>
      </c>
      <c r="F187" s="249" t="s">
        <v>191</v>
      </c>
      <c r="G187" s="247"/>
      <c r="H187" s="250">
        <v>5038.9130000000005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186</v>
      </c>
      <c r="AU187" s="256" t="s">
        <v>78</v>
      </c>
      <c r="AV187" s="15" t="s">
        <v>182</v>
      </c>
      <c r="AW187" s="15" t="s">
        <v>188</v>
      </c>
      <c r="AX187" s="15" t="s">
        <v>76</v>
      </c>
      <c r="AY187" s="256" t="s">
        <v>175</v>
      </c>
    </row>
    <row r="188" s="2" customFormat="1" ht="24.15" customHeight="1">
      <c r="A188" s="40"/>
      <c r="B188" s="41"/>
      <c r="C188" s="206" t="s">
        <v>250</v>
      </c>
      <c r="D188" s="206" t="s">
        <v>177</v>
      </c>
      <c r="E188" s="207" t="s">
        <v>251</v>
      </c>
      <c r="F188" s="208" t="s">
        <v>252</v>
      </c>
      <c r="G188" s="209" t="s">
        <v>194</v>
      </c>
      <c r="H188" s="210">
        <v>221.922</v>
      </c>
      <c r="I188" s="211"/>
      <c r="J188" s="212">
        <f>ROUND(I188*H188,2)</f>
        <v>0</v>
      </c>
      <c r="K188" s="208" t="s">
        <v>181</v>
      </c>
      <c r="L188" s="46"/>
      <c r="M188" s="213" t="s">
        <v>19</v>
      </c>
      <c r="N188" s="214" t="s">
        <v>39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182</v>
      </c>
      <c r="AT188" s="217" t="s">
        <v>177</v>
      </c>
      <c r="AU188" s="217" t="s">
        <v>78</v>
      </c>
      <c r="AY188" s="19" t="s">
        <v>175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76</v>
      </c>
      <c r="BK188" s="218">
        <f>ROUND(I188*H188,2)</f>
        <v>0</v>
      </c>
      <c r="BL188" s="19" t="s">
        <v>182</v>
      </c>
      <c r="BM188" s="217" t="s">
        <v>253</v>
      </c>
    </row>
    <row r="189" s="2" customFormat="1">
      <c r="A189" s="40"/>
      <c r="B189" s="41"/>
      <c r="C189" s="42"/>
      <c r="D189" s="219" t="s">
        <v>184</v>
      </c>
      <c r="E189" s="42"/>
      <c r="F189" s="220" t="s">
        <v>254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184</v>
      </c>
      <c r="AU189" s="19" t="s">
        <v>78</v>
      </c>
    </row>
    <row r="190" s="13" customFormat="1">
      <c r="A190" s="13"/>
      <c r="B190" s="224"/>
      <c r="C190" s="225"/>
      <c r="D190" s="226" t="s">
        <v>186</v>
      </c>
      <c r="E190" s="227" t="s">
        <v>19</v>
      </c>
      <c r="F190" s="228" t="s">
        <v>231</v>
      </c>
      <c r="G190" s="225"/>
      <c r="H190" s="227" t="s">
        <v>19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186</v>
      </c>
      <c r="AU190" s="234" t="s">
        <v>78</v>
      </c>
      <c r="AV190" s="13" t="s">
        <v>76</v>
      </c>
      <c r="AW190" s="13" t="s">
        <v>188</v>
      </c>
      <c r="AX190" s="13" t="s">
        <v>68</v>
      </c>
      <c r="AY190" s="234" t="s">
        <v>175</v>
      </c>
    </row>
    <row r="191" s="14" customFormat="1">
      <c r="A191" s="14"/>
      <c r="B191" s="235"/>
      <c r="C191" s="236"/>
      <c r="D191" s="226" t="s">
        <v>186</v>
      </c>
      <c r="E191" s="237" t="s">
        <v>19</v>
      </c>
      <c r="F191" s="238" t="s">
        <v>230</v>
      </c>
      <c r="G191" s="236"/>
      <c r="H191" s="239">
        <v>158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186</v>
      </c>
      <c r="AU191" s="245" t="s">
        <v>78</v>
      </c>
      <c r="AV191" s="14" t="s">
        <v>78</v>
      </c>
      <c r="AW191" s="14" t="s">
        <v>188</v>
      </c>
      <c r="AX191" s="14" t="s">
        <v>68</v>
      </c>
      <c r="AY191" s="245" t="s">
        <v>175</v>
      </c>
    </row>
    <row r="192" s="13" customFormat="1">
      <c r="A192" s="13"/>
      <c r="B192" s="224"/>
      <c r="C192" s="225"/>
      <c r="D192" s="226" t="s">
        <v>186</v>
      </c>
      <c r="E192" s="227" t="s">
        <v>19</v>
      </c>
      <c r="F192" s="228" t="s">
        <v>189</v>
      </c>
      <c r="G192" s="225"/>
      <c r="H192" s="227" t="s">
        <v>19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186</v>
      </c>
      <c r="AU192" s="234" t="s">
        <v>78</v>
      </c>
      <c r="AV192" s="13" t="s">
        <v>76</v>
      </c>
      <c r="AW192" s="13" t="s">
        <v>188</v>
      </c>
      <c r="AX192" s="13" t="s">
        <v>68</v>
      </c>
      <c r="AY192" s="234" t="s">
        <v>175</v>
      </c>
    </row>
    <row r="193" s="13" customFormat="1">
      <c r="A193" s="13"/>
      <c r="B193" s="224"/>
      <c r="C193" s="225"/>
      <c r="D193" s="226" t="s">
        <v>186</v>
      </c>
      <c r="E193" s="227" t="s">
        <v>19</v>
      </c>
      <c r="F193" s="228" t="s">
        <v>234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186</v>
      </c>
      <c r="AU193" s="234" t="s">
        <v>78</v>
      </c>
      <c r="AV193" s="13" t="s">
        <v>76</v>
      </c>
      <c r="AW193" s="13" t="s">
        <v>188</v>
      </c>
      <c r="AX193" s="13" t="s">
        <v>68</v>
      </c>
      <c r="AY193" s="234" t="s">
        <v>175</v>
      </c>
    </row>
    <row r="194" s="14" customFormat="1">
      <c r="A194" s="14"/>
      <c r="B194" s="235"/>
      <c r="C194" s="236"/>
      <c r="D194" s="226" t="s">
        <v>186</v>
      </c>
      <c r="E194" s="237" t="s">
        <v>19</v>
      </c>
      <c r="F194" s="238" t="s">
        <v>233</v>
      </c>
      <c r="G194" s="236"/>
      <c r="H194" s="239">
        <v>63.921999999999997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186</v>
      </c>
      <c r="AU194" s="245" t="s">
        <v>78</v>
      </c>
      <c r="AV194" s="14" t="s">
        <v>78</v>
      </c>
      <c r="AW194" s="14" t="s">
        <v>188</v>
      </c>
      <c r="AX194" s="14" t="s">
        <v>68</v>
      </c>
      <c r="AY194" s="245" t="s">
        <v>175</v>
      </c>
    </row>
    <row r="195" s="15" customFormat="1">
      <c r="A195" s="15"/>
      <c r="B195" s="246"/>
      <c r="C195" s="247"/>
      <c r="D195" s="226" t="s">
        <v>186</v>
      </c>
      <c r="E195" s="248" t="s">
        <v>19</v>
      </c>
      <c r="F195" s="249" t="s">
        <v>191</v>
      </c>
      <c r="G195" s="247"/>
      <c r="H195" s="250">
        <v>221.922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186</v>
      </c>
      <c r="AU195" s="256" t="s">
        <v>78</v>
      </c>
      <c r="AV195" s="15" t="s">
        <v>182</v>
      </c>
      <c r="AW195" s="15" t="s">
        <v>188</v>
      </c>
      <c r="AX195" s="15" t="s">
        <v>76</v>
      </c>
      <c r="AY195" s="256" t="s">
        <v>175</v>
      </c>
    </row>
    <row r="196" s="2" customFormat="1" ht="16.5" customHeight="1">
      <c r="A196" s="40"/>
      <c r="B196" s="41"/>
      <c r="C196" s="206" t="s">
        <v>255</v>
      </c>
      <c r="D196" s="206" t="s">
        <v>177</v>
      </c>
      <c r="E196" s="207" t="s">
        <v>256</v>
      </c>
      <c r="F196" s="208" t="s">
        <v>257</v>
      </c>
      <c r="G196" s="209" t="s">
        <v>194</v>
      </c>
      <c r="H196" s="210">
        <v>221.922</v>
      </c>
      <c r="I196" s="211"/>
      <c r="J196" s="212">
        <f>ROUND(I196*H196,2)</f>
        <v>0</v>
      </c>
      <c r="K196" s="208" t="s">
        <v>181</v>
      </c>
      <c r="L196" s="46"/>
      <c r="M196" s="213" t="s">
        <v>19</v>
      </c>
      <c r="N196" s="214" t="s">
        <v>39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182</v>
      </c>
      <c r="AT196" s="217" t="s">
        <v>177</v>
      </c>
      <c r="AU196" s="217" t="s">
        <v>78</v>
      </c>
      <c r="AY196" s="19" t="s">
        <v>175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76</v>
      </c>
      <c r="BK196" s="218">
        <f>ROUND(I196*H196,2)</f>
        <v>0</v>
      </c>
      <c r="BL196" s="19" t="s">
        <v>182</v>
      </c>
      <c r="BM196" s="217" t="s">
        <v>258</v>
      </c>
    </row>
    <row r="197" s="2" customFormat="1">
      <c r="A197" s="40"/>
      <c r="B197" s="41"/>
      <c r="C197" s="42"/>
      <c r="D197" s="219" t="s">
        <v>184</v>
      </c>
      <c r="E197" s="42"/>
      <c r="F197" s="220" t="s">
        <v>259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184</v>
      </c>
      <c r="AU197" s="19" t="s">
        <v>78</v>
      </c>
    </row>
    <row r="198" s="13" customFormat="1">
      <c r="A198" s="13"/>
      <c r="B198" s="224"/>
      <c r="C198" s="225"/>
      <c r="D198" s="226" t="s">
        <v>186</v>
      </c>
      <c r="E198" s="227" t="s">
        <v>19</v>
      </c>
      <c r="F198" s="228" t="s">
        <v>260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186</v>
      </c>
      <c r="AU198" s="234" t="s">
        <v>78</v>
      </c>
      <c r="AV198" s="13" t="s">
        <v>76</v>
      </c>
      <c r="AW198" s="13" t="s">
        <v>188</v>
      </c>
      <c r="AX198" s="13" t="s">
        <v>68</v>
      </c>
      <c r="AY198" s="234" t="s">
        <v>175</v>
      </c>
    </row>
    <row r="199" s="14" customFormat="1">
      <c r="A199" s="14"/>
      <c r="B199" s="235"/>
      <c r="C199" s="236"/>
      <c r="D199" s="226" t="s">
        <v>186</v>
      </c>
      <c r="E199" s="237" t="s">
        <v>19</v>
      </c>
      <c r="F199" s="238" t="s">
        <v>230</v>
      </c>
      <c r="G199" s="236"/>
      <c r="H199" s="239">
        <v>158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186</v>
      </c>
      <c r="AU199" s="245" t="s">
        <v>78</v>
      </c>
      <c r="AV199" s="14" t="s">
        <v>78</v>
      </c>
      <c r="AW199" s="14" t="s">
        <v>188</v>
      </c>
      <c r="AX199" s="14" t="s">
        <v>68</v>
      </c>
      <c r="AY199" s="245" t="s">
        <v>175</v>
      </c>
    </row>
    <row r="200" s="13" customFormat="1">
      <c r="A200" s="13"/>
      <c r="B200" s="224"/>
      <c r="C200" s="225"/>
      <c r="D200" s="226" t="s">
        <v>186</v>
      </c>
      <c r="E200" s="227" t="s">
        <v>19</v>
      </c>
      <c r="F200" s="228" t="s">
        <v>261</v>
      </c>
      <c r="G200" s="225"/>
      <c r="H200" s="227" t="s">
        <v>19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186</v>
      </c>
      <c r="AU200" s="234" t="s">
        <v>78</v>
      </c>
      <c r="AV200" s="13" t="s">
        <v>76</v>
      </c>
      <c r="AW200" s="13" t="s">
        <v>188</v>
      </c>
      <c r="AX200" s="13" t="s">
        <v>68</v>
      </c>
      <c r="AY200" s="234" t="s">
        <v>175</v>
      </c>
    </row>
    <row r="201" s="14" customFormat="1">
      <c r="A201" s="14"/>
      <c r="B201" s="235"/>
      <c r="C201" s="236"/>
      <c r="D201" s="226" t="s">
        <v>186</v>
      </c>
      <c r="E201" s="237" t="s">
        <v>19</v>
      </c>
      <c r="F201" s="238" t="s">
        <v>233</v>
      </c>
      <c r="G201" s="236"/>
      <c r="H201" s="239">
        <v>63.921999999999997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186</v>
      </c>
      <c r="AU201" s="245" t="s">
        <v>78</v>
      </c>
      <c r="AV201" s="14" t="s">
        <v>78</v>
      </c>
      <c r="AW201" s="14" t="s">
        <v>188</v>
      </c>
      <c r="AX201" s="14" t="s">
        <v>68</v>
      </c>
      <c r="AY201" s="245" t="s">
        <v>175</v>
      </c>
    </row>
    <row r="202" s="15" customFormat="1">
      <c r="A202" s="15"/>
      <c r="B202" s="246"/>
      <c r="C202" s="247"/>
      <c r="D202" s="226" t="s">
        <v>186</v>
      </c>
      <c r="E202" s="248" t="s">
        <v>19</v>
      </c>
      <c r="F202" s="249" t="s">
        <v>191</v>
      </c>
      <c r="G202" s="247"/>
      <c r="H202" s="250">
        <v>221.922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186</v>
      </c>
      <c r="AU202" s="256" t="s">
        <v>78</v>
      </c>
      <c r="AV202" s="15" t="s">
        <v>182</v>
      </c>
      <c r="AW202" s="15" t="s">
        <v>188</v>
      </c>
      <c r="AX202" s="15" t="s">
        <v>76</v>
      </c>
      <c r="AY202" s="256" t="s">
        <v>175</v>
      </c>
    </row>
    <row r="203" s="2" customFormat="1" ht="33" customHeight="1">
      <c r="A203" s="40"/>
      <c r="B203" s="41"/>
      <c r="C203" s="206" t="s">
        <v>262</v>
      </c>
      <c r="D203" s="206" t="s">
        <v>177</v>
      </c>
      <c r="E203" s="207" t="s">
        <v>263</v>
      </c>
      <c r="F203" s="208" t="s">
        <v>264</v>
      </c>
      <c r="G203" s="209" t="s">
        <v>265</v>
      </c>
      <c r="H203" s="210">
        <v>870.35799999999995</v>
      </c>
      <c r="I203" s="211"/>
      <c r="J203" s="212">
        <f>ROUND(I203*H203,2)</f>
        <v>0</v>
      </c>
      <c r="K203" s="208" t="s">
        <v>181</v>
      </c>
      <c r="L203" s="46"/>
      <c r="M203" s="213" t="s">
        <v>19</v>
      </c>
      <c r="N203" s="214" t="s">
        <v>39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182</v>
      </c>
      <c r="AT203" s="217" t="s">
        <v>177</v>
      </c>
      <c r="AU203" s="217" t="s">
        <v>78</v>
      </c>
      <c r="AY203" s="19" t="s">
        <v>175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76</v>
      </c>
      <c r="BK203" s="218">
        <f>ROUND(I203*H203,2)</f>
        <v>0</v>
      </c>
      <c r="BL203" s="19" t="s">
        <v>182</v>
      </c>
      <c r="BM203" s="217" t="s">
        <v>266</v>
      </c>
    </row>
    <row r="204" s="2" customFormat="1">
      <c r="A204" s="40"/>
      <c r="B204" s="41"/>
      <c r="C204" s="42"/>
      <c r="D204" s="219" t="s">
        <v>184</v>
      </c>
      <c r="E204" s="42"/>
      <c r="F204" s="220" t="s">
        <v>267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184</v>
      </c>
      <c r="AU204" s="19" t="s">
        <v>78</v>
      </c>
    </row>
    <row r="205" s="14" customFormat="1">
      <c r="A205" s="14"/>
      <c r="B205" s="235"/>
      <c r="C205" s="236"/>
      <c r="D205" s="226" t="s">
        <v>186</v>
      </c>
      <c r="E205" s="237" t="s">
        <v>19</v>
      </c>
      <c r="F205" s="238" t="s">
        <v>268</v>
      </c>
      <c r="G205" s="236"/>
      <c r="H205" s="239">
        <v>870.35770000000002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186</v>
      </c>
      <c r="AU205" s="245" t="s">
        <v>78</v>
      </c>
      <c r="AV205" s="14" t="s">
        <v>78</v>
      </c>
      <c r="AW205" s="14" t="s">
        <v>188</v>
      </c>
      <c r="AX205" s="14" t="s">
        <v>68</v>
      </c>
      <c r="AY205" s="245" t="s">
        <v>175</v>
      </c>
    </row>
    <row r="206" s="15" customFormat="1">
      <c r="A206" s="15"/>
      <c r="B206" s="246"/>
      <c r="C206" s="247"/>
      <c r="D206" s="226" t="s">
        <v>186</v>
      </c>
      <c r="E206" s="248" t="s">
        <v>19</v>
      </c>
      <c r="F206" s="249" t="s">
        <v>191</v>
      </c>
      <c r="G206" s="247"/>
      <c r="H206" s="250">
        <v>870.35770000000002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186</v>
      </c>
      <c r="AU206" s="256" t="s">
        <v>78</v>
      </c>
      <c r="AV206" s="15" t="s">
        <v>182</v>
      </c>
      <c r="AW206" s="15" t="s">
        <v>188</v>
      </c>
      <c r="AX206" s="15" t="s">
        <v>76</v>
      </c>
      <c r="AY206" s="256" t="s">
        <v>175</v>
      </c>
    </row>
    <row r="207" s="2" customFormat="1" ht="24.15" customHeight="1">
      <c r="A207" s="40"/>
      <c r="B207" s="41"/>
      <c r="C207" s="206" t="s">
        <v>8</v>
      </c>
      <c r="D207" s="206" t="s">
        <v>177</v>
      </c>
      <c r="E207" s="207" t="s">
        <v>269</v>
      </c>
      <c r="F207" s="208" t="s">
        <v>270</v>
      </c>
      <c r="G207" s="209" t="s">
        <v>194</v>
      </c>
      <c r="H207" s="210">
        <v>63.921999999999997</v>
      </c>
      <c r="I207" s="211"/>
      <c r="J207" s="212">
        <f>ROUND(I207*H207,2)</f>
        <v>0</v>
      </c>
      <c r="K207" s="208" t="s">
        <v>181</v>
      </c>
      <c r="L207" s="46"/>
      <c r="M207" s="213" t="s">
        <v>19</v>
      </c>
      <c r="N207" s="214" t="s">
        <v>39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182</v>
      </c>
      <c r="AT207" s="217" t="s">
        <v>177</v>
      </c>
      <c r="AU207" s="217" t="s">
        <v>78</v>
      </c>
      <c r="AY207" s="19" t="s">
        <v>175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76</v>
      </c>
      <c r="BK207" s="218">
        <f>ROUND(I207*H207,2)</f>
        <v>0</v>
      </c>
      <c r="BL207" s="19" t="s">
        <v>182</v>
      </c>
      <c r="BM207" s="217" t="s">
        <v>271</v>
      </c>
    </row>
    <row r="208" s="2" customFormat="1">
      <c r="A208" s="40"/>
      <c r="B208" s="41"/>
      <c r="C208" s="42"/>
      <c r="D208" s="219" t="s">
        <v>184</v>
      </c>
      <c r="E208" s="42"/>
      <c r="F208" s="220" t="s">
        <v>272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184</v>
      </c>
      <c r="AU208" s="19" t="s">
        <v>78</v>
      </c>
    </row>
    <row r="209" s="13" customFormat="1">
      <c r="A209" s="13"/>
      <c r="B209" s="224"/>
      <c r="C209" s="225"/>
      <c r="D209" s="226" t="s">
        <v>186</v>
      </c>
      <c r="E209" s="227" t="s">
        <v>19</v>
      </c>
      <c r="F209" s="228" t="s">
        <v>187</v>
      </c>
      <c r="G209" s="225"/>
      <c r="H209" s="227" t="s">
        <v>19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186</v>
      </c>
      <c r="AU209" s="234" t="s">
        <v>78</v>
      </c>
      <c r="AV209" s="13" t="s">
        <v>76</v>
      </c>
      <c r="AW209" s="13" t="s">
        <v>188</v>
      </c>
      <c r="AX209" s="13" t="s">
        <v>68</v>
      </c>
      <c r="AY209" s="234" t="s">
        <v>175</v>
      </c>
    </row>
    <row r="210" s="13" customFormat="1">
      <c r="A210" s="13"/>
      <c r="B210" s="224"/>
      <c r="C210" s="225"/>
      <c r="D210" s="226" t="s">
        <v>186</v>
      </c>
      <c r="E210" s="227" t="s">
        <v>19</v>
      </c>
      <c r="F210" s="228" t="s">
        <v>189</v>
      </c>
      <c r="G210" s="225"/>
      <c r="H210" s="227" t="s">
        <v>19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186</v>
      </c>
      <c r="AU210" s="234" t="s">
        <v>78</v>
      </c>
      <c r="AV210" s="13" t="s">
        <v>76</v>
      </c>
      <c r="AW210" s="13" t="s">
        <v>188</v>
      </c>
      <c r="AX210" s="13" t="s">
        <v>68</v>
      </c>
      <c r="AY210" s="234" t="s">
        <v>175</v>
      </c>
    </row>
    <row r="211" s="13" customFormat="1">
      <c r="A211" s="13"/>
      <c r="B211" s="224"/>
      <c r="C211" s="225"/>
      <c r="D211" s="226" t="s">
        <v>186</v>
      </c>
      <c r="E211" s="227" t="s">
        <v>19</v>
      </c>
      <c r="F211" s="228" t="s">
        <v>273</v>
      </c>
      <c r="G211" s="225"/>
      <c r="H211" s="227" t="s">
        <v>19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186</v>
      </c>
      <c r="AU211" s="234" t="s">
        <v>78</v>
      </c>
      <c r="AV211" s="13" t="s">
        <v>76</v>
      </c>
      <c r="AW211" s="13" t="s">
        <v>188</v>
      </c>
      <c r="AX211" s="13" t="s">
        <v>68</v>
      </c>
      <c r="AY211" s="234" t="s">
        <v>175</v>
      </c>
    </row>
    <row r="212" s="14" customFormat="1">
      <c r="A212" s="14"/>
      <c r="B212" s="235"/>
      <c r="C212" s="236"/>
      <c r="D212" s="226" t="s">
        <v>186</v>
      </c>
      <c r="E212" s="237" t="s">
        <v>19</v>
      </c>
      <c r="F212" s="238" t="s">
        <v>274</v>
      </c>
      <c r="G212" s="236"/>
      <c r="H212" s="239">
        <v>55.5625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186</v>
      </c>
      <c r="AU212" s="245" t="s">
        <v>78</v>
      </c>
      <c r="AV212" s="14" t="s">
        <v>78</v>
      </c>
      <c r="AW212" s="14" t="s">
        <v>188</v>
      </c>
      <c r="AX212" s="14" t="s">
        <v>68</v>
      </c>
      <c r="AY212" s="245" t="s">
        <v>175</v>
      </c>
    </row>
    <row r="213" s="13" customFormat="1">
      <c r="A213" s="13"/>
      <c r="B213" s="224"/>
      <c r="C213" s="225"/>
      <c r="D213" s="226" t="s">
        <v>186</v>
      </c>
      <c r="E213" s="227" t="s">
        <v>19</v>
      </c>
      <c r="F213" s="228" t="s">
        <v>205</v>
      </c>
      <c r="G213" s="225"/>
      <c r="H213" s="227" t="s">
        <v>19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186</v>
      </c>
      <c r="AU213" s="234" t="s">
        <v>78</v>
      </c>
      <c r="AV213" s="13" t="s">
        <v>76</v>
      </c>
      <c r="AW213" s="13" t="s">
        <v>188</v>
      </c>
      <c r="AX213" s="13" t="s">
        <v>68</v>
      </c>
      <c r="AY213" s="234" t="s">
        <v>175</v>
      </c>
    </row>
    <row r="214" s="14" customFormat="1">
      <c r="A214" s="14"/>
      <c r="B214" s="235"/>
      <c r="C214" s="236"/>
      <c r="D214" s="226" t="s">
        <v>186</v>
      </c>
      <c r="E214" s="237" t="s">
        <v>19</v>
      </c>
      <c r="F214" s="238" t="s">
        <v>275</v>
      </c>
      <c r="G214" s="236"/>
      <c r="H214" s="239">
        <v>8.359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186</v>
      </c>
      <c r="AU214" s="245" t="s">
        <v>78</v>
      </c>
      <c r="AV214" s="14" t="s">
        <v>78</v>
      </c>
      <c r="AW214" s="14" t="s">
        <v>188</v>
      </c>
      <c r="AX214" s="14" t="s">
        <v>68</v>
      </c>
      <c r="AY214" s="245" t="s">
        <v>175</v>
      </c>
    </row>
    <row r="215" s="15" customFormat="1">
      <c r="A215" s="15"/>
      <c r="B215" s="246"/>
      <c r="C215" s="247"/>
      <c r="D215" s="226" t="s">
        <v>186</v>
      </c>
      <c r="E215" s="248" t="s">
        <v>19</v>
      </c>
      <c r="F215" s="249" t="s">
        <v>191</v>
      </c>
      <c r="G215" s="247"/>
      <c r="H215" s="250">
        <v>63.921500000000002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186</v>
      </c>
      <c r="AU215" s="256" t="s">
        <v>78</v>
      </c>
      <c r="AV215" s="15" t="s">
        <v>182</v>
      </c>
      <c r="AW215" s="15" t="s">
        <v>188</v>
      </c>
      <c r="AX215" s="15" t="s">
        <v>76</v>
      </c>
      <c r="AY215" s="256" t="s">
        <v>175</v>
      </c>
    </row>
    <row r="216" s="2" customFormat="1" ht="24.15" customHeight="1">
      <c r="A216" s="40"/>
      <c r="B216" s="41"/>
      <c r="C216" s="206" t="s">
        <v>276</v>
      </c>
      <c r="D216" s="206" t="s">
        <v>177</v>
      </c>
      <c r="E216" s="207" t="s">
        <v>277</v>
      </c>
      <c r="F216" s="208" t="s">
        <v>278</v>
      </c>
      <c r="G216" s="209" t="s">
        <v>180</v>
      </c>
      <c r="H216" s="210">
        <v>747.82500000000005</v>
      </c>
      <c r="I216" s="211"/>
      <c r="J216" s="212">
        <f>ROUND(I216*H216,2)</f>
        <v>0</v>
      </c>
      <c r="K216" s="208" t="s">
        <v>181</v>
      </c>
      <c r="L216" s="46"/>
      <c r="M216" s="213" t="s">
        <v>19</v>
      </c>
      <c r="N216" s="214" t="s">
        <v>39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182</v>
      </c>
      <c r="AT216" s="217" t="s">
        <v>177</v>
      </c>
      <c r="AU216" s="217" t="s">
        <v>78</v>
      </c>
      <c r="AY216" s="19" t="s">
        <v>175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76</v>
      </c>
      <c r="BK216" s="218">
        <f>ROUND(I216*H216,2)</f>
        <v>0</v>
      </c>
      <c r="BL216" s="19" t="s">
        <v>182</v>
      </c>
      <c r="BM216" s="217" t="s">
        <v>279</v>
      </c>
    </row>
    <row r="217" s="2" customFormat="1">
      <c r="A217" s="40"/>
      <c r="B217" s="41"/>
      <c r="C217" s="42"/>
      <c r="D217" s="219" t="s">
        <v>184</v>
      </c>
      <c r="E217" s="42"/>
      <c r="F217" s="220" t="s">
        <v>280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184</v>
      </c>
      <c r="AU217" s="19" t="s">
        <v>78</v>
      </c>
    </row>
    <row r="218" s="13" customFormat="1">
      <c r="A218" s="13"/>
      <c r="B218" s="224"/>
      <c r="C218" s="225"/>
      <c r="D218" s="226" t="s">
        <v>186</v>
      </c>
      <c r="E218" s="227" t="s">
        <v>19</v>
      </c>
      <c r="F218" s="228" t="s">
        <v>187</v>
      </c>
      <c r="G218" s="225"/>
      <c r="H218" s="227" t="s">
        <v>19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186</v>
      </c>
      <c r="AU218" s="234" t="s">
        <v>78</v>
      </c>
      <c r="AV218" s="13" t="s">
        <v>76</v>
      </c>
      <c r="AW218" s="13" t="s">
        <v>188</v>
      </c>
      <c r="AX218" s="13" t="s">
        <v>68</v>
      </c>
      <c r="AY218" s="234" t="s">
        <v>175</v>
      </c>
    </row>
    <row r="219" s="13" customFormat="1">
      <c r="A219" s="13"/>
      <c r="B219" s="224"/>
      <c r="C219" s="225"/>
      <c r="D219" s="226" t="s">
        <v>186</v>
      </c>
      <c r="E219" s="227" t="s">
        <v>19</v>
      </c>
      <c r="F219" s="228" t="s">
        <v>189</v>
      </c>
      <c r="G219" s="225"/>
      <c r="H219" s="227" t="s">
        <v>19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186</v>
      </c>
      <c r="AU219" s="234" t="s">
        <v>78</v>
      </c>
      <c r="AV219" s="13" t="s">
        <v>76</v>
      </c>
      <c r="AW219" s="13" t="s">
        <v>188</v>
      </c>
      <c r="AX219" s="13" t="s">
        <v>68</v>
      </c>
      <c r="AY219" s="234" t="s">
        <v>175</v>
      </c>
    </row>
    <row r="220" s="13" customFormat="1">
      <c r="A220" s="13"/>
      <c r="B220" s="224"/>
      <c r="C220" s="225"/>
      <c r="D220" s="226" t="s">
        <v>186</v>
      </c>
      <c r="E220" s="227" t="s">
        <v>19</v>
      </c>
      <c r="F220" s="228" t="s">
        <v>198</v>
      </c>
      <c r="G220" s="225"/>
      <c r="H220" s="227" t="s">
        <v>19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186</v>
      </c>
      <c r="AU220" s="234" t="s">
        <v>78</v>
      </c>
      <c r="AV220" s="13" t="s">
        <v>76</v>
      </c>
      <c r="AW220" s="13" t="s">
        <v>188</v>
      </c>
      <c r="AX220" s="13" t="s">
        <v>68</v>
      </c>
      <c r="AY220" s="234" t="s">
        <v>175</v>
      </c>
    </row>
    <row r="221" s="13" customFormat="1">
      <c r="A221" s="13"/>
      <c r="B221" s="224"/>
      <c r="C221" s="225"/>
      <c r="D221" s="226" t="s">
        <v>186</v>
      </c>
      <c r="E221" s="227" t="s">
        <v>19</v>
      </c>
      <c r="F221" s="228" t="s">
        <v>281</v>
      </c>
      <c r="G221" s="225"/>
      <c r="H221" s="227" t="s">
        <v>19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186</v>
      </c>
      <c r="AU221" s="234" t="s">
        <v>78</v>
      </c>
      <c r="AV221" s="13" t="s">
        <v>76</v>
      </c>
      <c r="AW221" s="13" t="s">
        <v>188</v>
      </c>
      <c r="AX221" s="13" t="s">
        <v>68</v>
      </c>
      <c r="AY221" s="234" t="s">
        <v>175</v>
      </c>
    </row>
    <row r="222" s="14" customFormat="1">
      <c r="A222" s="14"/>
      <c r="B222" s="235"/>
      <c r="C222" s="236"/>
      <c r="D222" s="226" t="s">
        <v>186</v>
      </c>
      <c r="E222" s="237" t="s">
        <v>19</v>
      </c>
      <c r="F222" s="238" t="s">
        <v>282</v>
      </c>
      <c r="G222" s="236"/>
      <c r="H222" s="239">
        <v>743.10000000000002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186</v>
      </c>
      <c r="AU222" s="245" t="s">
        <v>78</v>
      </c>
      <c r="AV222" s="14" t="s">
        <v>78</v>
      </c>
      <c r="AW222" s="14" t="s">
        <v>188</v>
      </c>
      <c r="AX222" s="14" t="s">
        <v>68</v>
      </c>
      <c r="AY222" s="245" t="s">
        <v>175</v>
      </c>
    </row>
    <row r="223" s="13" customFormat="1">
      <c r="A223" s="13"/>
      <c r="B223" s="224"/>
      <c r="C223" s="225"/>
      <c r="D223" s="226" t="s">
        <v>186</v>
      </c>
      <c r="E223" s="227" t="s">
        <v>19</v>
      </c>
      <c r="F223" s="228" t="s">
        <v>283</v>
      </c>
      <c r="G223" s="225"/>
      <c r="H223" s="227" t="s">
        <v>19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186</v>
      </c>
      <c r="AU223" s="234" t="s">
        <v>78</v>
      </c>
      <c r="AV223" s="13" t="s">
        <v>76</v>
      </c>
      <c r="AW223" s="13" t="s">
        <v>188</v>
      </c>
      <c r="AX223" s="13" t="s">
        <v>68</v>
      </c>
      <c r="AY223" s="234" t="s">
        <v>175</v>
      </c>
    </row>
    <row r="224" s="14" customFormat="1">
      <c r="A224" s="14"/>
      <c r="B224" s="235"/>
      <c r="C224" s="236"/>
      <c r="D224" s="226" t="s">
        <v>186</v>
      </c>
      <c r="E224" s="237" t="s">
        <v>19</v>
      </c>
      <c r="F224" s="238" t="s">
        <v>284</v>
      </c>
      <c r="G224" s="236"/>
      <c r="H224" s="239">
        <v>4.7249999999999996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186</v>
      </c>
      <c r="AU224" s="245" t="s">
        <v>78</v>
      </c>
      <c r="AV224" s="14" t="s">
        <v>78</v>
      </c>
      <c r="AW224" s="14" t="s">
        <v>188</v>
      </c>
      <c r="AX224" s="14" t="s">
        <v>68</v>
      </c>
      <c r="AY224" s="245" t="s">
        <v>175</v>
      </c>
    </row>
    <row r="225" s="15" customFormat="1">
      <c r="A225" s="15"/>
      <c r="B225" s="246"/>
      <c r="C225" s="247"/>
      <c r="D225" s="226" t="s">
        <v>186</v>
      </c>
      <c r="E225" s="248" t="s">
        <v>19</v>
      </c>
      <c r="F225" s="249" t="s">
        <v>191</v>
      </c>
      <c r="G225" s="247"/>
      <c r="H225" s="250">
        <v>747.82500000000005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186</v>
      </c>
      <c r="AU225" s="256" t="s">
        <v>78</v>
      </c>
      <c r="AV225" s="15" t="s">
        <v>182</v>
      </c>
      <c r="AW225" s="15" t="s">
        <v>188</v>
      </c>
      <c r="AX225" s="15" t="s">
        <v>76</v>
      </c>
      <c r="AY225" s="256" t="s">
        <v>175</v>
      </c>
    </row>
    <row r="226" s="12" customFormat="1" ht="22.8" customHeight="1">
      <c r="A226" s="12"/>
      <c r="B226" s="190"/>
      <c r="C226" s="191"/>
      <c r="D226" s="192" t="s">
        <v>67</v>
      </c>
      <c r="E226" s="204" t="s">
        <v>285</v>
      </c>
      <c r="F226" s="204" t="s">
        <v>286</v>
      </c>
      <c r="G226" s="191"/>
      <c r="H226" s="191"/>
      <c r="I226" s="194"/>
      <c r="J226" s="205">
        <f>BK226</f>
        <v>0</v>
      </c>
      <c r="K226" s="191"/>
      <c r="L226" s="196"/>
      <c r="M226" s="197"/>
      <c r="N226" s="198"/>
      <c r="O226" s="198"/>
      <c r="P226" s="199">
        <f>SUM(P227:P241)</f>
        <v>0</v>
      </c>
      <c r="Q226" s="198"/>
      <c r="R226" s="199">
        <f>SUM(R227:R241)</f>
        <v>0</v>
      </c>
      <c r="S226" s="198"/>
      <c r="T226" s="200">
        <f>SUM(T227:T241)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76</v>
      </c>
      <c r="AT226" s="202" t="s">
        <v>67</v>
      </c>
      <c r="AU226" s="202" t="s">
        <v>76</v>
      </c>
      <c r="AY226" s="201" t="s">
        <v>175</v>
      </c>
      <c r="BK226" s="203">
        <f>SUM(BK227:BK241)</f>
        <v>0</v>
      </c>
    </row>
    <row r="227" s="2" customFormat="1" ht="33" customHeight="1">
      <c r="A227" s="40"/>
      <c r="B227" s="41"/>
      <c r="C227" s="206" t="s">
        <v>287</v>
      </c>
      <c r="D227" s="206" t="s">
        <v>177</v>
      </c>
      <c r="E227" s="207" t="s">
        <v>288</v>
      </c>
      <c r="F227" s="208" t="s">
        <v>289</v>
      </c>
      <c r="G227" s="209" t="s">
        <v>180</v>
      </c>
      <c r="H227" s="210">
        <v>790</v>
      </c>
      <c r="I227" s="211"/>
      <c r="J227" s="212">
        <f>ROUND(I227*H227,2)</f>
        <v>0</v>
      </c>
      <c r="K227" s="208" t="s">
        <v>181</v>
      </c>
      <c r="L227" s="46"/>
      <c r="M227" s="213" t="s">
        <v>19</v>
      </c>
      <c r="N227" s="214" t="s">
        <v>39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182</v>
      </c>
      <c r="AT227" s="217" t="s">
        <v>177</v>
      </c>
      <c r="AU227" s="217" t="s">
        <v>78</v>
      </c>
      <c r="AY227" s="19" t="s">
        <v>175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76</v>
      </c>
      <c r="BK227" s="218">
        <f>ROUND(I227*H227,2)</f>
        <v>0</v>
      </c>
      <c r="BL227" s="19" t="s">
        <v>182</v>
      </c>
      <c r="BM227" s="217" t="s">
        <v>290</v>
      </c>
    </row>
    <row r="228" s="2" customFormat="1">
      <c r="A228" s="40"/>
      <c r="B228" s="41"/>
      <c r="C228" s="42"/>
      <c r="D228" s="219" t="s">
        <v>184</v>
      </c>
      <c r="E228" s="42"/>
      <c r="F228" s="220" t="s">
        <v>291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184</v>
      </c>
      <c r="AU228" s="19" t="s">
        <v>78</v>
      </c>
    </row>
    <row r="229" s="13" customFormat="1">
      <c r="A229" s="13"/>
      <c r="B229" s="224"/>
      <c r="C229" s="225"/>
      <c r="D229" s="226" t="s">
        <v>186</v>
      </c>
      <c r="E229" s="227" t="s">
        <v>19</v>
      </c>
      <c r="F229" s="228" t="s">
        <v>187</v>
      </c>
      <c r="G229" s="225"/>
      <c r="H229" s="227" t="s">
        <v>19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186</v>
      </c>
      <c r="AU229" s="234" t="s">
        <v>78</v>
      </c>
      <c r="AV229" s="13" t="s">
        <v>76</v>
      </c>
      <c r="AW229" s="13" t="s">
        <v>188</v>
      </c>
      <c r="AX229" s="13" t="s">
        <v>68</v>
      </c>
      <c r="AY229" s="234" t="s">
        <v>175</v>
      </c>
    </row>
    <row r="230" s="13" customFormat="1">
      <c r="A230" s="13"/>
      <c r="B230" s="224"/>
      <c r="C230" s="225"/>
      <c r="D230" s="226" t="s">
        <v>186</v>
      </c>
      <c r="E230" s="227" t="s">
        <v>19</v>
      </c>
      <c r="F230" s="228" t="s">
        <v>189</v>
      </c>
      <c r="G230" s="225"/>
      <c r="H230" s="227" t="s">
        <v>19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186</v>
      </c>
      <c r="AU230" s="234" t="s">
        <v>78</v>
      </c>
      <c r="AV230" s="13" t="s">
        <v>76</v>
      </c>
      <c r="AW230" s="13" t="s">
        <v>188</v>
      </c>
      <c r="AX230" s="13" t="s">
        <v>68</v>
      </c>
      <c r="AY230" s="234" t="s">
        <v>175</v>
      </c>
    </row>
    <row r="231" s="14" customFormat="1">
      <c r="A231" s="14"/>
      <c r="B231" s="235"/>
      <c r="C231" s="236"/>
      <c r="D231" s="226" t="s">
        <v>186</v>
      </c>
      <c r="E231" s="237" t="s">
        <v>19</v>
      </c>
      <c r="F231" s="238" t="s">
        <v>190</v>
      </c>
      <c r="G231" s="236"/>
      <c r="H231" s="239">
        <v>790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186</v>
      </c>
      <c r="AU231" s="245" t="s">
        <v>78</v>
      </c>
      <c r="AV231" s="14" t="s">
        <v>78</v>
      </c>
      <c r="AW231" s="14" t="s">
        <v>188</v>
      </c>
      <c r="AX231" s="14" t="s">
        <v>68</v>
      </c>
      <c r="AY231" s="245" t="s">
        <v>175</v>
      </c>
    </row>
    <row r="232" s="15" customFormat="1">
      <c r="A232" s="15"/>
      <c r="B232" s="246"/>
      <c r="C232" s="247"/>
      <c r="D232" s="226" t="s">
        <v>186</v>
      </c>
      <c r="E232" s="248" t="s">
        <v>19</v>
      </c>
      <c r="F232" s="249" t="s">
        <v>191</v>
      </c>
      <c r="G232" s="247"/>
      <c r="H232" s="250">
        <v>790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186</v>
      </c>
      <c r="AU232" s="256" t="s">
        <v>78</v>
      </c>
      <c r="AV232" s="15" t="s">
        <v>182</v>
      </c>
      <c r="AW232" s="15" t="s">
        <v>188</v>
      </c>
      <c r="AX232" s="15" t="s">
        <v>76</v>
      </c>
      <c r="AY232" s="256" t="s">
        <v>175</v>
      </c>
    </row>
    <row r="233" s="2" customFormat="1" ht="24.15" customHeight="1">
      <c r="A233" s="40"/>
      <c r="B233" s="41"/>
      <c r="C233" s="206" t="s">
        <v>292</v>
      </c>
      <c r="D233" s="206" t="s">
        <v>177</v>
      </c>
      <c r="E233" s="207" t="s">
        <v>293</v>
      </c>
      <c r="F233" s="208" t="s">
        <v>294</v>
      </c>
      <c r="G233" s="209" t="s">
        <v>180</v>
      </c>
      <c r="H233" s="210">
        <v>790</v>
      </c>
      <c r="I233" s="211"/>
      <c r="J233" s="212">
        <f>ROUND(I233*H233,2)</f>
        <v>0</v>
      </c>
      <c r="K233" s="208" t="s">
        <v>181</v>
      </c>
      <c r="L233" s="46"/>
      <c r="M233" s="213" t="s">
        <v>19</v>
      </c>
      <c r="N233" s="214" t="s">
        <v>39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182</v>
      </c>
      <c r="AT233" s="217" t="s">
        <v>177</v>
      </c>
      <c r="AU233" s="217" t="s">
        <v>78</v>
      </c>
      <c r="AY233" s="19" t="s">
        <v>175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76</v>
      </c>
      <c r="BK233" s="218">
        <f>ROUND(I233*H233,2)</f>
        <v>0</v>
      </c>
      <c r="BL233" s="19" t="s">
        <v>182</v>
      </c>
      <c r="BM233" s="217" t="s">
        <v>295</v>
      </c>
    </row>
    <row r="234" s="2" customFormat="1">
      <c r="A234" s="40"/>
      <c r="B234" s="41"/>
      <c r="C234" s="42"/>
      <c r="D234" s="219" t="s">
        <v>184</v>
      </c>
      <c r="E234" s="42"/>
      <c r="F234" s="220" t="s">
        <v>296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184</v>
      </c>
      <c r="AU234" s="19" t="s">
        <v>78</v>
      </c>
    </row>
    <row r="235" s="2" customFormat="1" ht="24.15" customHeight="1">
      <c r="A235" s="40"/>
      <c r="B235" s="41"/>
      <c r="C235" s="206" t="s">
        <v>297</v>
      </c>
      <c r="D235" s="206" t="s">
        <v>177</v>
      </c>
      <c r="E235" s="207" t="s">
        <v>298</v>
      </c>
      <c r="F235" s="208" t="s">
        <v>299</v>
      </c>
      <c r="G235" s="209" t="s">
        <v>180</v>
      </c>
      <c r="H235" s="210">
        <v>790</v>
      </c>
      <c r="I235" s="211"/>
      <c r="J235" s="212">
        <f>ROUND(I235*H235,2)</f>
        <v>0</v>
      </c>
      <c r="K235" s="208" t="s">
        <v>181</v>
      </c>
      <c r="L235" s="46"/>
      <c r="M235" s="213" t="s">
        <v>19</v>
      </c>
      <c r="N235" s="214" t="s">
        <v>39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182</v>
      </c>
      <c r="AT235" s="217" t="s">
        <v>177</v>
      </c>
      <c r="AU235" s="217" t="s">
        <v>78</v>
      </c>
      <c r="AY235" s="19" t="s">
        <v>175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76</v>
      </c>
      <c r="BK235" s="218">
        <f>ROUND(I235*H235,2)</f>
        <v>0</v>
      </c>
      <c r="BL235" s="19" t="s">
        <v>182</v>
      </c>
      <c r="BM235" s="217" t="s">
        <v>300</v>
      </c>
    </row>
    <row r="236" s="2" customFormat="1">
      <c r="A236" s="40"/>
      <c r="B236" s="41"/>
      <c r="C236" s="42"/>
      <c r="D236" s="219" t="s">
        <v>184</v>
      </c>
      <c r="E236" s="42"/>
      <c r="F236" s="220" t="s">
        <v>301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184</v>
      </c>
      <c r="AU236" s="19" t="s">
        <v>78</v>
      </c>
    </row>
    <row r="237" s="14" customFormat="1">
      <c r="A237" s="14"/>
      <c r="B237" s="235"/>
      <c r="C237" s="236"/>
      <c r="D237" s="226" t="s">
        <v>186</v>
      </c>
      <c r="E237" s="237" t="s">
        <v>19</v>
      </c>
      <c r="F237" s="238" t="s">
        <v>190</v>
      </c>
      <c r="G237" s="236"/>
      <c r="H237" s="239">
        <v>790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186</v>
      </c>
      <c r="AU237" s="245" t="s">
        <v>78</v>
      </c>
      <c r="AV237" s="14" t="s">
        <v>78</v>
      </c>
      <c r="AW237" s="14" t="s">
        <v>188</v>
      </c>
      <c r="AX237" s="14" t="s">
        <v>68</v>
      </c>
      <c r="AY237" s="245" t="s">
        <v>175</v>
      </c>
    </row>
    <row r="238" s="15" customFormat="1">
      <c r="A238" s="15"/>
      <c r="B238" s="246"/>
      <c r="C238" s="247"/>
      <c r="D238" s="226" t="s">
        <v>186</v>
      </c>
      <c r="E238" s="248" t="s">
        <v>19</v>
      </c>
      <c r="F238" s="249" t="s">
        <v>191</v>
      </c>
      <c r="G238" s="247"/>
      <c r="H238" s="250">
        <v>790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186</v>
      </c>
      <c r="AU238" s="256" t="s">
        <v>78</v>
      </c>
      <c r="AV238" s="15" t="s">
        <v>182</v>
      </c>
      <c r="AW238" s="15" t="s">
        <v>188</v>
      </c>
      <c r="AX238" s="15" t="s">
        <v>76</v>
      </c>
      <c r="AY238" s="256" t="s">
        <v>175</v>
      </c>
    </row>
    <row r="239" s="2" customFormat="1" ht="16.5" customHeight="1">
      <c r="A239" s="40"/>
      <c r="B239" s="41"/>
      <c r="C239" s="257" t="s">
        <v>302</v>
      </c>
      <c r="D239" s="257" t="s">
        <v>303</v>
      </c>
      <c r="E239" s="258" t="s">
        <v>304</v>
      </c>
      <c r="F239" s="259" t="s">
        <v>305</v>
      </c>
      <c r="G239" s="260" t="s">
        <v>306</v>
      </c>
      <c r="H239" s="261">
        <v>15.800000000000001</v>
      </c>
      <c r="I239" s="262"/>
      <c r="J239" s="263">
        <f>ROUND(I239*H239,2)</f>
        <v>0</v>
      </c>
      <c r="K239" s="259" t="s">
        <v>181</v>
      </c>
      <c r="L239" s="264"/>
      <c r="M239" s="265" t="s">
        <v>19</v>
      </c>
      <c r="N239" s="266" t="s">
        <v>39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244</v>
      </c>
      <c r="AT239" s="217" t="s">
        <v>303</v>
      </c>
      <c r="AU239" s="217" t="s">
        <v>78</v>
      </c>
      <c r="AY239" s="19" t="s">
        <v>175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76</v>
      </c>
      <c r="BK239" s="218">
        <f>ROUND(I239*H239,2)</f>
        <v>0</v>
      </c>
      <c r="BL239" s="19" t="s">
        <v>182</v>
      </c>
      <c r="BM239" s="217" t="s">
        <v>307</v>
      </c>
    </row>
    <row r="240" s="14" customFormat="1">
      <c r="A240" s="14"/>
      <c r="B240" s="235"/>
      <c r="C240" s="236"/>
      <c r="D240" s="226" t="s">
        <v>186</v>
      </c>
      <c r="E240" s="237" t="s">
        <v>19</v>
      </c>
      <c r="F240" s="238" t="s">
        <v>308</v>
      </c>
      <c r="G240" s="236"/>
      <c r="H240" s="239">
        <v>15.800000000000001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186</v>
      </c>
      <c r="AU240" s="245" t="s">
        <v>78</v>
      </c>
      <c r="AV240" s="14" t="s">
        <v>78</v>
      </c>
      <c r="AW240" s="14" t="s">
        <v>188</v>
      </c>
      <c r="AX240" s="14" t="s">
        <v>68</v>
      </c>
      <c r="AY240" s="245" t="s">
        <v>175</v>
      </c>
    </row>
    <row r="241" s="15" customFormat="1">
      <c r="A241" s="15"/>
      <c r="B241" s="246"/>
      <c r="C241" s="247"/>
      <c r="D241" s="226" t="s">
        <v>186</v>
      </c>
      <c r="E241" s="248" t="s">
        <v>19</v>
      </c>
      <c r="F241" s="249" t="s">
        <v>191</v>
      </c>
      <c r="G241" s="247"/>
      <c r="H241" s="250">
        <v>15.800000000000001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6" t="s">
        <v>186</v>
      </c>
      <c r="AU241" s="256" t="s">
        <v>78</v>
      </c>
      <c r="AV241" s="15" t="s">
        <v>182</v>
      </c>
      <c r="AW241" s="15" t="s">
        <v>188</v>
      </c>
      <c r="AX241" s="15" t="s">
        <v>76</v>
      </c>
      <c r="AY241" s="256" t="s">
        <v>175</v>
      </c>
    </row>
    <row r="242" s="12" customFormat="1" ht="22.8" customHeight="1">
      <c r="A242" s="12"/>
      <c r="B242" s="190"/>
      <c r="C242" s="191"/>
      <c r="D242" s="192" t="s">
        <v>67</v>
      </c>
      <c r="E242" s="204" t="s">
        <v>78</v>
      </c>
      <c r="F242" s="204" t="s">
        <v>309</v>
      </c>
      <c r="G242" s="191"/>
      <c r="H242" s="191"/>
      <c r="I242" s="194"/>
      <c r="J242" s="205">
        <f>BK242</f>
        <v>0</v>
      </c>
      <c r="K242" s="191"/>
      <c r="L242" s="196"/>
      <c r="M242" s="197"/>
      <c r="N242" s="198"/>
      <c r="O242" s="198"/>
      <c r="P242" s="199">
        <f>SUM(P243:P317)</f>
        <v>0</v>
      </c>
      <c r="Q242" s="198"/>
      <c r="R242" s="199">
        <f>SUM(R243:R317)</f>
        <v>0</v>
      </c>
      <c r="S242" s="198"/>
      <c r="T242" s="200">
        <f>SUM(T243:T317)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1" t="s">
        <v>76</v>
      </c>
      <c r="AT242" s="202" t="s">
        <v>67</v>
      </c>
      <c r="AU242" s="202" t="s">
        <v>76</v>
      </c>
      <c r="AY242" s="201" t="s">
        <v>175</v>
      </c>
      <c r="BK242" s="203">
        <f>SUM(BK243:BK317)</f>
        <v>0</v>
      </c>
    </row>
    <row r="243" s="2" customFormat="1" ht="24.15" customHeight="1">
      <c r="A243" s="40"/>
      <c r="B243" s="41"/>
      <c r="C243" s="206" t="s">
        <v>285</v>
      </c>
      <c r="D243" s="206" t="s">
        <v>177</v>
      </c>
      <c r="E243" s="207" t="s">
        <v>310</v>
      </c>
      <c r="F243" s="208" t="s">
        <v>311</v>
      </c>
      <c r="G243" s="209" t="s">
        <v>180</v>
      </c>
      <c r="H243" s="210">
        <v>457.74000000000001</v>
      </c>
      <c r="I243" s="211"/>
      <c r="J243" s="212">
        <f>ROUND(I243*H243,2)</f>
        <v>0</v>
      </c>
      <c r="K243" s="208" t="s">
        <v>181</v>
      </c>
      <c r="L243" s="46"/>
      <c r="M243" s="213" t="s">
        <v>19</v>
      </c>
      <c r="N243" s="214" t="s">
        <v>39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182</v>
      </c>
      <c r="AT243" s="217" t="s">
        <v>177</v>
      </c>
      <c r="AU243" s="217" t="s">
        <v>78</v>
      </c>
      <c r="AY243" s="19" t="s">
        <v>175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76</v>
      </c>
      <c r="BK243" s="218">
        <f>ROUND(I243*H243,2)</f>
        <v>0</v>
      </c>
      <c r="BL243" s="19" t="s">
        <v>182</v>
      </c>
      <c r="BM243" s="217" t="s">
        <v>312</v>
      </c>
    </row>
    <row r="244" s="2" customFormat="1">
      <c r="A244" s="40"/>
      <c r="B244" s="41"/>
      <c r="C244" s="42"/>
      <c r="D244" s="219" t="s">
        <v>184</v>
      </c>
      <c r="E244" s="42"/>
      <c r="F244" s="220" t="s">
        <v>313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184</v>
      </c>
      <c r="AU244" s="19" t="s">
        <v>78</v>
      </c>
    </row>
    <row r="245" s="13" customFormat="1">
      <c r="A245" s="13"/>
      <c r="B245" s="224"/>
      <c r="C245" s="225"/>
      <c r="D245" s="226" t="s">
        <v>186</v>
      </c>
      <c r="E245" s="227" t="s">
        <v>19</v>
      </c>
      <c r="F245" s="228" t="s">
        <v>187</v>
      </c>
      <c r="G245" s="225"/>
      <c r="H245" s="227" t="s">
        <v>19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186</v>
      </c>
      <c r="AU245" s="234" t="s">
        <v>78</v>
      </c>
      <c r="AV245" s="13" t="s">
        <v>76</v>
      </c>
      <c r="AW245" s="13" t="s">
        <v>188</v>
      </c>
      <c r="AX245" s="13" t="s">
        <v>68</v>
      </c>
      <c r="AY245" s="234" t="s">
        <v>175</v>
      </c>
    </row>
    <row r="246" s="13" customFormat="1">
      <c r="A246" s="13"/>
      <c r="B246" s="224"/>
      <c r="C246" s="225"/>
      <c r="D246" s="226" t="s">
        <v>186</v>
      </c>
      <c r="E246" s="227" t="s">
        <v>19</v>
      </c>
      <c r="F246" s="228" t="s">
        <v>189</v>
      </c>
      <c r="G246" s="225"/>
      <c r="H246" s="227" t="s">
        <v>19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186</v>
      </c>
      <c r="AU246" s="234" t="s">
        <v>78</v>
      </c>
      <c r="AV246" s="13" t="s">
        <v>76</v>
      </c>
      <c r="AW246" s="13" t="s">
        <v>188</v>
      </c>
      <c r="AX246" s="13" t="s">
        <v>68</v>
      </c>
      <c r="AY246" s="234" t="s">
        <v>175</v>
      </c>
    </row>
    <row r="247" s="13" customFormat="1">
      <c r="A247" s="13"/>
      <c r="B247" s="224"/>
      <c r="C247" s="225"/>
      <c r="D247" s="226" t="s">
        <v>186</v>
      </c>
      <c r="E247" s="227" t="s">
        <v>19</v>
      </c>
      <c r="F247" s="228" t="s">
        <v>314</v>
      </c>
      <c r="G247" s="225"/>
      <c r="H247" s="227" t="s">
        <v>19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186</v>
      </c>
      <c r="AU247" s="234" t="s">
        <v>78</v>
      </c>
      <c r="AV247" s="13" t="s">
        <v>76</v>
      </c>
      <c r="AW247" s="13" t="s">
        <v>188</v>
      </c>
      <c r="AX247" s="13" t="s">
        <v>68</v>
      </c>
      <c r="AY247" s="234" t="s">
        <v>175</v>
      </c>
    </row>
    <row r="248" s="13" customFormat="1">
      <c r="A248" s="13"/>
      <c r="B248" s="224"/>
      <c r="C248" s="225"/>
      <c r="D248" s="226" t="s">
        <v>186</v>
      </c>
      <c r="E248" s="227" t="s">
        <v>19</v>
      </c>
      <c r="F248" s="228" t="s">
        <v>315</v>
      </c>
      <c r="G248" s="225"/>
      <c r="H248" s="227" t="s">
        <v>19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186</v>
      </c>
      <c r="AU248" s="234" t="s">
        <v>78</v>
      </c>
      <c r="AV248" s="13" t="s">
        <v>76</v>
      </c>
      <c r="AW248" s="13" t="s">
        <v>188</v>
      </c>
      <c r="AX248" s="13" t="s">
        <v>68</v>
      </c>
      <c r="AY248" s="234" t="s">
        <v>175</v>
      </c>
    </row>
    <row r="249" s="13" customFormat="1">
      <c r="A249" s="13"/>
      <c r="B249" s="224"/>
      <c r="C249" s="225"/>
      <c r="D249" s="226" t="s">
        <v>186</v>
      </c>
      <c r="E249" s="227" t="s">
        <v>19</v>
      </c>
      <c r="F249" s="228" t="s">
        <v>281</v>
      </c>
      <c r="G249" s="225"/>
      <c r="H249" s="227" t="s">
        <v>19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186</v>
      </c>
      <c r="AU249" s="234" t="s">
        <v>78</v>
      </c>
      <c r="AV249" s="13" t="s">
        <v>76</v>
      </c>
      <c r="AW249" s="13" t="s">
        <v>188</v>
      </c>
      <c r="AX249" s="13" t="s">
        <v>68</v>
      </c>
      <c r="AY249" s="234" t="s">
        <v>175</v>
      </c>
    </row>
    <row r="250" s="14" customFormat="1">
      <c r="A250" s="14"/>
      <c r="B250" s="235"/>
      <c r="C250" s="236"/>
      <c r="D250" s="226" t="s">
        <v>186</v>
      </c>
      <c r="E250" s="237" t="s">
        <v>19</v>
      </c>
      <c r="F250" s="238" t="s">
        <v>316</v>
      </c>
      <c r="G250" s="236"/>
      <c r="H250" s="239">
        <v>457.74000000000001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186</v>
      </c>
      <c r="AU250" s="245" t="s">
        <v>78</v>
      </c>
      <c r="AV250" s="14" t="s">
        <v>78</v>
      </c>
      <c r="AW250" s="14" t="s">
        <v>188</v>
      </c>
      <c r="AX250" s="14" t="s">
        <v>68</v>
      </c>
      <c r="AY250" s="245" t="s">
        <v>175</v>
      </c>
    </row>
    <row r="251" s="15" customFormat="1">
      <c r="A251" s="15"/>
      <c r="B251" s="246"/>
      <c r="C251" s="247"/>
      <c r="D251" s="226" t="s">
        <v>186</v>
      </c>
      <c r="E251" s="248" t="s">
        <v>19</v>
      </c>
      <c r="F251" s="249" t="s">
        <v>191</v>
      </c>
      <c r="G251" s="247"/>
      <c r="H251" s="250">
        <v>457.74000000000001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186</v>
      </c>
      <c r="AU251" s="256" t="s">
        <v>78</v>
      </c>
      <c r="AV251" s="15" t="s">
        <v>182</v>
      </c>
      <c r="AW251" s="15" t="s">
        <v>188</v>
      </c>
      <c r="AX251" s="15" t="s">
        <v>76</v>
      </c>
      <c r="AY251" s="256" t="s">
        <v>175</v>
      </c>
    </row>
    <row r="252" s="2" customFormat="1" ht="24.15" customHeight="1">
      <c r="A252" s="40"/>
      <c r="B252" s="41"/>
      <c r="C252" s="257" t="s">
        <v>317</v>
      </c>
      <c r="D252" s="257" t="s">
        <v>303</v>
      </c>
      <c r="E252" s="258" t="s">
        <v>318</v>
      </c>
      <c r="F252" s="259" t="s">
        <v>319</v>
      </c>
      <c r="G252" s="260" t="s">
        <v>180</v>
      </c>
      <c r="H252" s="261">
        <v>503.51400000000001</v>
      </c>
      <c r="I252" s="262"/>
      <c r="J252" s="263">
        <f>ROUND(I252*H252,2)</f>
        <v>0</v>
      </c>
      <c r="K252" s="259" t="s">
        <v>181</v>
      </c>
      <c r="L252" s="264"/>
      <c r="M252" s="265" t="s">
        <v>19</v>
      </c>
      <c r="N252" s="266" t="s">
        <v>39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244</v>
      </c>
      <c r="AT252" s="217" t="s">
        <v>303</v>
      </c>
      <c r="AU252" s="217" t="s">
        <v>78</v>
      </c>
      <c r="AY252" s="19" t="s">
        <v>175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76</v>
      </c>
      <c r="BK252" s="218">
        <f>ROUND(I252*H252,2)</f>
        <v>0</v>
      </c>
      <c r="BL252" s="19" t="s">
        <v>182</v>
      </c>
      <c r="BM252" s="217" t="s">
        <v>320</v>
      </c>
    </row>
    <row r="253" s="14" customFormat="1">
      <c r="A253" s="14"/>
      <c r="B253" s="235"/>
      <c r="C253" s="236"/>
      <c r="D253" s="226" t="s">
        <v>186</v>
      </c>
      <c r="E253" s="237" t="s">
        <v>19</v>
      </c>
      <c r="F253" s="238" t="s">
        <v>321</v>
      </c>
      <c r="G253" s="236"/>
      <c r="H253" s="239">
        <v>503.51400000000007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186</v>
      </c>
      <c r="AU253" s="245" t="s">
        <v>78</v>
      </c>
      <c r="AV253" s="14" t="s">
        <v>78</v>
      </c>
      <c r="AW253" s="14" t="s">
        <v>188</v>
      </c>
      <c r="AX253" s="14" t="s">
        <v>68</v>
      </c>
      <c r="AY253" s="245" t="s">
        <v>175</v>
      </c>
    </row>
    <row r="254" s="15" customFormat="1">
      <c r="A254" s="15"/>
      <c r="B254" s="246"/>
      <c r="C254" s="247"/>
      <c r="D254" s="226" t="s">
        <v>186</v>
      </c>
      <c r="E254" s="248" t="s">
        <v>19</v>
      </c>
      <c r="F254" s="249" t="s">
        <v>191</v>
      </c>
      <c r="G254" s="247"/>
      <c r="H254" s="250">
        <v>503.51400000000007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6" t="s">
        <v>186</v>
      </c>
      <c r="AU254" s="256" t="s">
        <v>78</v>
      </c>
      <c r="AV254" s="15" t="s">
        <v>182</v>
      </c>
      <c r="AW254" s="15" t="s">
        <v>188</v>
      </c>
      <c r="AX254" s="15" t="s">
        <v>76</v>
      </c>
      <c r="AY254" s="256" t="s">
        <v>175</v>
      </c>
    </row>
    <row r="255" s="2" customFormat="1" ht="24.15" customHeight="1">
      <c r="A255" s="40"/>
      <c r="B255" s="41"/>
      <c r="C255" s="206" t="s">
        <v>322</v>
      </c>
      <c r="D255" s="206" t="s">
        <v>177</v>
      </c>
      <c r="E255" s="207" t="s">
        <v>323</v>
      </c>
      <c r="F255" s="208" t="s">
        <v>324</v>
      </c>
      <c r="G255" s="209" t="s">
        <v>194</v>
      </c>
      <c r="H255" s="210">
        <v>115.616</v>
      </c>
      <c r="I255" s="211"/>
      <c r="J255" s="212">
        <f>ROUND(I255*H255,2)</f>
        <v>0</v>
      </c>
      <c r="K255" s="208" t="s">
        <v>19</v>
      </c>
      <c r="L255" s="46"/>
      <c r="M255" s="213" t="s">
        <v>19</v>
      </c>
      <c r="N255" s="214" t="s">
        <v>39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182</v>
      </c>
      <c r="AT255" s="217" t="s">
        <v>177</v>
      </c>
      <c r="AU255" s="217" t="s">
        <v>78</v>
      </c>
      <c r="AY255" s="19" t="s">
        <v>175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76</v>
      </c>
      <c r="BK255" s="218">
        <f>ROUND(I255*H255,2)</f>
        <v>0</v>
      </c>
      <c r="BL255" s="19" t="s">
        <v>182</v>
      </c>
      <c r="BM255" s="217" t="s">
        <v>325</v>
      </c>
    </row>
    <row r="256" s="13" customFormat="1">
      <c r="A256" s="13"/>
      <c r="B256" s="224"/>
      <c r="C256" s="225"/>
      <c r="D256" s="226" t="s">
        <v>186</v>
      </c>
      <c r="E256" s="227" t="s">
        <v>19</v>
      </c>
      <c r="F256" s="228" t="s">
        <v>187</v>
      </c>
      <c r="G256" s="225"/>
      <c r="H256" s="227" t="s">
        <v>19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186</v>
      </c>
      <c r="AU256" s="234" t="s">
        <v>78</v>
      </c>
      <c r="AV256" s="13" t="s">
        <v>76</v>
      </c>
      <c r="AW256" s="13" t="s">
        <v>188</v>
      </c>
      <c r="AX256" s="13" t="s">
        <v>68</v>
      </c>
      <c r="AY256" s="234" t="s">
        <v>175</v>
      </c>
    </row>
    <row r="257" s="13" customFormat="1">
      <c r="A257" s="13"/>
      <c r="B257" s="224"/>
      <c r="C257" s="225"/>
      <c r="D257" s="226" t="s">
        <v>186</v>
      </c>
      <c r="E257" s="227" t="s">
        <v>19</v>
      </c>
      <c r="F257" s="228" t="s">
        <v>189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186</v>
      </c>
      <c r="AU257" s="234" t="s">
        <v>78</v>
      </c>
      <c r="AV257" s="13" t="s">
        <v>76</v>
      </c>
      <c r="AW257" s="13" t="s">
        <v>188</v>
      </c>
      <c r="AX257" s="13" t="s">
        <v>68</v>
      </c>
      <c r="AY257" s="234" t="s">
        <v>175</v>
      </c>
    </row>
    <row r="258" s="13" customFormat="1">
      <c r="A258" s="13"/>
      <c r="B258" s="224"/>
      <c r="C258" s="225"/>
      <c r="D258" s="226" t="s">
        <v>186</v>
      </c>
      <c r="E258" s="227" t="s">
        <v>19</v>
      </c>
      <c r="F258" s="228" t="s">
        <v>314</v>
      </c>
      <c r="G258" s="225"/>
      <c r="H258" s="227" t="s">
        <v>19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186</v>
      </c>
      <c r="AU258" s="234" t="s">
        <v>78</v>
      </c>
      <c r="AV258" s="13" t="s">
        <v>76</v>
      </c>
      <c r="AW258" s="13" t="s">
        <v>188</v>
      </c>
      <c r="AX258" s="13" t="s">
        <v>68</v>
      </c>
      <c r="AY258" s="234" t="s">
        <v>175</v>
      </c>
    </row>
    <row r="259" s="13" customFormat="1">
      <c r="A259" s="13"/>
      <c r="B259" s="224"/>
      <c r="C259" s="225"/>
      <c r="D259" s="226" t="s">
        <v>186</v>
      </c>
      <c r="E259" s="227" t="s">
        <v>19</v>
      </c>
      <c r="F259" s="228" t="s">
        <v>315</v>
      </c>
      <c r="G259" s="225"/>
      <c r="H259" s="227" t="s">
        <v>19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186</v>
      </c>
      <c r="AU259" s="234" t="s">
        <v>78</v>
      </c>
      <c r="AV259" s="13" t="s">
        <v>76</v>
      </c>
      <c r="AW259" s="13" t="s">
        <v>188</v>
      </c>
      <c r="AX259" s="13" t="s">
        <v>68</v>
      </c>
      <c r="AY259" s="234" t="s">
        <v>175</v>
      </c>
    </row>
    <row r="260" s="13" customFormat="1">
      <c r="A260" s="13"/>
      <c r="B260" s="224"/>
      <c r="C260" s="225"/>
      <c r="D260" s="226" t="s">
        <v>186</v>
      </c>
      <c r="E260" s="227" t="s">
        <v>19</v>
      </c>
      <c r="F260" s="228" t="s">
        <v>281</v>
      </c>
      <c r="G260" s="225"/>
      <c r="H260" s="227" t="s">
        <v>19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186</v>
      </c>
      <c r="AU260" s="234" t="s">
        <v>78</v>
      </c>
      <c r="AV260" s="13" t="s">
        <v>76</v>
      </c>
      <c r="AW260" s="13" t="s">
        <v>188</v>
      </c>
      <c r="AX260" s="13" t="s">
        <v>68</v>
      </c>
      <c r="AY260" s="234" t="s">
        <v>175</v>
      </c>
    </row>
    <row r="261" s="14" customFormat="1">
      <c r="A261" s="14"/>
      <c r="B261" s="235"/>
      <c r="C261" s="236"/>
      <c r="D261" s="226" t="s">
        <v>186</v>
      </c>
      <c r="E261" s="237" t="s">
        <v>19</v>
      </c>
      <c r="F261" s="238" t="s">
        <v>326</v>
      </c>
      <c r="G261" s="236"/>
      <c r="H261" s="239">
        <v>114.435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186</v>
      </c>
      <c r="AU261" s="245" t="s">
        <v>78</v>
      </c>
      <c r="AV261" s="14" t="s">
        <v>78</v>
      </c>
      <c r="AW261" s="14" t="s">
        <v>188</v>
      </c>
      <c r="AX261" s="14" t="s">
        <v>68</v>
      </c>
      <c r="AY261" s="245" t="s">
        <v>175</v>
      </c>
    </row>
    <row r="262" s="13" customFormat="1">
      <c r="A262" s="13"/>
      <c r="B262" s="224"/>
      <c r="C262" s="225"/>
      <c r="D262" s="226" t="s">
        <v>186</v>
      </c>
      <c r="E262" s="227" t="s">
        <v>19</v>
      </c>
      <c r="F262" s="228" t="s">
        <v>283</v>
      </c>
      <c r="G262" s="225"/>
      <c r="H262" s="227" t="s">
        <v>19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186</v>
      </c>
      <c r="AU262" s="234" t="s">
        <v>78</v>
      </c>
      <c r="AV262" s="13" t="s">
        <v>76</v>
      </c>
      <c r="AW262" s="13" t="s">
        <v>188</v>
      </c>
      <c r="AX262" s="13" t="s">
        <v>68</v>
      </c>
      <c r="AY262" s="234" t="s">
        <v>175</v>
      </c>
    </row>
    <row r="263" s="14" customFormat="1">
      <c r="A263" s="14"/>
      <c r="B263" s="235"/>
      <c r="C263" s="236"/>
      <c r="D263" s="226" t="s">
        <v>186</v>
      </c>
      <c r="E263" s="237" t="s">
        <v>19</v>
      </c>
      <c r="F263" s="238" t="s">
        <v>327</v>
      </c>
      <c r="G263" s="236"/>
      <c r="H263" s="239">
        <v>1.1812499999999999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186</v>
      </c>
      <c r="AU263" s="245" t="s">
        <v>78</v>
      </c>
      <c r="AV263" s="14" t="s">
        <v>78</v>
      </c>
      <c r="AW263" s="14" t="s">
        <v>188</v>
      </c>
      <c r="AX263" s="14" t="s">
        <v>68</v>
      </c>
      <c r="AY263" s="245" t="s">
        <v>175</v>
      </c>
    </row>
    <row r="264" s="15" customFormat="1">
      <c r="A264" s="15"/>
      <c r="B264" s="246"/>
      <c r="C264" s="247"/>
      <c r="D264" s="226" t="s">
        <v>186</v>
      </c>
      <c r="E264" s="248" t="s">
        <v>19</v>
      </c>
      <c r="F264" s="249" t="s">
        <v>191</v>
      </c>
      <c r="G264" s="247"/>
      <c r="H264" s="250">
        <v>115.61625000000001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186</v>
      </c>
      <c r="AU264" s="256" t="s">
        <v>78</v>
      </c>
      <c r="AV264" s="15" t="s">
        <v>182</v>
      </c>
      <c r="AW264" s="15" t="s">
        <v>188</v>
      </c>
      <c r="AX264" s="15" t="s">
        <v>76</v>
      </c>
      <c r="AY264" s="256" t="s">
        <v>175</v>
      </c>
    </row>
    <row r="265" s="2" customFormat="1" ht="24.15" customHeight="1">
      <c r="A265" s="40"/>
      <c r="B265" s="41"/>
      <c r="C265" s="206" t="s">
        <v>7</v>
      </c>
      <c r="D265" s="206" t="s">
        <v>177</v>
      </c>
      <c r="E265" s="207" t="s">
        <v>328</v>
      </c>
      <c r="F265" s="208" t="s">
        <v>329</v>
      </c>
      <c r="G265" s="209" t="s">
        <v>194</v>
      </c>
      <c r="H265" s="210">
        <v>106.627</v>
      </c>
      <c r="I265" s="211"/>
      <c r="J265" s="212">
        <f>ROUND(I265*H265,2)</f>
        <v>0</v>
      </c>
      <c r="K265" s="208" t="s">
        <v>181</v>
      </c>
      <c r="L265" s="46"/>
      <c r="M265" s="213" t="s">
        <v>19</v>
      </c>
      <c r="N265" s="214" t="s">
        <v>39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182</v>
      </c>
      <c r="AT265" s="217" t="s">
        <v>177</v>
      </c>
      <c r="AU265" s="217" t="s">
        <v>78</v>
      </c>
      <c r="AY265" s="19" t="s">
        <v>175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76</v>
      </c>
      <c r="BK265" s="218">
        <f>ROUND(I265*H265,2)</f>
        <v>0</v>
      </c>
      <c r="BL265" s="19" t="s">
        <v>182</v>
      </c>
      <c r="BM265" s="217" t="s">
        <v>330</v>
      </c>
    </row>
    <row r="266" s="2" customFormat="1">
      <c r="A266" s="40"/>
      <c r="B266" s="41"/>
      <c r="C266" s="42"/>
      <c r="D266" s="219" t="s">
        <v>184</v>
      </c>
      <c r="E266" s="42"/>
      <c r="F266" s="220" t="s">
        <v>331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184</v>
      </c>
      <c r="AU266" s="19" t="s">
        <v>78</v>
      </c>
    </row>
    <row r="267" s="13" customFormat="1">
      <c r="A267" s="13"/>
      <c r="B267" s="224"/>
      <c r="C267" s="225"/>
      <c r="D267" s="226" t="s">
        <v>186</v>
      </c>
      <c r="E267" s="227" t="s">
        <v>19</v>
      </c>
      <c r="F267" s="228" t="s">
        <v>332</v>
      </c>
      <c r="G267" s="225"/>
      <c r="H267" s="227" t="s">
        <v>19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186</v>
      </c>
      <c r="AU267" s="234" t="s">
        <v>78</v>
      </c>
      <c r="AV267" s="13" t="s">
        <v>76</v>
      </c>
      <c r="AW267" s="13" t="s">
        <v>188</v>
      </c>
      <c r="AX267" s="13" t="s">
        <v>68</v>
      </c>
      <c r="AY267" s="234" t="s">
        <v>175</v>
      </c>
    </row>
    <row r="268" s="13" customFormat="1">
      <c r="A268" s="13"/>
      <c r="B268" s="224"/>
      <c r="C268" s="225"/>
      <c r="D268" s="226" t="s">
        <v>186</v>
      </c>
      <c r="E268" s="227" t="s">
        <v>19</v>
      </c>
      <c r="F268" s="228" t="s">
        <v>187</v>
      </c>
      <c r="G268" s="225"/>
      <c r="H268" s="227" t="s">
        <v>19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186</v>
      </c>
      <c r="AU268" s="234" t="s">
        <v>78</v>
      </c>
      <c r="AV268" s="13" t="s">
        <v>76</v>
      </c>
      <c r="AW268" s="13" t="s">
        <v>188</v>
      </c>
      <c r="AX268" s="13" t="s">
        <v>68</v>
      </c>
      <c r="AY268" s="234" t="s">
        <v>175</v>
      </c>
    </row>
    <row r="269" s="13" customFormat="1">
      <c r="A269" s="13"/>
      <c r="B269" s="224"/>
      <c r="C269" s="225"/>
      <c r="D269" s="226" t="s">
        <v>186</v>
      </c>
      <c r="E269" s="227" t="s">
        <v>19</v>
      </c>
      <c r="F269" s="228" t="s">
        <v>189</v>
      </c>
      <c r="G269" s="225"/>
      <c r="H269" s="227" t="s">
        <v>19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186</v>
      </c>
      <c r="AU269" s="234" t="s">
        <v>78</v>
      </c>
      <c r="AV269" s="13" t="s">
        <v>76</v>
      </c>
      <c r="AW269" s="13" t="s">
        <v>188</v>
      </c>
      <c r="AX269" s="13" t="s">
        <v>68</v>
      </c>
      <c r="AY269" s="234" t="s">
        <v>175</v>
      </c>
    </row>
    <row r="270" s="13" customFormat="1">
      <c r="A270" s="13"/>
      <c r="B270" s="224"/>
      <c r="C270" s="225"/>
      <c r="D270" s="226" t="s">
        <v>186</v>
      </c>
      <c r="E270" s="227" t="s">
        <v>19</v>
      </c>
      <c r="F270" s="228" t="s">
        <v>333</v>
      </c>
      <c r="G270" s="225"/>
      <c r="H270" s="227" t="s">
        <v>19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186</v>
      </c>
      <c r="AU270" s="234" t="s">
        <v>78</v>
      </c>
      <c r="AV270" s="13" t="s">
        <v>76</v>
      </c>
      <c r="AW270" s="13" t="s">
        <v>188</v>
      </c>
      <c r="AX270" s="13" t="s">
        <v>68</v>
      </c>
      <c r="AY270" s="234" t="s">
        <v>175</v>
      </c>
    </row>
    <row r="271" s="13" customFormat="1">
      <c r="A271" s="13"/>
      <c r="B271" s="224"/>
      <c r="C271" s="225"/>
      <c r="D271" s="226" t="s">
        <v>186</v>
      </c>
      <c r="E271" s="227" t="s">
        <v>19</v>
      </c>
      <c r="F271" s="228" t="s">
        <v>281</v>
      </c>
      <c r="G271" s="225"/>
      <c r="H271" s="227" t="s">
        <v>19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186</v>
      </c>
      <c r="AU271" s="234" t="s">
        <v>78</v>
      </c>
      <c r="AV271" s="13" t="s">
        <v>76</v>
      </c>
      <c r="AW271" s="13" t="s">
        <v>188</v>
      </c>
      <c r="AX271" s="13" t="s">
        <v>68</v>
      </c>
      <c r="AY271" s="234" t="s">
        <v>175</v>
      </c>
    </row>
    <row r="272" s="14" customFormat="1">
      <c r="A272" s="14"/>
      <c r="B272" s="235"/>
      <c r="C272" s="236"/>
      <c r="D272" s="226" t="s">
        <v>186</v>
      </c>
      <c r="E272" s="237" t="s">
        <v>19</v>
      </c>
      <c r="F272" s="238" t="s">
        <v>334</v>
      </c>
      <c r="G272" s="236"/>
      <c r="H272" s="239">
        <v>105.682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186</v>
      </c>
      <c r="AU272" s="245" t="s">
        <v>78</v>
      </c>
      <c r="AV272" s="14" t="s">
        <v>78</v>
      </c>
      <c r="AW272" s="14" t="s">
        <v>188</v>
      </c>
      <c r="AX272" s="14" t="s">
        <v>68</v>
      </c>
      <c r="AY272" s="245" t="s">
        <v>175</v>
      </c>
    </row>
    <row r="273" s="13" customFormat="1">
      <c r="A273" s="13"/>
      <c r="B273" s="224"/>
      <c r="C273" s="225"/>
      <c r="D273" s="226" t="s">
        <v>186</v>
      </c>
      <c r="E273" s="227" t="s">
        <v>19</v>
      </c>
      <c r="F273" s="228" t="s">
        <v>283</v>
      </c>
      <c r="G273" s="225"/>
      <c r="H273" s="227" t="s">
        <v>19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186</v>
      </c>
      <c r="AU273" s="234" t="s">
        <v>78</v>
      </c>
      <c r="AV273" s="13" t="s">
        <v>76</v>
      </c>
      <c r="AW273" s="13" t="s">
        <v>188</v>
      </c>
      <c r="AX273" s="13" t="s">
        <v>68</v>
      </c>
      <c r="AY273" s="234" t="s">
        <v>175</v>
      </c>
    </row>
    <row r="274" s="14" customFormat="1">
      <c r="A274" s="14"/>
      <c r="B274" s="235"/>
      <c r="C274" s="236"/>
      <c r="D274" s="226" t="s">
        <v>186</v>
      </c>
      <c r="E274" s="237" t="s">
        <v>19</v>
      </c>
      <c r="F274" s="238" t="s">
        <v>335</v>
      </c>
      <c r="G274" s="236"/>
      <c r="H274" s="239">
        <v>0.94499999999999995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186</v>
      </c>
      <c r="AU274" s="245" t="s">
        <v>78</v>
      </c>
      <c r="AV274" s="14" t="s">
        <v>78</v>
      </c>
      <c r="AW274" s="14" t="s">
        <v>188</v>
      </c>
      <c r="AX274" s="14" t="s">
        <v>68</v>
      </c>
      <c r="AY274" s="245" t="s">
        <v>175</v>
      </c>
    </row>
    <row r="275" s="15" customFormat="1">
      <c r="A275" s="15"/>
      <c r="B275" s="246"/>
      <c r="C275" s="247"/>
      <c r="D275" s="226" t="s">
        <v>186</v>
      </c>
      <c r="E275" s="248" t="s">
        <v>19</v>
      </c>
      <c r="F275" s="249" t="s">
        <v>191</v>
      </c>
      <c r="G275" s="247"/>
      <c r="H275" s="250">
        <v>106.627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186</v>
      </c>
      <c r="AU275" s="256" t="s">
        <v>78</v>
      </c>
      <c r="AV275" s="15" t="s">
        <v>182</v>
      </c>
      <c r="AW275" s="15" t="s">
        <v>188</v>
      </c>
      <c r="AX275" s="15" t="s">
        <v>76</v>
      </c>
      <c r="AY275" s="256" t="s">
        <v>175</v>
      </c>
    </row>
    <row r="276" s="2" customFormat="1" ht="16.5" customHeight="1">
      <c r="A276" s="40"/>
      <c r="B276" s="41"/>
      <c r="C276" s="206" t="s">
        <v>336</v>
      </c>
      <c r="D276" s="206" t="s">
        <v>177</v>
      </c>
      <c r="E276" s="207" t="s">
        <v>337</v>
      </c>
      <c r="F276" s="208" t="s">
        <v>338</v>
      </c>
      <c r="G276" s="209" t="s">
        <v>180</v>
      </c>
      <c r="H276" s="210">
        <v>26.039999999999999</v>
      </c>
      <c r="I276" s="211"/>
      <c r="J276" s="212">
        <f>ROUND(I276*H276,2)</f>
        <v>0</v>
      </c>
      <c r="K276" s="208" t="s">
        <v>181</v>
      </c>
      <c r="L276" s="46"/>
      <c r="M276" s="213" t="s">
        <v>19</v>
      </c>
      <c r="N276" s="214" t="s">
        <v>39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182</v>
      </c>
      <c r="AT276" s="217" t="s">
        <v>177</v>
      </c>
      <c r="AU276" s="217" t="s">
        <v>78</v>
      </c>
      <c r="AY276" s="19" t="s">
        <v>175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76</v>
      </c>
      <c r="BK276" s="218">
        <f>ROUND(I276*H276,2)</f>
        <v>0</v>
      </c>
      <c r="BL276" s="19" t="s">
        <v>182</v>
      </c>
      <c r="BM276" s="217" t="s">
        <v>339</v>
      </c>
    </row>
    <row r="277" s="2" customFormat="1">
      <c r="A277" s="40"/>
      <c r="B277" s="41"/>
      <c r="C277" s="42"/>
      <c r="D277" s="219" t="s">
        <v>184</v>
      </c>
      <c r="E277" s="42"/>
      <c r="F277" s="220" t="s">
        <v>340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184</v>
      </c>
      <c r="AU277" s="19" t="s">
        <v>78</v>
      </c>
    </row>
    <row r="278" s="13" customFormat="1">
      <c r="A278" s="13"/>
      <c r="B278" s="224"/>
      <c r="C278" s="225"/>
      <c r="D278" s="226" t="s">
        <v>186</v>
      </c>
      <c r="E278" s="227" t="s">
        <v>19</v>
      </c>
      <c r="F278" s="228" t="s">
        <v>187</v>
      </c>
      <c r="G278" s="225"/>
      <c r="H278" s="227" t="s">
        <v>19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186</v>
      </c>
      <c r="AU278" s="234" t="s">
        <v>78</v>
      </c>
      <c r="AV278" s="13" t="s">
        <v>76</v>
      </c>
      <c r="AW278" s="13" t="s">
        <v>188</v>
      </c>
      <c r="AX278" s="13" t="s">
        <v>68</v>
      </c>
      <c r="AY278" s="234" t="s">
        <v>175</v>
      </c>
    </row>
    <row r="279" s="13" customFormat="1">
      <c r="A279" s="13"/>
      <c r="B279" s="224"/>
      <c r="C279" s="225"/>
      <c r="D279" s="226" t="s">
        <v>186</v>
      </c>
      <c r="E279" s="227" t="s">
        <v>19</v>
      </c>
      <c r="F279" s="228" t="s">
        <v>189</v>
      </c>
      <c r="G279" s="225"/>
      <c r="H279" s="227" t="s">
        <v>19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186</v>
      </c>
      <c r="AU279" s="234" t="s">
        <v>78</v>
      </c>
      <c r="AV279" s="13" t="s">
        <v>76</v>
      </c>
      <c r="AW279" s="13" t="s">
        <v>188</v>
      </c>
      <c r="AX279" s="13" t="s">
        <v>68</v>
      </c>
      <c r="AY279" s="234" t="s">
        <v>175</v>
      </c>
    </row>
    <row r="280" s="13" customFormat="1">
      <c r="A280" s="13"/>
      <c r="B280" s="224"/>
      <c r="C280" s="225"/>
      <c r="D280" s="226" t="s">
        <v>186</v>
      </c>
      <c r="E280" s="227" t="s">
        <v>19</v>
      </c>
      <c r="F280" s="228" t="s">
        <v>333</v>
      </c>
      <c r="G280" s="225"/>
      <c r="H280" s="227" t="s">
        <v>19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186</v>
      </c>
      <c r="AU280" s="234" t="s">
        <v>78</v>
      </c>
      <c r="AV280" s="13" t="s">
        <v>76</v>
      </c>
      <c r="AW280" s="13" t="s">
        <v>188</v>
      </c>
      <c r="AX280" s="13" t="s">
        <v>68</v>
      </c>
      <c r="AY280" s="234" t="s">
        <v>175</v>
      </c>
    </row>
    <row r="281" s="14" customFormat="1">
      <c r="A281" s="14"/>
      <c r="B281" s="235"/>
      <c r="C281" s="236"/>
      <c r="D281" s="226" t="s">
        <v>186</v>
      </c>
      <c r="E281" s="237" t="s">
        <v>19</v>
      </c>
      <c r="F281" s="238" t="s">
        <v>341</v>
      </c>
      <c r="G281" s="236"/>
      <c r="H281" s="239">
        <v>24.180000000000003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186</v>
      </c>
      <c r="AU281" s="245" t="s">
        <v>78</v>
      </c>
      <c r="AV281" s="14" t="s">
        <v>78</v>
      </c>
      <c r="AW281" s="14" t="s">
        <v>188</v>
      </c>
      <c r="AX281" s="14" t="s">
        <v>68</v>
      </c>
      <c r="AY281" s="245" t="s">
        <v>175</v>
      </c>
    </row>
    <row r="282" s="14" customFormat="1">
      <c r="A282" s="14"/>
      <c r="B282" s="235"/>
      <c r="C282" s="236"/>
      <c r="D282" s="226" t="s">
        <v>186</v>
      </c>
      <c r="E282" s="237" t="s">
        <v>19</v>
      </c>
      <c r="F282" s="238" t="s">
        <v>342</v>
      </c>
      <c r="G282" s="236"/>
      <c r="H282" s="239">
        <v>1.8600000000000003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186</v>
      </c>
      <c r="AU282" s="245" t="s">
        <v>78</v>
      </c>
      <c r="AV282" s="14" t="s">
        <v>78</v>
      </c>
      <c r="AW282" s="14" t="s">
        <v>188</v>
      </c>
      <c r="AX282" s="14" t="s">
        <v>68</v>
      </c>
      <c r="AY282" s="245" t="s">
        <v>175</v>
      </c>
    </row>
    <row r="283" s="15" customFormat="1">
      <c r="A283" s="15"/>
      <c r="B283" s="246"/>
      <c r="C283" s="247"/>
      <c r="D283" s="226" t="s">
        <v>186</v>
      </c>
      <c r="E283" s="248" t="s">
        <v>19</v>
      </c>
      <c r="F283" s="249" t="s">
        <v>191</v>
      </c>
      <c r="G283" s="247"/>
      <c r="H283" s="250">
        <v>26.040000000000003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6" t="s">
        <v>186</v>
      </c>
      <c r="AU283" s="256" t="s">
        <v>78</v>
      </c>
      <c r="AV283" s="15" t="s">
        <v>182</v>
      </c>
      <c r="AW283" s="15" t="s">
        <v>188</v>
      </c>
      <c r="AX283" s="15" t="s">
        <v>76</v>
      </c>
      <c r="AY283" s="256" t="s">
        <v>175</v>
      </c>
    </row>
    <row r="284" s="2" customFormat="1" ht="16.5" customHeight="1">
      <c r="A284" s="40"/>
      <c r="B284" s="41"/>
      <c r="C284" s="206" t="s">
        <v>343</v>
      </c>
      <c r="D284" s="206" t="s">
        <v>177</v>
      </c>
      <c r="E284" s="207" t="s">
        <v>344</v>
      </c>
      <c r="F284" s="208" t="s">
        <v>345</v>
      </c>
      <c r="G284" s="209" t="s">
        <v>180</v>
      </c>
      <c r="H284" s="210">
        <v>26.039999999999999</v>
      </c>
      <c r="I284" s="211"/>
      <c r="J284" s="212">
        <f>ROUND(I284*H284,2)</f>
        <v>0</v>
      </c>
      <c r="K284" s="208" t="s">
        <v>181</v>
      </c>
      <c r="L284" s="46"/>
      <c r="M284" s="213" t="s">
        <v>19</v>
      </c>
      <c r="N284" s="214" t="s">
        <v>39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182</v>
      </c>
      <c r="AT284" s="217" t="s">
        <v>177</v>
      </c>
      <c r="AU284" s="217" t="s">
        <v>78</v>
      </c>
      <c r="AY284" s="19" t="s">
        <v>175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76</v>
      </c>
      <c r="BK284" s="218">
        <f>ROUND(I284*H284,2)</f>
        <v>0</v>
      </c>
      <c r="BL284" s="19" t="s">
        <v>182</v>
      </c>
      <c r="BM284" s="217" t="s">
        <v>346</v>
      </c>
    </row>
    <row r="285" s="2" customFormat="1">
      <c r="A285" s="40"/>
      <c r="B285" s="41"/>
      <c r="C285" s="42"/>
      <c r="D285" s="219" t="s">
        <v>184</v>
      </c>
      <c r="E285" s="42"/>
      <c r="F285" s="220" t="s">
        <v>347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184</v>
      </c>
      <c r="AU285" s="19" t="s">
        <v>78</v>
      </c>
    </row>
    <row r="286" s="2" customFormat="1" ht="16.5" customHeight="1">
      <c r="A286" s="40"/>
      <c r="B286" s="41"/>
      <c r="C286" s="206" t="s">
        <v>348</v>
      </c>
      <c r="D286" s="206" t="s">
        <v>177</v>
      </c>
      <c r="E286" s="207" t="s">
        <v>349</v>
      </c>
      <c r="F286" s="208" t="s">
        <v>350</v>
      </c>
      <c r="G286" s="209" t="s">
        <v>265</v>
      </c>
      <c r="H286" s="210">
        <v>10.903000000000001</v>
      </c>
      <c r="I286" s="211"/>
      <c r="J286" s="212">
        <f>ROUND(I286*H286,2)</f>
        <v>0</v>
      </c>
      <c r="K286" s="208" t="s">
        <v>181</v>
      </c>
      <c r="L286" s="46"/>
      <c r="M286" s="213" t="s">
        <v>19</v>
      </c>
      <c r="N286" s="214" t="s">
        <v>39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182</v>
      </c>
      <c r="AT286" s="217" t="s">
        <v>177</v>
      </c>
      <c r="AU286" s="217" t="s">
        <v>78</v>
      </c>
      <c r="AY286" s="19" t="s">
        <v>175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76</v>
      </c>
      <c r="BK286" s="218">
        <f>ROUND(I286*H286,2)</f>
        <v>0</v>
      </c>
      <c r="BL286" s="19" t="s">
        <v>182</v>
      </c>
      <c r="BM286" s="217" t="s">
        <v>351</v>
      </c>
    </row>
    <row r="287" s="2" customFormat="1">
      <c r="A287" s="40"/>
      <c r="B287" s="41"/>
      <c r="C287" s="42"/>
      <c r="D287" s="219" t="s">
        <v>184</v>
      </c>
      <c r="E287" s="42"/>
      <c r="F287" s="220" t="s">
        <v>352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184</v>
      </c>
      <c r="AU287" s="19" t="s">
        <v>78</v>
      </c>
    </row>
    <row r="288" s="2" customFormat="1" ht="24.15" customHeight="1">
      <c r="A288" s="40"/>
      <c r="B288" s="41"/>
      <c r="C288" s="206" t="s">
        <v>353</v>
      </c>
      <c r="D288" s="206" t="s">
        <v>177</v>
      </c>
      <c r="E288" s="207" t="s">
        <v>354</v>
      </c>
      <c r="F288" s="208" t="s">
        <v>355</v>
      </c>
      <c r="G288" s="209" t="s">
        <v>194</v>
      </c>
      <c r="H288" s="210">
        <v>121.884</v>
      </c>
      <c r="I288" s="211"/>
      <c r="J288" s="212">
        <f>ROUND(I288*H288,2)</f>
        <v>0</v>
      </c>
      <c r="K288" s="208" t="s">
        <v>181</v>
      </c>
      <c r="L288" s="46"/>
      <c r="M288" s="213" t="s">
        <v>19</v>
      </c>
      <c r="N288" s="214" t="s">
        <v>39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182</v>
      </c>
      <c r="AT288" s="217" t="s">
        <v>177</v>
      </c>
      <c r="AU288" s="217" t="s">
        <v>78</v>
      </c>
      <c r="AY288" s="19" t="s">
        <v>175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76</v>
      </c>
      <c r="BK288" s="218">
        <f>ROUND(I288*H288,2)</f>
        <v>0</v>
      </c>
      <c r="BL288" s="19" t="s">
        <v>182</v>
      </c>
      <c r="BM288" s="217" t="s">
        <v>356</v>
      </c>
    </row>
    <row r="289" s="2" customFormat="1">
      <c r="A289" s="40"/>
      <c r="B289" s="41"/>
      <c r="C289" s="42"/>
      <c r="D289" s="219" t="s">
        <v>184</v>
      </c>
      <c r="E289" s="42"/>
      <c r="F289" s="220" t="s">
        <v>357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184</v>
      </c>
      <c r="AU289" s="19" t="s">
        <v>78</v>
      </c>
    </row>
    <row r="290" s="2" customFormat="1" ht="24.15" customHeight="1">
      <c r="A290" s="40"/>
      <c r="B290" s="41"/>
      <c r="C290" s="206" t="s">
        <v>358</v>
      </c>
      <c r="D290" s="206" t="s">
        <v>177</v>
      </c>
      <c r="E290" s="207" t="s">
        <v>359</v>
      </c>
      <c r="F290" s="208" t="s">
        <v>360</v>
      </c>
      <c r="G290" s="209" t="s">
        <v>194</v>
      </c>
      <c r="H290" s="210">
        <v>22.742000000000001</v>
      </c>
      <c r="I290" s="211"/>
      <c r="J290" s="212">
        <f>ROUND(I290*H290,2)</f>
        <v>0</v>
      </c>
      <c r="K290" s="208" t="s">
        <v>181</v>
      </c>
      <c r="L290" s="46"/>
      <c r="M290" s="213" t="s">
        <v>19</v>
      </c>
      <c r="N290" s="214" t="s">
        <v>39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182</v>
      </c>
      <c r="AT290" s="217" t="s">
        <v>177</v>
      </c>
      <c r="AU290" s="217" t="s">
        <v>78</v>
      </c>
      <c r="AY290" s="19" t="s">
        <v>175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76</v>
      </c>
      <c r="BK290" s="218">
        <f>ROUND(I290*H290,2)</f>
        <v>0</v>
      </c>
      <c r="BL290" s="19" t="s">
        <v>182</v>
      </c>
      <c r="BM290" s="217" t="s">
        <v>361</v>
      </c>
    </row>
    <row r="291" s="2" customFormat="1">
      <c r="A291" s="40"/>
      <c r="B291" s="41"/>
      <c r="C291" s="42"/>
      <c r="D291" s="219" t="s">
        <v>184</v>
      </c>
      <c r="E291" s="42"/>
      <c r="F291" s="220" t="s">
        <v>362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184</v>
      </c>
      <c r="AU291" s="19" t="s">
        <v>78</v>
      </c>
    </row>
    <row r="292" s="13" customFormat="1">
      <c r="A292" s="13"/>
      <c r="B292" s="224"/>
      <c r="C292" s="225"/>
      <c r="D292" s="226" t="s">
        <v>186</v>
      </c>
      <c r="E292" s="227" t="s">
        <v>19</v>
      </c>
      <c r="F292" s="228" t="s">
        <v>187</v>
      </c>
      <c r="G292" s="225"/>
      <c r="H292" s="227" t="s">
        <v>19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186</v>
      </c>
      <c r="AU292" s="234" t="s">
        <v>78</v>
      </c>
      <c r="AV292" s="13" t="s">
        <v>76</v>
      </c>
      <c r="AW292" s="13" t="s">
        <v>188</v>
      </c>
      <c r="AX292" s="13" t="s">
        <v>68</v>
      </c>
      <c r="AY292" s="234" t="s">
        <v>175</v>
      </c>
    </row>
    <row r="293" s="13" customFormat="1">
      <c r="A293" s="13"/>
      <c r="B293" s="224"/>
      <c r="C293" s="225"/>
      <c r="D293" s="226" t="s">
        <v>186</v>
      </c>
      <c r="E293" s="227" t="s">
        <v>19</v>
      </c>
      <c r="F293" s="228" t="s">
        <v>189</v>
      </c>
      <c r="G293" s="225"/>
      <c r="H293" s="227" t="s">
        <v>19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186</v>
      </c>
      <c r="AU293" s="234" t="s">
        <v>78</v>
      </c>
      <c r="AV293" s="13" t="s">
        <v>76</v>
      </c>
      <c r="AW293" s="13" t="s">
        <v>188</v>
      </c>
      <c r="AX293" s="13" t="s">
        <v>68</v>
      </c>
      <c r="AY293" s="234" t="s">
        <v>175</v>
      </c>
    </row>
    <row r="294" s="13" customFormat="1">
      <c r="A294" s="13"/>
      <c r="B294" s="224"/>
      <c r="C294" s="225"/>
      <c r="D294" s="226" t="s">
        <v>186</v>
      </c>
      <c r="E294" s="227" t="s">
        <v>19</v>
      </c>
      <c r="F294" s="228" t="s">
        <v>363</v>
      </c>
      <c r="G294" s="225"/>
      <c r="H294" s="227" t="s">
        <v>19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186</v>
      </c>
      <c r="AU294" s="234" t="s">
        <v>78</v>
      </c>
      <c r="AV294" s="13" t="s">
        <v>76</v>
      </c>
      <c r="AW294" s="13" t="s">
        <v>188</v>
      </c>
      <c r="AX294" s="13" t="s">
        <v>68</v>
      </c>
      <c r="AY294" s="234" t="s">
        <v>175</v>
      </c>
    </row>
    <row r="295" s="13" customFormat="1">
      <c r="A295" s="13"/>
      <c r="B295" s="224"/>
      <c r="C295" s="225"/>
      <c r="D295" s="226" t="s">
        <v>186</v>
      </c>
      <c r="E295" s="227" t="s">
        <v>19</v>
      </c>
      <c r="F295" s="228" t="s">
        <v>364</v>
      </c>
      <c r="G295" s="225"/>
      <c r="H295" s="227" t="s">
        <v>19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186</v>
      </c>
      <c r="AU295" s="234" t="s">
        <v>78</v>
      </c>
      <c r="AV295" s="13" t="s">
        <v>76</v>
      </c>
      <c r="AW295" s="13" t="s">
        <v>188</v>
      </c>
      <c r="AX295" s="13" t="s">
        <v>68</v>
      </c>
      <c r="AY295" s="234" t="s">
        <v>175</v>
      </c>
    </row>
    <row r="296" s="14" customFormat="1">
      <c r="A296" s="14"/>
      <c r="B296" s="235"/>
      <c r="C296" s="236"/>
      <c r="D296" s="226" t="s">
        <v>186</v>
      </c>
      <c r="E296" s="237" t="s">
        <v>19</v>
      </c>
      <c r="F296" s="238" t="s">
        <v>365</v>
      </c>
      <c r="G296" s="236"/>
      <c r="H296" s="239">
        <v>22.741500000000002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186</v>
      </c>
      <c r="AU296" s="245" t="s">
        <v>78</v>
      </c>
      <c r="AV296" s="14" t="s">
        <v>78</v>
      </c>
      <c r="AW296" s="14" t="s">
        <v>188</v>
      </c>
      <c r="AX296" s="14" t="s">
        <v>68</v>
      </c>
      <c r="AY296" s="245" t="s">
        <v>175</v>
      </c>
    </row>
    <row r="297" s="15" customFormat="1">
      <c r="A297" s="15"/>
      <c r="B297" s="246"/>
      <c r="C297" s="247"/>
      <c r="D297" s="226" t="s">
        <v>186</v>
      </c>
      <c r="E297" s="248" t="s">
        <v>19</v>
      </c>
      <c r="F297" s="249" t="s">
        <v>191</v>
      </c>
      <c r="G297" s="247"/>
      <c r="H297" s="250">
        <v>22.741500000000002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6" t="s">
        <v>186</v>
      </c>
      <c r="AU297" s="256" t="s">
        <v>78</v>
      </c>
      <c r="AV297" s="15" t="s">
        <v>182</v>
      </c>
      <c r="AW297" s="15" t="s">
        <v>188</v>
      </c>
      <c r="AX297" s="15" t="s">
        <v>76</v>
      </c>
      <c r="AY297" s="256" t="s">
        <v>175</v>
      </c>
    </row>
    <row r="298" s="2" customFormat="1" ht="16.5" customHeight="1">
      <c r="A298" s="40"/>
      <c r="B298" s="41"/>
      <c r="C298" s="206" t="s">
        <v>366</v>
      </c>
      <c r="D298" s="206" t="s">
        <v>177</v>
      </c>
      <c r="E298" s="207" t="s">
        <v>367</v>
      </c>
      <c r="F298" s="208" t="s">
        <v>368</v>
      </c>
      <c r="G298" s="209" t="s">
        <v>180</v>
      </c>
      <c r="H298" s="210">
        <v>113.708</v>
      </c>
      <c r="I298" s="211"/>
      <c r="J298" s="212">
        <f>ROUND(I298*H298,2)</f>
        <v>0</v>
      </c>
      <c r="K298" s="208" t="s">
        <v>181</v>
      </c>
      <c r="L298" s="46"/>
      <c r="M298" s="213" t="s">
        <v>19</v>
      </c>
      <c r="N298" s="214" t="s">
        <v>39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182</v>
      </c>
      <c r="AT298" s="217" t="s">
        <v>177</v>
      </c>
      <c r="AU298" s="217" t="s">
        <v>78</v>
      </c>
      <c r="AY298" s="19" t="s">
        <v>175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76</v>
      </c>
      <c r="BK298" s="218">
        <f>ROUND(I298*H298,2)</f>
        <v>0</v>
      </c>
      <c r="BL298" s="19" t="s">
        <v>182</v>
      </c>
      <c r="BM298" s="217" t="s">
        <v>369</v>
      </c>
    </row>
    <row r="299" s="2" customFormat="1">
      <c r="A299" s="40"/>
      <c r="B299" s="41"/>
      <c r="C299" s="42"/>
      <c r="D299" s="219" t="s">
        <v>184</v>
      </c>
      <c r="E299" s="42"/>
      <c r="F299" s="220" t="s">
        <v>370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184</v>
      </c>
      <c r="AU299" s="19" t="s">
        <v>78</v>
      </c>
    </row>
    <row r="300" s="13" customFormat="1">
      <c r="A300" s="13"/>
      <c r="B300" s="224"/>
      <c r="C300" s="225"/>
      <c r="D300" s="226" t="s">
        <v>186</v>
      </c>
      <c r="E300" s="227" t="s">
        <v>19</v>
      </c>
      <c r="F300" s="228" t="s">
        <v>187</v>
      </c>
      <c r="G300" s="225"/>
      <c r="H300" s="227" t="s">
        <v>19</v>
      </c>
      <c r="I300" s="229"/>
      <c r="J300" s="225"/>
      <c r="K300" s="225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186</v>
      </c>
      <c r="AU300" s="234" t="s">
        <v>78</v>
      </c>
      <c r="AV300" s="13" t="s">
        <v>76</v>
      </c>
      <c r="AW300" s="13" t="s">
        <v>188</v>
      </c>
      <c r="AX300" s="13" t="s">
        <v>68</v>
      </c>
      <c r="AY300" s="234" t="s">
        <v>175</v>
      </c>
    </row>
    <row r="301" s="13" customFormat="1">
      <c r="A301" s="13"/>
      <c r="B301" s="224"/>
      <c r="C301" s="225"/>
      <c r="D301" s="226" t="s">
        <v>186</v>
      </c>
      <c r="E301" s="227" t="s">
        <v>19</v>
      </c>
      <c r="F301" s="228" t="s">
        <v>189</v>
      </c>
      <c r="G301" s="225"/>
      <c r="H301" s="227" t="s">
        <v>19</v>
      </c>
      <c r="I301" s="229"/>
      <c r="J301" s="225"/>
      <c r="K301" s="225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186</v>
      </c>
      <c r="AU301" s="234" t="s">
        <v>78</v>
      </c>
      <c r="AV301" s="13" t="s">
        <v>76</v>
      </c>
      <c r="AW301" s="13" t="s">
        <v>188</v>
      </c>
      <c r="AX301" s="13" t="s">
        <v>68</v>
      </c>
      <c r="AY301" s="234" t="s">
        <v>175</v>
      </c>
    </row>
    <row r="302" s="13" customFormat="1">
      <c r="A302" s="13"/>
      <c r="B302" s="224"/>
      <c r="C302" s="225"/>
      <c r="D302" s="226" t="s">
        <v>186</v>
      </c>
      <c r="E302" s="227" t="s">
        <v>19</v>
      </c>
      <c r="F302" s="228" t="s">
        <v>363</v>
      </c>
      <c r="G302" s="225"/>
      <c r="H302" s="227" t="s">
        <v>19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186</v>
      </c>
      <c r="AU302" s="234" t="s">
        <v>78</v>
      </c>
      <c r="AV302" s="13" t="s">
        <v>76</v>
      </c>
      <c r="AW302" s="13" t="s">
        <v>188</v>
      </c>
      <c r="AX302" s="13" t="s">
        <v>68</v>
      </c>
      <c r="AY302" s="234" t="s">
        <v>175</v>
      </c>
    </row>
    <row r="303" s="13" customFormat="1">
      <c r="A303" s="13"/>
      <c r="B303" s="224"/>
      <c r="C303" s="225"/>
      <c r="D303" s="226" t="s">
        <v>186</v>
      </c>
      <c r="E303" s="227" t="s">
        <v>19</v>
      </c>
      <c r="F303" s="228" t="s">
        <v>364</v>
      </c>
      <c r="G303" s="225"/>
      <c r="H303" s="227" t="s">
        <v>19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186</v>
      </c>
      <c r="AU303" s="234" t="s">
        <v>78</v>
      </c>
      <c r="AV303" s="13" t="s">
        <v>76</v>
      </c>
      <c r="AW303" s="13" t="s">
        <v>188</v>
      </c>
      <c r="AX303" s="13" t="s">
        <v>68</v>
      </c>
      <c r="AY303" s="234" t="s">
        <v>175</v>
      </c>
    </row>
    <row r="304" s="14" customFormat="1">
      <c r="A304" s="14"/>
      <c r="B304" s="235"/>
      <c r="C304" s="236"/>
      <c r="D304" s="226" t="s">
        <v>186</v>
      </c>
      <c r="E304" s="237" t="s">
        <v>19</v>
      </c>
      <c r="F304" s="238" t="s">
        <v>371</v>
      </c>
      <c r="G304" s="236"/>
      <c r="H304" s="239">
        <v>113.7075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186</v>
      </c>
      <c r="AU304" s="245" t="s">
        <v>78</v>
      </c>
      <c r="AV304" s="14" t="s">
        <v>78</v>
      </c>
      <c r="AW304" s="14" t="s">
        <v>188</v>
      </c>
      <c r="AX304" s="14" t="s">
        <v>68</v>
      </c>
      <c r="AY304" s="245" t="s">
        <v>175</v>
      </c>
    </row>
    <row r="305" s="15" customFormat="1">
      <c r="A305" s="15"/>
      <c r="B305" s="246"/>
      <c r="C305" s="247"/>
      <c r="D305" s="226" t="s">
        <v>186</v>
      </c>
      <c r="E305" s="248" t="s">
        <v>19</v>
      </c>
      <c r="F305" s="249" t="s">
        <v>191</v>
      </c>
      <c r="G305" s="247"/>
      <c r="H305" s="250">
        <v>113.7075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186</v>
      </c>
      <c r="AU305" s="256" t="s">
        <v>78</v>
      </c>
      <c r="AV305" s="15" t="s">
        <v>182</v>
      </c>
      <c r="AW305" s="15" t="s">
        <v>188</v>
      </c>
      <c r="AX305" s="15" t="s">
        <v>76</v>
      </c>
      <c r="AY305" s="256" t="s">
        <v>175</v>
      </c>
    </row>
    <row r="306" s="2" customFormat="1" ht="16.5" customHeight="1">
      <c r="A306" s="40"/>
      <c r="B306" s="41"/>
      <c r="C306" s="206" t="s">
        <v>372</v>
      </c>
      <c r="D306" s="206" t="s">
        <v>177</v>
      </c>
      <c r="E306" s="207" t="s">
        <v>373</v>
      </c>
      <c r="F306" s="208" t="s">
        <v>374</v>
      </c>
      <c r="G306" s="209" t="s">
        <v>180</v>
      </c>
      <c r="H306" s="210">
        <v>113.708</v>
      </c>
      <c r="I306" s="211"/>
      <c r="J306" s="212">
        <f>ROUND(I306*H306,2)</f>
        <v>0</v>
      </c>
      <c r="K306" s="208" t="s">
        <v>181</v>
      </c>
      <c r="L306" s="46"/>
      <c r="M306" s="213" t="s">
        <v>19</v>
      </c>
      <c r="N306" s="214" t="s">
        <v>39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182</v>
      </c>
      <c r="AT306" s="217" t="s">
        <v>177</v>
      </c>
      <c r="AU306" s="217" t="s">
        <v>78</v>
      </c>
      <c r="AY306" s="19" t="s">
        <v>175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76</v>
      </c>
      <c r="BK306" s="218">
        <f>ROUND(I306*H306,2)</f>
        <v>0</v>
      </c>
      <c r="BL306" s="19" t="s">
        <v>182</v>
      </c>
      <c r="BM306" s="217" t="s">
        <v>375</v>
      </c>
    </row>
    <row r="307" s="2" customFormat="1">
      <c r="A307" s="40"/>
      <c r="B307" s="41"/>
      <c r="C307" s="42"/>
      <c r="D307" s="219" t="s">
        <v>184</v>
      </c>
      <c r="E307" s="42"/>
      <c r="F307" s="220" t="s">
        <v>376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184</v>
      </c>
      <c r="AU307" s="19" t="s">
        <v>78</v>
      </c>
    </row>
    <row r="308" s="2" customFormat="1" ht="21.75" customHeight="1">
      <c r="A308" s="40"/>
      <c r="B308" s="41"/>
      <c r="C308" s="206" t="s">
        <v>377</v>
      </c>
      <c r="D308" s="206" t="s">
        <v>177</v>
      </c>
      <c r="E308" s="207" t="s">
        <v>378</v>
      </c>
      <c r="F308" s="208" t="s">
        <v>379</v>
      </c>
      <c r="G308" s="209" t="s">
        <v>265</v>
      </c>
      <c r="H308" s="210">
        <v>7.1500000000000004</v>
      </c>
      <c r="I308" s="211"/>
      <c r="J308" s="212">
        <f>ROUND(I308*H308,2)</f>
        <v>0</v>
      </c>
      <c r="K308" s="208" t="s">
        <v>181</v>
      </c>
      <c r="L308" s="46"/>
      <c r="M308" s="213" t="s">
        <v>19</v>
      </c>
      <c r="N308" s="214" t="s">
        <v>39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182</v>
      </c>
      <c r="AT308" s="217" t="s">
        <v>177</v>
      </c>
      <c r="AU308" s="217" t="s">
        <v>78</v>
      </c>
      <c r="AY308" s="19" t="s">
        <v>175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76</v>
      </c>
      <c r="BK308" s="218">
        <f>ROUND(I308*H308,2)</f>
        <v>0</v>
      </c>
      <c r="BL308" s="19" t="s">
        <v>182</v>
      </c>
      <c r="BM308" s="217" t="s">
        <v>380</v>
      </c>
    </row>
    <row r="309" s="2" customFormat="1">
      <c r="A309" s="40"/>
      <c r="B309" s="41"/>
      <c r="C309" s="42"/>
      <c r="D309" s="219" t="s">
        <v>184</v>
      </c>
      <c r="E309" s="42"/>
      <c r="F309" s="220" t="s">
        <v>381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184</v>
      </c>
      <c r="AU309" s="19" t="s">
        <v>78</v>
      </c>
    </row>
    <row r="310" s="13" customFormat="1">
      <c r="A310" s="13"/>
      <c r="B310" s="224"/>
      <c r="C310" s="225"/>
      <c r="D310" s="226" t="s">
        <v>186</v>
      </c>
      <c r="E310" s="227" t="s">
        <v>19</v>
      </c>
      <c r="F310" s="228" t="s">
        <v>187</v>
      </c>
      <c r="G310" s="225"/>
      <c r="H310" s="227" t="s">
        <v>19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186</v>
      </c>
      <c r="AU310" s="234" t="s">
        <v>78</v>
      </c>
      <c r="AV310" s="13" t="s">
        <v>76</v>
      </c>
      <c r="AW310" s="13" t="s">
        <v>188</v>
      </c>
      <c r="AX310" s="13" t="s">
        <v>68</v>
      </c>
      <c r="AY310" s="234" t="s">
        <v>175</v>
      </c>
    </row>
    <row r="311" s="13" customFormat="1">
      <c r="A311" s="13"/>
      <c r="B311" s="224"/>
      <c r="C311" s="225"/>
      <c r="D311" s="226" t="s">
        <v>186</v>
      </c>
      <c r="E311" s="227" t="s">
        <v>19</v>
      </c>
      <c r="F311" s="228" t="s">
        <v>189</v>
      </c>
      <c r="G311" s="225"/>
      <c r="H311" s="227" t="s">
        <v>19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186</v>
      </c>
      <c r="AU311" s="234" t="s">
        <v>78</v>
      </c>
      <c r="AV311" s="13" t="s">
        <v>76</v>
      </c>
      <c r="AW311" s="13" t="s">
        <v>188</v>
      </c>
      <c r="AX311" s="13" t="s">
        <v>68</v>
      </c>
      <c r="AY311" s="234" t="s">
        <v>175</v>
      </c>
    </row>
    <row r="312" s="13" customFormat="1">
      <c r="A312" s="13"/>
      <c r="B312" s="224"/>
      <c r="C312" s="225"/>
      <c r="D312" s="226" t="s">
        <v>186</v>
      </c>
      <c r="E312" s="227" t="s">
        <v>19</v>
      </c>
      <c r="F312" s="228" t="s">
        <v>382</v>
      </c>
      <c r="G312" s="225"/>
      <c r="H312" s="227" t="s">
        <v>19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186</v>
      </c>
      <c r="AU312" s="234" t="s">
        <v>78</v>
      </c>
      <c r="AV312" s="13" t="s">
        <v>76</v>
      </c>
      <c r="AW312" s="13" t="s">
        <v>188</v>
      </c>
      <c r="AX312" s="13" t="s">
        <v>68</v>
      </c>
      <c r="AY312" s="234" t="s">
        <v>175</v>
      </c>
    </row>
    <row r="313" s="14" customFormat="1">
      <c r="A313" s="14"/>
      <c r="B313" s="235"/>
      <c r="C313" s="236"/>
      <c r="D313" s="226" t="s">
        <v>186</v>
      </c>
      <c r="E313" s="237" t="s">
        <v>19</v>
      </c>
      <c r="F313" s="238" t="s">
        <v>383</v>
      </c>
      <c r="G313" s="236"/>
      <c r="H313" s="239">
        <v>3.5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186</v>
      </c>
      <c r="AU313" s="245" t="s">
        <v>78</v>
      </c>
      <c r="AV313" s="14" t="s">
        <v>78</v>
      </c>
      <c r="AW313" s="14" t="s">
        <v>188</v>
      </c>
      <c r="AX313" s="14" t="s">
        <v>68</v>
      </c>
      <c r="AY313" s="245" t="s">
        <v>175</v>
      </c>
    </row>
    <row r="314" s="14" customFormat="1">
      <c r="A314" s="14"/>
      <c r="B314" s="235"/>
      <c r="C314" s="236"/>
      <c r="D314" s="226" t="s">
        <v>186</v>
      </c>
      <c r="E314" s="237" t="s">
        <v>19</v>
      </c>
      <c r="F314" s="238" t="s">
        <v>384</v>
      </c>
      <c r="G314" s="236"/>
      <c r="H314" s="239">
        <v>1.2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186</v>
      </c>
      <c r="AU314" s="245" t="s">
        <v>78</v>
      </c>
      <c r="AV314" s="14" t="s">
        <v>78</v>
      </c>
      <c r="AW314" s="14" t="s">
        <v>188</v>
      </c>
      <c r="AX314" s="14" t="s">
        <v>68</v>
      </c>
      <c r="AY314" s="245" t="s">
        <v>175</v>
      </c>
    </row>
    <row r="315" s="14" customFormat="1">
      <c r="A315" s="14"/>
      <c r="B315" s="235"/>
      <c r="C315" s="236"/>
      <c r="D315" s="226" t="s">
        <v>186</v>
      </c>
      <c r="E315" s="237" t="s">
        <v>19</v>
      </c>
      <c r="F315" s="238" t="s">
        <v>385</v>
      </c>
      <c r="G315" s="236"/>
      <c r="H315" s="239">
        <v>0.25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186</v>
      </c>
      <c r="AU315" s="245" t="s">
        <v>78</v>
      </c>
      <c r="AV315" s="14" t="s">
        <v>78</v>
      </c>
      <c r="AW315" s="14" t="s">
        <v>188</v>
      </c>
      <c r="AX315" s="14" t="s">
        <v>68</v>
      </c>
      <c r="AY315" s="245" t="s">
        <v>175</v>
      </c>
    </row>
    <row r="316" s="14" customFormat="1">
      <c r="A316" s="14"/>
      <c r="B316" s="235"/>
      <c r="C316" s="236"/>
      <c r="D316" s="226" t="s">
        <v>186</v>
      </c>
      <c r="E316" s="237" t="s">
        <v>19</v>
      </c>
      <c r="F316" s="238" t="s">
        <v>386</v>
      </c>
      <c r="G316" s="236"/>
      <c r="H316" s="239">
        <v>2.2000000000000002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186</v>
      </c>
      <c r="AU316" s="245" t="s">
        <v>78</v>
      </c>
      <c r="AV316" s="14" t="s">
        <v>78</v>
      </c>
      <c r="AW316" s="14" t="s">
        <v>188</v>
      </c>
      <c r="AX316" s="14" t="s">
        <v>68</v>
      </c>
      <c r="AY316" s="245" t="s">
        <v>175</v>
      </c>
    </row>
    <row r="317" s="15" customFormat="1">
      <c r="A317" s="15"/>
      <c r="B317" s="246"/>
      <c r="C317" s="247"/>
      <c r="D317" s="226" t="s">
        <v>186</v>
      </c>
      <c r="E317" s="248" t="s">
        <v>19</v>
      </c>
      <c r="F317" s="249" t="s">
        <v>191</v>
      </c>
      <c r="G317" s="247"/>
      <c r="H317" s="250">
        <v>7.1500000000000004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186</v>
      </c>
      <c r="AU317" s="256" t="s">
        <v>78</v>
      </c>
      <c r="AV317" s="15" t="s">
        <v>182</v>
      </c>
      <c r="AW317" s="15" t="s">
        <v>188</v>
      </c>
      <c r="AX317" s="15" t="s">
        <v>76</v>
      </c>
      <c r="AY317" s="256" t="s">
        <v>175</v>
      </c>
    </row>
    <row r="318" s="12" customFormat="1" ht="22.8" customHeight="1">
      <c r="A318" s="12"/>
      <c r="B318" s="190"/>
      <c r="C318" s="191"/>
      <c r="D318" s="192" t="s">
        <v>67</v>
      </c>
      <c r="E318" s="204" t="s">
        <v>200</v>
      </c>
      <c r="F318" s="204" t="s">
        <v>387</v>
      </c>
      <c r="G318" s="191"/>
      <c r="H318" s="191"/>
      <c r="I318" s="194"/>
      <c r="J318" s="205">
        <f>BK318</f>
        <v>0</v>
      </c>
      <c r="K318" s="191"/>
      <c r="L318" s="196"/>
      <c r="M318" s="197"/>
      <c r="N318" s="198"/>
      <c r="O318" s="198"/>
      <c r="P318" s="199">
        <f>SUM(P319:P614)</f>
        <v>0</v>
      </c>
      <c r="Q318" s="198"/>
      <c r="R318" s="199">
        <f>SUM(R319:R614)</f>
        <v>0</v>
      </c>
      <c r="S318" s="198"/>
      <c r="T318" s="200">
        <f>SUM(T319:T614)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1" t="s">
        <v>76</v>
      </c>
      <c r="AT318" s="202" t="s">
        <v>67</v>
      </c>
      <c r="AU318" s="202" t="s">
        <v>76</v>
      </c>
      <c r="AY318" s="201" t="s">
        <v>175</v>
      </c>
      <c r="BK318" s="203">
        <f>SUM(BK319:BK614)</f>
        <v>0</v>
      </c>
    </row>
    <row r="319" s="2" customFormat="1" ht="44.25" customHeight="1">
      <c r="A319" s="40"/>
      <c r="B319" s="41"/>
      <c r="C319" s="206" t="s">
        <v>388</v>
      </c>
      <c r="D319" s="206" t="s">
        <v>177</v>
      </c>
      <c r="E319" s="207" t="s">
        <v>389</v>
      </c>
      <c r="F319" s="208" t="s">
        <v>390</v>
      </c>
      <c r="G319" s="209" t="s">
        <v>391</v>
      </c>
      <c r="H319" s="210">
        <v>29</v>
      </c>
      <c r="I319" s="211"/>
      <c r="J319" s="212">
        <f>ROUND(I319*H319,2)</f>
        <v>0</v>
      </c>
      <c r="K319" s="208" t="s">
        <v>181</v>
      </c>
      <c r="L319" s="46"/>
      <c r="M319" s="213" t="s">
        <v>19</v>
      </c>
      <c r="N319" s="214" t="s">
        <v>39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182</v>
      </c>
      <c r="AT319" s="217" t="s">
        <v>177</v>
      </c>
      <c r="AU319" s="217" t="s">
        <v>78</v>
      </c>
      <c r="AY319" s="19" t="s">
        <v>175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76</v>
      </c>
      <c r="BK319" s="218">
        <f>ROUND(I319*H319,2)</f>
        <v>0</v>
      </c>
      <c r="BL319" s="19" t="s">
        <v>182</v>
      </c>
      <c r="BM319" s="217" t="s">
        <v>392</v>
      </c>
    </row>
    <row r="320" s="2" customFormat="1">
      <c r="A320" s="40"/>
      <c r="B320" s="41"/>
      <c r="C320" s="42"/>
      <c r="D320" s="219" t="s">
        <v>184</v>
      </c>
      <c r="E320" s="42"/>
      <c r="F320" s="220" t="s">
        <v>393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184</v>
      </c>
      <c r="AU320" s="19" t="s">
        <v>78</v>
      </c>
    </row>
    <row r="321" s="13" customFormat="1">
      <c r="A321" s="13"/>
      <c r="B321" s="224"/>
      <c r="C321" s="225"/>
      <c r="D321" s="226" t="s">
        <v>186</v>
      </c>
      <c r="E321" s="227" t="s">
        <v>19</v>
      </c>
      <c r="F321" s="228" t="s">
        <v>187</v>
      </c>
      <c r="G321" s="225"/>
      <c r="H321" s="227" t="s">
        <v>19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186</v>
      </c>
      <c r="AU321" s="234" t="s">
        <v>78</v>
      </c>
      <c r="AV321" s="13" t="s">
        <v>76</v>
      </c>
      <c r="AW321" s="13" t="s">
        <v>188</v>
      </c>
      <c r="AX321" s="13" t="s">
        <v>68</v>
      </c>
      <c r="AY321" s="234" t="s">
        <v>175</v>
      </c>
    </row>
    <row r="322" s="13" customFormat="1">
      <c r="A322" s="13"/>
      <c r="B322" s="224"/>
      <c r="C322" s="225"/>
      <c r="D322" s="226" t="s">
        <v>186</v>
      </c>
      <c r="E322" s="227" t="s">
        <v>19</v>
      </c>
      <c r="F322" s="228" t="s">
        <v>189</v>
      </c>
      <c r="G322" s="225"/>
      <c r="H322" s="227" t="s">
        <v>19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186</v>
      </c>
      <c r="AU322" s="234" t="s">
        <v>78</v>
      </c>
      <c r="AV322" s="13" t="s">
        <v>76</v>
      </c>
      <c r="AW322" s="13" t="s">
        <v>188</v>
      </c>
      <c r="AX322" s="13" t="s">
        <v>68</v>
      </c>
      <c r="AY322" s="234" t="s">
        <v>175</v>
      </c>
    </row>
    <row r="323" s="14" customFormat="1">
      <c r="A323" s="14"/>
      <c r="B323" s="235"/>
      <c r="C323" s="236"/>
      <c r="D323" s="226" t="s">
        <v>186</v>
      </c>
      <c r="E323" s="237" t="s">
        <v>19</v>
      </c>
      <c r="F323" s="238" t="s">
        <v>377</v>
      </c>
      <c r="G323" s="236"/>
      <c r="H323" s="239">
        <v>29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186</v>
      </c>
      <c r="AU323" s="245" t="s">
        <v>78</v>
      </c>
      <c r="AV323" s="14" t="s">
        <v>78</v>
      </c>
      <c r="AW323" s="14" t="s">
        <v>188</v>
      </c>
      <c r="AX323" s="14" t="s">
        <v>68</v>
      </c>
      <c r="AY323" s="245" t="s">
        <v>175</v>
      </c>
    </row>
    <row r="324" s="15" customFormat="1">
      <c r="A324" s="15"/>
      <c r="B324" s="246"/>
      <c r="C324" s="247"/>
      <c r="D324" s="226" t="s">
        <v>186</v>
      </c>
      <c r="E324" s="248" t="s">
        <v>19</v>
      </c>
      <c r="F324" s="249" t="s">
        <v>191</v>
      </c>
      <c r="G324" s="247"/>
      <c r="H324" s="250">
        <v>29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6" t="s">
        <v>186</v>
      </c>
      <c r="AU324" s="256" t="s">
        <v>78</v>
      </c>
      <c r="AV324" s="15" t="s">
        <v>182</v>
      </c>
      <c r="AW324" s="15" t="s">
        <v>188</v>
      </c>
      <c r="AX324" s="15" t="s">
        <v>76</v>
      </c>
      <c r="AY324" s="256" t="s">
        <v>175</v>
      </c>
    </row>
    <row r="325" s="2" customFormat="1" ht="44.25" customHeight="1">
      <c r="A325" s="40"/>
      <c r="B325" s="41"/>
      <c r="C325" s="206" t="s">
        <v>394</v>
      </c>
      <c r="D325" s="206" t="s">
        <v>177</v>
      </c>
      <c r="E325" s="207" t="s">
        <v>395</v>
      </c>
      <c r="F325" s="208" t="s">
        <v>396</v>
      </c>
      <c r="G325" s="209" t="s">
        <v>391</v>
      </c>
      <c r="H325" s="210">
        <v>1</v>
      </c>
      <c r="I325" s="211"/>
      <c r="J325" s="212">
        <f>ROUND(I325*H325,2)</f>
        <v>0</v>
      </c>
      <c r="K325" s="208" t="s">
        <v>181</v>
      </c>
      <c r="L325" s="46"/>
      <c r="M325" s="213" t="s">
        <v>19</v>
      </c>
      <c r="N325" s="214" t="s">
        <v>39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182</v>
      </c>
      <c r="AT325" s="217" t="s">
        <v>177</v>
      </c>
      <c r="AU325" s="217" t="s">
        <v>78</v>
      </c>
      <c r="AY325" s="19" t="s">
        <v>175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76</v>
      </c>
      <c r="BK325" s="218">
        <f>ROUND(I325*H325,2)</f>
        <v>0</v>
      </c>
      <c r="BL325" s="19" t="s">
        <v>182</v>
      </c>
      <c r="BM325" s="217" t="s">
        <v>397</v>
      </c>
    </row>
    <row r="326" s="2" customFormat="1">
      <c r="A326" s="40"/>
      <c r="B326" s="41"/>
      <c r="C326" s="42"/>
      <c r="D326" s="219" t="s">
        <v>184</v>
      </c>
      <c r="E326" s="42"/>
      <c r="F326" s="220" t="s">
        <v>398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184</v>
      </c>
      <c r="AU326" s="19" t="s">
        <v>78</v>
      </c>
    </row>
    <row r="327" s="13" customFormat="1">
      <c r="A327" s="13"/>
      <c r="B327" s="224"/>
      <c r="C327" s="225"/>
      <c r="D327" s="226" t="s">
        <v>186</v>
      </c>
      <c r="E327" s="227" t="s">
        <v>19</v>
      </c>
      <c r="F327" s="228" t="s">
        <v>187</v>
      </c>
      <c r="G327" s="225"/>
      <c r="H327" s="227" t="s">
        <v>19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186</v>
      </c>
      <c r="AU327" s="234" t="s">
        <v>78</v>
      </c>
      <c r="AV327" s="13" t="s">
        <v>76</v>
      </c>
      <c r="AW327" s="13" t="s">
        <v>188</v>
      </c>
      <c r="AX327" s="13" t="s">
        <v>68</v>
      </c>
      <c r="AY327" s="234" t="s">
        <v>175</v>
      </c>
    </row>
    <row r="328" s="13" customFormat="1">
      <c r="A328" s="13"/>
      <c r="B328" s="224"/>
      <c r="C328" s="225"/>
      <c r="D328" s="226" t="s">
        <v>186</v>
      </c>
      <c r="E328" s="227" t="s">
        <v>19</v>
      </c>
      <c r="F328" s="228" t="s">
        <v>189</v>
      </c>
      <c r="G328" s="225"/>
      <c r="H328" s="227" t="s">
        <v>19</v>
      </c>
      <c r="I328" s="229"/>
      <c r="J328" s="225"/>
      <c r="K328" s="225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186</v>
      </c>
      <c r="AU328" s="234" t="s">
        <v>78</v>
      </c>
      <c r="AV328" s="13" t="s">
        <v>76</v>
      </c>
      <c r="AW328" s="13" t="s">
        <v>188</v>
      </c>
      <c r="AX328" s="13" t="s">
        <v>68</v>
      </c>
      <c r="AY328" s="234" t="s">
        <v>175</v>
      </c>
    </row>
    <row r="329" s="14" customFormat="1">
      <c r="A329" s="14"/>
      <c r="B329" s="235"/>
      <c r="C329" s="236"/>
      <c r="D329" s="226" t="s">
        <v>186</v>
      </c>
      <c r="E329" s="237" t="s">
        <v>19</v>
      </c>
      <c r="F329" s="238" t="s">
        <v>76</v>
      </c>
      <c r="G329" s="236"/>
      <c r="H329" s="239">
        <v>1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186</v>
      </c>
      <c r="AU329" s="245" t="s">
        <v>78</v>
      </c>
      <c r="AV329" s="14" t="s">
        <v>78</v>
      </c>
      <c r="AW329" s="14" t="s">
        <v>188</v>
      </c>
      <c r="AX329" s="14" t="s">
        <v>68</v>
      </c>
      <c r="AY329" s="245" t="s">
        <v>175</v>
      </c>
    </row>
    <row r="330" s="15" customFormat="1">
      <c r="A330" s="15"/>
      <c r="B330" s="246"/>
      <c r="C330" s="247"/>
      <c r="D330" s="226" t="s">
        <v>186</v>
      </c>
      <c r="E330" s="248" t="s">
        <v>19</v>
      </c>
      <c r="F330" s="249" t="s">
        <v>191</v>
      </c>
      <c r="G330" s="247"/>
      <c r="H330" s="250">
        <v>1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6" t="s">
        <v>186</v>
      </c>
      <c r="AU330" s="256" t="s">
        <v>78</v>
      </c>
      <c r="AV330" s="15" t="s">
        <v>182</v>
      </c>
      <c r="AW330" s="15" t="s">
        <v>188</v>
      </c>
      <c r="AX330" s="15" t="s">
        <v>76</v>
      </c>
      <c r="AY330" s="256" t="s">
        <v>175</v>
      </c>
    </row>
    <row r="331" s="2" customFormat="1" ht="16.5" customHeight="1">
      <c r="A331" s="40"/>
      <c r="B331" s="41"/>
      <c r="C331" s="257" t="s">
        <v>399</v>
      </c>
      <c r="D331" s="257" t="s">
        <v>303</v>
      </c>
      <c r="E331" s="258" t="s">
        <v>400</v>
      </c>
      <c r="F331" s="259" t="s">
        <v>401</v>
      </c>
      <c r="G331" s="260" t="s">
        <v>402</v>
      </c>
      <c r="H331" s="261">
        <v>20</v>
      </c>
      <c r="I331" s="262"/>
      <c r="J331" s="263">
        <f>ROUND(I331*H331,2)</f>
        <v>0</v>
      </c>
      <c r="K331" s="259" t="s">
        <v>181</v>
      </c>
      <c r="L331" s="264"/>
      <c r="M331" s="265" t="s">
        <v>19</v>
      </c>
      <c r="N331" s="266" t="s">
        <v>39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244</v>
      </c>
      <c r="AT331" s="217" t="s">
        <v>303</v>
      </c>
      <c r="AU331" s="217" t="s">
        <v>78</v>
      </c>
      <c r="AY331" s="19" t="s">
        <v>175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76</v>
      </c>
      <c r="BK331" s="218">
        <f>ROUND(I331*H331,2)</f>
        <v>0</v>
      </c>
      <c r="BL331" s="19" t="s">
        <v>182</v>
      </c>
      <c r="BM331" s="217" t="s">
        <v>403</v>
      </c>
    </row>
    <row r="332" s="13" customFormat="1">
      <c r="A332" s="13"/>
      <c r="B332" s="224"/>
      <c r="C332" s="225"/>
      <c r="D332" s="226" t="s">
        <v>186</v>
      </c>
      <c r="E332" s="227" t="s">
        <v>19</v>
      </c>
      <c r="F332" s="228" t="s">
        <v>187</v>
      </c>
      <c r="G332" s="225"/>
      <c r="H332" s="227" t="s">
        <v>19</v>
      </c>
      <c r="I332" s="229"/>
      <c r="J332" s="225"/>
      <c r="K332" s="225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186</v>
      </c>
      <c r="AU332" s="234" t="s">
        <v>78</v>
      </c>
      <c r="AV332" s="13" t="s">
        <v>76</v>
      </c>
      <c r="AW332" s="13" t="s">
        <v>188</v>
      </c>
      <c r="AX332" s="13" t="s">
        <v>68</v>
      </c>
      <c r="AY332" s="234" t="s">
        <v>175</v>
      </c>
    </row>
    <row r="333" s="13" customFormat="1">
      <c r="A333" s="13"/>
      <c r="B333" s="224"/>
      <c r="C333" s="225"/>
      <c r="D333" s="226" t="s">
        <v>186</v>
      </c>
      <c r="E333" s="227" t="s">
        <v>19</v>
      </c>
      <c r="F333" s="228" t="s">
        <v>189</v>
      </c>
      <c r="G333" s="225"/>
      <c r="H333" s="227" t="s">
        <v>19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186</v>
      </c>
      <c r="AU333" s="234" t="s">
        <v>78</v>
      </c>
      <c r="AV333" s="13" t="s">
        <v>76</v>
      </c>
      <c r="AW333" s="13" t="s">
        <v>188</v>
      </c>
      <c r="AX333" s="13" t="s">
        <v>68</v>
      </c>
      <c r="AY333" s="234" t="s">
        <v>175</v>
      </c>
    </row>
    <row r="334" s="14" customFormat="1">
      <c r="A334" s="14"/>
      <c r="B334" s="235"/>
      <c r="C334" s="236"/>
      <c r="D334" s="226" t="s">
        <v>186</v>
      </c>
      <c r="E334" s="237" t="s">
        <v>19</v>
      </c>
      <c r="F334" s="238" t="s">
        <v>404</v>
      </c>
      <c r="G334" s="236"/>
      <c r="H334" s="239">
        <v>20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186</v>
      </c>
      <c r="AU334" s="245" t="s">
        <v>78</v>
      </c>
      <c r="AV334" s="14" t="s">
        <v>78</v>
      </c>
      <c r="AW334" s="14" t="s">
        <v>188</v>
      </c>
      <c r="AX334" s="14" t="s">
        <v>68</v>
      </c>
      <c r="AY334" s="245" t="s">
        <v>175</v>
      </c>
    </row>
    <row r="335" s="15" customFormat="1">
      <c r="A335" s="15"/>
      <c r="B335" s="246"/>
      <c r="C335" s="247"/>
      <c r="D335" s="226" t="s">
        <v>186</v>
      </c>
      <c r="E335" s="248" t="s">
        <v>19</v>
      </c>
      <c r="F335" s="249" t="s">
        <v>191</v>
      </c>
      <c r="G335" s="247"/>
      <c r="H335" s="250">
        <v>20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6" t="s">
        <v>186</v>
      </c>
      <c r="AU335" s="256" t="s">
        <v>78</v>
      </c>
      <c r="AV335" s="15" t="s">
        <v>182</v>
      </c>
      <c r="AW335" s="15" t="s">
        <v>188</v>
      </c>
      <c r="AX335" s="15" t="s">
        <v>76</v>
      </c>
      <c r="AY335" s="256" t="s">
        <v>175</v>
      </c>
    </row>
    <row r="336" s="2" customFormat="1" ht="37.8" customHeight="1">
      <c r="A336" s="40"/>
      <c r="B336" s="41"/>
      <c r="C336" s="206" t="s">
        <v>405</v>
      </c>
      <c r="D336" s="206" t="s">
        <v>177</v>
      </c>
      <c r="E336" s="207" t="s">
        <v>406</v>
      </c>
      <c r="F336" s="208" t="s">
        <v>407</v>
      </c>
      <c r="G336" s="209" t="s">
        <v>180</v>
      </c>
      <c r="H336" s="210">
        <v>124.095</v>
      </c>
      <c r="I336" s="211"/>
      <c r="J336" s="212">
        <f>ROUND(I336*H336,2)</f>
        <v>0</v>
      </c>
      <c r="K336" s="208" t="s">
        <v>181</v>
      </c>
      <c r="L336" s="46"/>
      <c r="M336" s="213" t="s">
        <v>19</v>
      </c>
      <c r="N336" s="214" t="s">
        <v>39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182</v>
      </c>
      <c r="AT336" s="217" t="s">
        <v>177</v>
      </c>
      <c r="AU336" s="217" t="s">
        <v>78</v>
      </c>
      <c r="AY336" s="19" t="s">
        <v>175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76</v>
      </c>
      <c r="BK336" s="218">
        <f>ROUND(I336*H336,2)</f>
        <v>0</v>
      </c>
      <c r="BL336" s="19" t="s">
        <v>182</v>
      </c>
      <c r="BM336" s="217" t="s">
        <v>408</v>
      </c>
    </row>
    <row r="337" s="2" customFormat="1">
      <c r="A337" s="40"/>
      <c r="B337" s="41"/>
      <c r="C337" s="42"/>
      <c r="D337" s="219" t="s">
        <v>184</v>
      </c>
      <c r="E337" s="42"/>
      <c r="F337" s="220" t="s">
        <v>409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184</v>
      </c>
      <c r="AU337" s="19" t="s">
        <v>78</v>
      </c>
    </row>
    <row r="338" s="13" customFormat="1">
      <c r="A338" s="13"/>
      <c r="B338" s="224"/>
      <c r="C338" s="225"/>
      <c r="D338" s="226" t="s">
        <v>186</v>
      </c>
      <c r="E338" s="227" t="s">
        <v>19</v>
      </c>
      <c r="F338" s="228" t="s">
        <v>187</v>
      </c>
      <c r="G338" s="225"/>
      <c r="H338" s="227" t="s">
        <v>19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186</v>
      </c>
      <c r="AU338" s="234" t="s">
        <v>78</v>
      </c>
      <c r="AV338" s="13" t="s">
        <v>76</v>
      </c>
      <c r="AW338" s="13" t="s">
        <v>188</v>
      </c>
      <c r="AX338" s="13" t="s">
        <v>68</v>
      </c>
      <c r="AY338" s="234" t="s">
        <v>175</v>
      </c>
    </row>
    <row r="339" s="13" customFormat="1">
      <c r="A339" s="13"/>
      <c r="B339" s="224"/>
      <c r="C339" s="225"/>
      <c r="D339" s="226" t="s">
        <v>186</v>
      </c>
      <c r="E339" s="227" t="s">
        <v>19</v>
      </c>
      <c r="F339" s="228" t="s">
        <v>189</v>
      </c>
      <c r="G339" s="225"/>
      <c r="H339" s="227" t="s">
        <v>19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186</v>
      </c>
      <c r="AU339" s="234" t="s">
        <v>78</v>
      </c>
      <c r="AV339" s="13" t="s">
        <v>76</v>
      </c>
      <c r="AW339" s="13" t="s">
        <v>188</v>
      </c>
      <c r="AX339" s="13" t="s">
        <v>68</v>
      </c>
      <c r="AY339" s="234" t="s">
        <v>175</v>
      </c>
    </row>
    <row r="340" s="13" customFormat="1">
      <c r="A340" s="13"/>
      <c r="B340" s="224"/>
      <c r="C340" s="225"/>
      <c r="D340" s="226" t="s">
        <v>186</v>
      </c>
      <c r="E340" s="227" t="s">
        <v>19</v>
      </c>
      <c r="F340" s="228" t="s">
        <v>410</v>
      </c>
      <c r="G340" s="225"/>
      <c r="H340" s="227" t="s">
        <v>19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186</v>
      </c>
      <c r="AU340" s="234" t="s">
        <v>78</v>
      </c>
      <c r="AV340" s="13" t="s">
        <v>76</v>
      </c>
      <c r="AW340" s="13" t="s">
        <v>188</v>
      </c>
      <c r="AX340" s="13" t="s">
        <v>68</v>
      </c>
      <c r="AY340" s="234" t="s">
        <v>175</v>
      </c>
    </row>
    <row r="341" s="14" customFormat="1">
      <c r="A341" s="14"/>
      <c r="B341" s="235"/>
      <c r="C341" s="236"/>
      <c r="D341" s="226" t="s">
        <v>186</v>
      </c>
      <c r="E341" s="237" t="s">
        <v>19</v>
      </c>
      <c r="F341" s="238" t="s">
        <v>411</v>
      </c>
      <c r="G341" s="236"/>
      <c r="H341" s="239">
        <v>117.89000000000002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186</v>
      </c>
      <c r="AU341" s="245" t="s">
        <v>78</v>
      </c>
      <c r="AV341" s="14" t="s">
        <v>78</v>
      </c>
      <c r="AW341" s="14" t="s">
        <v>188</v>
      </c>
      <c r="AX341" s="14" t="s">
        <v>68</v>
      </c>
      <c r="AY341" s="245" t="s">
        <v>175</v>
      </c>
    </row>
    <row r="342" s="14" customFormat="1">
      <c r="A342" s="14"/>
      <c r="B342" s="235"/>
      <c r="C342" s="236"/>
      <c r="D342" s="226" t="s">
        <v>186</v>
      </c>
      <c r="E342" s="237" t="s">
        <v>19</v>
      </c>
      <c r="F342" s="238" t="s">
        <v>412</v>
      </c>
      <c r="G342" s="236"/>
      <c r="H342" s="239">
        <v>6.2050000000000001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186</v>
      </c>
      <c r="AU342" s="245" t="s">
        <v>78</v>
      </c>
      <c r="AV342" s="14" t="s">
        <v>78</v>
      </c>
      <c r="AW342" s="14" t="s">
        <v>188</v>
      </c>
      <c r="AX342" s="14" t="s">
        <v>68</v>
      </c>
      <c r="AY342" s="245" t="s">
        <v>175</v>
      </c>
    </row>
    <row r="343" s="15" customFormat="1">
      <c r="A343" s="15"/>
      <c r="B343" s="246"/>
      <c r="C343" s="247"/>
      <c r="D343" s="226" t="s">
        <v>186</v>
      </c>
      <c r="E343" s="248" t="s">
        <v>19</v>
      </c>
      <c r="F343" s="249" t="s">
        <v>191</v>
      </c>
      <c r="G343" s="247"/>
      <c r="H343" s="250">
        <v>124.09500000000001</v>
      </c>
      <c r="I343" s="251"/>
      <c r="J343" s="247"/>
      <c r="K343" s="247"/>
      <c r="L343" s="252"/>
      <c r="M343" s="253"/>
      <c r="N343" s="254"/>
      <c r="O343" s="254"/>
      <c r="P343" s="254"/>
      <c r="Q343" s="254"/>
      <c r="R343" s="254"/>
      <c r="S343" s="254"/>
      <c r="T343" s="25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6" t="s">
        <v>186</v>
      </c>
      <c r="AU343" s="256" t="s">
        <v>78</v>
      </c>
      <c r="AV343" s="15" t="s">
        <v>182</v>
      </c>
      <c r="AW343" s="15" t="s">
        <v>188</v>
      </c>
      <c r="AX343" s="15" t="s">
        <v>76</v>
      </c>
      <c r="AY343" s="256" t="s">
        <v>175</v>
      </c>
    </row>
    <row r="344" s="2" customFormat="1" ht="16.5" customHeight="1">
      <c r="A344" s="40"/>
      <c r="B344" s="41"/>
      <c r="C344" s="206" t="s">
        <v>413</v>
      </c>
      <c r="D344" s="206" t="s">
        <v>177</v>
      </c>
      <c r="E344" s="207" t="s">
        <v>414</v>
      </c>
      <c r="F344" s="208" t="s">
        <v>415</v>
      </c>
      <c r="G344" s="209" t="s">
        <v>265</v>
      </c>
      <c r="H344" s="210">
        <v>1.861</v>
      </c>
      <c r="I344" s="211"/>
      <c r="J344" s="212">
        <f>ROUND(I344*H344,2)</f>
        <v>0</v>
      </c>
      <c r="K344" s="208" t="s">
        <v>181</v>
      </c>
      <c r="L344" s="46"/>
      <c r="M344" s="213" t="s">
        <v>19</v>
      </c>
      <c r="N344" s="214" t="s">
        <v>39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182</v>
      </c>
      <c r="AT344" s="217" t="s">
        <v>177</v>
      </c>
      <c r="AU344" s="217" t="s">
        <v>78</v>
      </c>
      <c r="AY344" s="19" t="s">
        <v>175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76</v>
      </c>
      <c r="BK344" s="218">
        <f>ROUND(I344*H344,2)</f>
        <v>0</v>
      </c>
      <c r="BL344" s="19" t="s">
        <v>182</v>
      </c>
      <c r="BM344" s="217" t="s">
        <v>416</v>
      </c>
    </row>
    <row r="345" s="2" customFormat="1">
      <c r="A345" s="40"/>
      <c r="B345" s="41"/>
      <c r="C345" s="42"/>
      <c r="D345" s="219" t="s">
        <v>184</v>
      </c>
      <c r="E345" s="42"/>
      <c r="F345" s="220" t="s">
        <v>417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184</v>
      </c>
      <c r="AU345" s="19" t="s">
        <v>78</v>
      </c>
    </row>
    <row r="346" s="13" customFormat="1">
      <c r="A346" s="13"/>
      <c r="B346" s="224"/>
      <c r="C346" s="225"/>
      <c r="D346" s="226" t="s">
        <v>186</v>
      </c>
      <c r="E346" s="227" t="s">
        <v>19</v>
      </c>
      <c r="F346" s="228" t="s">
        <v>187</v>
      </c>
      <c r="G346" s="225"/>
      <c r="H346" s="227" t="s">
        <v>19</v>
      </c>
      <c r="I346" s="229"/>
      <c r="J346" s="225"/>
      <c r="K346" s="225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186</v>
      </c>
      <c r="AU346" s="234" t="s">
        <v>78</v>
      </c>
      <c r="AV346" s="13" t="s">
        <v>76</v>
      </c>
      <c r="AW346" s="13" t="s">
        <v>188</v>
      </c>
      <c r="AX346" s="13" t="s">
        <v>68</v>
      </c>
      <c r="AY346" s="234" t="s">
        <v>175</v>
      </c>
    </row>
    <row r="347" s="13" customFormat="1">
      <c r="A347" s="13"/>
      <c r="B347" s="224"/>
      <c r="C347" s="225"/>
      <c r="D347" s="226" t="s">
        <v>186</v>
      </c>
      <c r="E347" s="227" t="s">
        <v>19</v>
      </c>
      <c r="F347" s="228" t="s">
        <v>189</v>
      </c>
      <c r="G347" s="225"/>
      <c r="H347" s="227" t="s">
        <v>19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186</v>
      </c>
      <c r="AU347" s="234" t="s">
        <v>78</v>
      </c>
      <c r="AV347" s="13" t="s">
        <v>76</v>
      </c>
      <c r="AW347" s="13" t="s">
        <v>188</v>
      </c>
      <c r="AX347" s="13" t="s">
        <v>68</v>
      </c>
      <c r="AY347" s="234" t="s">
        <v>175</v>
      </c>
    </row>
    <row r="348" s="13" customFormat="1">
      <c r="A348" s="13"/>
      <c r="B348" s="224"/>
      <c r="C348" s="225"/>
      <c r="D348" s="226" t="s">
        <v>186</v>
      </c>
      <c r="E348" s="227" t="s">
        <v>19</v>
      </c>
      <c r="F348" s="228" t="s">
        <v>410</v>
      </c>
      <c r="G348" s="225"/>
      <c r="H348" s="227" t="s">
        <v>19</v>
      </c>
      <c r="I348" s="229"/>
      <c r="J348" s="225"/>
      <c r="K348" s="225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186</v>
      </c>
      <c r="AU348" s="234" t="s">
        <v>78</v>
      </c>
      <c r="AV348" s="13" t="s">
        <v>76</v>
      </c>
      <c r="AW348" s="13" t="s">
        <v>188</v>
      </c>
      <c r="AX348" s="13" t="s">
        <v>68</v>
      </c>
      <c r="AY348" s="234" t="s">
        <v>175</v>
      </c>
    </row>
    <row r="349" s="14" customFormat="1">
      <c r="A349" s="14"/>
      <c r="B349" s="235"/>
      <c r="C349" s="236"/>
      <c r="D349" s="226" t="s">
        <v>186</v>
      </c>
      <c r="E349" s="237" t="s">
        <v>19</v>
      </c>
      <c r="F349" s="238" t="s">
        <v>418</v>
      </c>
      <c r="G349" s="236"/>
      <c r="H349" s="239">
        <v>1.7683500000000003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186</v>
      </c>
      <c r="AU349" s="245" t="s">
        <v>78</v>
      </c>
      <c r="AV349" s="14" t="s">
        <v>78</v>
      </c>
      <c r="AW349" s="14" t="s">
        <v>188</v>
      </c>
      <c r="AX349" s="14" t="s">
        <v>68</v>
      </c>
      <c r="AY349" s="245" t="s">
        <v>175</v>
      </c>
    </row>
    <row r="350" s="14" customFormat="1">
      <c r="A350" s="14"/>
      <c r="B350" s="235"/>
      <c r="C350" s="236"/>
      <c r="D350" s="226" t="s">
        <v>186</v>
      </c>
      <c r="E350" s="237" t="s">
        <v>19</v>
      </c>
      <c r="F350" s="238" t="s">
        <v>419</v>
      </c>
      <c r="G350" s="236"/>
      <c r="H350" s="239">
        <v>0.093075000000000005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5" t="s">
        <v>186</v>
      </c>
      <c r="AU350" s="245" t="s">
        <v>78</v>
      </c>
      <c r="AV350" s="14" t="s">
        <v>78</v>
      </c>
      <c r="AW350" s="14" t="s">
        <v>188</v>
      </c>
      <c r="AX350" s="14" t="s">
        <v>68</v>
      </c>
      <c r="AY350" s="245" t="s">
        <v>175</v>
      </c>
    </row>
    <row r="351" s="15" customFormat="1">
      <c r="A351" s="15"/>
      <c r="B351" s="246"/>
      <c r="C351" s="247"/>
      <c r="D351" s="226" t="s">
        <v>186</v>
      </c>
      <c r="E351" s="248" t="s">
        <v>19</v>
      </c>
      <c r="F351" s="249" t="s">
        <v>191</v>
      </c>
      <c r="G351" s="247"/>
      <c r="H351" s="250">
        <v>1.8614250000000003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6" t="s">
        <v>186</v>
      </c>
      <c r="AU351" s="256" t="s">
        <v>78</v>
      </c>
      <c r="AV351" s="15" t="s">
        <v>182</v>
      </c>
      <c r="AW351" s="15" t="s">
        <v>188</v>
      </c>
      <c r="AX351" s="15" t="s">
        <v>76</v>
      </c>
      <c r="AY351" s="256" t="s">
        <v>175</v>
      </c>
    </row>
    <row r="352" s="2" customFormat="1" ht="24.15" customHeight="1">
      <c r="A352" s="40"/>
      <c r="B352" s="41"/>
      <c r="C352" s="206" t="s">
        <v>420</v>
      </c>
      <c r="D352" s="206" t="s">
        <v>177</v>
      </c>
      <c r="E352" s="207" t="s">
        <v>421</v>
      </c>
      <c r="F352" s="208" t="s">
        <v>422</v>
      </c>
      <c r="G352" s="209" t="s">
        <v>180</v>
      </c>
      <c r="H352" s="210">
        <v>236.333</v>
      </c>
      <c r="I352" s="211"/>
      <c r="J352" s="212">
        <f>ROUND(I352*H352,2)</f>
        <v>0</v>
      </c>
      <c r="K352" s="208" t="s">
        <v>181</v>
      </c>
      <c r="L352" s="46"/>
      <c r="M352" s="213" t="s">
        <v>19</v>
      </c>
      <c r="N352" s="214" t="s">
        <v>39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182</v>
      </c>
      <c r="AT352" s="217" t="s">
        <v>177</v>
      </c>
      <c r="AU352" s="217" t="s">
        <v>78</v>
      </c>
      <c r="AY352" s="19" t="s">
        <v>175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76</v>
      </c>
      <c r="BK352" s="218">
        <f>ROUND(I352*H352,2)</f>
        <v>0</v>
      </c>
      <c r="BL352" s="19" t="s">
        <v>182</v>
      </c>
      <c r="BM352" s="217" t="s">
        <v>423</v>
      </c>
    </row>
    <row r="353" s="2" customFormat="1">
      <c r="A353" s="40"/>
      <c r="B353" s="41"/>
      <c r="C353" s="42"/>
      <c r="D353" s="219" t="s">
        <v>184</v>
      </c>
      <c r="E353" s="42"/>
      <c r="F353" s="220" t="s">
        <v>424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184</v>
      </c>
      <c r="AU353" s="19" t="s">
        <v>78</v>
      </c>
    </row>
    <row r="354" s="13" customFormat="1">
      <c r="A354" s="13"/>
      <c r="B354" s="224"/>
      <c r="C354" s="225"/>
      <c r="D354" s="226" t="s">
        <v>186</v>
      </c>
      <c r="E354" s="227" t="s">
        <v>19</v>
      </c>
      <c r="F354" s="228" t="s">
        <v>187</v>
      </c>
      <c r="G354" s="225"/>
      <c r="H354" s="227" t="s">
        <v>19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186</v>
      </c>
      <c r="AU354" s="234" t="s">
        <v>78</v>
      </c>
      <c r="AV354" s="13" t="s">
        <v>76</v>
      </c>
      <c r="AW354" s="13" t="s">
        <v>188</v>
      </c>
      <c r="AX354" s="13" t="s">
        <v>68</v>
      </c>
      <c r="AY354" s="234" t="s">
        <v>175</v>
      </c>
    </row>
    <row r="355" s="13" customFormat="1">
      <c r="A355" s="13"/>
      <c r="B355" s="224"/>
      <c r="C355" s="225"/>
      <c r="D355" s="226" t="s">
        <v>186</v>
      </c>
      <c r="E355" s="227" t="s">
        <v>19</v>
      </c>
      <c r="F355" s="228" t="s">
        <v>189</v>
      </c>
      <c r="G355" s="225"/>
      <c r="H355" s="227" t="s">
        <v>19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186</v>
      </c>
      <c r="AU355" s="234" t="s">
        <v>78</v>
      </c>
      <c r="AV355" s="13" t="s">
        <v>76</v>
      </c>
      <c r="AW355" s="13" t="s">
        <v>188</v>
      </c>
      <c r="AX355" s="13" t="s">
        <v>68</v>
      </c>
      <c r="AY355" s="234" t="s">
        <v>175</v>
      </c>
    </row>
    <row r="356" s="13" customFormat="1">
      <c r="A356" s="13"/>
      <c r="B356" s="224"/>
      <c r="C356" s="225"/>
      <c r="D356" s="226" t="s">
        <v>186</v>
      </c>
      <c r="E356" s="227" t="s">
        <v>19</v>
      </c>
      <c r="F356" s="228" t="s">
        <v>425</v>
      </c>
      <c r="G356" s="225"/>
      <c r="H356" s="227" t="s">
        <v>19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186</v>
      </c>
      <c r="AU356" s="234" t="s">
        <v>78</v>
      </c>
      <c r="AV356" s="13" t="s">
        <v>76</v>
      </c>
      <c r="AW356" s="13" t="s">
        <v>188</v>
      </c>
      <c r="AX356" s="13" t="s">
        <v>68</v>
      </c>
      <c r="AY356" s="234" t="s">
        <v>175</v>
      </c>
    </row>
    <row r="357" s="14" customFormat="1">
      <c r="A357" s="14"/>
      <c r="B357" s="235"/>
      <c r="C357" s="236"/>
      <c r="D357" s="226" t="s">
        <v>186</v>
      </c>
      <c r="E357" s="237" t="s">
        <v>19</v>
      </c>
      <c r="F357" s="238" t="s">
        <v>426</v>
      </c>
      <c r="G357" s="236"/>
      <c r="H357" s="239">
        <v>147.22750000000002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5" t="s">
        <v>186</v>
      </c>
      <c r="AU357" s="245" t="s">
        <v>78</v>
      </c>
      <c r="AV357" s="14" t="s">
        <v>78</v>
      </c>
      <c r="AW357" s="14" t="s">
        <v>188</v>
      </c>
      <c r="AX357" s="14" t="s">
        <v>68</v>
      </c>
      <c r="AY357" s="245" t="s">
        <v>175</v>
      </c>
    </row>
    <row r="358" s="14" customFormat="1">
      <c r="A358" s="14"/>
      <c r="B358" s="235"/>
      <c r="C358" s="236"/>
      <c r="D358" s="226" t="s">
        <v>186</v>
      </c>
      <c r="E358" s="237" t="s">
        <v>19</v>
      </c>
      <c r="F358" s="238" t="s">
        <v>427</v>
      </c>
      <c r="G358" s="236"/>
      <c r="H358" s="239">
        <v>-18.449999999999999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5" t="s">
        <v>186</v>
      </c>
      <c r="AU358" s="245" t="s">
        <v>78</v>
      </c>
      <c r="AV358" s="14" t="s">
        <v>78</v>
      </c>
      <c r="AW358" s="14" t="s">
        <v>188</v>
      </c>
      <c r="AX358" s="14" t="s">
        <v>68</v>
      </c>
      <c r="AY358" s="245" t="s">
        <v>175</v>
      </c>
    </row>
    <row r="359" s="13" customFormat="1">
      <c r="A359" s="13"/>
      <c r="B359" s="224"/>
      <c r="C359" s="225"/>
      <c r="D359" s="226" t="s">
        <v>186</v>
      </c>
      <c r="E359" s="227" t="s">
        <v>19</v>
      </c>
      <c r="F359" s="228" t="s">
        <v>189</v>
      </c>
      <c r="G359" s="225"/>
      <c r="H359" s="227" t="s">
        <v>19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186</v>
      </c>
      <c r="AU359" s="234" t="s">
        <v>78</v>
      </c>
      <c r="AV359" s="13" t="s">
        <v>76</v>
      </c>
      <c r="AW359" s="13" t="s">
        <v>188</v>
      </c>
      <c r="AX359" s="13" t="s">
        <v>68</v>
      </c>
      <c r="AY359" s="234" t="s">
        <v>175</v>
      </c>
    </row>
    <row r="360" s="13" customFormat="1">
      <c r="A360" s="13"/>
      <c r="B360" s="224"/>
      <c r="C360" s="225"/>
      <c r="D360" s="226" t="s">
        <v>186</v>
      </c>
      <c r="E360" s="227" t="s">
        <v>19</v>
      </c>
      <c r="F360" s="228" t="s">
        <v>428</v>
      </c>
      <c r="G360" s="225"/>
      <c r="H360" s="227" t="s">
        <v>19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186</v>
      </c>
      <c r="AU360" s="234" t="s">
        <v>78</v>
      </c>
      <c r="AV360" s="13" t="s">
        <v>76</v>
      </c>
      <c r="AW360" s="13" t="s">
        <v>188</v>
      </c>
      <c r="AX360" s="13" t="s">
        <v>68</v>
      </c>
      <c r="AY360" s="234" t="s">
        <v>175</v>
      </c>
    </row>
    <row r="361" s="14" customFormat="1">
      <c r="A361" s="14"/>
      <c r="B361" s="235"/>
      <c r="C361" s="236"/>
      <c r="D361" s="226" t="s">
        <v>186</v>
      </c>
      <c r="E361" s="237" t="s">
        <v>19</v>
      </c>
      <c r="F361" s="238" t="s">
        <v>429</v>
      </c>
      <c r="G361" s="236"/>
      <c r="H361" s="239">
        <v>121.73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186</v>
      </c>
      <c r="AU361" s="245" t="s">
        <v>78</v>
      </c>
      <c r="AV361" s="14" t="s">
        <v>78</v>
      </c>
      <c r="AW361" s="14" t="s">
        <v>188</v>
      </c>
      <c r="AX361" s="14" t="s">
        <v>68</v>
      </c>
      <c r="AY361" s="245" t="s">
        <v>175</v>
      </c>
    </row>
    <row r="362" s="14" customFormat="1">
      <c r="A362" s="14"/>
      <c r="B362" s="235"/>
      <c r="C362" s="236"/>
      <c r="D362" s="226" t="s">
        <v>186</v>
      </c>
      <c r="E362" s="237" t="s">
        <v>19</v>
      </c>
      <c r="F362" s="238" t="s">
        <v>430</v>
      </c>
      <c r="G362" s="236"/>
      <c r="H362" s="239">
        <v>-14.174999999999999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5" t="s">
        <v>186</v>
      </c>
      <c r="AU362" s="245" t="s">
        <v>78</v>
      </c>
      <c r="AV362" s="14" t="s">
        <v>78</v>
      </c>
      <c r="AW362" s="14" t="s">
        <v>188</v>
      </c>
      <c r="AX362" s="14" t="s">
        <v>68</v>
      </c>
      <c r="AY362" s="245" t="s">
        <v>175</v>
      </c>
    </row>
    <row r="363" s="15" customFormat="1">
      <c r="A363" s="15"/>
      <c r="B363" s="246"/>
      <c r="C363" s="247"/>
      <c r="D363" s="226" t="s">
        <v>186</v>
      </c>
      <c r="E363" s="248" t="s">
        <v>19</v>
      </c>
      <c r="F363" s="249" t="s">
        <v>191</v>
      </c>
      <c r="G363" s="247"/>
      <c r="H363" s="250">
        <v>236.33250000000004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6" t="s">
        <v>186</v>
      </c>
      <c r="AU363" s="256" t="s">
        <v>78</v>
      </c>
      <c r="AV363" s="15" t="s">
        <v>182</v>
      </c>
      <c r="AW363" s="15" t="s">
        <v>188</v>
      </c>
      <c r="AX363" s="15" t="s">
        <v>76</v>
      </c>
      <c r="AY363" s="256" t="s">
        <v>175</v>
      </c>
    </row>
    <row r="364" s="2" customFormat="1" ht="24.15" customHeight="1">
      <c r="A364" s="40"/>
      <c r="B364" s="41"/>
      <c r="C364" s="206" t="s">
        <v>431</v>
      </c>
      <c r="D364" s="206" t="s">
        <v>177</v>
      </c>
      <c r="E364" s="207" t="s">
        <v>432</v>
      </c>
      <c r="F364" s="208" t="s">
        <v>433</v>
      </c>
      <c r="G364" s="209" t="s">
        <v>180</v>
      </c>
      <c r="H364" s="210">
        <v>221.93799999999999</v>
      </c>
      <c r="I364" s="211"/>
      <c r="J364" s="212">
        <f>ROUND(I364*H364,2)</f>
        <v>0</v>
      </c>
      <c r="K364" s="208" t="s">
        <v>181</v>
      </c>
      <c r="L364" s="46"/>
      <c r="M364" s="213" t="s">
        <v>19</v>
      </c>
      <c r="N364" s="214" t="s">
        <v>39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182</v>
      </c>
      <c r="AT364" s="217" t="s">
        <v>177</v>
      </c>
      <c r="AU364" s="217" t="s">
        <v>78</v>
      </c>
      <c r="AY364" s="19" t="s">
        <v>175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76</v>
      </c>
      <c r="BK364" s="218">
        <f>ROUND(I364*H364,2)</f>
        <v>0</v>
      </c>
      <c r="BL364" s="19" t="s">
        <v>182</v>
      </c>
      <c r="BM364" s="217" t="s">
        <v>434</v>
      </c>
    </row>
    <row r="365" s="2" customFormat="1">
      <c r="A365" s="40"/>
      <c r="B365" s="41"/>
      <c r="C365" s="42"/>
      <c r="D365" s="219" t="s">
        <v>184</v>
      </c>
      <c r="E365" s="42"/>
      <c r="F365" s="220" t="s">
        <v>435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184</v>
      </c>
      <c r="AU365" s="19" t="s">
        <v>78</v>
      </c>
    </row>
    <row r="366" s="13" customFormat="1">
      <c r="A366" s="13"/>
      <c r="B366" s="224"/>
      <c r="C366" s="225"/>
      <c r="D366" s="226" t="s">
        <v>186</v>
      </c>
      <c r="E366" s="227" t="s">
        <v>19</v>
      </c>
      <c r="F366" s="228" t="s">
        <v>187</v>
      </c>
      <c r="G366" s="225"/>
      <c r="H366" s="227" t="s">
        <v>19</v>
      </c>
      <c r="I366" s="229"/>
      <c r="J366" s="225"/>
      <c r="K366" s="225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186</v>
      </c>
      <c r="AU366" s="234" t="s">
        <v>78</v>
      </c>
      <c r="AV366" s="13" t="s">
        <v>76</v>
      </c>
      <c r="AW366" s="13" t="s">
        <v>188</v>
      </c>
      <c r="AX366" s="13" t="s">
        <v>68</v>
      </c>
      <c r="AY366" s="234" t="s">
        <v>175</v>
      </c>
    </row>
    <row r="367" s="13" customFormat="1">
      <c r="A367" s="13"/>
      <c r="B367" s="224"/>
      <c r="C367" s="225"/>
      <c r="D367" s="226" t="s">
        <v>186</v>
      </c>
      <c r="E367" s="227" t="s">
        <v>19</v>
      </c>
      <c r="F367" s="228" t="s">
        <v>189</v>
      </c>
      <c r="G367" s="225"/>
      <c r="H367" s="227" t="s">
        <v>19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186</v>
      </c>
      <c r="AU367" s="234" t="s">
        <v>78</v>
      </c>
      <c r="AV367" s="13" t="s">
        <v>76</v>
      </c>
      <c r="AW367" s="13" t="s">
        <v>188</v>
      </c>
      <c r="AX367" s="13" t="s">
        <v>68</v>
      </c>
      <c r="AY367" s="234" t="s">
        <v>175</v>
      </c>
    </row>
    <row r="368" s="13" customFormat="1">
      <c r="A368" s="13"/>
      <c r="B368" s="224"/>
      <c r="C368" s="225"/>
      <c r="D368" s="226" t="s">
        <v>186</v>
      </c>
      <c r="E368" s="227" t="s">
        <v>19</v>
      </c>
      <c r="F368" s="228" t="s">
        <v>425</v>
      </c>
      <c r="G368" s="225"/>
      <c r="H368" s="227" t="s">
        <v>19</v>
      </c>
      <c r="I368" s="229"/>
      <c r="J368" s="225"/>
      <c r="K368" s="225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186</v>
      </c>
      <c r="AU368" s="234" t="s">
        <v>78</v>
      </c>
      <c r="AV368" s="13" t="s">
        <v>76</v>
      </c>
      <c r="AW368" s="13" t="s">
        <v>188</v>
      </c>
      <c r="AX368" s="13" t="s">
        <v>68</v>
      </c>
      <c r="AY368" s="234" t="s">
        <v>175</v>
      </c>
    </row>
    <row r="369" s="14" customFormat="1">
      <c r="A369" s="14"/>
      <c r="B369" s="235"/>
      <c r="C369" s="236"/>
      <c r="D369" s="226" t="s">
        <v>186</v>
      </c>
      <c r="E369" s="237" t="s">
        <v>19</v>
      </c>
      <c r="F369" s="238" t="s">
        <v>436</v>
      </c>
      <c r="G369" s="236"/>
      <c r="H369" s="239">
        <v>133.01250000000002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186</v>
      </c>
      <c r="AU369" s="245" t="s">
        <v>78</v>
      </c>
      <c r="AV369" s="14" t="s">
        <v>78</v>
      </c>
      <c r="AW369" s="14" t="s">
        <v>188</v>
      </c>
      <c r="AX369" s="14" t="s">
        <v>68</v>
      </c>
      <c r="AY369" s="245" t="s">
        <v>175</v>
      </c>
    </row>
    <row r="370" s="13" customFormat="1">
      <c r="A370" s="13"/>
      <c r="B370" s="224"/>
      <c r="C370" s="225"/>
      <c r="D370" s="226" t="s">
        <v>186</v>
      </c>
      <c r="E370" s="227" t="s">
        <v>19</v>
      </c>
      <c r="F370" s="228" t="s">
        <v>189</v>
      </c>
      <c r="G370" s="225"/>
      <c r="H370" s="227" t="s">
        <v>19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186</v>
      </c>
      <c r="AU370" s="234" t="s">
        <v>78</v>
      </c>
      <c r="AV370" s="13" t="s">
        <v>76</v>
      </c>
      <c r="AW370" s="13" t="s">
        <v>188</v>
      </c>
      <c r="AX370" s="13" t="s">
        <v>68</v>
      </c>
      <c r="AY370" s="234" t="s">
        <v>175</v>
      </c>
    </row>
    <row r="371" s="13" customFormat="1">
      <c r="A371" s="13"/>
      <c r="B371" s="224"/>
      <c r="C371" s="225"/>
      <c r="D371" s="226" t="s">
        <v>186</v>
      </c>
      <c r="E371" s="227" t="s">
        <v>19</v>
      </c>
      <c r="F371" s="228" t="s">
        <v>428</v>
      </c>
      <c r="G371" s="225"/>
      <c r="H371" s="227" t="s">
        <v>19</v>
      </c>
      <c r="I371" s="229"/>
      <c r="J371" s="225"/>
      <c r="K371" s="225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186</v>
      </c>
      <c r="AU371" s="234" t="s">
        <v>78</v>
      </c>
      <c r="AV371" s="13" t="s">
        <v>76</v>
      </c>
      <c r="AW371" s="13" t="s">
        <v>188</v>
      </c>
      <c r="AX371" s="13" t="s">
        <v>68</v>
      </c>
      <c r="AY371" s="234" t="s">
        <v>175</v>
      </c>
    </row>
    <row r="372" s="14" customFormat="1">
      <c r="A372" s="14"/>
      <c r="B372" s="235"/>
      <c r="C372" s="236"/>
      <c r="D372" s="226" t="s">
        <v>186</v>
      </c>
      <c r="E372" s="237" t="s">
        <v>19</v>
      </c>
      <c r="F372" s="238" t="s">
        <v>437</v>
      </c>
      <c r="G372" s="236"/>
      <c r="H372" s="239">
        <v>88.924999999999997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5" t="s">
        <v>186</v>
      </c>
      <c r="AU372" s="245" t="s">
        <v>78</v>
      </c>
      <c r="AV372" s="14" t="s">
        <v>78</v>
      </c>
      <c r="AW372" s="14" t="s">
        <v>188</v>
      </c>
      <c r="AX372" s="14" t="s">
        <v>68</v>
      </c>
      <c r="AY372" s="245" t="s">
        <v>175</v>
      </c>
    </row>
    <row r="373" s="15" customFormat="1">
      <c r="A373" s="15"/>
      <c r="B373" s="246"/>
      <c r="C373" s="247"/>
      <c r="D373" s="226" t="s">
        <v>186</v>
      </c>
      <c r="E373" s="248" t="s">
        <v>19</v>
      </c>
      <c r="F373" s="249" t="s">
        <v>191</v>
      </c>
      <c r="G373" s="247"/>
      <c r="H373" s="250">
        <v>221.9375</v>
      </c>
      <c r="I373" s="251"/>
      <c r="J373" s="247"/>
      <c r="K373" s="247"/>
      <c r="L373" s="252"/>
      <c r="M373" s="253"/>
      <c r="N373" s="254"/>
      <c r="O373" s="254"/>
      <c r="P373" s="254"/>
      <c r="Q373" s="254"/>
      <c r="R373" s="254"/>
      <c r="S373" s="254"/>
      <c r="T373" s="25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6" t="s">
        <v>186</v>
      </c>
      <c r="AU373" s="256" t="s">
        <v>78</v>
      </c>
      <c r="AV373" s="15" t="s">
        <v>182</v>
      </c>
      <c r="AW373" s="15" t="s">
        <v>188</v>
      </c>
      <c r="AX373" s="15" t="s">
        <v>76</v>
      </c>
      <c r="AY373" s="256" t="s">
        <v>175</v>
      </c>
    </row>
    <row r="374" s="2" customFormat="1" ht="37.8" customHeight="1">
      <c r="A374" s="40"/>
      <c r="B374" s="41"/>
      <c r="C374" s="206" t="s">
        <v>438</v>
      </c>
      <c r="D374" s="206" t="s">
        <v>177</v>
      </c>
      <c r="E374" s="207" t="s">
        <v>439</v>
      </c>
      <c r="F374" s="208" t="s">
        <v>440</v>
      </c>
      <c r="G374" s="209" t="s">
        <v>180</v>
      </c>
      <c r="H374" s="210">
        <v>453.42500000000001</v>
      </c>
      <c r="I374" s="211"/>
      <c r="J374" s="212">
        <f>ROUND(I374*H374,2)</f>
        <v>0</v>
      </c>
      <c r="K374" s="208" t="s">
        <v>181</v>
      </c>
      <c r="L374" s="46"/>
      <c r="M374" s="213" t="s">
        <v>19</v>
      </c>
      <c r="N374" s="214" t="s">
        <v>39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182</v>
      </c>
      <c r="AT374" s="217" t="s">
        <v>177</v>
      </c>
      <c r="AU374" s="217" t="s">
        <v>78</v>
      </c>
      <c r="AY374" s="19" t="s">
        <v>175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76</v>
      </c>
      <c r="BK374" s="218">
        <f>ROUND(I374*H374,2)</f>
        <v>0</v>
      </c>
      <c r="BL374" s="19" t="s">
        <v>182</v>
      </c>
      <c r="BM374" s="217" t="s">
        <v>441</v>
      </c>
    </row>
    <row r="375" s="2" customFormat="1">
      <c r="A375" s="40"/>
      <c r="B375" s="41"/>
      <c r="C375" s="42"/>
      <c r="D375" s="219" t="s">
        <v>184</v>
      </c>
      <c r="E375" s="42"/>
      <c r="F375" s="220" t="s">
        <v>442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184</v>
      </c>
      <c r="AU375" s="19" t="s">
        <v>78</v>
      </c>
    </row>
    <row r="376" s="13" customFormat="1">
      <c r="A376" s="13"/>
      <c r="B376" s="224"/>
      <c r="C376" s="225"/>
      <c r="D376" s="226" t="s">
        <v>186</v>
      </c>
      <c r="E376" s="227" t="s">
        <v>19</v>
      </c>
      <c r="F376" s="228" t="s">
        <v>187</v>
      </c>
      <c r="G376" s="225"/>
      <c r="H376" s="227" t="s">
        <v>19</v>
      </c>
      <c r="I376" s="229"/>
      <c r="J376" s="225"/>
      <c r="K376" s="225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186</v>
      </c>
      <c r="AU376" s="234" t="s">
        <v>78</v>
      </c>
      <c r="AV376" s="13" t="s">
        <v>76</v>
      </c>
      <c r="AW376" s="13" t="s">
        <v>188</v>
      </c>
      <c r="AX376" s="13" t="s">
        <v>68</v>
      </c>
      <c r="AY376" s="234" t="s">
        <v>175</v>
      </c>
    </row>
    <row r="377" s="13" customFormat="1">
      <c r="A377" s="13"/>
      <c r="B377" s="224"/>
      <c r="C377" s="225"/>
      <c r="D377" s="226" t="s">
        <v>186</v>
      </c>
      <c r="E377" s="227" t="s">
        <v>19</v>
      </c>
      <c r="F377" s="228" t="s">
        <v>189</v>
      </c>
      <c r="G377" s="225"/>
      <c r="H377" s="227" t="s">
        <v>19</v>
      </c>
      <c r="I377" s="229"/>
      <c r="J377" s="225"/>
      <c r="K377" s="225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186</v>
      </c>
      <c r="AU377" s="234" t="s">
        <v>78</v>
      </c>
      <c r="AV377" s="13" t="s">
        <v>76</v>
      </c>
      <c r="AW377" s="13" t="s">
        <v>188</v>
      </c>
      <c r="AX377" s="13" t="s">
        <v>68</v>
      </c>
      <c r="AY377" s="234" t="s">
        <v>175</v>
      </c>
    </row>
    <row r="378" s="13" customFormat="1">
      <c r="A378" s="13"/>
      <c r="B378" s="224"/>
      <c r="C378" s="225"/>
      <c r="D378" s="226" t="s">
        <v>186</v>
      </c>
      <c r="E378" s="227" t="s">
        <v>19</v>
      </c>
      <c r="F378" s="228" t="s">
        <v>443</v>
      </c>
      <c r="G378" s="225"/>
      <c r="H378" s="227" t="s">
        <v>19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186</v>
      </c>
      <c r="AU378" s="234" t="s">
        <v>78</v>
      </c>
      <c r="AV378" s="13" t="s">
        <v>76</v>
      </c>
      <c r="AW378" s="13" t="s">
        <v>188</v>
      </c>
      <c r="AX378" s="13" t="s">
        <v>68</v>
      </c>
      <c r="AY378" s="234" t="s">
        <v>175</v>
      </c>
    </row>
    <row r="379" s="14" customFormat="1">
      <c r="A379" s="14"/>
      <c r="B379" s="235"/>
      <c r="C379" s="236"/>
      <c r="D379" s="226" t="s">
        <v>186</v>
      </c>
      <c r="E379" s="237" t="s">
        <v>19</v>
      </c>
      <c r="F379" s="238" t="s">
        <v>444</v>
      </c>
      <c r="G379" s="236"/>
      <c r="H379" s="239">
        <v>548.625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5" t="s">
        <v>186</v>
      </c>
      <c r="AU379" s="245" t="s">
        <v>78</v>
      </c>
      <c r="AV379" s="14" t="s">
        <v>78</v>
      </c>
      <c r="AW379" s="14" t="s">
        <v>188</v>
      </c>
      <c r="AX379" s="14" t="s">
        <v>68</v>
      </c>
      <c r="AY379" s="245" t="s">
        <v>175</v>
      </c>
    </row>
    <row r="380" s="14" customFormat="1">
      <c r="A380" s="14"/>
      <c r="B380" s="235"/>
      <c r="C380" s="236"/>
      <c r="D380" s="226" t="s">
        <v>186</v>
      </c>
      <c r="E380" s="237" t="s">
        <v>19</v>
      </c>
      <c r="F380" s="238" t="s">
        <v>445</v>
      </c>
      <c r="G380" s="236"/>
      <c r="H380" s="239">
        <v>-50.450000000000003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5" t="s">
        <v>186</v>
      </c>
      <c r="AU380" s="245" t="s">
        <v>78</v>
      </c>
      <c r="AV380" s="14" t="s">
        <v>78</v>
      </c>
      <c r="AW380" s="14" t="s">
        <v>188</v>
      </c>
      <c r="AX380" s="14" t="s">
        <v>68</v>
      </c>
      <c r="AY380" s="245" t="s">
        <v>175</v>
      </c>
    </row>
    <row r="381" s="14" customFormat="1">
      <c r="A381" s="14"/>
      <c r="B381" s="235"/>
      <c r="C381" s="236"/>
      <c r="D381" s="226" t="s">
        <v>186</v>
      </c>
      <c r="E381" s="237" t="s">
        <v>19</v>
      </c>
      <c r="F381" s="238" t="s">
        <v>446</v>
      </c>
      <c r="G381" s="236"/>
      <c r="H381" s="239">
        <v>-44.75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5" t="s">
        <v>186</v>
      </c>
      <c r="AU381" s="245" t="s">
        <v>78</v>
      </c>
      <c r="AV381" s="14" t="s">
        <v>78</v>
      </c>
      <c r="AW381" s="14" t="s">
        <v>188</v>
      </c>
      <c r="AX381" s="14" t="s">
        <v>68</v>
      </c>
      <c r="AY381" s="245" t="s">
        <v>175</v>
      </c>
    </row>
    <row r="382" s="15" customFormat="1">
      <c r="A382" s="15"/>
      <c r="B382" s="246"/>
      <c r="C382" s="247"/>
      <c r="D382" s="226" t="s">
        <v>186</v>
      </c>
      <c r="E382" s="248" t="s">
        <v>19</v>
      </c>
      <c r="F382" s="249" t="s">
        <v>191</v>
      </c>
      <c r="G382" s="247"/>
      <c r="H382" s="250">
        <v>453.42500000000001</v>
      </c>
      <c r="I382" s="251"/>
      <c r="J382" s="247"/>
      <c r="K382" s="247"/>
      <c r="L382" s="252"/>
      <c r="M382" s="253"/>
      <c r="N382" s="254"/>
      <c r="O382" s="254"/>
      <c r="P382" s="254"/>
      <c r="Q382" s="254"/>
      <c r="R382" s="254"/>
      <c r="S382" s="254"/>
      <c r="T382" s="25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6" t="s">
        <v>186</v>
      </c>
      <c r="AU382" s="256" t="s">
        <v>78</v>
      </c>
      <c r="AV382" s="15" t="s">
        <v>182</v>
      </c>
      <c r="AW382" s="15" t="s">
        <v>188</v>
      </c>
      <c r="AX382" s="15" t="s">
        <v>76</v>
      </c>
      <c r="AY382" s="256" t="s">
        <v>175</v>
      </c>
    </row>
    <row r="383" s="2" customFormat="1" ht="37.8" customHeight="1">
      <c r="A383" s="40"/>
      <c r="B383" s="41"/>
      <c r="C383" s="206" t="s">
        <v>447</v>
      </c>
      <c r="D383" s="206" t="s">
        <v>177</v>
      </c>
      <c r="E383" s="207" t="s">
        <v>448</v>
      </c>
      <c r="F383" s="208" t="s">
        <v>449</v>
      </c>
      <c r="G383" s="209" t="s">
        <v>180</v>
      </c>
      <c r="H383" s="210">
        <v>279.71899999999999</v>
      </c>
      <c r="I383" s="211"/>
      <c r="J383" s="212">
        <f>ROUND(I383*H383,2)</f>
        <v>0</v>
      </c>
      <c r="K383" s="208" t="s">
        <v>181</v>
      </c>
      <c r="L383" s="46"/>
      <c r="M383" s="213" t="s">
        <v>19</v>
      </c>
      <c r="N383" s="214" t="s">
        <v>39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182</v>
      </c>
      <c r="AT383" s="217" t="s">
        <v>177</v>
      </c>
      <c r="AU383" s="217" t="s">
        <v>78</v>
      </c>
      <c r="AY383" s="19" t="s">
        <v>175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76</v>
      </c>
      <c r="BK383" s="218">
        <f>ROUND(I383*H383,2)</f>
        <v>0</v>
      </c>
      <c r="BL383" s="19" t="s">
        <v>182</v>
      </c>
      <c r="BM383" s="217" t="s">
        <v>450</v>
      </c>
    </row>
    <row r="384" s="2" customFormat="1">
      <c r="A384" s="40"/>
      <c r="B384" s="41"/>
      <c r="C384" s="42"/>
      <c r="D384" s="219" t="s">
        <v>184</v>
      </c>
      <c r="E384" s="42"/>
      <c r="F384" s="220" t="s">
        <v>451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184</v>
      </c>
      <c r="AU384" s="19" t="s">
        <v>78</v>
      </c>
    </row>
    <row r="385" s="13" customFormat="1">
      <c r="A385" s="13"/>
      <c r="B385" s="224"/>
      <c r="C385" s="225"/>
      <c r="D385" s="226" t="s">
        <v>186</v>
      </c>
      <c r="E385" s="227" t="s">
        <v>19</v>
      </c>
      <c r="F385" s="228" t="s">
        <v>187</v>
      </c>
      <c r="G385" s="225"/>
      <c r="H385" s="227" t="s">
        <v>19</v>
      </c>
      <c r="I385" s="229"/>
      <c r="J385" s="225"/>
      <c r="K385" s="225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186</v>
      </c>
      <c r="AU385" s="234" t="s">
        <v>78</v>
      </c>
      <c r="AV385" s="13" t="s">
        <v>76</v>
      </c>
      <c r="AW385" s="13" t="s">
        <v>188</v>
      </c>
      <c r="AX385" s="13" t="s">
        <v>68</v>
      </c>
      <c r="AY385" s="234" t="s">
        <v>175</v>
      </c>
    </row>
    <row r="386" s="13" customFormat="1">
      <c r="A386" s="13"/>
      <c r="B386" s="224"/>
      <c r="C386" s="225"/>
      <c r="D386" s="226" t="s">
        <v>186</v>
      </c>
      <c r="E386" s="227" t="s">
        <v>19</v>
      </c>
      <c r="F386" s="228" t="s">
        <v>189</v>
      </c>
      <c r="G386" s="225"/>
      <c r="H386" s="227" t="s">
        <v>19</v>
      </c>
      <c r="I386" s="229"/>
      <c r="J386" s="225"/>
      <c r="K386" s="225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186</v>
      </c>
      <c r="AU386" s="234" t="s">
        <v>78</v>
      </c>
      <c r="AV386" s="13" t="s">
        <v>76</v>
      </c>
      <c r="AW386" s="13" t="s">
        <v>188</v>
      </c>
      <c r="AX386" s="13" t="s">
        <v>68</v>
      </c>
      <c r="AY386" s="234" t="s">
        <v>175</v>
      </c>
    </row>
    <row r="387" s="13" customFormat="1">
      <c r="A387" s="13"/>
      <c r="B387" s="224"/>
      <c r="C387" s="225"/>
      <c r="D387" s="226" t="s">
        <v>186</v>
      </c>
      <c r="E387" s="227" t="s">
        <v>19</v>
      </c>
      <c r="F387" s="228" t="s">
        <v>443</v>
      </c>
      <c r="G387" s="225"/>
      <c r="H387" s="227" t="s">
        <v>19</v>
      </c>
      <c r="I387" s="229"/>
      <c r="J387" s="225"/>
      <c r="K387" s="225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186</v>
      </c>
      <c r="AU387" s="234" t="s">
        <v>78</v>
      </c>
      <c r="AV387" s="13" t="s">
        <v>76</v>
      </c>
      <c r="AW387" s="13" t="s">
        <v>188</v>
      </c>
      <c r="AX387" s="13" t="s">
        <v>68</v>
      </c>
      <c r="AY387" s="234" t="s">
        <v>175</v>
      </c>
    </row>
    <row r="388" s="14" customFormat="1">
      <c r="A388" s="14"/>
      <c r="B388" s="235"/>
      <c r="C388" s="236"/>
      <c r="D388" s="226" t="s">
        <v>186</v>
      </c>
      <c r="E388" s="237" t="s">
        <v>19</v>
      </c>
      <c r="F388" s="238" t="s">
        <v>452</v>
      </c>
      <c r="G388" s="236"/>
      <c r="H388" s="239">
        <v>279.71899999999999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5" t="s">
        <v>186</v>
      </c>
      <c r="AU388" s="245" t="s">
        <v>78</v>
      </c>
      <c r="AV388" s="14" t="s">
        <v>78</v>
      </c>
      <c r="AW388" s="14" t="s">
        <v>188</v>
      </c>
      <c r="AX388" s="14" t="s">
        <v>68</v>
      </c>
      <c r="AY388" s="245" t="s">
        <v>175</v>
      </c>
    </row>
    <row r="389" s="15" customFormat="1">
      <c r="A389" s="15"/>
      <c r="B389" s="246"/>
      <c r="C389" s="247"/>
      <c r="D389" s="226" t="s">
        <v>186</v>
      </c>
      <c r="E389" s="248" t="s">
        <v>19</v>
      </c>
      <c r="F389" s="249" t="s">
        <v>191</v>
      </c>
      <c r="G389" s="247"/>
      <c r="H389" s="250">
        <v>279.71899999999999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6" t="s">
        <v>186</v>
      </c>
      <c r="AU389" s="256" t="s">
        <v>78</v>
      </c>
      <c r="AV389" s="15" t="s">
        <v>182</v>
      </c>
      <c r="AW389" s="15" t="s">
        <v>188</v>
      </c>
      <c r="AX389" s="15" t="s">
        <v>76</v>
      </c>
      <c r="AY389" s="256" t="s">
        <v>175</v>
      </c>
    </row>
    <row r="390" s="2" customFormat="1" ht="49.05" customHeight="1">
      <c r="A390" s="40"/>
      <c r="B390" s="41"/>
      <c r="C390" s="206" t="s">
        <v>453</v>
      </c>
      <c r="D390" s="206" t="s">
        <v>177</v>
      </c>
      <c r="E390" s="207" t="s">
        <v>454</v>
      </c>
      <c r="F390" s="208" t="s">
        <v>455</v>
      </c>
      <c r="G390" s="209" t="s">
        <v>180</v>
      </c>
      <c r="H390" s="210">
        <v>60.542999999999999</v>
      </c>
      <c r="I390" s="211"/>
      <c r="J390" s="212">
        <f>ROUND(I390*H390,2)</f>
        <v>0</v>
      </c>
      <c r="K390" s="208" t="s">
        <v>19</v>
      </c>
      <c r="L390" s="46"/>
      <c r="M390" s="213" t="s">
        <v>19</v>
      </c>
      <c r="N390" s="214" t="s">
        <v>39</v>
      </c>
      <c r="O390" s="86"/>
      <c r="P390" s="215">
        <f>O390*H390</f>
        <v>0</v>
      </c>
      <c r="Q390" s="215">
        <v>0</v>
      </c>
      <c r="R390" s="215">
        <f>Q390*H390</f>
        <v>0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182</v>
      </c>
      <c r="AT390" s="217" t="s">
        <v>177</v>
      </c>
      <c r="AU390" s="217" t="s">
        <v>78</v>
      </c>
      <c r="AY390" s="19" t="s">
        <v>175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76</v>
      </c>
      <c r="BK390" s="218">
        <f>ROUND(I390*H390,2)</f>
        <v>0</v>
      </c>
      <c r="BL390" s="19" t="s">
        <v>182</v>
      </c>
      <c r="BM390" s="217" t="s">
        <v>456</v>
      </c>
    </row>
    <row r="391" s="13" customFormat="1">
      <c r="A391" s="13"/>
      <c r="B391" s="224"/>
      <c r="C391" s="225"/>
      <c r="D391" s="226" t="s">
        <v>186</v>
      </c>
      <c r="E391" s="227" t="s">
        <v>19</v>
      </c>
      <c r="F391" s="228" t="s">
        <v>187</v>
      </c>
      <c r="G391" s="225"/>
      <c r="H391" s="227" t="s">
        <v>19</v>
      </c>
      <c r="I391" s="229"/>
      <c r="J391" s="225"/>
      <c r="K391" s="225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186</v>
      </c>
      <c r="AU391" s="234" t="s">
        <v>78</v>
      </c>
      <c r="AV391" s="13" t="s">
        <v>76</v>
      </c>
      <c r="AW391" s="13" t="s">
        <v>188</v>
      </c>
      <c r="AX391" s="13" t="s">
        <v>68</v>
      </c>
      <c r="AY391" s="234" t="s">
        <v>175</v>
      </c>
    </row>
    <row r="392" s="13" customFormat="1">
      <c r="A392" s="13"/>
      <c r="B392" s="224"/>
      <c r="C392" s="225"/>
      <c r="D392" s="226" t="s">
        <v>186</v>
      </c>
      <c r="E392" s="227" t="s">
        <v>19</v>
      </c>
      <c r="F392" s="228" t="s">
        <v>189</v>
      </c>
      <c r="G392" s="225"/>
      <c r="H392" s="227" t="s">
        <v>19</v>
      </c>
      <c r="I392" s="229"/>
      <c r="J392" s="225"/>
      <c r="K392" s="225"/>
      <c r="L392" s="230"/>
      <c r="M392" s="231"/>
      <c r="N392" s="232"/>
      <c r="O392" s="232"/>
      <c r="P392" s="232"/>
      <c r="Q392" s="232"/>
      <c r="R392" s="232"/>
      <c r="S392" s="232"/>
      <c r="T392" s="23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4" t="s">
        <v>186</v>
      </c>
      <c r="AU392" s="234" t="s">
        <v>78</v>
      </c>
      <c r="AV392" s="13" t="s">
        <v>76</v>
      </c>
      <c r="AW392" s="13" t="s">
        <v>188</v>
      </c>
      <c r="AX392" s="13" t="s">
        <v>68</v>
      </c>
      <c r="AY392" s="234" t="s">
        <v>175</v>
      </c>
    </row>
    <row r="393" s="13" customFormat="1">
      <c r="A393" s="13"/>
      <c r="B393" s="224"/>
      <c r="C393" s="225"/>
      <c r="D393" s="226" t="s">
        <v>186</v>
      </c>
      <c r="E393" s="227" t="s">
        <v>19</v>
      </c>
      <c r="F393" s="228" t="s">
        <v>425</v>
      </c>
      <c r="G393" s="225"/>
      <c r="H393" s="227" t="s">
        <v>19</v>
      </c>
      <c r="I393" s="229"/>
      <c r="J393" s="225"/>
      <c r="K393" s="225"/>
      <c r="L393" s="230"/>
      <c r="M393" s="231"/>
      <c r="N393" s="232"/>
      <c r="O393" s="232"/>
      <c r="P393" s="232"/>
      <c r="Q393" s="232"/>
      <c r="R393" s="232"/>
      <c r="S393" s="232"/>
      <c r="T393" s="23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4" t="s">
        <v>186</v>
      </c>
      <c r="AU393" s="234" t="s">
        <v>78</v>
      </c>
      <c r="AV393" s="13" t="s">
        <v>76</v>
      </c>
      <c r="AW393" s="13" t="s">
        <v>188</v>
      </c>
      <c r="AX393" s="13" t="s">
        <v>68</v>
      </c>
      <c r="AY393" s="234" t="s">
        <v>175</v>
      </c>
    </row>
    <row r="394" s="14" customFormat="1">
      <c r="A394" s="14"/>
      <c r="B394" s="235"/>
      <c r="C394" s="236"/>
      <c r="D394" s="226" t="s">
        <v>186</v>
      </c>
      <c r="E394" s="237" t="s">
        <v>19</v>
      </c>
      <c r="F394" s="238" t="s">
        <v>457</v>
      </c>
      <c r="G394" s="236"/>
      <c r="H394" s="239">
        <v>25.197500000000002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5" t="s">
        <v>186</v>
      </c>
      <c r="AU394" s="245" t="s">
        <v>78</v>
      </c>
      <c r="AV394" s="14" t="s">
        <v>78</v>
      </c>
      <c r="AW394" s="14" t="s">
        <v>188</v>
      </c>
      <c r="AX394" s="14" t="s">
        <v>68</v>
      </c>
      <c r="AY394" s="245" t="s">
        <v>175</v>
      </c>
    </row>
    <row r="395" s="13" customFormat="1">
      <c r="A395" s="13"/>
      <c r="B395" s="224"/>
      <c r="C395" s="225"/>
      <c r="D395" s="226" t="s">
        <v>186</v>
      </c>
      <c r="E395" s="227" t="s">
        <v>19</v>
      </c>
      <c r="F395" s="228" t="s">
        <v>189</v>
      </c>
      <c r="G395" s="225"/>
      <c r="H395" s="227" t="s">
        <v>19</v>
      </c>
      <c r="I395" s="229"/>
      <c r="J395" s="225"/>
      <c r="K395" s="225"/>
      <c r="L395" s="230"/>
      <c r="M395" s="231"/>
      <c r="N395" s="232"/>
      <c r="O395" s="232"/>
      <c r="P395" s="232"/>
      <c r="Q395" s="232"/>
      <c r="R395" s="232"/>
      <c r="S395" s="232"/>
      <c r="T395" s="23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4" t="s">
        <v>186</v>
      </c>
      <c r="AU395" s="234" t="s">
        <v>78</v>
      </c>
      <c r="AV395" s="13" t="s">
        <v>76</v>
      </c>
      <c r="AW395" s="13" t="s">
        <v>188</v>
      </c>
      <c r="AX395" s="13" t="s">
        <v>68</v>
      </c>
      <c r="AY395" s="234" t="s">
        <v>175</v>
      </c>
    </row>
    <row r="396" s="13" customFormat="1">
      <c r="A396" s="13"/>
      <c r="B396" s="224"/>
      <c r="C396" s="225"/>
      <c r="D396" s="226" t="s">
        <v>186</v>
      </c>
      <c r="E396" s="227" t="s">
        <v>19</v>
      </c>
      <c r="F396" s="228" t="s">
        <v>428</v>
      </c>
      <c r="G396" s="225"/>
      <c r="H396" s="227" t="s">
        <v>19</v>
      </c>
      <c r="I396" s="229"/>
      <c r="J396" s="225"/>
      <c r="K396" s="225"/>
      <c r="L396" s="230"/>
      <c r="M396" s="231"/>
      <c r="N396" s="232"/>
      <c r="O396" s="232"/>
      <c r="P396" s="232"/>
      <c r="Q396" s="232"/>
      <c r="R396" s="232"/>
      <c r="S396" s="232"/>
      <c r="T396" s="23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4" t="s">
        <v>186</v>
      </c>
      <c r="AU396" s="234" t="s">
        <v>78</v>
      </c>
      <c r="AV396" s="13" t="s">
        <v>76</v>
      </c>
      <c r="AW396" s="13" t="s">
        <v>188</v>
      </c>
      <c r="AX396" s="13" t="s">
        <v>68</v>
      </c>
      <c r="AY396" s="234" t="s">
        <v>175</v>
      </c>
    </row>
    <row r="397" s="14" customFormat="1">
      <c r="A397" s="14"/>
      <c r="B397" s="235"/>
      <c r="C397" s="236"/>
      <c r="D397" s="226" t="s">
        <v>186</v>
      </c>
      <c r="E397" s="237" t="s">
        <v>19</v>
      </c>
      <c r="F397" s="238" t="s">
        <v>458</v>
      </c>
      <c r="G397" s="236"/>
      <c r="H397" s="239">
        <v>35.344999999999999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5" t="s">
        <v>186</v>
      </c>
      <c r="AU397" s="245" t="s">
        <v>78</v>
      </c>
      <c r="AV397" s="14" t="s">
        <v>78</v>
      </c>
      <c r="AW397" s="14" t="s">
        <v>188</v>
      </c>
      <c r="AX397" s="14" t="s">
        <v>68</v>
      </c>
      <c r="AY397" s="245" t="s">
        <v>175</v>
      </c>
    </row>
    <row r="398" s="15" customFormat="1">
      <c r="A398" s="15"/>
      <c r="B398" s="246"/>
      <c r="C398" s="247"/>
      <c r="D398" s="226" t="s">
        <v>186</v>
      </c>
      <c r="E398" s="248" t="s">
        <v>19</v>
      </c>
      <c r="F398" s="249" t="s">
        <v>191</v>
      </c>
      <c r="G398" s="247"/>
      <c r="H398" s="250">
        <v>60.542500000000004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6" t="s">
        <v>186</v>
      </c>
      <c r="AU398" s="256" t="s">
        <v>78</v>
      </c>
      <c r="AV398" s="15" t="s">
        <v>182</v>
      </c>
      <c r="AW398" s="15" t="s">
        <v>188</v>
      </c>
      <c r="AX398" s="15" t="s">
        <v>76</v>
      </c>
      <c r="AY398" s="256" t="s">
        <v>175</v>
      </c>
    </row>
    <row r="399" s="2" customFormat="1" ht="49.05" customHeight="1">
      <c r="A399" s="40"/>
      <c r="B399" s="41"/>
      <c r="C399" s="206" t="s">
        <v>459</v>
      </c>
      <c r="D399" s="206" t="s">
        <v>177</v>
      </c>
      <c r="E399" s="207" t="s">
        <v>460</v>
      </c>
      <c r="F399" s="208" t="s">
        <v>461</v>
      </c>
      <c r="G399" s="209" t="s">
        <v>180</v>
      </c>
      <c r="H399" s="210">
        <v>35</v>
      </c>
      <c r="I399" s="211"/>
      <c r="J399" s="212">
        <f>ROUND(I399*H399,2)</f>
        <v>0</v>
      </c>
      <c r="K399" s="208" t="s">
        <v>181</v>
      </c>
      <c r="L399" s="46"/>
      <c r="M399" s="213" t="s">
        <v>19</v>
      </c>
      <c r="N399" s="214" t="s">
        <v>39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182</v>
      </c>
      <c r="AT399" s="217" t="s">
        <v>177</v>
      </c>
      <c r="AU399" s="217" t="s">
        <v>78</v>
      </c>
      <c r="AY399" s="19" t="s">
        <v>175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76</v>
      </c>
      <c r="BK399" s="218">
        <f>ROUND(I399*H399,2)</f>
        <v>0</v>
      </c>
      <c r="BL399" s="19" t="s">
        <v>182</v>
      </c>
      <c r="BM399" s="217" t="s">
        <v>462</v>
      </c>
    </row>
    <row r="400" s="2" customFormat="1">
      <c r="A400" s="40"/>
      <c r="B400" s="41"/>
      <c r="C400" s="42"/>
      <c r="D400" s="219" t="s">
        <v>184</v>
      </c>
      <c r="E400" s="42"/>
      <c r="F400" s="220" t="s">
        <v>463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184</v>
      </c>
      <c r="AU400" s="19" t="s">
        <v>78</v>
      </c>
    </row>
    <row r="401" s="13" customFormat="1">
      <c r="A401" s="13"/>
      <c r="B401" s="224"/>
      <c r="C401" s="225"/>
      <c r="D401" s="226" t="s">
        <v>186</v>
      </c>
      <c r="E401" s="227" t="s">
        <v>19</v>
      </c>
      <c r="F401" s="228" t="s">
        <v>187</v>
      </c>
      <c r="G401" s="225"/>
      <c r="H401" s="227" t="s">
        <v>19</v>
      </c>
      <c r="I401" s="229"/>
      <c r="J401" s="225"/>
      <c r="K401" s="225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186</v>
      </c>
      <c r="AU401" s="234" t="s">
        <v>78</v>
      </c>
      <c r="AV401" s="13" t="s">
        <v>76</v>
      </c>
      <c r="AW401" s="13" t="s">
        <v>188</v>
      </c>
      <c r="AX401" s="13" t="s">
        <v>68</v>
      </c>
      <c r="AY401" s="234" t="s">
        <v>175</v>
      </c>
    </row>
    <row r="402" s="13" customFormat="1">
      <c r="A402" s="13"/>
      <c r="B402" s="224"/>
      <c r="C402" s="225"/>
      <c r="D402" s="226" t="s">
        <v>186</v>
      </c>
      <c r="E402" s="227" t="s">
        <v>19</v>
      </c>
      <c r="F402" s="228" t="s">
        <v>189</v>
      </c>
      <c r="G402" s="225"/>
      <c r="H402" s="227" t="s">
        <v>19</v>
      </c>
      <c r="I402" s="229"/>
      <c r="J402" s="225"/>
      <c r="K402" s="225"/>
      <c r="L402" s="230"/>
      <c r="M402" s="231"/>
      <c r="N402" s="232"/>
      <c r="O402" s="232"/>
      <c r="P402" s="232"/>
      <c r="Q402" s="232"/>
      <c r="R402" s="232"/>
      <c r="S402" s="232"/>
      <c r="T402" s="23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4" t="s">
        <v>186</v>
      </c>
      <c r="AU402" s="234" t="s">
        <v>78</v>
      </c>
      <c r="AV402" s="13" t="s">
        <v>76</v>
      </c>
      <c r="AW402" s="13" t="s">
        <v>188</v>
      </c>
      <c r="AX402" s="13" t="s">
        <v>68</v>
      </c>
      <c r="AY402" s="234" t="s">
        <v>175</v>
      </c>
    </row>
    <row r="403" s="13" customFormat="1">
      <c r="A403" s="13"/>
      <c r="B403" s="224"/>
      <c r="C403" s="225"/>
      <c r="D403" s="226" t="s">
        <v>186</v>
      </c>
      <c r="E403" s="227" t="s">
        <v>19</v>
      </c>
      <c r="F403" s="228" t="s">
        <v>425</v>
      </c>
      <c r="G403" s="225"/>
      <c r="H403" s="227" t="s">
        <v>19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186</v>
      </c>
      <c r="AU403" s="234" t="s">
        <v>78</v>
      </c>
      <c r="AV403" s="13" t="s">
        <v>76</v>
      </c>
      <c r="AW403" s="13" t="s">
        <v>188</v>
      </c>
      <c r="AX403" s="13" t="s">
        <v>68</v>
      </c>
      <c r="AY403" s="234" t="s">
        <v>175</v>
      </c>
    </row>
    <row r="404" s="14" customFormat="1">
      <c r="A404" s="14"/>
      <c r="B404" s="235"/>
      <c r="C404" s="236"/>
      <c r="D404" s="226" t="s">
        <v>186</v>
      </c>
      <c r="E404" s="237" t="s">
        <v>19</v>
      </c>
      <c r="F404" s="238" t="s">
        <v>464</v>
      </c>
      <c r="G404" s="236"/>
      <c r="H404" s="239">
        <v>35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5" t="s">
        <v>186</v>
      </c>
      <c r="AU404" s="245" t="s">
        <v>78</v>
      </c>
      <c r="AV404" s="14" t="s">
        <v>78</v>
      </c>
      <c r="AW404" s="14" t="s">
        <v>188</v>
      </c>
      <c r="AX404" s="14" t="s">
        <v>68</v>
      </c>
      <c r="AY404" s="245" t="s">
        <v>175</v>
      </c>
    </row>
    <row r="405" s="15" customFormat="1">
      <c r="A405" s="15"/>
      <c r="B405" s="246"/>
      <c r="C405" s="247"/>
      <c r="D405" s="226" t="s">
        <v>186</v>
      </c>
      <c r="E405" s="248" t="s">
        <v>19</v>
      </c>
      <c r="F405" s="249" t="s">
        <v>191</v>
      </c>
      <c r="G405" s="247"/>
      <c r="H405" s="250">
        <v>35</v>
      </c>
      <c r="I405" s="251"/>
      <c r="J405" s="247"/>
      <c r="K405" s="247"/>
      <c r="L405" s="252"/>
      <c r="M405" s="253"/>
      <c r="N405" s="254"/>
      <c r="O405" s="254"/>
      <c r="P405" s="254"/>
      <c r="Q405" s="254"/>
      <c r="R405" s="254"/>
      <c r="S405" s="254"/>
      <c r="T405" s="25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6" t="s">
        <v>186</v>
      </c>
      <c r="AU405" s="256" t="s">
        <v>78</v>
      </c>
      <c r="AV405" s="15" t="s">
        <v>182</v>
      </c>
      <c r="AW405" s="15" t="s">
        <v>188</v>
      </c>
      <c r="AX405" s="15" t="s">
        <v>76</v>
      </c>
      <c r="AY405" s="256" t="s">
        <v>175</v>
      </c>
    </row>
    <row r="406" s="2" customFormat="1" ht="37.8" customHeight="1">
      <c r="A406" s="40"/>
      <c r="B406" s="41"/>
      <c r="C406" s="206" t="s">
        <v>465</v>
      </c>
      <c r="D406" s="206" t="s">
        <v>177</v>
      </c>
      <c r="E406" s="207" t="s">
        <v>466</v>
      </c>
      <c r="F406" s="208" t="s">
        <v>467</v>
      </c>
      <c r="G406" s="209" t="s">
        <v>468</v>
      </c>
      <c r="H406" s="210">
        <v>1</v>
      </c>
      <c r="I406" s="211"/>
      <c r="J406" s="212">
        <f>ROUND(I406*H406,2)</f>
        <v>0</v>
      </c>
      <c r="K406" s="208" t="s">
        <v>181</v>
      </c>
      <c r="L406" s="46"/>
      <c r="M406" s="213" t="s">
        <v>19</v>
      </c>
      <c r="N406" s="214" t="s">
        <v>39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182</v>
      </c>
      <c r="AT406" s="217" t="s">
        <v>177</v>
      </c>
      <c r="AU406" s="217" t="s">
        <v>78</v>
      </c>
      <c r="AY406" s="19" t="s">
        <v>175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76</v>
      </c>
      <c r="BK406" s="218">
        <f>ROUND(I406*H406,2)</f>
        <v>0</v>
      </c>
      <c r="BL406" s="19" t="s">
        <v>182</v>
      </c>
      <c r="BM406" s="217" t="s">
        <v>469</v>
      </c>
    </row>
    <row r="407" s="2" customFormat="1">
      <c r="A407" s="40"/>
      <c r="B407" s="41"/>
      <c r="C407" s="42"/>
      <c r="D407" s="219" t="s">
        <v>184</v>
      </c>
      <c r="E407" s="42"/>
      <c r="F407" s="220" t="s">
        <v>470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184</v>
      </c>
      <c r="AU407" s="19" t="s">
        <v>78</v>
      </c>
    </row>
    <row r="408" s="13" customFormat="1">
      <c r="A408" s="13"/>
      <c r="B408" s="224"/>
      <c r="C408" s="225"/>
      <c r="D408" s="226" t="s">
        <v>186</v>
      </c>
      <c r="E408" s="227" t="s">
        <v>19</v>
      </c>
      <c r="F408" s="228" t="s">
        <v>187</v>
      </c>
      <c r="G408" s="225"/>
      <c r="H408" s="227" t="s">
        <v>19</v>
      </c>
      <c r="I408" s="229"/>
      <c r="J408" s="225"/>
      <c r="K408" s="225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186</v>
      </c>
      <c r="AU408" s="234" t="s">
        <v>78</v>
      </c>
      <c r="AV408" s="13" t="s">
        <v>76</v>
      </c>
      <c r="AW408" s="13" t="s">
        <v>188</v>
      </c>
      <c r="AX408" s="13" t="s">
        <v>68</v>
      </c>
      <c r="AY408" s="234" t="s">
        <v>175</v>
      </c>
    </row>
    <row r="409" s="13" customFormat="1">
      <c r="A409" s="13"/>
      <c r="B409" s="224"/>
      <c r="C409" s="225"/>
      <c r="D409" s="226" t="s">
        <v>186</v>
      </c>
      <c r="E409" s="227" t="s">
        <v>19</v>
      </c>
      <c r="F409" s="228" t="s">
        <v>189</v>
      </c>
      <c r="G409" s="225"/>
      <c r="H409" s="227" t="s">
        <v>19</v>
      </c>
      <c r="I409" s="229"/>
      <c r="J409" s="225"/>
      <c r="K409" s="225"/>
      <c r="L409" s="230"/>
      <c r="M409" s="231"/>
      <c r="N409" s="232"/>
      <c r="O409" s="232"/>
      <c r="P409" s="232"/>
      <c r="Q409" s="232"/>
      <c r="R409" s="232"/>
      <c r="S409" s="232"/>
      <c r="T409" s="23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4" t="s">
        <v>186</v>
      </c>
      <c r="AU409" s="234" t="s">
        <v>78</v>
      </c>
      <c r="AV409" s="13" t="s">
        <v>76</v>
      </c>
      <c r="AW409" s="13" t="s">
        <v>188</v>
      </c>
      <c r="AX409" s="13" t="s">
        <v>68</v>
      </c>
      <c r="AY409" s="234" t="s">
        <v>175</v>
      </c>
    </row>
    <row r="410" s="14" customFormat="1">
      <c r="A410" s="14"/>
      <c r="B410" s="235"/>
      <c r="C410" s="236"/>
      <c r="D410" s="226" t="s">
        <v>186</v>
      </c>
      <c r="E410" s="237" t="s">
        <v>19</v>
      </c>
      <c r="F410" s="238" t="s">
        <v>76</v>
      </c>
      <c r="G410" s="236"/>
      <c r="H410" s="239">
        <v>1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5" t="s">
        <v>186</v>
      </c>
      <c r="AU410" s="245" t="s">
        <v>78</v>
      </c>
      <c r="AV410" s="14" t="s">
        <v>78</v>
      </c>
      <c r="AW410" s="14" t="s">
        <v>188</v>
      </c>
      <c r="AX410" s="14" t="s">
        <v>68</v>
      </c>
      <c r="AY410" s="245" t="s">
        <v>175</v>
      </c>
    </row>
    <row r="411" s="15" customFormat="1">
      <c r="A411" s="15"/>
      <c r="B411" s="246"/>
      <c r="C411" s="247"/>
      <c r="D411" s="226" t="s">
        <v>186</v>
      </c>
      <c r="E411" s="248" t="s">
        <v>19</v>
      </c>
      <c r="F411" s="249" t="s">
        <v>191</v>
      </c>
      <c r="G411" s="247"/>
      <c r="H411" s="250">
        <v>1</v>
      </c>
      <c r="I411" s="251"/>
      <c r="J411" s="247"/>
      <c r="K411" s="247"/>
      <c r="L411" s="252"/>
      <c r="M411" s="253"/>
      <c r="N411" s="254"/>
      <c r="O411" s="254"/>
      <c r="P411" s="254"/>
      <c r="Q411" s="254"/>
      <c r="R411" s="254"/>
      <c r="S411" s="254"/>
      <c r="T411" s="25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6" t="s">
        <v>186</v>
      </c>
      <c r="AU411" s="256" t="s">
        <v>78</v>
      </c>
      <c r="AV411" s="15" t="s">
        <v>182</v>
      </c>
      <c r="AW411" s="15" t="s">
        <v>188</v>
      </c>
      <c r="AX411" s="15" t="s">
        <v>76</v>
      </c>
      <c r="AY411" s="256" t="s">
        <v>175</v>
      </c>
    </row>
    <row r="412" s="2" customFormat="1" ht="37.8" customHeight="1">
      <c r="A412" s="40"/>
      <c r="B412" s="41"/>
      <c r="C412" s="206" t="s">
        <v>471</v>
      </c>
      <c r="D412" s="206" t="s">
        <v>177</v>
      </c>
      <c r="E412" s="207" t="s">
        <v>472</v>
      </c>
      <c r="F412" s="208" t="s">
        <v>473</v>
      </c>
      <c r="G412" s="209" t="s">
        <v>402</v>
      </c>
      <c r="H412" s="210">
        <v>4.7999999999999998</v>
      </c>
      <c r="I412" s="211"/>
      <c r="J412" s="212">
        <f>ROUND(I412*H412,2)</f>
        <v>0</v>
      </c>
      <c r="K412" s="208" t="s">
        <v>181</v>
      </c>
      <c r="L412" s="46"/>
      <c r="M412" s="213" t="s">
        <v>19</v>
      </c>
      <c r="N412" s="214" t="s">
        <v>39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182</v>
      </c>
      <c r="AT412" s="217" t="s">
        <v>177</v>
      </c>
      <c r="AU412" s="217" t="s">
        <v>78</v>
      </c>
      <c r="AY412" s="19" t="s">
        <v>175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76</v>
      </c>
      <c r="BK412" s="218">
        <f>ROUND(I412*H412,2)</f>
        <v>0</v>
      </c>
      <c r="BL412" s="19" t="s">
        <v>182</v>
      </c>
      <c r="BM412" s="217" t="s">
        <v>474</v>
      </c>
    </row>
    <row r="413" s="2" customFormat="1">
      <c r="A413" s="40"/>
      <c r="B413" s="41"/>
      <c r="C413" s="42"/>
      <c r="D413" s="219" t="s">
        <v>184</v>
      </c>
      <c r="E413" s="42"/>
      <c r="F413" s="220" t="s">
        <v>475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184</v>
      </c>
      <c r="AU413" s="19" t="s">
        <v>78</v>
      </c>
    </row>
    <row r="414" s="13" customFormat="1">
      <c r="A414" s="13"/>
      <c r="B414" s="224"/>
      <c r="C414" s="225"/>
      <c r="D414" s="226" t="s">
        <v>186</v>
      </c>
      <c r="E414" s="227" t="s">
        <v>19</v>
      </c>
      <c r="F414" s="228" t="s">
        <v>187</v>
      </c>
      <c r="G414" s="225"/>
      <c r="H414" s="227" t="s">
        <v>19</v>
      </c>
      <c r="I414" s="229"/>
      <c r="J414" s="225"/>
      <c r="K414" s="225"/>
      <c r="L414" s="230"/>
      <c r="M414" s="231"/>
      <c r="N414" s="232"/>
      <c r="O414" s="232"/>
      <c r="P414" s="232"/>
      <c r="Q414" s="232"/>
      <c r="R414" s="232"/>
      <c r="S414" s="232"/>
      <c r="T414" s="23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4" t="s">
        <v>186</v>
      </c>
      <c r="AU414" s="234" t="s">
        <v>78</v>
      </c>
      <c r="AV414" s="13" t="s">
        <v>76</v>
      </c>
      <c r="AW414" s="13" t="s">
        <v>188</v>
      </c>
      <c r="AX414" s="13" t="s">
        <v>68</v>
      </c>
      <c r="AY414" s="234" t="s">
        <v>175</v>
      </c>
    </row>
    <row r="415" s="13" customFormat="1">
      <c r="A415" s="13"/>
      <c r="B415" s="224"/>
      <c r="C415" s="225"/>
      <c r="D415" s="226" t="s">
        <v>186</v>
      </c>
      <c r="E415" s="227" t="s">
        <v>19</v>
      </c>
      <c r="F415" s="228" t="s">
        <v>189</v>
      </c>
      <c r="G415" s="225"/>
      <c r="H415" s="227" t="s">
        <v>19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4" t="s">
        <v>186</v>
      </c>
      <c r="AU415" s="234" t="s">
        <v>78</v>
      </c>
      <c r="AV415" s="13" t="s">
        <v>76</v>
      </c>
      <c r="AW415" s="13" t="s">
        <v>188</v>
      </c>
      <c r="AX415" s="13" t="s">
        <v>68</v>
      </c>
      <c r="AY415" s="234" t="s">
        <v>175</v>
      </c>
    </row>
    <row r="416" s="13" customFormat="1">
      <c r="A416" s="13"/>
      <c r="B416" s="224"/>
      <c r="C416" s="225"/>
      <c r="D416" s="226" t="s">
        <v>186</v>
      </c>
      <c r="E416" s="227" t="s">
        <v>19</v>
      </c>
      <c r="F416" s="228" t="s">
        <v>476</v>
      </c>
      <c r="G416" s="225"/>
      <c r="H416" s="227" t="s">
        <v>19</v>
      </c>
      <c r="I416" s="229"/>
      <c r="J416" s="225"/>
      <c r="K416" s="225"/>
      <c r="L416" s="230"/>
      <c r="M416" s="231"/>
      <c r="N416" s="232"/>
      <c r="O416" s="232"/>
      <c r="P416" s="232"/>
      <c r="Q416" s="232"/>
      <c r="R416" s="232"/>
      <c r="S416" s="232"/>
      <c r="T416" s="23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4" t="s">
        <v>186</v>
      </c>
      <c r="AU416" s="234" t="s">
        <v>78</v>
      </c>
      <c r="AV416" s="13" t="s">
        <v>76</v>
      </c>
      <c r="AW416" s="13" t="s">
        <v>188</v>
      </c>
      <c r="AX416" s="13" t="s">
        <v>68</v>
      </c>
      <c r="AY416" s="234" t="s">
        <v>175</v>
      </c>
    </row>
    <row r="417" s="14" customFormat="1">
      <c r="A417" s="14"/>
      <c r="B417" s="235"/>
      <c r="C417" s="236"/>
      <c r="D417" s="226" t="s">
        <v>186</v>
      </c>
      <c r="E417" s="237" t="s">
        <v>19</v>
      </c>
      <c r="F417" s="238" t="s">
        <v>477</v>
      </c>
      <c r="G417" s="236"/>
      <c r="H417" s="239">
        <v>4.7999999999999998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5" t="s">
        <v>186</v>
      </c>
      <c r="AU417" s="245" t="s">
        <v>78</v>
      </c>
      <c r="AV417" s="14" t="s">
        <v>78</v>
      </c>
      <c r="AW417" s="14" t="s">
        <v>188</v>
      </c>
      <c r="AX417" s="14" t="s">
        <v>68</v>
      </c>
      <c r="AY417" s="245" t="s">
        <v>175</v>
      </c>
    </row>
    <row r="418" s="15" customFormat="1">
      <c r="A418" s="15"/>
      <c r="B418" s="246"/>
      <c r="C418" s="247"/>
      <c r="D418" s="226" t="s">
        <v>186</v>
      </c>
      <c r="E418" s="248" t="s">
        <v>19</v>
      </c>
      <c r="F418" s="249" t="s">
        <v>191</v>
      </c>
      <c r="G418" s="247"/>
      <c r="H418" s="250">
        <v>4.7999999999999998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6" t="s">
        <v>186</v>
      </c>
      <c r="AU418" s="256" t="s">
        <v>78</v>
      </c>
      <c r="AV418" s="15" t="s">
        <v>182</v>
      </c>
      <c r="AW418" s="15" t="s">
        <v>188</v>
      </c>
      <c r="AX418" s="15" t="s">
        <v>76</v>
      </c>
      <c r="AY418" s="256" t="s">
        <v>175</v>
      </c>
    </row>
    <row r="419" s="2" customFormat="1" ht="33" customHeight="1">
      <c r="A419" s="40"/>
      <c r="B419" s="41"/>
      <c r="C419" s="206" t="s">
        <v>478</v>
      </c>
      <c r="D419" s="206" t="s">
        <v>177</v>
      </c>
      <c r="E419" s="207" t="s">
        <v>479</v>
      </c>
      <c r="F419" s="208" t="s">
        <v>480</v>
      </c>
      <c r="G419" s="209" t="s">
        <v>391</v>
      </c>
      <c r="H419" s="210">
        <v>1</v>
      </c>
      <c r="I419" s="211"/>
      <c r="J419" s="212">
        <f>ROUND(I419*H419,2)</f>
        <v>0</v>
      </c>
      <c r="K419" s="208" t="s">
        <v>181</v>
      </c>
      <c r="L419" s="46"/>
      <c r="M419" s="213" t="s">
        <v>19</v>
      </c>
      <c r="N419" s="214" t="s">
        <v>39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182</v>
      </c>
      <c r="AT419" s="217" t="s">
        <v>177</v>
      </c>
      <c r="AU419" s="217" t="s">
        <v>78</v>
      </c>
      <c r="AY419" s="19" t="s">
        <v>175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76</v>
      </c>
      <c r="BK419" s="218">
        <f>ROUND(I419*H419,2)</f>
        <v>0</v>
      </c>
      <c r="BL419" s="19" t="s">
        <v>182</v>
      </c>
      <c r="BM419" s="217" t="s">
        <v>481</v>
      </c>
    </row>
    <row r="420" s="2" customFormat="1">
      <c r="A420" s="40"/>
      <c r="B420" s="41"/>
      <c r="C420" s="42"/>
      <c r="D420" s="219" t="s">
        <v>184</v>
      </c>
      <c r="E420" s="42"/>
      <c r="F420" s="220" t="s">
        <v>482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184</v>
      </c>
      <c r="AU420" s="19" t="s">
        <v>78</v>
      </c>
    </row>
    <row r="421" s="13" customFormat="1">
      <c r="A421" s="13"/>
      <c r="B421" s="224"/>
      <c r="C421" s="225"/>
      <c r="D421" s="226" t="s">
        <v>186</v>
      </c>
      <c r="E421" s="227" t="s">
        <v>19</v>
      </c>
      <c r="F421" s="228" t="s">
        <v>187</v>
      </c>
      <c r="G421" s="225"/>
      <c r="H421" s="227" t="s">
        <v>19</v>
      </c>
      <c r="I421" s="229"/>
      <c r="J421" s="225"/>
      <c r="K421" s="225"/>
      <c r="L421" s="230"/>
      <c r="M421" s="231"/>
      <c r="N421" s="232"/>
      <c r="O421" s="232"/>
      <c r="P421" s="232"/>
      <c r="Q421" s="232"/>
      <c r="R421" s="232"/>
      <c r="S421" s="232"/>
      <c r="T421" s="23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4" t="s">
        <v>186</v>
      </c>
      <c r="AU421" s="234" t="s">
        <v>78</v>
      </c>
      <c r="AV421" s="13" t="s">
        <v>76</v>
      </c>
      <c r="AW421" s="13" t="s">
        <v>188</v>
      </c>
      <c r="AX421" s="13" t="s">
        <v>68</v>
      </c>
      <c r="AY421" s="234" t="s">
        <v>175</v>
      </c>
    </row>
    <row r="422" s="13" customFormat="1">
      <c r="A422" s="13"/>
      <c r="B422" s="224"/>
      <c r="C422" s="225"/>
      <c r="D422" s="226" t="s">
        <v>186</v>
      </c>
      <c r="E422" s="227" t="s">
        <v>19</v>
      </c>
      <c r="F422" s="228" t="s">
        <v>189</v>
      </c>
      <c r="G422" s="225"/>
      <c r="H422" s="227" t="s">
        <v>19</v>
      </c>
      <c r="I422" s="229"/>
      <c r="J422" s="225"/>
      <c r="K422" s="225"/>
      <c r="L422" s="230"/>
      <c r="M422" s="231"/>
      <c r="N422" s="232"/>
      <c r="O422" s="232"/>
      <c r="P422" s="232"/>
      <c r="Q422" s="232"/>
      <c r="R422" s="232"/>
      <c r="S422" s="232"/>
      <c r="T422" s="23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4" t="s">
        <v>186</v>
      </c>
      <c r="AU422" s="234" t="s">
        <v>78</v>
      </c>
      <c r="AV422" s="13" t="s">
        <v>76</v>
      </c>
      <c r="AW422" s="13" t="s">
        <v>188</v>
      </c>
      <c r="AX422" s="13" t="s">
        <v>68</v>
      </c>
      <c r="AY422" s="234" t="s">
        <v>175</v>
      </c>
    </row>
    <row r="423" s="14" customFormat="1">
      <c r="A423" s="14"/>
      <c r="B423" s="235"/>
      <c r="C423" s="236"/>
      <c r="D423" s="226" t="s">
        <v>186</v>
      </c>
      <c r="E423" s="237" t="s">
        <v>19</v>
      </c>
      <c r="F423" s="238" t="s">
        <v>76</v>
      </c>
      <c r="G423" s="236"/>
      <c r="H423" s="239">
        <v>1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5" t="s">
        <v>186</v>
      </c>
      <c r="AU423" s="245" t="s">
        <v>78</v>
      </c>
      <c r="AV423" s="14" t="s">
        <v>78</v>
      </c>
      <c r="AW423" s="14" t="s">
        <v>188</v>
      </c>
      <c r="AX423" s="14" t="s">
        <v>68</v>
      </c>
      <c r="AY423" s="245" t="s">
        <v>175</v>
      </c>
    </row>
    <row r="424" s="15" customFormat="1">
      <c r="A424" s="15"/>
      <c r="B424" s="246"/>
      <c r="C424" s="247"/>
      <c r="D424" s="226" t="s">
        <v>186</v>
      </c>
      <c r="E424" s="248" t="s">
        <v>19</v>
      </c>
      <c r="F424" s="249" t="s">
        <v>191</v>
      </c>
      <c r="G424" s="247"/>
      <c r="H424" s="250">
        <v>1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6" t="s">
        <v>186</v>
      </c>
      <c r="AU424" s="256" t="s">
        <v>78</v>
      </c>
      <c r="AV424" s="15" t="s">
        <v>182</v>
      </c>
      <c r="AW424" s="15" t="s">
        <v>188</v>
      </c>
      <c r="AX424" s="15" t="s">
        <v>76</v>
      </c>
      <c r="AY424" s="256" t="s">
        <v>175</v>
      </c>
    </row>
    <row r="425" s="2" customFormat="1" ht="33" customHeight="1">
      <c r="A425" s="40"/>
      <c r="B425" s="41"/>
      <c r="C425" s="206" t="s">
        <v>483</v>
      </c>
      <c r="D425" s="206" t="s">
        <v>177</v>
      </c>
      <c r="E425" s="207" t="s">
        <v>484</v>
      </c>
      <c r="F425" s="208" t="s">
        <v>485</v>
      </c>
      <c r="G425" s="209" t="s">
        <v>180</v>
      </c>
      <c r="H425" s="210">
        <v>0.30299999999999999</v>
      </c>
      <c r="I425" s="211"/>
      <c r="J425" s="212">
        <f>ROUND(I425*H425,2)</f>
        <v>0</v>
      </c>
      <c r="K425" s="208" t="s">
        <v>181</v>
      </c>
      <c r="L425" s="46"/>
      <c r="M425" s="213" t="s">
        <v>19</v>
      </c>
      <c r="N425" s="214" t="s">
        <v>39</v>
      </c>
      <c r="O425" s="86"/>
      <c r="P425" s="215">
        <f>O425*H425</f>
        <v>0</v>
      </c>
      <c r="Q425" s="215">
        <v>0</v>
      </c>
      <c r="R425" s="215">
        <f>Q425*H425</f>
        <v>0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182</v>
      </c>
      <c r="AT425" s="217" t="s">
        <v>177</v>
      </c>
      <c r="AU425" s="217" t="s">
        <v>78</v>
      </c>
      <c r="AY425" s="19" t="s">
        <v>175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76</v>
      </c>
      <c r="BK425" s="218">
        <f>ROUND(I425*H425,2)</f>
        <v>0</v>
      </c>
      <c r="BL425" s="19" t="s">
        <v>182</v>
      </c>
      <c r="BM425" s="217" t="s">
        <v>486</v>
      </c>
    </row>
    <row r="426" s="2" customFormat="1">
      <c r="A426" s="40"/>
      <c r="B426" s="41"/>
      <c r="C426" s="42"/>
      <c r="D426" s="219" t="s">
        <v>184</v>
      </c>
      <c r="E426" s="42"/>
      <c r="F426" s="220" t="s">
        <v>487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184</v>
      </c>
      <c r="AU426" s="19" t="s">
        <v>78</v>
      </c>
    </row>
    <row r="427" s="13" customFormat="1">
      <c r="A427" s="13"/>
      <c r="B427" s="224"/>
      <c r="C427" s="225"/>
      <c r="D427" s="226" t="s">
        <v>186</v>
      </c>
      <c r="E427" s="227" t="s">
        <v>19</v>
      </c>
      <c r="F427" s="228" t="s">
        <v>187</v>
      </c>
      <c r="G427" s="225"/>
      <c r="H427" s="227" t="s">
        <v>19</v>
      </c>
      <c r="I427" s="229"/>
      <c r="J427" s="225"/>
      <c r="K427" s="225"/>
      <c r="L427" s="230"/>
      <c r="M427" s="231"/>
      <c r="N427" s="232"/>
      <c r="O427" s="232"/>
      <c r="P427" s="232"/>
      <c r="Q427" s="232"/>
      <c r="R427" s="232"/>
      <c r="S427" s="232"/>
      <c r="T427" s="23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4" t="s">
        <v>186</v>
      </c>
      <c r="AU427" s="234" t="s">
        <v>78</v>
      </c>
      <c r="AV427" s="13" t="s">
        <v>76</v>
      </c>
      <c r="AW427" s="13" t="s">
        <v>188</v>
      </c>
      <c r="AX427" s="13" t="s">
        <v>68</v>
      </c>
      <c r="AY427" s="234" t="s">
        <v>175</v>
      </c>
    </row>
    <row r="428" s="13" customFormat="1">
      <c r="A428" s="13"/>
      <c r="B428" s="224"/>
      <c r="C428" s="225"/>
      <c r="D428" s="226" t="s">
        <v>186</v>
      </c>
      <c r="E428" s="227" t="s">
        <v>19</v>
      </c>
      <c r="F428" s="228" t="s">
        <v>189</v>
      </c>
      <c r="G428" s="225"/>
      <c r="H428" s="227" t="s">
        <v>19</v>
      </c>
      <c r="I428" s="229"/>
      <c r="J428" s="225"/>
      <c r="K428" s="225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186</v>
      </c>
      <c r="AU428" s="234" t="s">
        <v>78</v>
      </c>
      <c r="AV428" s="13" t="s">
        <v>76</v>
      </c>
      <c r="AW428" s="13" t="s">
        <v>188</v>
      </c>
      <c r="AX428" s="13" t="s">
        <v>68</v>
      </c>
      <c r="AY428" s="234" t="s">
        <v>175</v>
      </c>
    </row>
    <row r="429" s="14" customFormat="1">
      <c r="A429" s="14"/>
      <c r="B429" s="235"/>
      <c r="C429" s="236"/>
      <c r="D429" s="226" t="s">
        <v>186</v>
      </c>
      <c r="E429" s="237" t="s">
        <v>19</v>
      </c>
      <c r="F429" s="238" t="s">
        <v>488</v>
      </c>
      <c r="G429" s="236"/>
      <c r="H429" s="239">
        <v>0.30250000000000005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5" t="s">
        <v>186</v>
      </c>
      <c r="AU429" s="245" t="s">
        <v>78</v>
      </c>
      <c r="AV429" s="14" t="s">
        <v>78</v>
      </c>
      <c r="AW429" s="14" t="s">
        <v>188</v>
      </c>
      <c r="AX429" s="14" t="s">
        <v>68</v>
      </c>
      <c r="AY429" s="245" t="s">
        <v>175</v>
      </c>
    </row>
    <row r="430" s="15" customFormat="1">
      <c r="A430" s="15"/>
      <c r="B430" s="246"/>
      <c r="C430" s="247"/>
      <c r="D430" s="226" t="s">
        <v>186</v>
      </c>
      <c r="E430" s="248" t="s">
        <v>19</v>
      </c>
      <c r="F430" s="249" t="s">
        <v>191</v>
      </c>
      <c r="G430" s="247"/>
      <c r="H430" s="250">
        <v>0.30250000000000005</v>
      </c>
      <c r="I430" s="251"/>
      <c r="J430" s="247"/>
      <c r="K430" s="247"/>
      <c r="L430" s="252"/>
      <c r="M430" s="253"/>
      <c r="N430" s="254"/>
      <c r="O430" s="254"/>
      <c r="P430" s="254"/>
      <c r="Q430" s="254"/>
      <c r="R430" s="254"/>
      <c r="S430" s="254"/>
      <c r="T430" s="25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6" t="s">
        <v>186</v>
      </c>
      <c r="AU430" s="256" t="s">
        <v>78</v>
      </c>
      <c r="AV430" s="15" t="s">
        <v>182</v>
      </c>
      <c r="AW430" s="15" t="s">
        <v>188</v>
      </c>
      <c r="AX430" s="15" t="s">
        <v>76</v>
      </c>
      <c r="AY430" s="256" t="s">
        <v>175</v>
      </c>
    </row>
    <row r="431" s="2" customFormat="1" ht="16.5" customHeight="1">
      <c r="A431" s="40"/>
      <c r="B431" s="41"/>
      <c r="C431" s="206" t="s">
        <v>489</v>
      </c>
      <c r="D431" s="206" t="s">
        <v>177</v>
      </c>
      <c r="E431" s="207" t="s">
        <v>490</v>
      </c>
      <c r="F431" s="208" t="s">
        <v>491</v>
      </c>
      <c r="G431" s="209" t="s">
        <v>391</v>
      </c>
      <c r="H431" s="210">
        <v>1</v>
      </c>
      <c r="I431" s="211"/>
      <c r="J431" s="212">
        <f>ROUND(I431*H431,2)</f>
        <v>0</v>
      </c>
      <c r="K431" s="208" t="s">
        <v>19</v>
      </c>
      <c r="L431" s="46"/>
      <c r="M431" s="213" t="s">
        <v>19</v>
      </c>
      <c r="N431" s="214" t="s">
        <v>39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182</v>
      </c>
      <c r="AT431" s="217" t="s">
        <v>177</v>
      </c>
      <c r="AU431" s="217" t="s">
        <v>78</v>
      </c>
      <c r="AY431" s="19" t="s">
        <v>175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76</v>
      </c>
      <c r="BK431" s="218">
        <f>ROUND(I431*H431,2)</f>
        <v>0</v>
      </c>
      <c r="BL431" s="19" t="s">
        <v>182</v>
      </c>
      <c r="BM431" s="217" t="s">
        <v>492</v>
      </c>
    </row>
    <row r="432" s="13" customFormat="1">
      <c r="A432" s="13"/>
      <c r="B432" s="224"/>
      <c r="C432" s="225"/>
      <c r="D432" s="226" t="s">
        <v>186</v>
      </c>
      <c r="E432" s="227" t="s">
        <v>19</v>
      </c>
      <c r="F432" s="228" t="s">
        <v>187</v>
      </c>
      <c r="G432" s="225"/>
      <c r="H432" s="227" t="s">
        <v>19</v>
      </c>
      <c r="I432" s="229"/>
      <c r="J432" s="225"/>
      <c r="K432" s="225"/>
      <c r="L432" s="230"/>
      <c r="M432" s="231"/>
      <c r="N432" s="232"/>
      <c r="O432" s="232"/>
      <c r="P432" s="232"/>
      <c r="Q432" s="232"/>
      <c r="R432" s="232"/>
      <c r="S432" s="232"/>
      <c r="T432" s="23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4" t="s">
        <v>186</v>
      </c>
      <c r="AU432" s="234" t="s">
        <v>78</v>
      </c>
      <c r="AV432" s="13" t="s">
        <v>76</v>
      </c>
      <c r="AW432" s="13" t="s">
        <v>188</v>
      </c>
      <c r="AX432" s="13" t="s">
        <v>68</v>
      </c>
      <c r="AY432" s="234" t="s">
        <v>175</v>
      </c>
    </row>
    <row r="433" s="13" customFormat="1">
      <c r="A433" s="13"/>
      <c r="B433" s="224"/>
      <c r="C433" s="225"/>
      <c r="D433" s="226" t="s">
        <v>186</v>
      </c>
      <c r="E433" s="227" t="s">
        <v>19</v>
      </c>
      <c r="F433" s="228" t="s">
        <v>189</v>
      </c>
      <c r="G433" s="225"/>
      <c r="H433" s="227" t="s">
        <v>19</v>
      </c>
      <c r="I433" s="229"/>
      <c r="J433" s="225"/>
      <c r="K433" s="225"/>
      <c r="L433" s="230"/>
      <c r="M433" s="231"/>
      <c r="N433" s="232"/>
      <c r="O433" s="232"/>
      <c r="P433" s="232"/>
      <c r="Q433" s="232"/>
      <c r="R433" s="232"/>
      <c r="S433" s="232"/>
      <c r="T433" s="23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4" t="s">
        <v>186</v>
      </c>
      <c r="AU433" s="234" t="s">
        <v>78</v>
      </c>
      <c r="AV433" s="13" t="s">
        <v>76</v>
      </c>
      <c r="AW433" s="13" t="s">
        <v>188</v>
      </c>
      <c r="AX433" s="13" t="s">
        <v>68</v>
      </c>
      <c r="AY433" s="234" t="s">
        <v>175</v>
      </c>
    </row>
    <row r="434" s="14" customFormat="1">
      <c r="A434" s="14"/>
      <c r="B434" s="235"/>
      <c r="C434" s="236"/>
      <c r="D434" s="226" t="s">
        <v>186</v>
      </c>
      <c r="E434" s="237" t="s">
        <v>19</v>
      </c>
      <c r="F434" s="238" t="s">
        <v>76</v>
      </c>
      <c r="G434" s="236"/>
      <c r="H434" s="239">
        <v>1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5" t="s">
        <v>186</v>
      </c>
      <c r="AU434" s="245" t="s">
        <v>78</v>
      </c>
      <c r="AV434" s="14" t="s">
        <v>78</v>
      </c>
      <c r="AW434" s="14" t="s">
        <v>188</v>
      </c>
      <c r="AX434" s="14" t="s">
        <v>68</v>
      </c>
      <c r="AY434" s="245" t="s">
        <v>175</v>
      </c>
    </row>
    <row r="435" s="15" customFormat="1">
      <c r="A435" s="15"/>
      <c r="B435" s="246"/>
      <c r="C435" s="247"/>
      <c r="D435" s="226" t="s">
        <v>186</v>
      </c>
      <c r="E435" s="248" t="s">
        <v>19</v>
      </c>
      <c r="F435" s="249" t="s">
        <v>191</v>
      </c>
      <c r="G435" s="247"/>
      <c r="H435" s="250">
        <v>1</v>
      </c>
      <c r="I435" s="251"/>
      <c r="J435" s="247"/>
      <c r="K435" s="247"/>
      <c r="L435" s="252"/>
      <c r="M435" s="253"/>
      <c r="N435" s="254"/>
      <c r="O435" s="254"/>
      <c r="P435" s="254"/>
      <c r="Q435" s="254"/>
      <c r="R435" s="254"/>
      <c r="S435" s="254"/>
      <c r="T435" s="25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6" t="s">
        <v>186</v>
      </c>
      <c r="AU435" s="256" t="s">
        <v>78</v>
      </c>
      <c r="AV435" s="15" t="s">
        <v>182</v>
      </c>
      <c r="AW435" s="15" t="s">
        <v>188</v>
      </c>
      <c r="AX435" s="15" t="s">
        <v>76</v>
      </c>
      <c r="AY435" s="256" t="s">
        <v>175</v>
      </c>
    </row>
    <row r="436" s="2" customFormat="1" ht="21.75" customHeight="1">
      <c r="A436" s="40"/>
      <c r="B436" s="41"/>
      <c r="C436" s="206" t="s">
        <v>493</v>
      </c>
      <c r="D436" s="206" t="s">
        <v>177</v>
      </c>
      <c r="E436" s="207" t="s">
        <v>494</v>
      </c>
      <c r="F436" s="208" t="s">
        <v>495</v>
      </c>
      <c r="G436" s="209" t="s">
        <v>391</v>
      </c>
      <c r="H436" s="210">
        <v>10</v>
      </c>
      <c r="I436" s="211"/>
      <c r="J436" s="212">
        <f>ROUND(I436*H436,2)</f>
        <v>0</v>
      </c>
      <c r="K436" s="208" t="s">
        <v>181</v>
      </c>
      <c r="L436" s="46"/>
      <c r="M436" s="213" t="s">
        <v>19</v>
      </c>
      <c r="N436" s="214" t="s">
        <v>39</v>
      </c>
      <c r="O436" s="86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182</v>
      </c>
      <c r="AT436" s="217" t="s">
        <v>177</v>
      </c>
      <c r="AU436" s="217" t="s">
        <v>78</v>
      </c>
      <c r="AY436" s="19" t="s">
        <v>175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76</v>
      </c>
      <c r="BK436" s="218">
        <f>ROUND(I436*H436,2)</f>
        <v>0</v>
      </c>
      <c r="BL436" s="19" t="s">
        <v>182</v>
      </c>
      <c r="BM436" s="217" t="s">
        <v>496</v>
      </c>
    </row>
    <row r="437" s="2" customFormat="1">
      <c r="A437" s="40"/>
      <c r="B437" s="41"/>
      <c r="C437" s="42"/>
      <c r="D437" s="219" t="s">
        <v>184</v>
      </c>
      <c r="E437" s="42"/>
      <c r="F437" s="220" t="s">
        <v>497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184</v>
      </c>
      <c r="AU437" s="19" t="s">
        <v>78</v>
      </c>
    </row>
    <row r="438" s="13" customFormat="1">
      <c r="A438" s="13"/>
      <c r="B438" s="224"/>
      <c r="C438" s="225"/>
      <c r="D438" s="226" t="s">
        <v>186</v>
      </c>
      <c r="E438" s="227" t="s">
        <v>19</v>
      </c>
      <c r="F438" s="228" t="s">
        <v>187</v>
      </c>
      <c r="G438" s="225"/>
      <c r="H438" s="227" t="s">
        <v>19</v>
      </c>
      <c r="I438" s="229"/>
      <c r="J438" s="225"/>
      <c r="K438" s="225"/>
      <c r="L438" s="230"/>
      <c r="M438" s="231"/>
      <c r="N438" s="232"/>
      <c r="O438" s="232"/>
      <c r="P438" s="232"/>
      <c r="Q438" s="232"/>
      <c r="R438" s="232"/>
      <c r="S438" s="232"/>
      <c r="T438" s="23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4" t="s">
        <v>186</v>
      </c>
      <c r="AU438" s="234" t="s">
        <v>78</v>
      </c>
      <c r="AV438" s="13" t="s">
        <v>76</v>
      </c>
      <c r="AW438" s="13" t="s">
        <v>188</v>
      </c>
      <c r="AX438" s="13" t="s">
        <v>68</v>
      </c>
      <c r="AY438" s="234" t="s">
        <v>175</v>
      </c>
    </row>
    <row r="439" s="13" customFormat="1">
      <c r="A439" s="13"/>
      <c r="B439" s="224"/>
      <c r="C439" s="225"/>
      <c r="D439" s="226" t="s">
        <v>186</v>
      </c>
      <c r="E439" s="227" t="s">
        <v>19</v>
      </c>
      <c r="F439" s="228" t="s">
        <v>189</v>
      </c>
      <c r="G439" s="225"/>
      <c r="H439" s="227" t="s">
        <v>19</v>
      </c>
      <c r="I439" s="229"/>
      <c r="J439" s="225"/>
      <c r="K439" s="225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186</v>
      </c>
      <c r="AU439" s="234" t="s">
        <v>78</v>
      </c>
      <c r="AV439" s="13" t="s">
        <v>76</v>
      </c>
      <c r="AW439" s="13" t="s">
        <v>188</v>
      </c>
      <c r="AX439" s="13" t="s">
        <v>68</v>
      </c>
      <c r="AY439" s="234" t="s">
        <v>175</v>
      </c>
    </row>
    <row r="440" s="14" customFormat="1">
      <c r="A440" s="14"/>
      <c r="B440" s="235"/>
      <c r="C440" s="236"/>
      <c r="D440" s="226" t="s">
        <v>186</v>
      </c>
      <c r="E440" s="237" t="s">
        <v>19</v>
      </c>
      <c r="F440" s="238" t="s">
        <v>498</v>
      </c>
      <c r="G440" s="236"/>
      <c r="H440" s="239">
        <v>10</v>
      </c>
      <c r="I440" s="240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5" t="s">
        <v>186</v>
      </c>
      <c r="AU440" s="245" t="s">
        <v>78</v>
      </c>
      <c r="AV440" s="14" t="s">
        <v>78</v>
      </c>
      <c r="AW440" s="14" t="s">
        <v>188</v>
      </c>
      <c r="AX440" s="14" t="s">
        <v>68</v>
      </c>
      <c r="AY440" s="245" t="s">
        <v>175</v>
      </c>
    </row>
    <row r="441" s="15" customFormat="1">
      <c r="A441" s="15"/>
      <c r="B441" s="246"/>
      <c r="C441" s="247"/>
      <c r="D441" s="226" t="s">
        <v>186</v>
      </c>
      <c r="E441" s="248" t="s">
        <v>19</v>
      </c>
      <c r="F441" s="249" t="s">
        <v>191</v>
      </c>
      <c r="G441" s="247"/>
      <c r="H441" s="250">
        <v>10</v>
      </c>
      <c r="I441" s="251"/>
      <c r="J441" s="247"/>
      <c r="K441" s="247"/>
      <c r="L441" s="252"/>
      <c r="M441" s="253"/>
      <c r="N441" s="254"/>
      <c r="O441" s="254"/>
      <c r="P441" s="254"/>
      <c r="Q441" s="254"/>
      <c r="R441" s="254"/>
      <c r="S441" s="254"/>
      <c r="T441" s="25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6" t="s">
        <v>186</v>
      </c>
      <c r="AU441" s="256" t="s">
        <v>78</v>
      </c>
      <c r="AV441" s="15" t="s">
        <v>182</v>
      </c>
      <c r="AW441" s="15" t="s">
        <v>188</v>
      </c>
      <c r="AX441" s="15" t="s">
        <v>76</v>
      </c>
      <c r="AY441" s="256" t="s">
        <v>175</v>
      </c>
    </row>
    <row r="442" s="2" customFormat="1" ht="21.75" customHeight="1">
      <c r="A442" s="40"/>
      <c r="B442" s="41"/>
      <c r="C442" s="206" t="s">
        <v>499</v>
      </c>
      <c r="D442" s="206" t="s">
        <v>177</v>
      </c>
      <c r="E442" s="207" t="s">
        <v>500</v>
      </c>
      <c r="F442" s="208" t="s">
        <v>501</v>
      </c>
      <c r="G442" s="209" t="s">
        <v>391</v>
      </c>
      <c r="H442" s="210">
        <v>2</v>
      </c>
      <c r="I442" s="211"/>
      <c r="J442" s="212">
        <f>ROUND(I442*H442,2)</f>
        <v>0</v>
      </c>
      <c r="K442" s="208" t="s">
        <v>181</v>
      </c>
      <c r="L442" s="46"/>
      <c r="M442" s="213" t="s">
        <v>19</v>
      </c>
      <c r="N442" s="214" t="s">
        <v>39</v>
      </c>
      <c r="O442" s="86"/>
      <c r="P442" s="215">
        <f>O442*H442</f>
        <v>0</v>
      </c>
      <c r="Q442" s="215">
        <v>0</v>
      </c>
      <c r="R442" s="215">
        <f>Q442*H442</f>
        <v>0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182</v>
      </c>
      <c r="AT442" s="217" t="s">
        <v>177</v>
      </c>
      <c r="AU442" s="217" t="s">
        <v>78</v>
      </c>
      <c r="AY442" s="19" t="s">
        <v>175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76</v>
      </c>
      <c r="BK442" s="218">
        <f>ROUND(I442*H442,2)</f>
        <v>0</v>
      </c>
      <c r="BL442" s="19" t="s">
        <v>182</v>
      </c>
      <c r="BM442" s="217" t="s">
        <v>502</v>
      </c>
    </row>
    <row r="443" s="2" customFormat="1">
      <c r="A443" s="40"/>
      <c r="B443" s="41"/>
      <c r="C443" s="42"/>
      <c r="D443" s="219" t="s">
        <v>184</v>
      </c>
      <c r="E443" s="42"/>
      <c r="F443" s="220" t="s">
        <v>503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184</v>
      </c>
      <c r="AU443" s="19" t="s">
        <v>78</v>
      </c>
    </row>
    <row r="444" s="13" customFormat="1">
      <c r="A444" s="13"/>
      <c r="B444" s="224"/>
      <c r="C444" s="225"/>
      <c r="D444" s="226" t="s">
        <v>186</v>
      </c>
      <c r="E444" s="227" t="s">
        <v>19</v>
      </c>
      <c r="F444" s="228" t="s">
        <v>187</v>
      </c>
      <c r="G444" s="225"/>
      <c r="H444" s="227" t="s">
        <v>19</v>
      </c>
      <c r="I444" s="229"/>
      <c r="J444" s="225"/>
      <c r="K444" s="225"/>
      <c r="L444" s="230"/>
      <c r="M444" s="231"/>
      <c r="N444" s="232"/>
      <c r="O444" s="232"/>
      <c r="P444" s="232"/>
      <c r="Q444" s="232"/>
      <c r="R444" s="232"/>
      <c r="S444" s="232"/>
      <c r="T444" s="23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4" t="s">
        <v>186</v>
      </c>
      <c r="AU444" s="234" t="s">
        <v>78</v>
      </c>
      <c r="AV444" s="13" t="s">
        <v>76</v>
      </c>
      <c r="AW444" s="13" t="s">
        <v>188</v>
      </c>
      <c r="AX444" s="13" t="s">
        <v>68</v>
      </c>
      <c r="AY444" s="234" t="s">
        <v>175</v>
      </c>
    </row>
    <row r="445" s="13" customFormat="1">
      <c r="A445" s="13"/>
      <c r="B445" s="224"/>
      <c r="C445" s="225"/>
      <c r="D445" s="226" t="s">
        <v>186</v>
      </c>
      <c r="E445" s="227" t="s">
        <v>19</v>
      </c>
      <c r="F445" s="228" t="s">
        <v>189</v>
      </c>
      <c r="G445" s="225"/>
      <c r="H445" s="227" t="s">
        <v>19</v>
      </c>
      <c r="I445" s="229"/>
      <c r="J445" s="225"/>
      <c r="K445" s="225"/>
      <c r="L445" s="230"/>
      <c r="M445" s="231"/>
      <c r="N445" s="232"/>
      <c r="O445" s="232"/>
      <c r="P445" s="232"/>
      <c r="Q445" s="232"/>
      <c r="R445" s="232"/>
      <c r="S445" s="232"/>
      <c r="T445" s="23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4" t="s">
        <v>186</v>
      </c>
      <c r="AU445" s="234" t="s">
        <v>78</v>
      </c>
      <c r="AV445" s="13" t="s">
        <v>76</v>
      </c>
      <c r="AW445" s="13" t="s">
        <v>188</v>
      </c>
      <c r="AX445" s="13" t="s">
        <v>68</v>
      </c>
      <c r="AY445" s="234" t="s">
        <v>175</v>
      </c>
    </row>
    <row r="446" s="14" customFormat="1">
      <c r="A446" s="14"/>
      <c r="B446" s="235"/>
      <c r="C446" s="236"/>
      <c r="D446" s="226" t="s">
        <v>186</v>
      </c>
      <c r="E446" s="237" t="s">
        <v>19</v>
      </c>
      <c r="F446" s="238" t="s">
        <v>504</v>
      </c>
      <c r="G446" s="236"/>
      <c r="H446" s="239">
        <v>2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5" t="s">
        <v>186</v>
      </c>
      <c r="AU446" s="245" t="s">
        <v>78</v>
      </c>
      <c r="AV446" s="14" t="s">
        <v>78</v>
      </c>
      <c r="AW446" s="14" t="s">
        <v>188</v>
      </c>
      <c r="AX446" s="14" t="s">
        <v>68</v>
      </c>
      <c r="AY446" s="245" t="s">
        <v>175</v>
      </c>
    </row>
    <row r="447" s="15" customFormat="1">
      <c r="A447" s="15"/>
      <c r="B447" s="246"/>
      <c r="C447" s="247"/>
      <c r="D447" s="226" t="s">
        <v>186</v>
      </c>
      <c r="E447" s="248" t="s">
        <v>19</v>
      </c>
      <c r="F447" s="249" t="s">
        <v>191</v>
      </c>
      <c r="G447" s="247"/>
      <c r="H447" s="250">
        <v>2</v>
      </c>
      <c r="I447" s="251"/>
      <c r="J447" s="247"/>
      <c r="K447" s="247"/>
      <c r="L447" s="252"/>
      <c r="M447" s="253"/>
      <c r="N447" s="254"/>
      <c r="O447" s="254"/>
      <c r="P447" s="254"/>
      <c r="Q447" s="254"/>
      <c r="R447" s="254"/>
      <c r="S447" s="254"/>
      <c r="T447" s="25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6" t="s">
        <v>186</v>
      </c>
      <c r="AU447" s="256" t="s">
        <v>78</v>
      </c>
      <c r="AV447" s="15" t="s">
        <v>182</v>
      </c>
      <c r="AW447" s="15" t="s">
        <v>188</v>
      </c>
      <c r="AX447" s="15" t="s">
        <v>76</v>
      </c>
      <c r="AY447" s="256" t="s">
        <v>175</v>
      </c>
    </row>
    <row r="448" s="2" customFormat="1" ht="21.75" customHeight="1">
      <c r="A448" s="40"/>
      <c r="B448" s="41"/>
      <c r="C448" s="206" t="s">
        <v>505</v>
      </c>
      <c r="D448" s="206" t="s">
        <v>177</v>
      </c>
      <c r="E448" s="207" t="s">
        <v>506</v>
      </c>
      <c r="F448" s="208" t="s">
        <v>507</v>
      </c>
      <c r="G448" s="209" t="s">
        <v>391</v>
      </c>
      <c r="H448" s="210">
        <v>11</v>
      </c>
      <c r="I448" s="211"/>
      <c r="J448" s="212">
        <f>ROUND(I448*H448,2)</f>
        <v>0</v>
      </c>
      <c r="K448" s="208" t="s">
        <v>181</v>
      </c>
      <c r="L448" s="46"/>
      <c r="M448" s="213" t="s">
        <v>19</v>
      </c>
      <c r="N448" s="214" t="s">
        <v>39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182</v>
      </c>
      <c r="AT448" s="217" t="s">
        <v>177</v>
      </c>
      <c r="AU448" s="217" t="s">
        <v>78</v>
      </c>
      <c r="AY448" s="19" t="s">
        <v>175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76</v>
      </c>
      <c r="BK448" s="218">
        <f>ROUND(I448*H448,2)</f>
        <v>0</v>
      </c>
      <c r="BL448" s="19" t="s">
        <v>182</v>
      </c>
      <c r="BM448" s="217" t="s">
        <v>508</v>
      </c>
    </row>
    <row r="449" s="2" customFormat="1">
      <c r="A449" s="40"/>
      <c r="B449" s="41"/>
      <c r="C449" s="42"/>
      <c r="D449" s="219" t="s">
        <v>184</v>
      </c>
      <c r="E449" s="42"/>
      <c r="F449" s="220" t="s">
        <v>509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184</v>
      </c>
      <c r="AU449" s="19" t="s">
        <v>78</v>
      </c>
    </row>
    <row r="450" s="13" customFormat="1">
      <c r="A450" s="13"/>
      <c r="B450" s="224"/>
      <c r="C450" s="225"/>
      <c r="D450" s="226" t="s">
        <v>186</v>
      </c>
      <c r="E450" s="227" t="s">
        <v>19</v>
      </c>
      <c r="F450" s="228" t="s">
        <v>187</v>
      </c>
      <c r="G450" s="225"/>
      <c r="H450" s="227" t="s">
        <v>19</v>
      </c>
      <c r="I450" s="229"/>
      <c r="J450" s="225"/>
      <c r="K450" s="225"/>
      <c r="L450" s="230"/>
      <c r="M450" s="231"/>
      <c r="N450" s="232"/>
      <c r="O450" s="232"/>
      <c r="P450" s="232"/>
      <c r="Q450" s="232"/>
      <c r="R450" s="232"/>
      <c r="S450" s="232"/>
      <c r="T450" s="23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4" t="s">
        <v>186</v>
      </c>
      <c r="AU450" s="234" t="s">
        <v>78</v>
      </c>
      <c r="AV450" s="13" t="s">
        <v>76</v>
      </c>
      <c r="AW450" s="13" t="s">
        <v>188</v>
      </c>
      <c r="AX450" s="13" t="s">
        <v>68</v>
      </c>
      <c r="AY450" s="234" t="s">
        <v>175</v>
      </c>
    </row>
    <row r="451" s="13" customFormat="1">
      <c r="A451" s="13"/>
      <c r="B451" s="224"/>
      <c r="C451" s="225"/>
      <c r="D451" s="226" t="s">
        <v>186</v>
      </c>
      <c r="E451" s="227" t="s">
        <v>19</v>
      </c>
      <c r="F451" s="228" t="s">
        <v>189</v>
      </c>
      <c r="G451" s="225"/>
      <c r="H451" s="227" t="s">
        <v>19</v>
      </c>
      <c r="I451" s="229"/>
      <c r="J451" s="225"/>
      <c r="K451" s="225"/>
      <c r="L451" s="230"/>
      <c r="M451" s="231"/>
      <c r="N451" s="232"/>
      <c r="O451" s="232"/>
      <c r="P451" s="232"/>
      <c r="Q451" s="232"/>
      <c r="R451" s="232"/>
      <c r="S451" s="232"/>
      <c r="T451" s="23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4" t="s">
        <v>186</v>
      </c>
      <c r="AU451" s="234" t="s">
        <v>78</v>
      </c>
      <c r="AV451" s="13" t="s">
        <v>76</v>
      </c>
      <c r="AW451" s="13" t="s">
        <v>188</v>
      </c>
      <c r="AX451" s="13" t="s">
        <v>68</v>
      </c>
      <c r="AY451" s="234" t="s">
        <v>175</v>
      </c>
    </row>
    <row r="452" s="14" customFormat="1">
      <c r="A452" s="14"/>
      <c r="B452" s="235"/>
      <c r="C452" s="236"/>
      <c r="D452" s="226" t="s">
        <v>186</v>
      </c>
      <c r="E452" s="237" t="s">
        <v>19</v>
      </c>
      <c r="F452" s="238" t="s">
        <v>510</v>
      </c>
      <c r="G452" s="236"/>
      <c r="H452" s="239">
        <v>11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186</v>
      </c>
      <c r="AU452" s="245" t="s">
        <v>78</v>
      </c>
      <c r="AV452" s="14" t="s">
        <v>78</v>
      </c>
      <c r="AW452" s="14" t="s">
        <v>188</v>
      </c>
      <c r="AX452" s="14" t="s">
        <v>68</v>
      </c>
      <c r="AY452" s="245" t="s">
        <v>175</v>
      </c>
    </row>
    <row r="453" s="15" customFormat="1">
      <c r="A453" s="15"/>
      <c r="B453" s="246"/>
      <c r="C453" s="247"/>
      <c r="D453" s="226" t="s">
        <v>186</v>
      </c>
      <c r="E453" s="248" t="s">
        <v>19</v>
      </c>
      <c r="F453" s="249" t="s">
        <v>191</v>
      </c>
      <c r="G453" s="247"/>
      <c r="H453" s="250">
        <v>11</v>
      </c>
      <c r="I453" s="251"/>
      <c r="J453" s="247"/>
      <c r="K453" s="247"/>
      <c r="L453" s="252"/>
      <c r="M453" s="253"/>
      <c r="N453" s="254"/>
      <c r="O453" s="254"/>
      <c r="P453" s="254"/>
      <c r="Q453" s="254"/>
      <c r="R453" s="254"/>
      <c r="S453" s="254"/>
      <c r="T453" s="25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6" t="s">
        <v>186</v>
      </c>
      <c r="AU453" s="256" t="s">
        <v>78</v>
      </c>
      <c r="AV453" s="15" t="s">
        <v>182</v>
      </c>
      <c r="AW453" s="15" t="s">
        <v>188</v>
      </c>
      <c r="AX453" s="15" t="s">
        <v>76</v>
      </c>
      <c r="AY453" s="256" t="s">
        <v>175</v>
      </c>
    </row>
    <row r="454" s="2" customFormat="1" ht="21.75" customHeight="1">
      <c r="A454" s="40"/>
      <c r="B454" s="41"/>
      <c r="C454" s="206" t="s">
        <v>511</v>
      </c>
      <c r="D454" s="206" t="s">
        <v>177</v>
      </c>
      <c r="E454" s="207" t="s">
        <v>512</v>
      </c>
      <c r="F454" s="208" t="s">
        <v>513</v>
      </c>
      <c r="G454" s="209" t="s">
        <v>391</v>
      </c>
      <c r="H454" s="210">
        <v>5</v>
      </c>
      <c r="I454" s="211"/>
      <c r="J454" s="212">
        <f>ROUND(I454*H454,2)</f>
        <v>0</v>
      </c>
      <c r="K454" s="208" t="s">
        <v>181</v>
      </c>
      <c r="L454" s="46"/>
      <c r="M454" s="213" t="s">
        <v>19</v>
      </c>
      <c r="N454" s="214" t="s">
        <v>39</v>
      </c>
      <c r="O454" s="86"/>
      <c r="P454" s="215">
        <f>O454*H454</f>
        <v>0</v>
      </c>
      <c r="Q454" s="215">
        <v>0</v>
      </c>
      <c r="R454" s="215">
        <f>Q454*H454</f>
        <v>0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182</v>
      </c>
      <c r="AT454" s="217" t="s">
        <v>177</v>
      </c>
      <c r="AU454" s="217" t="s">
        <v>78</v>
      </c>
      <c r="AY454" s="19" t="s">
        <v>175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76</v>
      </c>
      <c r="BK454" s="218">
        <f>ROUND(I454*H454,2)</f>
        <v>0</v>
      </c>
      <c r="BL454" s="19" t="s">
        <v>182</v>
      </c>
      <c r="BM454" s="217" t="s">
        <v>514</v>
      </c>
    </row>
    <row r="455" s="2" customFormat="1">
      <c r="A455" s="40"/>
      <c r="B455" s="41"/>
      <c r="C455" s="42"/>
      <c r="D455" s="219" t="s">
        <v>184</v>
      </c>
      <c r="E455" s="42"/>
      <c r="F455" s="220" t="s">
        <v>515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184</v>
      </c>
      <c r="AU455" s="19" t="s">
        <v>78</v>
      </c>
    </row>
    <row r="456" s="13" customFormat="1">
      <c r="A456" s="13"/>
      <c r="B456" s="224"/>
      <c r="C456" s="225"/>
      <c r="D456" s="226" t="s">
        <v>186</v>
      </c>
      <c r="E456" s="227" t="s">
        <v>19</v>
      </c>
      <c r="F456" s="228" t="s">
        <v>187</v>
      </c>
      <c r="G456" s="225"/>
      <c r="H456" s="227" t="s">
        <v>19</v>
      </c>
      <c r="I456" s="229"/>
      <c r="J456" s="225"/>
      <c r="K456" s="225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186</v>
      </c>
      <c r="AU456" s="234" t="s">
        <v>78</v>
      </c>
      <c r="AV456" s="13" t="s">
        <v>76</v>
      </c>
      <c r="AW456" s="13" t="s">
        <v>188</v>
      </c>
      <c r="AX456" s="13" t="s">
        <v>68</v>
      </c>
      <c r="AY456" s="234" t="s">
        <v>175</v>
      </c>
    </row>
    <row r="457" s="13" customFormat="1">
      <c r="A457" s="13"/>
      <c r="B457" s="224"/>
      <c r="C457" s="225"/>
      <c r="D457" s="226" t="s">
        <v>186</v>
      </c>
      <c r="E457" s="227" t="s">
        <v>19</v>
      </c>
      <c r="F457" s="228" t="s">
        <v>189</v>
      </c>
      <c r="G457" s="225"/>
      <c r="H457" s="227" t="s">
        <v>19</v>
      </c>
      <c r="I457" s="229"/>
      <c r="J457" s="225"/>
      <c r="K457" s="225"/>
      <c r="L457" s="230"/>
      <c r="M457" s="231"/>
      <c r="N457" s="232"/>
      <c r="O457" s="232"/>
      <c r="P457" s="232"/>
      <c r="Q457" s="232"/>
      <c r="R457" s="232"/>
      <c r="S457" s="232"/>
      <c r="T457" s="23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4" t="s">
        <v>186</v>
      </c>
      <c r="AU457" s="234" t="s">
        <v>78</v>
      </c>
      <c r="AV457" s="13" t="s">
        <v>76</v>
      </c>
      <c r="AW457" s="13" t="s">
        <v>188</v>
      </c>
      <c r="AX457" s="13" t="s">
        <v>68</v>
      </c>
      <c r="AY457" s="234" t="s">
        <v>175</v>
      </c>
    </row>
    <row r="458" s="14" customFormat="1">
      <c r="A458" s="14"/>
      <c r="B458" s="235"/>
      <c r="C458" s="236"/>
      <c r="D458" s="226" t="s">
        <v>186</v>
      </c>
      <c r="E458" s="237" t="s">
        <v>19</v>
      </c>
      <c r="F458" s="238" t="s">
        <v>516</v>
      </c>
      <c r="G458" s="236"/>
      <c r="H458" s="239">
        <v>5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5" t="s">
        <v>186</v>
      </c>
      <c r="AU458" s="245" t="s">
        <v>78</v>
      </c>
      <c r="AV458" s="14" t="s">
        <v>78</v>
      </c>
      <c r="AW458" s="14" t="s">
        <v>188</v>
      </c>
      <c r="AX458" s="14" t="s">
        <v>68</v>
      </c>
      <c r="AY458" s="245" t="s">
        <v>175</v>
      </c>
    </row>
    <row r="459" s="15" customFormat="1">
      <c r="A459" s="15"/>
      <c r="B459" s="246"/>
      <c r="C459" s="247"/>
      <c r="D459" s="226" t="s">
        <v>186</v>
      </c>
      <c r="E459" s="248" t="s">
        <v>19</v>
      </c>
      <c r="F459" s="249" t="s">
        <v>191</v>
      </c>
      <c r="G459" s="247"/>
      <c r="H459" s="250">
        <v>5</v>
      </c>
      <c r="I459" s="251"/>
      <c r="J459" s="247"/>
      <c r="K459" s="247"/>
      <c r="L459" s="252"/>
      <c r="M459" s="253"/>
      <c r="N459" s="254"/>
      <c r="O459" s="254"/>
      <c r="P459" s="254"/>
      <c r="Q459" s="254"/>
      <c r="R459" s="254"/>
      <c r="S459" s="254"/>
      <c r="T459" s="25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56" t="s">
        <v>186</v>
      </c>
      <c r="AU459" s="256" t="s">
        <v>78</v>
      </c>
      <c r="AV459" s="15" t="s">
        <v>182</v>
      </c>
      <c r="AW459" s="15" t="s">
        <v>188</v>
      </c>
      <c r="AX459" s="15" t="s">
        <v>76</v>
      </c>
      <c r="AY459" s="256" t="s">
        <v>175</v>
      </c>
    </row>
    <row r="460" s="2" customFormat="1" ht="21.75" customHeight="1">
      <c r="A460" s="40"/>
      <c r="B460" s="41"/>
      <c r="C460" s="206" t="s">
        <v>517</v>
      </c>
      <c r="D460" s="206" t="s">
        <v>177</v>
      </c>
      <c r="E460" s="207" t="s">
        <v>518</v>
      </c>
      <c r="F460" s="208" t="s">
        <v>519</v>
      </c>
      <c r="G460" s="209" t="s">
        <v>391</v>
      </c>
      <c r="H460" s="210">
        <v>1</v>
      </c>
      <c r="I460" s="211"/>
      <c r="J460" s="212">
        <f>ROUND(I460*H460,2)</f>
        <v>0</v>
      </c>
      <c r="K460" s="208" t="s">
        <v>19</v>
      </c>
      <c r="L460" s="46"/>
      <c r="M460" s="213" t="s">
        <v>19</v>
      </c>
      <c r="N460" s="214" t="s">
        <v>39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182</v>
      </c>
      <c r="AT460" s="217" t="s">
        <v>177</v>
      </c>
      <c r="AU460" s="217" t="s">
        <v>78</v>
      </c>
      <c r="AY460" s="19" t="s">
        <v>175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76</v>
      </c>
      <c r="BK460" s="218">
        <f>ROUND(I460*H460,2)</f>
        <v>0</v>
      </c>
      <c r="BL460" s="19" t="s">
        <v>182</v>
      </c>
      <c r="BM460" s="217" t="s">
        <v>520</v>
      </c>
    </row>
    <row r="461" s="13" customFormat="1">
      <c r="A461" s="13"/>
      <c r="B461" s="224"/>
      <c r="C461" s="225"/>
      <c r="D461" s="226" t="s">
        <v>186</v>
      </c>
      <c r="E461" s="227" t="s">
        <v>19</v>
      </c>
      <c r="F461" s="228" t="s">
        <v>187</v>
      </c>
      <c r="G461" s="225"/>
      <c r="H461" s="227" t="s">
        <v>19</v>
      </c>
      <c r="I461" s="229"/>
      <c r="J461" s="225"/>
      <c r="K461" s="225"/>
      <c r="L461" s="230"/>
      <c r="M461" s="231"/>
      <c r="N461" s="232"/>
      <c r="O461" s="232"/>
      <c r="P461" s="232"/>
      <c r="Q461" s="232"/>
      <c r="R461" s="232"/>
      <c r="S461" s="232"/>
      <c r="T461" s="23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4" t="s">
        <v>186</v>
      </c>
      <c r="AU461" s="234" t="s">
        <v>78</v>
      </c>
      <c r="AV461" s="13" t="s">
        <v>76</v>
      </c>
      <c r="AW461" s="13" t="s">
        <v>188</v>
      </c>
      <c r="AX461" s="13" t="s">
        <v>68</v>
      </c>
      <c r="AY461" s="234" t="s">
        <v>175</v>
      </c>
    </row>
    <row r="462" s="13" customFormat="1">
      <c r="A462" s="13"/>
      <c r="B462" s="224"/>
      <c r="C462" s="225"/>
      <c r="D462" s="226" t="s">
        <v>186</v>
      </c>
      <c r="E462" s="227" t="s">
        <v>19</v>
      </c>
      <c r="F462" s="228" t="s">
        <v>189</v>
      </c>
      <c r="G462" s="225"/>
      <c r="H462" s="227" t="s">
        <v>19</v>
      </c>
      <c r="I462" s="229"/>
      <c r="J462" s="225"/>
      <c r="K462" s="225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186</v>
      </c>
      <c r="AU462" s="234" t="s">
        <v>78</v>
      </c>
      <c r="AV462" s="13" t="s">
        <v>76</v>
      </c>
      <c r="AW462" s="13" t="s">
        <v>188</v>
      </c>
      <c r="AX462" s="13" t="s">
        <v>68</v>
      </c>
      <c r="AY462" s="234" t="s">
        <v>175</v>
      </c>
    </row>
    <row r="463" s="14" customFormat="1">
      <c r="A463" s="14"/>
      <c r="B463" s="235"/>
      <c r="C463" s="236"/>
      <c r="D463" s="226" t="s">
        <v>186</v>
      </c>
      <c r="E463" s="237" t="s">
        <v>19</v>
      </c>
      <c r="F463" s="238" t="s">
        <v>521</v>
      </c>
      <c r="G463" s="236"/>
      <c r="H463" s="239">
        <v>1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5" t="s">
        <v>186</v>
      </c>
      <c r="AU463" s="245" t="s">
        <v>78</v>
      </c>
      <c r="AV463" s="14" t="s">
        <v>78</v>
      </c>
      <c r="AW463" s="14" t="s">
        <v>188</v>
      </c>
      <c r="AX463" s="14" t="s">
        <v>68</v>
      </c>
      <c r="AY463" s="245" t="s">
        <v>175</v>
      </c>
    </row>
    <row r="464" s="15" customFormat="1">
      <c r="A464" s="15"/>
      <c r="B464" s="246"/>
      <c r="C464" s="247"/>
      <c r="D464" s="226" t="s">
        <v>186</v>
      </c>
      <c r="E464" s="248" t="s">
        <v>19</v>
      </c>
      <c r="F464" s="249" t="s">
        <v>191</v>
      </c>
      <c r="G464" s="247"/>
      <c r="H464" s="250">
        <v>1</v>
      </c>
      <c r="I464" s="251"/>
      <c r="J464" s="247"/>
      <c r="K464" s="247"/>
      <c r="L464" s="252"/>
      <c r="M464" s="253"/>
      <c r="N464" s="254"/>
      <c r="O464" s="254"/>
      <c r="P464" s="254"/>
      <c r="Q464" s="254"/>
      <c r="R464" s="254"/>
      <c r="S464" s="254"/>
      <c r="T464" s="25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6" t="s">
        <v>186</v>
      </c>
      <c r="AU464" s="256" t="s">
        <v>78</v>
      </c>
      <c r="AV464" s="15" t="s">
        <v>182</v>
      </c>
      <c r="AW464" s="15" t="s">
        <v>188</v>
      </c>
      <c r="AX464" s="15" t="s">
        <v>76</v>
      </c>
      <c r="AY464" s="256" t="s">
        <v>175</v>
      </c>
    </row>
    <row r="465" s="2" customFormat="1" ht="21.75" customHeight="1">
      <c r="A465" s="40"/>
      <c r="B465" s="41"/>
      <c r="C465" s="206" t="s">
        <v>522</v>
      </c>
      <c r="D465" s="206" t="s">
        <v>177</v>
      </c>
      <c r="E465" s="207" t="s">
        <v>523</v>
      </c>
      <c r="F465" s="208" t="s">
        <v>524</v>
      </c>
      <c r="G465" s="209" t="s">
        <v>391</v>
      </c>
      <c r="H465" s="210">
        <v>6</v>
      </c>
      <c r="I465" s="211"/>
      <c r="J465" s="212">
        <f>ROUND(I465*H465,2)</f>
        <v>0</v>
      </c>
      <c r="K465" s="208" t="s">
        <v>181</v>
      </c>
      <c r="L465" s="46"/>
      <c r="M465" s="213" t="s">
        <v>19</v>
      </c>
      <c r="N465" s="214" t="s">
        <v>39</v>
      </c>
      <c r="O465" s="86"/>
      <c r="P465" s="215">
        <f>O465*H465</f>
        <v>0</v>
      </c>
      <c r="Q465" s="215">
        <v>0</v>
      </c>
      <c r="R465" s="215">
        <f>Q465*H465</f>
        <v>0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182</v>
      </c>
      <c r="AT465" s="217" t="s">
        <v>177</v>
      </c>
      <c r="AU465" s="217" t="s">
        <v>78</v>
      </c>
      <c r="AY465" s="19" t="s">
        <v>175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76</v>
      </c>
      <c r="BK465" s="218">
        <f>ROUND(I465*H465,2)</f>
        <v>0</v>
      </c>
      <c r="BL465" s="19" t="s">
        <v>182</v>
      </c>
      <c r="BM465" s="217" t="s">
        <v>525</v>
      </c>
    </row>
    <row r="466" s="2" customFormat="1">
      <c r="A466" s="40"/>
      <c r="B466" s="41"/>
      <c r="C466" s="42"/>
      <c r="D466" s="219" t="s">
        <v>184</v>
      </c>
      <c r="E466" s="42"/>
      <c r="F466" s="220" t="s">
        <v>526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184</v>
      </c>
      <c r="AU466" s="19" t="s">
        <v>78</v>
      </c>
    </row>
    <row r="467" s="13" customFormat="1">
      <c r="A467" s="13"/>
      <c r="B467" s="224"/>
      <c r="C467" s="225"/>
      <c r="D467" s="226" t="s">
        <v>186</v>
      </c>
      <c r="E467" s="227" t="s">
        <v>19</v>
      </c>
      <c r="F467" s="228" t="s">
        <v>187</v>
      </c>
      <c r="G467" s="225"/>
      <c r="H467" s="227" t="s">
        <v>19</v>
      </c>
      <c r="I467" s="229"/>
      <c r="J467" s="225"/>
      <c r="K467" s="225"/>
      <c r="L467" s="230"/>
      <c r="M467" s="231"/>
      <c r="N467" s="232"/>
      <c r="O467" s="232"/>
      <c r="P467" s="232"/>
      <c r="Q467" s="232"/>
      <c r="R467" s="232"/>
      <c r="S467" s="232"/>
      <c r="T467" s="23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4" t="s">
        <v>186</v>
      </c>
      <c r="AU467" s="234" t="s">
        <v>78</v>
      </c>
      <c r="AV467" s="13" t="s">
        <v>76</v>
      </c>
      <c r="AW467" s="13" t="s">
        <v>188</v>
      </c>
      <c r="AX467" s="13" t="s">
        <v>68</v>
      </c>
      <c r="AY467" s="234" t="s">
        <v>175</v>
      </c>
    </row>
    <row r="468" s="13" customFormat="1">
      <c r="A468" s="13"/>
      <c r="B468" s="224"/>
      <c r="C468" s="225"/>
      <c r="D468" s="226" t="s">
        <v>186</v>
      </c>
      <c r="E468" s="227" t="s">
        <v>19</v>
      </c>
      <c r="F468" s="228" t="s">
        <v>189</v>
      </c>
      <c r="G468" s="225"/>
      <c r="H468" s="227" t="s">
        <v>19</v>
      </c>
      <c r="I468" s="229"/>
      <c r="J468" s="225"/>
      <c r="K468" s="225"/>
      <c r="L468" s="230"/>
      <c r="M468" s="231"/>
      <c r="N468" s="232"/>
      <c r="O468" s="232"/>
      <c r="P468" s="232"/>
      <c r="Q468" s="232"/>
      <c r="R468" s="232"/>
      <c r="S468" s="232"/>
      <c r="T468" s="23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4" t="s">
        <v>186</v>
      </c>
      <c r="AU468" s="234" t="s">
        <v>78</v>
      </c>
      <c r="AV468" s="13" t="s">
        <v>76</v>
      </c>
      <c r="AW468" s="13" t="s">
        <v>188</v>
      </c>
      <c r="AX468" s="13" t="s">
        <v>68</v>
      </c>
      <c r="AY468" s="234" t="s">
        <v>175</v>
      </c>
    </row>
    <row r="469" s="14" customFormat="1">
      <c r="A469" s="14"/>
      <c r="B469" s="235"/>
      <c r="C469" s="236"/>
      <c r="D469" s="226" t="s">
        <v>186</v>
      </c>
      <c r="E469" s="237" t="s">
        <v>19</v>
      </c>
      <c r="F469" s="238" t="s">
        <v>527</v>
      </c>
      <c r="G469" s="236"/>
      <c r="H469" s="239">
        <v>6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5" t="s">
        <v>186</v>
      </c>
      <c r="AU469" s="245" t="s">
        <v>78</v>
      </c>
      <c r="AV469" s="14" t="s">
        <v>78</v>
      </c>
      <c r="AW469" s="14" t="s">
        <v>188</v>
      </c>
      <c r="AX469" s="14" t="s">
        <v>68</v>
      </c>
      <c r="AY469" s="245" t="s">
        <v>175</v>
      </c>
    </row>
    <row r="470" s="15" customFormat="1">
      <c r="A470" s="15"/>
      <c r="B470" s="246"/>
      <c r="C470" s="247"/>
      <c r="D470" s="226" t="s">
        <v>186</v>
      </c>
      <c r="E470" s="248" t="s">
        <v>19</v>
      </c>
      <c r="F470" s="249" t="s">
        <v>191</v>
      </c>
      <c r="G470" s="247"/>
      <c r="H470" s="250">
        <v>6</v>
      </c>
      <c r="I470" s="251"/>
      <c r="J470" s="247"/>
      <c r="K470" s="247"/>
      <c r="L470" s="252"/>
      <c r="M470" s="253"/>
      <c r="N470" s="254"/>
      <c r="O470" s="254"/>
      <c r="P470" s="254"/>
      <c r="Q470" s="254"/>
      <c r="R470" s="254"/>
      <c r="S470" s="254"/>
      <c r="T470" s="25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6" t="s">
        <v>186</v>
      </c>
      <c r="AU470" s="256" t="s">
        <v>78</v>
      </c>
      <c r="AV470" s="15" t="s">
        <v>182</v>
      </c>
      <c r="AW470" s="15" t="s">
        <v>188</v>
      </c>
      <c r="AX470" s="15" t="s">
        <v>76</v>
      </c>
      <c r="AY470" s="256" t="s">
        <v>175</v>
      </c>
    </row>
    <row r="471" s="2" customFormat="1" ht="21.75" customHeight="1">
      <c r="A471" s="40"/>
      <c r="B471" s="41"/>
      <c r="C471" s="206" t="s">
        <v>528</v>
      </c>
      <c r="D471" s="206" t="s">
        <v>177</v>
      </c>
      <c r="E471" s="207" t="s">
        <v>529</v>
      </c>
      <c r="F471" s="208" t="s">
        <v>530</v>
      </c>
      <c r="G471" s="209" t="s">
        <v>391</v>
      </c>
      <c r="H471" s="210">
        <v>24</v>
      </c>
      <c r="I471" s="211"/>
      <c r="J471" s="212">
        <f>ROUND(I471*H471,2)</f>
        <v>0</v>
      </c>
      <c r="K471" s="208" t="s">
        <v>181</v>
      </c>
      <c r="L471" s="46"/>
      <c r="M471" s="213" t="s">
        <v>19</v>
      </c>
      <c r="N471" s="214" t="s">
        <v>39</v>
      </c>
      <c r="O471" s="86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182</v>
      </c>
      <c r="AT471" s="217" t="s">
        <v>177</v>
      </c>
      <c r="AU471" s="217" t="s">
        <v>78</v>
      </c>
      <c r="AY471" s="19" t="s">
        <v>175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76</v>
      </c>
      <c r="BK471" s="218">
        <f>ROUND(I471*H471,2)</f>
        <v>0</v>
      </c>
      <c r="BL471" s="19" t="s">
        <v>182</v>
      </c>
      <c r="BM471" s="217" t="s">
        <v>531</v>
      </c>
    </row>
    <row r="472" s="2" customFormat="1">
      <c r="A472" s="40"/>
      <c r="B472" s="41"/>
      <c r="C472" s="42"/>
      <c r="D472" s="219" t="s">
        <v>184</v>
      </c>
      <c r="E472" s="42"/>
      <c r="F472" s="220" t="s">
        <v>532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184</v>
      </c>
      <c r="AU472" s="19" t="s">
        <v>78</v>
      </c>
    </row>
    <row r="473" s="13" customFormat="1">
      <c r="A473" s="13"/>
      <c r="B473" s="224"/>
      <c r="C473" s="225"/>
      <c r="D473" s="226" t="s">
        <v>186</v>
      </c>
      <c r="E473" s="227" t="s">
        <v>19</v>
      </c>
      <c r="F473" s="228" t="s">
        <v>187</v>
      </c>
      <c r="G473" s="225"/>
      <c r="H473" s="227" t="s">
        <v>19</v>
      </c>
      <c r="I473" s="229"/>
      <c r="J473" s="225"/>
      <c r="K473" s="225"/>
      <c r="L473" s="230"/>
      <c r="M473" s="231"/>
      <c r="N473" s="232"/>
      <c r="O473" s="232"/>
      <c r="P473" s="232"/>
      <c r="Q473" s="232"/>
      <c r="R473" s="232"/>
      <c r="S473" s="232"/>
      <c r="T473" s="23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4" t="s">
        <v>186</v>
      </c>
      <c r="AU473" s="234" t="s">
        <v>78</v>
      </c>
      <c r="AV473" s="13" t="s">
        <v>76</v>
      </c>
      <c r="AW473" s="13" t="s">
        <v>188</v>
      </c>
      <c r="AX473" s="13" t="s">
        <v>68</v>
      </c>
      <c r="AY473" s="234" t="s">
        <v>175</v>
      </c>
    </row>
    <row r="474" s="13" customFormat="1">
      <c r="A474" s="13"/>
      <c r="B474" s="224"/>
      <c r="C474" s="225"/>
      <c r="D474" s="226" t="s">
        <v>186</v>
      </c>
      <c r="E474" s="227" t="s">
        <v>19</v>
      </c>
      <c r="F474" s="228" t="s">
        <v>189</v>
      </c>
      <c r="G474" s="225"/>
      <c r="H474" s="227" t="s">
        <v>19</v>
      </c>
      <c r="I474" s="229"/>
      <c r="J474" s="225"/>
      <c r="K474" s="225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186</v>
      </c>
      <c r="AU474" s="234" t="s">
        <v>78</v>
      </c>
      <c r="AV474" s="13" t="s">
        <v>76</v>
      </c>
      <c r="AW474" s="13" t="s">
        <v>188</v>
      </c>
      <c r="AX474" s="13" t="s">
        <v>68</v>
      </c>
      <c r="AY474" s="234" t="s">
        <v>175</v>
      </c>
    </row>
    <row r="475" s="14" customFormat="1">
      <c r="A475" s="14"/>
      <c r="B475" s="235"/>
      <c r="C475" s="236"/>
      <c r="D475" s="226" t="s">
        <v>186</v>
      </c>
      <c r="E475" s="237" t="s">
        <v>19</v>
      </c>
      <c r="F475" s="238" t="s">
        <v>533</v>
      </c>
      <c r="G475" s="236"/>
      <c r="H475" s="239">
        <v>24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5" t="s">
        <v>186</v>
      </c>
      <c r="AU475" s="245" t="s">
        <v>78</v>
      </c>
      <c r="AV475" s="14" t="s">
        <v>78</v>
      </c>
      <c r="AW475" s="14" t="s">
        <v>188</v>
      </c>
      <c r="AX475" s="14" t="s">
        <v>68</v>
      </c>
      <c r="AY475" s="245" t="s">
        <v>175</v>
      </c>
    </row>
    <row r="476" s="15" customFormat="1">
      <c r="A476" s="15"/>
      <c r="B476" s="246"/>
      <c r="C476" s="247"/>
      <c r="D476" s="226" t="s">
        <v>186</v>
      </c>
      <c r="E476" s="248" t="s">
        <v>19</v>
      </c>
      <c r="F476" s="249" t="s">
        <v>191</v>
      </c>
      <c r="G476" s="247"/>
      <c r="H476" s="250">
        <v>24</v>
      </c>
      <c r="I476" s="251"/>
      <c r="J476" s="247"/>
      <c r="K476" s="247"/>
      <c r="L476" s="252"/>
      <c r="M476" s="253"/>
      <c r="N476" s="254"/>
      <c r="O476" s="254"/>
      <c r="P476" s="254"/>
      <c r="Q476" s="254"/>
      <c r="R476" s="254"/>
      <c r="S476" s="254"/>
      <c r="T476" s="25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6" t="s">
        <v>186</v>
      </c>
      <c r="AU476" s="256" t="s">
        <v>78</v>
      </c>
      <c r="AV476" s="15" t="s">
        <v>182</v>
      </c>
      <c r="AW476" s="15" t="s">
        <v>188</v>
      </c>
      <c r="AX476" s="15" t="s">
        <v>76</v>
      </c>
      <c r="AY476" s="256" t="s">
        <v>175</v>
      </c>
    </row>
    <row r="477" s="2" customFormat="1" ht="21.75" customHeight="1">
      <c r="A477" s="40"/>
      <c r="B477" s="41"/>
      <c r="C477" s="206" t="s">
        <v>534</v>
      </c>
      <c r="D477" s="206" t="s">
        <v>177</v>
      </c>
      <c r="E477" s="207" t="s">
        <v>535</v>
      </c>
      <c r="F477" s="208" t="s">
        <v>536</v>
      </c>
      <c r="G477" s="209" t="s">
        <v>391</v>
      </c>
      <c r="H477" s="210">
        <v>3</v>
      </c>
      <c r="I477" s="211"/>
      <c r="J477" s="212">
        <f>ROUND(I477*H477,2)</f>
        <v>0</v>
      </c>
      <c r="K477" s="208" t="s">
        <v>181</v>
      </c>
      <c r="L477" s="46"/>
      <c r="M477" s="213" t="s">
        <v>19</v>
      </c>
      <c r="N477" s="214" t="s">
        <v>39</v>
      </c>
      <c r="O477" s="86"/>
      <c r="P477" s="215">
        <f>O477*H477</f>
        <v>0</v>
      </c>
      <c r="Q477" s="215">
        <v>0</v>
      </c>
      <c r="R477" s="215">
        <f>Q477*H477</f>
        <v>0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182</v>
      </c>
      <c r="AT477" s="217" t="s">
        <v>177</v>
      </c>
      <c r="AU477" s="217" t="s">
        <v>78</v>
      </c>
      <c r="AY477" s="19" t="s">
        <v>175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76</v>
      </c>
      <c r="BK477" s="218">
        <f>ROUND(I477*H477,2)</f>
        <v>0</v>
      </c>
      <c r="BL477" s="19" t="s">
        <v>182</v>
      </c>
      <c r="BM477" s="217" t="s">
        <v>537</v>
      </c>
    </row>
    <row r="478" s="2" customFormat="1">
      <c r="A478" s="40"/>
      <c r="B478" s="41"/>
      <c r="C478" s="42"/>
      <c r="D478" s="219" t="s">
        <v>184</v>
      </c>
      <c r="E478" s="42"/>
      <c r="F478" s="220" t="s">
        <v>538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184</v>
      </c>
      <c r="AU478" s="19" t="s">
        <v>78</v>
      </c>
    </row>
    <row r="479" s="13" customFormat="1">
      <c r="A479" s="13"/>
      <c r="B479" s="224"/>
      <c r="C479" s="225"/>
      <c r="D479" s="226" t="s">
        <v>186</v>
      </c>
      <c r="E479" s="227" t="s">
        <v>19</v>
      </c>
      <c r="F479" s="228" t="s">
        <v>187</v>
      </c>
      <c r="G479" s="225"/>
      <c r="H479" s="227" t="s">
        <v>19</v>
      </c>
      <c r="I479" s="229"/>
      <c r="J479" s="225"/>
      <c r="K479" s="225"/>
      <c r="L479" s="230"/>
      <c r="M479" s="231"/>
      <c r="N479" s="232"/>
      <c r="O479" s="232"/>
      <c r="P479" s="232"/>
      <c r="Q479" s="232"/>
      <c r="R479" s="232"/>
      <c r="S479" s="232"/>
      <c r="T479" s="23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4" t="s">
        <v>186</v>
      </c>
      <c r="AU479" s="234" t="s">
        <v>78</v>
      </c>
      <c r="AV479" s="13" t="s">
        <v>76</v>
      </c>
      <c r="AW479" s="13" t="s">
        <v>188</v>
      </c>
      <c r="AX479" s="13" t="s">
        <v>68</v>
      </c>
      <c r="AY479" s="234" t="s">
        <v>175</v>
      </c>
    </row>
    <row r="480" s="13" customFormat="1">
      <c r="A480" s="13"/>
      <c r="B480" s="224"/>
      <c r="C480" s="225"/>
      <c r="D480" s="226" t="s">
        <v>186</v>
      </c>
      <c r="E480" s="227" t="s">
        <v>19</v>
      </c>
      <c r="F480" s="228" t="s">
        <v>189</v>
      </c>
      <c r="G480" s="225"/>
      <c r="H480" s="227" t="s">
        <v>19</v>
      </c>
      <c r="I480" s="229"/>
      <c r="J480" s="225"/>
      <c r="K480" s="225"/>
      <c r="L480" s="230"/>
      <c r="M480" s="231"/>
      <c r="N480" s="232"/>
      <c r="O480" s="232"/>
      <c r="P480" s="232"/>
      <c r="Q480" s="232"/>
      <c r="R480" s="232"/>
      <c r="S480" s="232"/>
      <c r="T480" s="23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4" t="s">
        <v>186</v>
      </c>
      <c r="AU480" s="234" t="s">
        <v>78</v>
      </c>
      <c r="AV480" s="13" t="s">
        <v>76</v>
      </c>
      <c r="AW480" s="13" t="s">
        <v>188</v>
      </c>
      <c r="AX480" s="13" t="s">
        <v>68</v>
      </c>
      <c r="AY480" s="234" t="s">
        <v>175</v>
      </c>
    </row>
    <row r="481" s="14" customFormat="1">
      <c r="A481" s="14"/>
      <c r="B481" s="235"/>
      <c r="C481" s="236"/>
      <c r="D481" s="226" t="s">
        <v>186</v>
      </c>
      <c r="E481" s="237" t="s">
        <v>19</v>
      </c>
      <c r="F481" s="238" t="s">
        <v>539</v>
      </c>
      <c r="G481" s="236"/>
      <c r="H481" s="239">
        <v>3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5" t="s">
        <v>186</v>
      </c>
      <c r="AU481" s="245" t="s">
        <v>78</v>
      </c>
      <c r="AV481" s="14" t="s">
        <v>78</v>
      </c>
      <c r="AW481" s="14" t="s">
        <v>188</v>
      </c>
      <c r="AX481" s="14" t="s">
        <v>68</v>
      </c>
      <c r="AY481" s="245" t="s">
        <v>175</v>
      </c>
    </row>
    <row r="482" s="15" customFormat="1">
      <c r="A482" s="15"/>
      <c r="B482" s="246"/>
      <c r="C482" s="247"/>
      <c r="D482" s="226" t="s">
        <v>186</v>
      </c>
      <c r="E482" s="248" t="s">
        <v>19</v>
      </c>
      <c r="F482" s="249" t="s">
        <v>191</v>
      </c>
      <c r="G482" s="247"/>
      <c r="H482" s="250">
        <v>3</v>
      </c>
      <c r="I482" s="251"/>
      <c r="J482" s="247"/>
      <c r="K482" s="247"/>
      <c r="L482" s="252"/>
      <c r="M482" s="253"/>
      <c r="N482" s="254"/>
      <c r="O482" s="254"/>
      <c r="P482" s="254"/>
      <c r="Q482" s="254"/>
      <c r="R482" s="254"/>
      <c r="S482" s="254"/>
      <c r="T482" s="25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6" t="s">
        <v>186</v>
      </c>
      <c r="AU482" s="256" t="s">
        <v>78</v>
      </c>
      <c r="AV482" s="15" t="s">
        <v>182</v>
      </c>
      <c r="AW482" s="15" t="s">
        <v>188</v>
      </c>
      <c r="AX482" s="15" t="s">
        <v>76</v>
      </c>
      <c r="AY482" s="256" t="s">
        <v>175</v>
      </c>
    </row>
    <row r="483" s="2" customFormat="1" ht="16.5" customHeight="1">
      <c r="A483" s="40"/>
      <c r="B483" s="41"/>
      <c r="C483" s="206" t="s">
        <v>540</v>
      </c>
      <c r="D483" s="206" t="s">
        <v>177</v>
      </c>
      <c r="E483" s="207" t="s">
        <v>541</v>
      </c>
      <c r="F483" s="208" t="s">
        <v>542</v>
      </c>
      <c r="G483" s="209" t="s">
        <v>194</v>
      </c>
      <c r="H483" s="210">
        <v>7.7270000000000003</v>
      </c>
      <c r="I483" s="211"/>
      <c r="J483" s="212">
        <f>ROUND(I483*H483,2)</f>
        <v>0</v>
      </c>
      <c r="K483" s="208" t="s">
        <v>181</v>
      </c>
      <c r="L483" s="46"/>
      <c r="M483" s="213" t="s">
        <v>19</v>
      </c>
      <c r="N483" s="214" t="s">
        <v>39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182</v>
      </c>
      <c r="AT483" s="217" t="s">
        <v>177</v>
      </c>
      <c r="AU483" s="217" t="s">
        <v>78</v>
      </c>
      <c r="AY483" s="19" t="s">
        <v>175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76</v>
      </c>
      <c r="BK483" s="218">
        <f>ROUND(I483*H483,2)</f>
        <v>0</v>
      </c>
      <c r="BL483" s="19" t="s">
        <v>182</v>
      </c>
      <c r="BM483" s="217" t="s">
        <v>543</v>
      </c>
    </row>
    <row r="484" s="2" customFormat="1">
      <c r="A484" s="40"/>
      <c r="B484" s="41"/>
      <c r="C484" s="42"/>
      <c r="D484" s="219" t="s">
        <v>184</v>
      </c>
      <c r="E484" s="42"/>
      <c r="F484" s="220" t="s">
        <v>544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184</v>
      </c>
      <c r="AU484" s="19" t="s">
        <v>78</v>
      </c>
    </row>
    <row r="485" s="13" customFormat="1">
      <c r="A485" s="13"/>
      <c r="B485" s="224"/>
      <c r="C485" s="225"/>
      <c r="D485" s="226" t="s">
        <v>186</v>
      </c>
      <c r="E485" s="227" t="s">
        <v>19</v>
      </c>
      <c r="F485" s="228" t="s">
        <v>187</v>
      </c>
      <c r="G485" s="225"/>
      <c r="H485" s="227" t="s">
        <v>19</v>
      </c>
      <c r="I485" s="229"/>
      <c r="J485" s="225"/>
      <c r="K485" s="225"/>
      <c r="L485" s="230"/>
      <c r="M485" s="231"/>
      <c r="N485" s="232"/>
      <c r="O485" s="232"/>
      <c r="P485" s="232"/>
      <c r="Q485" s="232"/>
      <c r="R485" s="232"/>
      <c r="S485" s="232"/>
      <c r="T485" s="23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4" t="s">
        <v>186</v>
      </c>
      <c r="AU485" s="234" t="s">
        <v>78</v>
      </c>
      <c r="AV485" s="13" t="s">
        <v>76</v>
      </c>
      <c r="AW485" s="13" t="s">
        <v>188</v>
      </c>
      <c r="AX485" s="13" t="s">
        <v>68</v>
      </c>
      <c r="AY485" s="234" t="s">
        <v>175</v>
      </c>
    </row>
    <row r="486" s="13" customFormat="1">
      <c r="A486" s="13"/>
      <c r="B486" s="224"/>
      <c r="C486" s="225"/>
      <c r="D486" s="226" t="s">
        <v>186</v>
      </c>
      <c r="E486" s="227" t="s">
        <v>19</v>
      </c>
      <c r="F486" s="228" t="s">
        <v>189</v>
      </c>
      <c r="G486" s="225"/>
      <c r="H486" s="227" t="s">
        <v>19</v>
      </c>
      <c r="I486" s="229"/>
      <c r="J486" s="225"/>
      <c r="K486" s="225"/>
      <c r="L486" s="230"/>
      <c r="M486" s="231"/>
      <c r="N486" s="232"/>
      <c r="O486" s="232"/>
      <c r="P486" s="232"/>
      <c r="Q486" s="232"/>
      <c r="R486" s="232"/>
      <c r="S486" s="232"/>
      <c r="T486" s="23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4" t="s">
        <v>186</v>
      </c>
      <c r="AU486" s="234" t="s">
        <v>78</v>
      </c>
      <c r="AV486" s="13" t="s">
        <v>76</v>
      </c>
      <c r="AW486" s="13" t="s">
        <v>188</v>
      </c>
      <c r="AX486" s="13" t="s">
        <v>68</v>
      </c>
      <c r="AY486" s="234" t="s">
        <v>175</v>
      </c>
    </row>
    <row r="487" s="14" customFormat="1">
      <c r="A487" s="14"/>
      <c r="B487" s="235"/>
      <c r="C487" s="236"/>
      <c r="D487" s="226" t="s">
        <v>186</v>
      </c>
      <c r="E487" s="237" t="s">
        <v>19</v>
      </c>
      <c r="F487" s="238" t="s">
        <v>545</v>
      </c>
      <c r="G487" s="236"/>
      <c r="H487" s="239">
        <v>0.64799999999999991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5" t="s">
        <v>186</v>
      </c>
      <c r="AU487" s="245" t="s">
        <v>78</v>
      </c>
      <c r="AV487" s="14" t="s">
        <v>78</v>
      </c>
      <c r="AW487" s="14" t="s">
        <v>188</v>
      </c>
      <c r="AX487" s="14" t="s">
        <v>68</v>
      </c>
      <c r="AY487" s="245" t="s">
        <v>175</v>
      </c>
    </row>
    <row r="488" s="14" customFormat="1">
      <c r="A488" s="14"/>
      <c r="B488" s="235"/>
      <c r="C488" s="236"/>
      <c r="D488" s="226" t="s">
        <v>186</v>
      </c>
      <c r="E488" s="237" t="s">
        <v>19</v>
      </c>
      <c r="F488" s="238" t="s">
        <v>546</v>
      </c>
      <c r="G488" s="236"/>
      <c r="H488" s="239">
        <v>0.18239999999999998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5" t="s">
        <v>186</v>
      </c>
      <c r="AU488" s="245" t="s">
        <v>78</v>
      </c>
      <c r="AV488" s="14" t="s">
        <v>78</v>
      </c>
      <c r="AW488" s="14" t="s">
        <v>188</v>
      </c>
      <c r="AX488" s="14" t="s">
        <v>68</v>
      </c>
      <c r="AY488" s="245" t="s">
        <v>175</v>
      </c>
    </row>
    <row r="489" s="14" customFormat="1">
      <c r="A489" s="14"/>
      <c r="B489" s="235"/>
      <c r="C489" s="236"/>
      <c r="D489" s="226" t="s">
        <v>186</v>
      </c>
      <c r="E489" s="237" t="s">
        <v>19</v>
      </c>
      <c r="F489" s="238" t="s">
        <v>547</v>
      </c>
      <c r="G489" s="236"/>
      <c r="H489" s="239">
        <v>1.7999999999999998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5" t="s">
        <v>186</v>
      </c>
      <c r="AU489" s="245" t="s">
        <v>78</v>
      </c>
      <c r="AV489" s="14" t="s">
        <v>78</v>
      </c>
      <c r="AW489" s="14" t="s">
        <v>188</v>
      </c>
      <c r="AX489" s="14" t="s">
        <v>68</v>
      </c>
      <c r="AY489" s="245" t="s">
        <v>175</v>
      </c>
    </row>
    <row r="490" s="14" customFormat="1">
      <c r="A490" s="14"/>
      <c r="B490" s="235"/>
      <c r="C490" s="236"/>
      <c r="D490" s="226" t="s">
        <v>186</v>
      </c>
      <c r="E490" s="237" t="s">
        <v>19</v>
      </c>
      <c r="F490" s="238" t="s">
        <v>548</v>
      </c>
      <c r="G490" s="236"/>
      <c r="H490" s="239">
        <v>2.2800000000000002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5" t="s">
        <v>186</v>
      </c>
      <c r="AU490" s="245" t="s">
        <v>78</v>
      </c>
      <c r="AV490" s="14" t="s">
        <v>78</v>
      </c>
      <c r="AW490" s="14" t="s">
        <v>188</v>
      </c>
      <c r="AX490" s="14" t="s">
        <v>68</v>
      </c>
      <c r="AY490" s="245" t="s">
        <v>175</v>
      </c>
    </row>
    <row r="491" s="14" customFormat="1">
      <c r="A491" s="14"/>
      <c r="B491" s="235"/>
      <c r="C491" s="236"/>
      <c r="D491" s="226" t="s">
        <v>186</v>
      </c>
      <c r="E491" s="237" t="s">
        <v>19</v>
      </c>
      <c r="F491" s="238" t="s">
        <v>549</v>
      </c>
      <c r="G491" s="236"/>
      <c r="H491" s="239">
        <v>0.11609999999999998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5" t="s">
        <v>186</v>
      </c>
      <c r="AU491" s="245" t="s">
        <v>78</v>
      </c>
      <c r="AV491" s="14" t="s">
        <v>78</v>
      </c>
      <c r="AW491" s="14" t="s">
        <v>188</v>
      </c>
      <c r="AX491" s="14" t="s">
        <v>68</v>
      </c>
      <c r="AY491" s="245" t="s">
        <v>175</v>
      </c>
    </row>
    <row r="492" s="14" customFormat="1">
      <c r="A492" s="14"/>
      <c r="B492" s="235"/>
      <c r="C492" s="236"/>
      <c r="D492" s="226" t="s">
        <v>186</v>
      </c>
      <c r="E492" s="237" t="s">
        <v>19</v>
      </c>
      <c r="F492" s="238" t="s">
        <v>550</v>
      </c>
      <c r="G492" s="236"/>
      <c r="H492" s="239">
        <v>0.23759999999999998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5" t="s">
        <v>186</v>
      </c>
      <c r="AU492" s="245" t="s">
        <v>78</v>
      </c>
      <c r="AV492" s="14" t="s">
        <v>78</v>
      </c>
      <c r="AW492" s="14" t="s">
        <v>188</v>
      </c>
      <c r="AX492" s="14" t="s">
        <v>68</v>
      </c>
      <c r="AY492" s="245" t="s">
        <v>175</v>
      </c>
    </row>
    <row r="493" s="14" customFormat="1">
      <c r="A493" s="14"/>
      <c r="B493" s="235"/>
      <c r="C493" s="236"/>
      <c r="D493" s="226" t="s">
        <v>186</v>
      </c>
      <c r="E493" s="237" t="s">
        <v>19</v>
      </c>
      <c r="F493" s="238" t="s">
        <v>551</v>
      </c>
      <c r="G493" s="236"/>
      <c r="H493" s="239">
        <v>0.46200000000000002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5" t="s">
        <v>186</v>
      </c>
      <c r="AU493" s="245" t="s">
        <v>78</v>
      </c>
      <c r="AV493" s="14" t="s">
        <v>78</v>
      </c>
      <c r="AW493" s="14" t="s">
        <v>188</v>
      </c>
      <c r="AX493" s="14" t="s">
        <v>68</v>
      </c>
      <c r="AY493" s="245" t="s">
        <v>175</v>
      </c>
    </row>
    <row r="494" s="14" customFormat="1">
      <c r="A494" s="14"/>
      <c r="B494" s="235"/>
      <c r="C494" s="236"/>
      <c r="D494" s="226" t="s">
        <v>186</v>
      </c>
      <c r="E494" s="237" t="s">
        <v>19</v>
      </c>
      <c r="F494" s="238" t="s">
        <v>552</v>
      </c>
      <c r="G494" s="236"/>
      <c r="H494" s="239">
        <v>1.0800000000000001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5" t="s">
        <v>186</v>
      </c>
      <c r="AU494" s="245" t="s">
        <v>78</v>
      </c>
      <c r="AV494" s="14" t="s">
        <v>78</v>
      </c>
      <c r="AW494" s="14" t="s">
        <v>188</v>
      </c>
      <c r="AX494" s="14" t="s">
        <v>68</v>
      </c>
      <c r="AY494" s="245" t="s">
        <v>175</v>
      </c>
    </row>
    <row r="495" s="14" customFormat="1">
      <c r="A495" s="14"/>
      <c r="B495" s="235"/>
      <c r="C495" s="236"/>
      <c r="D495" s="226" t="s">
        <v>186</v>
      </c>
      <c r="E495" s="237" t="s">
        <v>19</v>
      </c>
      <c r="F495" s="238" t="s">
        <v>553</v>
      </c>
      <c r="G495" s="236"/>
      <c r="H495" s="239">
        <v>0.26879999999999998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5" t="s">
        <v>186</v>
      </c>
      <c r="AU495" s="245" t="s">
        <v>78</v>
      </c>
      <c r="AV495" s="14" t="s">
        <v>78</v>
      </c>
      <c r="AW495" s="14" t="s">
        <v>188</v>
      </c>
      <c r="AX495" s="14" t="s">
        <v>68</v>
      </c>
      <c r="AY495" s="245" t="s">
        <v>175</v>
      </c>
    </row>
    <row r="496" s="14" customFormat="1">
      <c r="A496" s="14"/>
      <c r="B496" s="235"/>
      <c r="C496" s="236"/>
      <c r="D496" s="226" t="s">
        <v>186</v>
      </c>
      <c r="E496" s="237" t="s">
        <v>19</v>
      </c>
      <c r="F496" s="238" t="s">
        <v>554</v>
      </c>
      <c r="G496" s="236"/>
      <c r="H496" s="239">
        <v>0.65207999999999999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5" t="s">
        <v>186</v>
      </c>
      <c r="AU496" s="245" t="s">
        <v>78</v>
      </c>
      <c r="AV496" s="14" t="s">
        <v>78</v>
      </c>
      <c r="AW496" s="14" t="s">
        <v>188</v>
      </c>
      <c r="AX496" s="14" t="s">
        <v>68</v>
      </c>
      <c r="AY496" s="245" t="s">
        <v>175</v>
      </c>
    </row>
    <row r="497" s="15" customFormat="1">
      <c r="A497" s="15"/>
      <c r="B497" s="246"/>
      <c r="C497" s="247"/>
      <c r="D497" s="226" t="s">
        <v>186</v>
      </c>
      <c r="E497" s="248" t="s">
        <v>19</v>
      </c>
      <c r="F497" s="249" t="s">
        <v>191</v>
      </c>
      <c r="G497" s="247"/>
      <c r="H497" s="250">
        <v>7.7269799999999993</v>
      </c>
      <c r="I497" s="251"/>
      <c r="J497" s="247"/>
      <c r="K497" s="247"/>
      <c r="L497" s="252"/>
      <c r="M497" s="253"/>
      <c r="N497" s="254"/>
      <c r="O497" s="254"/>
      <c r="P497" s="254"/>
      <c r="Q497" s="254"/>
      <c r="R497" s="254"/>
      <c r="S497" s="254"/>
      <c r="T497" s="25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6" t="s">
        <v>186</v>
      </c>
      <c r="AU497" s="256" t="s">
        <v>78</v>
      </c>
      <c r="AV497" s="15" t="s">
        <v>182</v>
      </c>
      <c r="AW497" s="15" t="s">
        <v>188</v>
      </c>
      <c r="AX497" s="15" t="s">
        <v>76</v>
      </c>
      <c r="AY497" s="256" t="s">
        <v>175</v>
      </c>
    </row>
    <row r="498" s="2" customFormat="1" ht="37.8" customHeight="1">
      <c r="A498" s="40"/>
      <c r="B498" s="41"/>
      <c r="C498" s="206" t="s">
        <v>555</v>
      </c>
      <c r="D498" s="206" t="s">
        <v>177</v>
      </c>
      <c r="E498" s="207" t="s">
        <v>556</v>
      </c>
      <c r="F498" s="208" t="s">
        <v>557</v>
      </c>
      <c r="G498" s="209" t="s">
        <v>265</v>
      </c>
      <c r="H498" s="210">
        <v>9.2200000000000006</v>
      </c>
      <c r="I498" s="211"/>
      <c r="J498" s="212">
        <f>ROUND(I498*H498,2)</f>
        <v>0</v>
      </c>
      <c r="K498" s="208" t="s">
        <v>181</v>
      </c>
      <c r="L498" s="46"/>
      <c r="M498" s="213" t="s">
        <v>19</v>
      </c>
      <c r="N498" s="214" t="s">
        <v>39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182</v>
      </c>
      <c r="AT498" s="217" t="s">
        <v>177</v>
      </c>
      <c r="AU498" s="217" t="s">
        <v>78</v>
      </c>
      <c r="AY498" s="19" t="s">
        <v>175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76</v>
      </c>
      <c r="BK498" s="218">
        <f>ROUND(I498*H498,2)</f>
        <v>0</v>
      </c>
      <c r="BL498" s="19" t="s">
        <v>182</v>
      </c>
      <c r="BM498" s="217" t="s">
        <v>558</v>
      </c>
    </row>
    <row r="499" s="2" customFormat="1">
      <c r="A499" s="40"/>
      <c r="B499" s="41"/>
      <c r="C499" s="42"/>
      <c r="D499" s="219" t="s">
        <v>184</v>
      </c>
      <c r="E499" s="42"/>
      <c r="F499" s="220" t="s">
        <v>559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184</v>
      </c>
      <c r="AU499" s="19" t="s">
        <v>78</v>
      </c>
    </row>
    <row r="500" s="2" customFormat="1" ht="24.15" customHeight="1">
      <c r="A500" s="40"/>
      <c r="B500" s="41"/>
      <c r="C500" s="257" t="s">
        <v>560</v>
      </c>
      <c r="D500" s="257" t="s">
        <v>303</v>
      </c>
      <c r="E500" s="258" t="s">
        <v>561</v>
      </c>
      <c r="F500" s="259" t="s">
        <v>562</v>
      </c>
      <c r="G500" s="260" t="s">
        <v>265</v>
      </c>
      <c r="H500" s="261">
        <v>2.9430000000000001</v>
      </c>
      <c r="I500" s="262"/>
      <c r="J500" s="263">
        <f>ROUND(I500*H500,2)</f>
        <v>0</v>
      </c>
      <c r="K500" s="259" t="s">
        <v>181</v>
      </c>
      <c r="L500" s="264"/>
      <c r="M500" s="265" t="s">
        <v>19</v>
      </c>
      <c r="N500" s="266" t="s">
        <v>39</v>
      </c>
      <c r="O500" s="86"/>
      <c r="P500" s="215">
        <f>O500*H500</f>
        <v>0</v>
      </c>
      <c r="Q500" s="215">
        <v>0</v>
      </c>
      <c r="R500" s="215">
        <f>Q500*H500</f>
        <v>0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244</v>
      </c>
      <c r="AT500" s="217" t="s">
        <v>303</v>
      </c>
      <c r="AU500" s="217" t="s">
        <v>78</v>
      </c>
      <c r="AY500" s="19" t="s">
        <v>175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76</v>
      </c>
      <c r="BK500" s="218">
        <f>ROUND(I500*H500,2)</f>
        <v>0</v>
      </c>
      <c r="BL500" s="19" t="s">
        <v>182</v>
      </c>
      <c r="BM500" s="217" t="s">
        <v>563</v>
      </c>
    </row>
    <row r="501" s="2" customFormat="1" ht="24.15" customHeight="1">
      <c r="A501" s="40"/>
      <c r="B501" s="41"/>
      <c r="C501" s="257" t="s">
        <v>564</v>
      </c>
      <c r="D501" s="257" t="s">
        <v>303</v>
      </c>
      <c r="E501" s="258" t="s">
        <v>565</v>
      </c>
      <c r="F501" s="259" t="s">
        <v>566</v>
      </c>
      <c r="G501" s="260" t="s">
        <v>265</v>
      </c>
      <c r="H501" s="261">
        <v>0.152</v>
      </c>
      <c r="I501" s="262"/>
      <c r="J501" s="263">
        <f>ROUND(I501*H501,2)</f>
        <v>0</v>
      </c>
      <c r="K501" s="259" t="s">
        <v>181</v>
      </c>
      <c r="L501" s="264"/>
      <c r="M501" s="265" t="s">
        <v>19</v>
      </c>
      <c r="N501" s="266" t="s">
        <v>39</v>
      </c>
      <c r="O501" s="86"/>
      <c r="P501" s="215">
        <f>O501*H501</f>
        <v>0</v>
      </c>
      <c r="Q501" s="215">
        <v>0</v>
      </c>
      <c r="R501" s="215">
        <f>Q501*H501</f>
        <v>0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244</v>
      </c>
      <c r="AT501" s="217" t="s">
        <v>303</v>
      </c>
      <c r="AU501" s="217" t="s">
        <v>78</v>
      </c>
      <c r="AY501" s="19" t="s">
        <v>175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76</v>
      </c>
      <c r="BK501" s="218">
        <f>ROUND(I501*H501,2)</f>
        <v>0</v>
      </c>
      <c r="BL501" s="19" t="s">
        <v>182</v>
      </c>
      <c r="BM501" s="217" t="s">
        <v>567</v>
      </c>
    </row>
    <row r="502" s="2" customFormat="1" ht="24.15" customHeight="1">
      <c r="A502" s="40"/>
      <c r="B502" s="41"/>
      <c r="C502" s="257" t="s">
        <v>568</v>
      </c>
      <c r="D502" s="257" t="s">
        <v>303</v>
      </c>
      <c r="E502" s="258" t="s">
        <v>569</v>
      </c>
      <c r="F502" s="259" t="s">
        <v>570</v>
      </c>
      <c r="G502" s="260" t="s">
        <v>265</v>
      </c>
      <c r="H502" s="261">
        <v>5.1130000000000004</v>
      </c>
      <c r="I502" s="262"/>
      <c r="J502" s="263">
        <f>ROUND(I502*H502,2)</f>
        <v>0</v>
      </c>
      <c r="K502" s="259" t="s">
        <v>181</v>
      </c>
      <c r="L502" s="264"/>
      <c r="M502" s="265" t="s">
        <v>19</v>
      </c>
      <c r="N502" s="266" t="s">
        <v>39</v>
      </c>
      <c r="O502" s="86"/>
      <c r="P502" s="215">
        <f>O502*H502</f>
        <v>0</v>
      </c>
      <c r="Q502" s="215">
        <v>0</v>
      </c>
      <c r="R502" s="215">
        <f>Q502*H502</f>
        <v>0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244</v>
      </c>
      <c r="AT502" s="217" t="s">
        <v>303</v>
      </c>
      <c r="AU502" s="217" t="s">
        <v>78</v>
      </c>
      <c r="AY502" s="19" t="s">
        <v>175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76</v>
      </c>
      <c r="BK502" s="218">
        <f>ROUND(I502*H502,2)</f>
        <v>0</v>
      </c>
      <c r="BL502" s="19" t="s">
        <v>182</v>
      </c>
      <c r="BM502" s="217" t="s">
        <v>571</v>
      </c>
    </row>
    <row r="503" s="2" customFormat="1" ht="24.15" customHeight="1">
      <c r="A503" s="40"/>
      <c r="B503" s="41"/>
      <c r="C503" s="257" t="s">
        <v>572</v>
      </c>
      <c r="D503" s="257" t="s">
        <v>303</v>
      </c>
      <c r="E503" s="258" t="s">
        <v>573</v>
      </c>
      <c r="F503" s="259" t="s">
        <v>574</v>
      </c>
      <c r="G503" s="260" t="s">
        <v>265</v>
      </c>
      <c r="H503" s="261">
        <v>1.4910000000000001</v>
      </c>
      <c r="I503" s="262"/>
      <c r="J503" s="263">
        <f>ROUND(I503*H503,2)</f>
        <v>0</v>
      </c>
      <c r="K503" s="259" t="s">
        <v>181</v>
      </c>
      <c r="L503" s="264"/>
      <c r="M503" s="265" t="s">
        <v>19</v>
      </c>
      <c r="N503" s="266" t="s">
        <v>39</v>
      </c>
      <c r="O503" s="86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244</v>
      </c>
      <c r="AT503" s="217" t="s">
        <v>303</v>
      </c>
      <c r="AU503" s="217" t="s">
        <v>78</v>
      </c>
      <c r="AY503" s="19" t="s">
        <v>175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76</v>
      </c>
      <c r="BK503" s="218">
        <f>ROUND(I503*H503,2)</f>
        <v>0</v>
      </c>
      <c r="BL503" s="19" t="s">
        <v>182</v>
      </c>
      <c r="BM503" s="217" t="s">
        <v>575</v>
      </c>
    </row>
    <row r="504" s="2" customFormat="1" ht="21.75" customHeight="1">
      <c r="A504" s="40"/>
      <c r="B504" s="41"/>
      <c r="C504" s="257" t="s">
        <v>576</v>
      </c>
      <c r="D504" s="257" t="s">
        <v>303</v>
      </c>
      <c r="E504" s="258" t="s">
        <v>577</v>
      </c>
      <c r="F504" s="259" t="s">
        <v>578</v>
      </c>
      <c r="G504" s="260" t="s">
        <v>265</v>
      </c>
      <c r="H504" s="261">
        <v>0.23899999999999999</v>
      </c>
      <c r="I504" s="262"/>
      <c r="J504" s="263">
        <f>ROUND(I504*H504,2)</f>
        <v>0</v>
      </c>
      <c r="K504" s="259" t="s">
        <v>181</v>
      </c>
      <c r="L504" s="264"/>
      <c r="M504" s="265" t="s">
        <v>19</v>
      </c>
      <c r="N504" s="266" t="s">
        <v>39</v>
      </c>
      <c r="O504" s="86"/>
      <c r="P504" s="215">
        <f>O504*H504</f>
        <v>0</v>
      </c>
      <c r="Q504" s="215">
        <v>0</v>
      </c>
      <c r="R504" s="215">
        <f>Q504*H504</f>
        <v>0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244</v>
      </c>
      <c r="AT504" s="217" t="s">
        <v>303</v>
      </c>
      <c r="AU504" s="217" t="s">
        <v>78</v>
      </c>
      <c r="AY504" s="19" t="s">
        <v>175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76</v>
      </c>
      <c r="BK504" s="218">
        <f>ROUND(I504*H504,2)</f>
        <v>0</v>
      </c>
      <c r="BL504" s="19" t="s">
        <v>182</v>
      </c>
      <c r="BM504" s="217" t="s">
        <v>579</v>
      </c>
    </row>
    <row r="505" s="13" customFormat="1">
      <c r="A505" s="13"/>
      <c r="B505" s="224"/>
      <c r="C505" s="225"/>
      <c r="D505" s="226" t="s">
        <v>186</v>
      </c>
      <c r="E505" s="227" t="s">
        <v>19</v>
      </c>
      <c r="F505" s="228" t="s">
        <v>187</v>
      </c>
      <c r="G505" s="225"/>
      <c r="H505" s="227" t="s">
        <v>19</v>
      </c>
      <c r="I505" s="229"/>
      <c r="J505" s="225"/>
      <c r="K505" s="225"/>
      <c r="L505" s="230"/>
      <c r="M505" s="231"/>
      <c r="N505" s="232"/>
      <c r="O505" s="232"/>
      <c r="P505" s="232"/>
      <c r="Q505" s="232"/>
      <c r="R505" s="232"/>
      <c r="S505" s="232"/>
      <c r="T505" s="23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4" t="s">
        <v>186</v>
      </c>
      <c r="AU505" s="234" t="s">
        <v>78</v>
      </c>
      <c r="AV505" s="13" t="s">
        <v>76</v>
      </c>
      <c r="AW505" s="13" t="s">
        <v>188</v>
      </c>
      <c r="AX505" s="13" t="s">
        <v>68</v>
      </c>
      <c r="AY505" s="234" t="s">
        <v>175</v>
      </c>
    </row>
    <row r="506" s="13" customFormat="1">
      <c r="A506" s="13"/>
      <c r="B506" s="224"/>
      <c r="C506" s="225"/>
      <c r="D506" s="226" t="s">
        <v>186</v>
      </c>
      <c r="E506" s="227" t="s">
        <v>19</v>
      </c>
      <c r="F506" s="228" t="s">
        <v>189</v>
      </c>
      <c r="G506" s="225"/>
      <c r="H506" s="227" t="s">
        <v>19</v>
      </c>
      <c r="I506" s="229"/>
      <c r="J506" s="225"/>
      <c r="K506" s="225"/>
      <c r="L506" s="230"/>
      <c r="M506" s="231"/>
      <c r="N506" s="232"/>
      <c r="O506" s="232"/>
      <c r="P506" s="232"/>
      <c r="Q506" s="232"/>
      <c r="R506" s="232"/>
      <c r="S506" s="232"/>
      <c r="T506" s="23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4" t="s">
        <v>186</v>
      </c>
      <c r="AU506" s="234" t="s">
        <v>78</v>
      </c>
      <c r="AV506" s="13" t="s">
        <v>76</v>
      </c>
      <c r="AW506" s="13" t="s">
        <v>188</v>
      </c>
      <c r="AX506" s="13" t="s">
        <v>68</v>
      </c>
      <c r="AY506" s="234" t="s">
        <v>175</v>
      </c>
    </row>
    <row r="507" s="14" customFormat="1">
      <c r="A507" s="14"/>
      <c r="B507" s="235"/>
      <c r="C507" s="236"/>
      <c r="D507" s="226" t="s">
        <v>186</v>
      </c>
      <c r="E507" s="237" t="s">
        <v>19</v>
      </c>
      <c r="F507" s="238" t="s">
        <v>580</v>
      </c>
      <c r="G507" s="236"/>
      <c r="H507" s="239">
        <v>0.23907000000000001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5" t="s">
        <v>186</v>
      </c>
      <c r="AU507" s="245" t="s">
        <v>78</v>
      </c>
      <c r="AV507" s="14" t="s">
        <v>78</v>
      </c>
      <c r="AW507" s="14" t="s">
        <v>188</v>
      </c>
      <c r="AX507" s="14" t="s">
        <v>68</v>
      </c>
      <c r="AY507" s="245" t="s">
        <v>175</v>
      </c>
    </row>
    <row r="508" s="15" customFormat="1">
      <c r="A508" s="15"/>
      <c r="B508" s="246"/>
      <c r="C508" s="247"/>
      <c r="D508" s="226" t="s">
        <v>186</v>
      </c>
      <c r="E508" s="248" t="s">
        <v>19</v>
      </c>
      <c r="F508" s="249" t="s">
        <v>191</v>
      </c>
      <c r="G508" s="247"/>
      <c r="H508" s="250">
        <v>0.23907000000000001</v>
      </c>
      <c r="I508" s="251"/>
      <c r="J508" s="247"/>
      <c r="K508" s="247"/>
      <c r="L508" s="252"/>
      <c r="M508" s="253"/>
      <c r="N508" s="254"/>
      <c r="O508" s="254"/>
      <c r="P508" s="254"/>
      <c r="Q508" s="254"/>
      <c r="R508" s="254"/>
      <c r="S508" s="254"/>
      <c r="T508" s="25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56" t="s">
        <v>186</v>
      </c>
      <c r="AU508" s="256" t="s">
        <v>78</v>
      </c>
      <c r="AV508" s="15" t="s">
        <v>182</v>
      </c>
      <c r="AW508" s="15" t="s">
        <v>188</v>
      </c>
      <c r="AX508" s="15" t="s">
        <v>76</v>
      </c>
      <c r="AY508" s="256" t="s">
        <v>175</v>
      </c>
    </row>
    <row r="509" s="2" customFormat="1" ht="24.15" customHeight="1">
      <c r="A509" s="40"/>
      <c r="B509" s="41"/>
      <c r="C509" s="206" t="s">
        <v>581</v>
      </c>
      <c r="D509" s="206" t="s">
        <v>177</v>
      </c>
      <c r="E509" s="207" t="s">
        <v>582</v>
      </c>
      <c r="F509" s="208" t="s">
        <v>583</v>
      </c>
      <c r="G509" s="209" t="s">
        <v>402</v>
      </c>
      <c r="H509" s="210">
        <v>2</v>
      </c>
      <c r="I509" s="211"/>
      <c r="J509" s="212">
        <f>ROUND(I509*H509,2)</f>
        <v>0</v>
      </c>
      <c r="K509" s="208" t="s">
        <v>181</v>
      </c>
      <c r="L509" s="46"/>
      <c r="M509" s="213" t="s">
        <v>19</v>
      </c>
      <c r="N509" s="214" t="s">
        <v>39</v>
      </c>
      <c r="O509" s="86"/>
      <c r="P509" s="215">
        <f>O509*H509</f>
        <v>0</v>
      </c>
      <c r="Q509" s="215">
        <v>0</v>
      </c>
      <c r="R509" s="215">
        <f>Q509*H509</f>
        <v>0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182</v>
      </c>
      <c r="AT509" s="217" t="s">
        <v>177</v>
      </c>
      <c r="AU509" s="217" t="s">
        <v>78</v>
      </c>
      <c r="AY509" s="19" t="s">
        <v>175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76</v>
      </c>
      <c r="BK509" s="218">
        <f>ROUND(I509*H509,2)</f>
        <v>0</v>
      </c>
      <c r="BL509" s="19" t="s">
        <v>182</v>
      </c>
      <c r="BM509" s="217" t="s">
        <v>584</v>
      </c>
    </row>
    <row r="510" s="2" customFormat="1">
      <c r="A510" s="40"/>
      <c r="B510" s="41"/>
      <c r="C510" s="42"/>
      <c r="D510" s="219" t="s">
        <v>184</v>
      </c>
      <c r="E510" s="42"/>
      <c r="F510" s="220" t="s">
        <v>585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184</v>
      </c>
      <c r="AU510" s="19" t="s">
        <v>78</v>
      </c>
    </row>
    <row r="511" s="13" customFormat="1">
      <c r="A511" s="13"/>
      <c r="B511" s="224"/>
      <c r="C511" s="225"/>
      <c r="D511" s="226" t="s">
        <v>186</v>
      </c>
      <c r="E511" s="227" t="s">
        <v>19</v>
      </c>
      <c r="F511" s="228" t="s">
        <v>187</v>
      </c>
      <c r="G511" s="225"/>
      <c r="H511" s="227" t="s">
        <v>19</v>
      </c>
      <c r="I511" s="229"/>
      <c r="J511" s="225"/>
      <c r="K511" s="225"/>
      <c r="L511" s="230"/>
      <c r="M511" s="231"/>
      <c r="N511" s="232"/>
      <c r="O511" s="232"/>
      <c r="P511" s="232"/>
      <c r="Q511" s="232"/>
      <c r="R511" s="232"/>
      <c r="S511" s="232"/>
      <c r="T511" s="23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4" t="s">
        <v>186</v>
      </c>
      <c r="AU511" s="234" t="s">
        <v>78</v>
      </c>
      <c r="AV511" s="13" t="s">
        <v>76</v>
      </c>
      <c r="AW511" s="13" t="s">
        <v>188</v>
      </c>
      <c r="AX511" s="13" t="s">
        <v>68</v>
      </c>
      <c r="AY511" s="234" t="s">
        <v>175</v>
      </c>
    </row>
    <row r="512" s="13" customFormat="1">
      <c r="A512" s="13"/>
      <c r="B512" s="224"/>
      <c r="C512" s="225"/>
      <c r="D512" s="226" t="s">
        <v>186</v>
      </c>
      <c r="E512" s="227" t="s">
        <v>19</v>
      </c>
      <c r="F512" s="228" t="s">
        <v>189</v>
      </c>
      <c r="G512" s="225"/>
      <c r="H512" s="227" t="s">
        <v>19</v>
      </c>
      <c r="I512" s="229"/>
      <c r="J512" s="225"/>
      <c r="K512" s="225"/>
      <c r="L512" s="230"/>
      <c r="M512" s="231"/>
      <c r="N512" s="232"/>
      <c r="O512" s="232"/>
      <c r="P512" s="232"/>
      <c r="Q512" s="232"/>
      <c r="R512" s="232"/>
      <c r="S512" s="232"/>
      <c r="T512" s="23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4" t="s">
        <v>186</v>
      </c>
      <c r="AU512" s="234" t="s">
        <v>78</v>
      </c>
      <c r="AV512" s="13" t="s">
        <v>76</v>
      </c>
      <c r="AW512" s="13" t="s">
        <v>188</v>
      </c>
      <c r="AX512" s="13" t="s">
        <v>68</v>
      </c>
      <c r="AY512" s="234" t="s">
        <v>175</v>
      </c>
    </row>
    <row r="513" s="14" customFormat="1">
      <c r="A513" s="14"/>
      <c r="B513" s="235"/>
      <c r="C513" s="236"/>
      <c r="D513" s="226" t="s">
        <v>186</v>
      </c>
      <c r="E513" s="237" t="s">
        <v>19</v>
      </c>
      <c r="F513" s="238" t="s">
        <v>586</v>
      </c>
      <c r="G513" s="236"/>
      <c r="H513" s="239">
        <v>2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5" t="s">
        <v>186</v>
      </c>
      <c r="AU513" s="245" t="s">
        <v>78</v>
      </c>
      <c r="AV513" s="14" t="s">
        <v>78</v>
      </c>
      <c r="AW513" s="14" t="s">
        <v>188</v>
      </c>
      <c r="AX513" s="14" t="s">
        <v>68</v>
      </c>
      <c r="AY513" s="245" t="s">
        <v>175</v>
      </c>
    </row>
    <row r="514" s="15" customFormat="1">
      <c r="A514" s="15"/>
      <c r="B514" s="246"/>
      <c r="C514" s="247"/>
      <c r="D514" s="226" t="s">
        <v>186</v>
      </c>
      <c r="E514" s="248" t="s">
        <v>19</v>
      </c>
      <c r="F514" s="249" t="s">
        <v>191</v>
      </c>
      <c r="G514" s="247"/>
      <c r="H514" s="250">
        <v>2</v>
      </c>
      <c r="I514" s="251"/>
      <c r="J514" s="247"/>
      <c r="K514" s="247"/>
      <c r="L514" s="252"/>
      <c r="M514" s="253"/>
      <c r="N514" s="254"/>
      <c r="O514" s="254"/>
      <c r="P514" s="254"/>
      <c r="Q514" s="254"/>
      <c r="R514" s="254"/>
      <c r="S514" s="254"/>
      <c r="T514" s="25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6" t="s">
        <v>186</v>
      </c>
      <c r="AU514" s="256" t="s">
        <v>78</v>
      </c>
      <c r="AV514" s="15" t="s">
        <v>182</v>
      </c>
      <c r="AW514" s="15" t="s">
        <v>188</v>
      </c>
      <c r="AX514" s="15" t="s">
        <v>76</v>
      </c>
      <c r="AY514" s="256" t="s">
        <v>175</v>
      </c>
    </row>
    <row r="515" s="2" customFormat="1" ht="33" customHeight="1">
      <c r="A515" s="40"/>
      <c r="B515" s="41"/>
      <c r="C515" s="206" t="s">
        <v>587</v>
      </c>
      <c r="D515" s="206" t="s">
        <v>177</v>
      </c>
      <c r="E515" s="207" t="s">
        <v>588</v>
      </c>
      <c r="F515" s="208" t="s">
        <v>589</v>
      </c>
      <c r="G515" s="209" t="s">
        <v>402</v>
      </c>
      <c r="H515" s="210">
        <v>254.59999999999999</v>
      </c>
      <c r="I515" s="211"/>
      <c r="J515" s="212">
        <f>ROUND(I515*H515,2)</f>
        <v>0</v>
      </c>
      <c r="K515" s="208" t="s">
        <v>181</v>
      </c>
      <c r="L515" s="46"/>
      <c r="M515" s="213" t="s">
        <v>19</v>
      </c>
      <c r="N515" s="214" t="s">
        <v>39</v>
      </c>
      <c r="O515" s="86"/>
      <c r="P515" s="215">
        <f>O515*H515</f>
        <v>0</v>
      </c>
      <c r="Q515" s="215">
        <v>0</v>
      </c>
      <c r="R515" s="215">
        <f>Q515*H515</f>
        <v>0</v>
      </c>
      <c r="S515" s="215">
        <v>0</v>
      </c>
      <c r="T515" s="21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7" t="s">
        <v>182</v>
      </c>
      <c r="AT515" s="217" t="s">
        <v>177</v>
      </c>
      <c r="AU515" s="217" t="s">
        <v>78</v>
      </c>
      <c r="AY515" s="19" t="s">
        <v>175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9" t="s">
        <v>76</v>
      </c>
      <c r="BK515" s="218">
        <f>ROUND(I515*H515,2)</f>
        <v>0</v>
      </c>
      <c r="BL515" s="19" t="s">
        <v>182</v>
      </c>
      <c r="BM515" s="217" t="s">
        <v>590</v>
      </c>
    </row>
    <row r="516" s="2" customFormat="1">
      <c r="A516" s="40"/>
      <c r="B516" s="41"/>
      <c r="C516" s="42"/>
      <c r="D516" s="219" t="s">
        <v>184</v>
      </c>
      <c r="E516" s="42"/>
      <c r="F516" s="220" t="s">
        <v>591</v>
      </c>
      <c r="G516" s="42"/>
      <c r="H516" s="42"/>
      <c r="I516" s="221"/>
      <c r="J516" s="42"/>
      <c r="K516" s="42"/>
      <c r="L516" s="46"/>
      <c r="M516" s="222"/>
      <c r="N516" s="223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184</v>
      </c>
      <c r="AU516" s="19" t="s">
        <v>78</v>
      </c>
    </row>
    <row r="517" s="13" customFormat="1">
      <c r="A517" s="13"/>
      <c r="B517" s="224"/>
      <c r="C517" s="225"/>
      <c r="D517" s="226" t="s">
        <v>186</v>
      </c>
      <c r="E517" s="227" t="s">
        <v>19</v>
      </c>
      <c r="F517" s="228" t="s">
        <v>187</v>
      </c>
      <c r="G517" s="225"/>
      <c r="H517" s="227" t="s">
        <v>19</v>
      </c>
      <c r="I517" s="229"/>
      <c r="J517" s="225"/>
      <c r="K517" s="225"/>
      <c r="L517" s="230"/>
      <c r="M517" s="231"/>
      <c r="N517" s="232"/>
      <c r="O517" s="232"/>
      <c r="P517" s="232"/>
      <c r="Q517" s="232"/>
      <c r="R517" s="232"/>
      <c r="S517" s="232"/>
      <c r="T517" s="23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4" t="s">
        <v>186</v>
      </c>
      <c r="AU517" s="234" t="s">
        <v>78</v>
      </c>
      <c r="AV517" s="13" t="s">
        <v>76</v>
      </c>
      <c r="AW517" s="13" t="s">
        <v>188</v>
      </c>
      <c r="AX517" s="13" t="s">
        <v>68</v>
      </c>
      <c r="AY517" s="234" t="s">
        <v>175</v>
      </c>
    </row>
    <row r="518" s="13" customFormat="1">
      <c r="A518" s="13"/>
      <c r="B518" s="224"/>
      <c r="C518" s="225"/>
      <c r="D518" s="226" t="s">
        <v>186</v>
      </c>
      <c r="E518" s="227" t="s">
        <v>19</v>
      </c>
      <c r="F518" s="228" t="s">
        <v>189</v>
      </c>
      <c r="G518" s="225"/>
      <c r="H518" s="227" t="s">
        <v>19</v>
      </c>
      <c r="I518" s="229"/>
      <c r="J518" s="225"/>
      <c r="K518" s="225"/>
      <c r="L518" s="230"/>
      <c r="M518" s="231"/>
      <c r="N518" s="232"/>
      <c r="O518" s="232"/>
      <c r="P518" s="232"/>
      <c r="Q518" s="232"/>
      <c r="R518" s="232"/>
      <c r="S518" s="232"/>
      <c r="T518" s="23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4" t="s">
        <v>186</v>
      </c>
      <c r="AU518" s="234" t="s">
        <v>78</v>
      </c>
      <c r="AV518" s="13" t="s">
        <v>76</v>
      </c>
      <c r="AW518" s="13" t="s">
        <v>188</v>
      </c>
      <c r="AX518" s="13" t="s">
        <v>68</v>
      </c>
      <c r="AY518" s="234" t="s">
        <v>175</v>
      </c>
    </row>
    <row r="519" s="13" customFormat="1">
      <c r="A519" s="13"/>
      <c r="B519" s="224"/>
      <c r="C519" s="225"/>
      <c r="D519" s="226" t="s">
        <v>186</v>
      </c>
      <c r="E519" s="227" t="s">
        <v>19</v>
      </c>
      <c r="F519" s="228" t="s">
        <v>592</v>
      </c>
      <c r="G519" s="225"/>
      <c r="H519" s="227" t="s">
        <v>19</v>
      </c>
      <c r="I519" s="229"/>
      <c r="J519" s="225"/>
      <c r="K519" s="225"/>
      <c r="L519" s="230"/>
      <c r="M519" s="231"/>
      <c r="N519" s="232"/>
      <c r="O519" s="232"/>
      <c r="P519" s="232"/>
      <c r="Q519" s="232"/>
      <c r="R519" s="232"/>
      <c r="S519" s="232"/>
      <c r="T519" s="23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4" t="s">
        <v>186</v>
      </c>
      <c r="AU519" s="234" t="s">
        <v>78</v>
      </c>
      <c r="AV519" s="13" t="s">
        <v>76</v>
      </c>
      <c r="AW519" s="13" t="s">
        <v>188</v>
      </c>
      <c r="AX519" s="13" t="s">
        <v>68</v>
      </c>
      <c r="AY519" s="234" t="s">
        <v>175</v>
      </c>
    </row>
    <row r="520" s="14" customFormat="1">
      <c r="A520" s="14"/>
      <c r="B520" s="235"/>
      <c r="C520" s="236"/>
      <c r="D520" s="226" t="s">
        <v>186</v>
      </c>
      <c r="E520" s="237" t="s">
        <v>19</v>
      </c>
      <c r="F520" s="238" t="s">
        <v>593</v>
      </c>
      <c r="G520" s="236"/>
      <c r="H520" s="239">
        <v>27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5" t="s">
        <v>186</v>
      </c>
      <c r="AU520" s="245" t="s">
        <v>78</v>
      </c>
      <c r="AV520" s="14" t="s">
        <v>78</v>
      </c>
      <c r="AW520" s="14" t="s">
        <v>188</v>
      </c>
      <c r="AX520" s="14" t="s">
        <v>68</v>
      </c>
      <c r="AY520" s="245" t="s">
        <v>175</v>
      </c>
    </row>
    <row r="521" s="14" customFormat="1">
      <c r="A521" s="14"/>
      <c r="B521" s="235"/>
      <c r="C521" s="236"/>
      <c r="D521" s="226" t="s">
        <v>186</v>
      </c>
      <c r="E521" s="237" t="s">
        <v>19</v>
      </c>
      <c r="F521" s="238" t="s">
        <v>594</v>
      </c>
      <c r="G521" s="236"/>
      <c r="H521" s="239">
        <v>7.5999999999999996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5" t="s">
        <v>186</v>
      </c>
      <c r="AU521" s="245" t="s">
        <v>78</v>
      </c>
      <c r="AV521" s="14" t="s">
        <v>78</v>
      </c>
      <c r="AW521" s="14" t="s">
        <v>188</v>
      </c>
      <c r="AX521" s="14" t="s">
        <v>68</v>
      </c>
      <c r="AY521" s="245" t="s">
        <v>175</v>
      </c>
    </row>
    <row r="522" s="14" customFormat="1">
      <c r="A522" s="14"/>
      <c r="B522" s="235"/>
      <c r="C522" s="236"/>
      <c r="D522" s="226" t="s">
        <v>186</v>
      </c>
      <c r="E522" s="237" t="s">
        <v>19</v>
      </c>
      <c r="F522" s="238" t="s">
        <v>595</v>
      </c>
      <c r="G522" s="236"/>
      <c r="H522" s="239">
        <v>120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5" t="s">
        <v>186</v>
      </c>
      <c r="AU522" s="245" t="s">
        <v>78</v>
      </c>
      <c r="AV522" s="14" t="s">
        <v>78</v>
      </c>
      <c r="AW522" s="14" t="s">
        <v>188</v>
      </c>
      <c r="AX522" s="14" t="s">
        <v>68</v>
      </c>
      <c r="AY522" s="245" t="s">
        <v>175</v>
      </c>
    </row>
    <row r="523" s="14" customFormat="1">
      <c r="A523" s="14"/>
      <c r="B523" s="235"/>
      <c r="C523" s="236"/>
      <c r="D523" s="226" t="s">
        <v>186</v>
      </c>
      <c r="E523" s="237" t="s">
        <v>19</v>
      </c>
      <c r="F523" s="238" t="s">
        <v>596</v>
      </c>
      <c r="G523" s="236"/>
      <c r="H523" s="239">
        <v>4.2999999999999998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5" t="s">
        <v>186</v>
      </c>
      <c r="AU523" s="245" t="s">
        <v>78</v>
      </c>
      <c r="AV523" s="14" t="s">
        <v>78</v>
      </c>
      <c r="AW523" s="14" t="s">
        <v>188</v>
      </c>
      <c r="AX523" s="14" t="s">
        <v>68</v>
      </c>
      <c r="AY523" s="245" t="s">
        <v>175</v>
      </c>
    </row>
    <row r="524" s="14" customFormat="1">
      <c r="A524" s="14"/>
      <c r="B524" s="235"/>
      <c r="C524" s="236"/>
      <c r="D524" s="226" t="s">
        <v>186</v>
      </c>
      <c r="E524" s="237" t="s">
        <v>19</v>
      </c>
      <c r="F524" s="238" t="s">
        <v>597</v>
      </c>
      <c r="G524" s="236"/>
      <c r="H524" s="239">
        <v>9.8999999999999986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5" t="s">
        <v>186</v>
      </c>
      <c r="AU524" s="245" t="s">
        <v>78</v>
      </c>
      <c r="AV524" s="14" t="s">
        <v>78</v>
      </c>
      <c r="AW524" s="14" t="s">
        <v>188</v>
      </c>
      <c r="AX524" s="14" t="s">
        <v>68</v>
      </c>
      <c r="AY524" s="245" t="s">
        <v>175</v>
      </c>
    </row>
    <row r="525" s="14" customFormat="1">
      <c r="A525" s="14"/>
      <c r="B525" s="235"/>
      <c r="C525" s="236"/>
      <c r="D525" s="226" t="s">
        <v>186</v>
      </c>
      <c r="E525" s="237" t="s">
        <v>19</v>
      </c>
      <c r="F525" s="238" t="s">
        <v>598</v>
      </c>
      <c r="G525" s="236"/>
      <c r="H525" s="239">
        <v>14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5" t="s">
        <v>186</v>
      </c>
      <c r="AU525" s="245" t="s">
        <v>78</v>
      </c>
      <c r="AV525" s="14" t="s">
        <v>78</v>
      </c>
      <c r="AW525" s="14" t="s">
        <v>188</v>
      </c>
      <c r="AX525" s="14" t="s">
        <v>68</v>
      </c>
      <c r="AY525" s="245" t="s">
        <v>175</v>
      </c>
    </row>
    <row r="526" s="14" customFormat="1">
      <c r="A526" s="14"/>
      <c r="B526" s="235"/>
      <c r="C526" s="236"/>
      <c r="D526" s="226" t="s">
        <v>186</v>
      </c>
      <c r="E526" s="237" t="s">
        <v>19</v>
      </c>
      <c r="F526" s="238" t="s">
        <v>599</v>
      </c>
      <c r="G526" s="236"/>
      <c r="H526" s="239">
        <v>45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5" t="s">
        <v>186</v>
      </c>
      <c r="AU526" s="245" t="s">
        <v>78</v>
      </c>
      <c r="AV526" s="14" t="s">
        <v>78</v>
      </c>
      <c r="AW526" s="14" t="s">
        <v>188</v>
      </c>
      <c r="AX526" s="14" t="s">
        <v>68</v>
      </c>
      <c r="AY526" s="245" t="s">
        <v>175</v>
      </c>
    </row>
    <row r="527" s="14" customFormat="1">
      <c r="A527" s="14"/>
      <c r="B527" s="235"/>
      <c r="C527" s="236"/>
      <c r="D527" s="226" t="s">
        <v>186</v>
      </c>
      <c r="E527" s="237" t="s">
        <v>19</v>
      </c>
      <c r="F527" s="238" t="s">
        <v>600</v>
      </c>
      <c r="G527" s="236"/>
      <c r="H527" s="239">
        <v>11.199999999999999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5" t="s">
        <v>186</v>
      </c>
      <c r="AU527" s="245" t="s">
        <v>78</v>
      </c>
      <c r="AV527" s="14" t="s">
        <v>78</v>
      </c>
      <c r="AW527" s="14" t="s">
        <v>188</v>
      </c>
      <c r="AX527" s="14" t="s">
        <v>68</v>
      </c>
      <c r="AY527" s="245" t="s">
        <v>175</v>
      </c>
    </row>
    <row r="528" s="14" customFormat="1">
      <c r="A528" s="14"/>
      <c r="B528" s="235"/>
      <c r="C528" s="236"/>
      <c r="D528" s="226" t="s">
        <v>186</v>
      </c>
      <c r="E528" s="237" t="s">
        <v>19</v>
      </c>
      <c r="F528" s="238" t="s">
        <v>601</v>
      </c>
      <c r="G528" s="236"/>
      <c r="H528" s="239">
        <v>15.6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5" t="s">
        <v>186</v>
      </c>
      <c r="AU528" s="245" t="s">
        <v>78</v>
      </c>
      <c r="AV528" s="14" t="s">
        <v>78</v>
      </c>
      <c r="AW528" s="14" t="s">
        <v>188</v>
      </c>
      <c r="AX528" s="14" t="s">
        <v>68</v>
      </c>
      <c r="AY528" s="245" t="s">
        <v>175</v>
      </c>
    </row>
    <row r="529" s="15" customFormat="1">
      <c r="A529" s="15"/>
      <c r="B529" s="246"/>
      <c r="C529" s="247"/>
      <c r="D529" s="226" t="s">
        <v>186</v>
      </c>
      <c r="E529" s="248" t="s">
        <v>19</v>
      </c>
      <c r="F529" s="249" t="s">
        <v>191</v>
      </c>
      <c r="G529" s="247"/>
      <c r="H529" s="250">
        <v>254.59999999999999</v>
      </c>
      <c r="I529" s="251"/>
      <c r="J529" s="247"/>
      <c r="K529" s="247"/>
      <c r="L529" s="252"/>
      <c r="M529" s="253"/>
      <c r="N529" s="254"/>
      <c r="O529" s="254"/>
      <c r="P529" s="254"/>
      <c r="Q529" s="254"/>
      <c r="R529" s="254"/>
      <c r="S529" s="254"/>
      <c r="T529" s="25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6" t="s">
        <v>186</v>
      </c>
      <c r="AU529" s="256" t="s">
        <v>78</v>
      </c>
      <c r="AV529" s="15" t="s">
        <v>182</v>
      </c>
      <c r="AW529" s="15" t="s">
        <v>188</v>
      </c>
      <c r="AX529" s="15" t="s">
        <v>76</v>
      </c>
      <c r="AY529" s="256" t="s">
        <v>175</v>
      </c>
    </row>
    <row r="530" s="2" customFormat="1" ht="24.15" customHeight="1">
      <c r="A530" s="40"/>
      <c r="B530" s="41"/>
      <c r="C530" s="206" t="s">
        <v>602</v>
      </c>
      <c r="D530" s="206" t="s">
        <v>177</v>
      </c>
      <c r="E530" s="207" t="s">
        <v>603</v>
      </c>
      <c r="F530" s="208" t="s">
        <v>604</v>
      </c>
      <c r="G530" s="209" t="s">
        <v>180</v>
      </c>
      <c r="H530" s="210">
        <v>187.27600000000001</v>
      </c>
      <c r="I530" s="211"/>
      <c r="J530" s="212">
        <f>ROUND(I530*H530,2)</f>
        <v>0</v>
      </c>
      <c r="K530" s="208" t="s">
        <v>181</v>
      </c>
      <c r="L530" s="46"/>
      <c r="M530" s="213" t="s">
        <v>19</v>
      </c>
      <c r="N530" s="214" t="s">
        <v>39</v>
      </c>
      <c r="O530" s="86"/>
      <c r="P530" s="215">
        <f>O530*H530</f>
        <v>0</v>
      </c>
      <c r="Q530" s="215">
        <v>0</v>
      </c>
      <c r="R530" s="215">
        <f>Q530*H530</f>
        <v>0</v>
      </c>
      <c r="S530" s="215">
        <v>0</v>
      </c>
      <c r="T530" s="21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7" t="s">
        <v>182</v>
      </c>
      <c r="AT530" s="217" t="s">
        <v>177</v>
      </c>
      <c r="AU530" s="217" t="s">
        <v>78</v>
      </c>
      <c r="AY530" s="19" t="s">
        <v>175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9" t="s">
        <v>76</v>
      </c>
      <c r="BK530" s="218">
        <f>ROUND(I530*H530,2)</f>
        <v>0</v>
      </c>
      <c r="BL530" s="19" t="s">
        <v>182</v>
      </c>
      <c r="BM530" s="217" t="s">
        <v>605</v>
      </c>
    </row>
    <row r="531" s="2" customFormat="1">
      <c r="A531" s="40"/>
      <c r="B531" s="41"/>
      <c r="C531" s="42"/>
      <c r="D531" s="219" t="s">
        <v>184</v>
      </c>
      <c r="E531" s="42"/>
      <c r="F531" s="220" t="s">
        <v>606</v>
      </c>
      <c r="G531" s="42"/>
      <c r="H531" s="42"/>
      <c r="I531" s="221"/>
      <c r="J531" s="42"/>
      <c r="K531" s="42"/>
      <c r="L531" s="46"/>
      <c r="M531" s="222"/>
      <c r="N531" s="223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184</v>
      </c>
      <c r="AU531" s="19" t="s">
        <v>78</v>
      </c>
    </row>
    <row r="532" s="2" customFormat="1" ht="24.15" customHeight="1">
      <c r="A532" s="40"/>
      <c r="B532" s="41"/>
      <c r="C532" s="206" t="s">
        <v>607</v>
      </c>
      <c r="D532" s="206" t="s">
        <v>177</v>
      </c>
      <c r="E532" s="207" t="s">
        <v>608</v>
      </c>
      <c r="F532" s="208" t="s">
        <v>609</v>
      </c>
      <c r="G532" s="209" t="s">
        <v>180</v>
      </c>
      <c r="H532" s="210">
        <v>20.84</v>
      </c>
      <c r="I532" s="211"/>
      <c r="J532" s="212">
        <f>ROUND(I532*H532,2)</f>
        <v>0</v>
      </c>
      <c r="K532" s="208" t="s">
        <v>181</v>
      </c>
      <c r="L532" s="46"/>
      <c r="M532" s="213" t="s">
        <v>19</v>
      </c>
      <c r="N532" s="214" t="s">
        <v>39</v>
      </c>
      <c r="O532" s="86"/>
      <c r="P532" s="215">
        <f>O532*H532</f>
        <v>0</v>
      </c>
      <c r="Q532" s="215">
        <v>0</v>
      </c>
      <c r="R532" s="215">
        <f>Q532*H532</f>
        <v>0</v>
      </c>
      <c r="S532" s="215">
        <v>0</v>
      </c>
      <c r="T532" s="21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7" t="s">
        <v>182</v>
      </c>
      <c r="AT532" s="217" t="s">
        <v>177</v>
      </c>
      <c r="AU532" s="217" t="s">
        <v>78</v>
      </c>
      <c r="AY532" s="19" t="s">
        <v>175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9" t="s">
        <v>76</v>
      </c>
      <c r="BK532" s="218">
        <f>ROUND(I532*H532,2)</f>
        <v>0</v>
      </c>
      <c r="BL532" s="19" t="s">
        <v>182</v>
      </c>
      <c r="BM532" s="217" t="s">
        <v>610</v>
      </c>
    </row>
    <row r="533" s="2" customFormat="1">
      <c r="A533" s="40"/>
      <c r="B533" s="41"/>
      <c r="C533" s="42"/>
      <c r="D533" s="219" t="s">
        <v>184</v>
      </c>
      <c r="E533" s="42"/>
      <c r="F533" s="220" t="s">
        <v>611</v>
      </c>
      <c r="G533" s="42"/>
      <c r="H533" s="42"/>
      <c r="I533" s="221"/>
      <c r="J533" s="42"/>
      <c r="K533" s="42"/>
      <c r="L533" s="46"/>
      <c r="M533" s="222"/>
      <c r="N533" s="223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184</v>
      </c>
      <c r="AU533" s="19" t="s">
        <v>78</v>
      </c>
    </row>
    <row r="534" s="13" customFormat="1">
      <c r="A534" s="13"/>
      <c r="B534" s="224"/>
      <c r="C534" s="225"/>
      <c r="D534" s="226" t="s">
        <v>186</v>
      </c>
      <c r="E534" s="227" t="s">
        <v>19</v>
      </c>
      <c r="F534" s="228" t="s">
        <v>187</v>
      </c>
      <c r="G534" s="225"/>
      <c r="H534" s="227" t="s">
        <v>19</v>
      </c>
      <c r="I534" s="229"/>
      <c r="J534" s="225"/>
      <c r="K534" s="225"/>
      <c r="L534" s="230"/>
      <c r="M534" s="231"/>
      <c r="N534" s="232"/>
      <c r="O534" s="232"/>
      <c r="P534" s="232"/>
      <c r="Q534" s="232"/>
      <c r="R534" s="232"/>
      <c r="S534" s="232"/>
      <c r="T534" s="23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4" t="s">
        <v>186</v>
      </c>
      <c r="AU534" s="234" t="s">
        <v>78</v>
      </c>
      <c r="AV534" s="13" t="s">
        <v>76</v>
      </c>
      <c r="AW534" s="13" t="s">
        <v>188</v>
      </c>
      <c r="AX534" s="13" t="s">
        <v>68</v>
      </c>
      <c r="AY534" s="234" t="s">
        <v>175</v>
      </c>
    </row>
    <row r="535" s="13" customFormat="1">
      <c r="A535" s="13"/>
      <c r="B535" s="224"/>
      <c r="C535" s="225"/>
      <c r="D535" s="226" t="s">
        <v>186</v>
      </c>
      <c r="E535" s="227" t="s">
        <v>19</v>
      </c>
      <c r="F535" s="228" t="s">
        <v>189</v>
      </c>
      <c r="G535" s="225"/>
      <c r="H535" s="227" t="s">
        <v>19</v>
      </c>
      <c r="I535" s="229"/>
      <c r="J535" s="225"/>
      <c r="K535" s="225"/>
      <c r="L535" s="230"/>
      <c r="M535" s="231"/>
      <c r="N535" s="232"/>
      <c r="O535" s="232"/>
      <c r="P535" s="232"/>
      <c r="Q535" s="232"/>
      <c r="R535" s="232"/>
      <c r="S535" s="232"/>
      <c r="T535" s="23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4" t="s">
        <v>186</v>
      </c>
      <c r="AU535" s="234" t="s">
        <v>78</v>
      </c>
      <c r="AV535" s="13" t="s">
        <v>76</v>
      </c>
      <c r="AW535" s="13" t="s">
        <v>188</v>
      </c>
      <c r="AX535" s="13" t="s">
        <v>68</v>
      </c>
      <c r="AY535" s="234" t="s">
        <v>175</v>
      </c>
    </row>
    <row r="536" s="13" customFormat="1">
      <c r="A536" s="13"/>
      <c r="B536" s="224"/>
      <c r="C536" s="225"/>
      <c r="D536" s="226" t="s">
        <v>186</v>
      </c>
      <c r="E536" s="227" t="s">
        <v>19</v>
      </c>
      <c r="F536" s="228" t="s">
        <v>425</v>
      </c>
      <c r="G536" s="225"/>
      <c r="H536" s="227" t="s">
        <v>19</v>
      </c>
      <c r="I536" s="229"/>
      <c r="J536" s="225"/>
      <c r="K536" s="225"/>
      <c r="L536" s="230"/>
      <c r="M536" s="231"/>
      <c r="N536" s="232"/>
      <c r="O536" s="232"/>
      <c r="P536" s="232"/>
      <c r="Q536" s="232"/>
      <c r="R536" s="232"/>
      <c r="S536" s="232"/>
      <c r="T536" s="23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4" t="s">
        <v>186</v>
      </c>
      <c r="AU536" s="234" t="s">
        <v>78</v>
      </c>
      <c r="AV536" s="13" t="s">
        <v>76</v>
      </c>
      <c r="AW536" s="13" t="s">
        <v>188</v>
      </c>
      <c r="AX536" s="13" t="s">
        <v>68</v>
      </c>
      <c r="AY536" s="234" t="s">
        <v>175</v>
      </c>
    </row>
    <row r="537" s="14" customFormat="1">
      <c r="A537" s="14"/>
      <c r="B537" s="235"/>
      <c r="C537" s="236"/>
      <c r="D537" s="226" t="s">
        <v>186</v>
      </c>
      <c r="E537" s="237" t="s">
        <v>19</v>
      </c>
      <c r="F537" s="238" t="s">
        <v>612</v>
      </c>
      <c r="G537" s="236"/>
      <c r="H537" s="239">
        <v>14.82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5" t="s">
        <v>186</v>
      </c>
      <c r="AU537" s="245" t="s">
        <v>78</v>
      </c>
      <c r="AV537" s="14" t="s">
        <v>78</v>
      </c>
      <c r="AW537" s="14" t="s">
        <v>188</v>
      </c>
      <c r="AX537" s="14" t="s">
        <v>68</v>
      </c>
      <c r="AY537" s="245" t="s">
        <v>175</v>
      </c>
    </row>
    <row r="538" s="13" customFormat="1">
      <c r="A538" s="13"/>
      <c r="B538" s="224"/>
      <c r="C538" s="225"/>
      <c r="D538" s="226" t="s">
        <v>186</v>
      </c>
      <c r="E538" s="227" t="s">
        <v>19</v>
      </c>
      <c r="F538" s="228" t="s">
        <v>189</v>
      </c>
      <c r="G538" s="225"/>
      <c r="H538" s="227" t="s">
        <v>19</v>
      </c>
      <c r="I538" s="229"/>
      <c r="J538" s="225"/>
      <c r="K538" s="225"/>
      <c r="L538" s="230"/>
      <c r="M538" s="231"/>
      <c r="N538" s="232"/>
      <c r="O538" s="232"/>
      <c r="P538" s="232"/>
      <c r="Q538" s="232"/>
      <c r="R538" s="232"/>
      <c r="S538" s="232"/>
      <c r="T538" s="23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4" t="s">
        <v>186</v>
      </c>
      <c r="AU538" s="234" t="s">
        <v>78</v>
      </c>
      <c r="AV538" s="13" t="s">
        <v>76</v>
      </c>
      <c r="AW538" s="13" t="s">
        <v>188</v>
      </c>
      <c r="AX538" s="13" t="s">
        <v>68</v>
      </c>
      <c r="AY538" s="234" t="s">
        <v>175</v>
      </c>
    </row>
    <row r="539" s="13" customFormat="1">
      <c r="A539" s="13"/>
      <c r="B539" s="224"/>
      <c r="C539" s="225"/>
      <c r="D539" s="226" t="s">
        <v>186</v>
      </c>
      <c r="E539" s="227" t="s">
        <v>19</v>
      </c>
      <c r="F539" s="228" t="s">
        <v>428</v>
      </c>
      <c r="G539" s="225"/>
      <c r="H539" s="227" t="s">
        <v>19</v>
      </c>
      <c r="I539" s="229"/>
      <c r="J539" s="225"/>
      <c r="K539" s="225"/>
      <c r="L539" s="230"/>
      <c r="M539" s="231"/>
      <c r="N539" s="232"/>
      <c r="O539" s="232"/>
      <c r="P539" s="232"/>
      <c r="Q539" s="232"/>
      <c r="R539" s="232"/>
      <c r="S539" s="232"/>
      <c r="T539" s="23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4" t="s">
        <v>186</v>
      </c>
      <c r="AU539" s="234" t="s">
        <v>78</v>
      </c>
      <c r="AV539" s="13" t="s">
        <v>76</v>
      </c>
      <c r="AW539" s="13" t="s">
        <v>188</v>
      </c>
      <c r="AX539" s="13" t="s">
        <v>68</v>
      </c>
      <c r="AY539" s="234" t="s">
        <v>175</v>
      </c>
    </row>
    <row r="540" s="14" customFormat="1">
      <c r="A540" s="14"/>
      <c r="B540" s="235"/>
      <c r="C540" s="236"/>
      <c r="D540" s="226" t="s">
        <v>186</v>
      </c>
      <c r="E540" s="237" t="s">
        <v>19</v>
      </c>
      <c r="F540" s="238" t="s">
        <v>613</v>
      </c>
      <c r="G540" s="236"/>
      <c r="H540" s="239">
        <v>6.0199999999999996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5" t="s">
        <v>186</v>
      </c>
      <c r="AU540" s="245" t="s">
        <v>78</v>
      </c>
      <c r="AV540" s="14" t="s">
        <v>78</v>
      </c>
      <c r="AW540" s="14" t="s">
        <v>188</v>
      </c>
      <c r="AX540" s="14" t="s">
        <v>68</v>
      </c>
      <c r="AY540" s="245" t="s">
        <v>175</v>
      </c>
    </row>
    <row r="541" s="15" customFormat="1">
      <c r="A541" s="15"/>
      <c r="B541" s="246"/>
      <c r="C541" s="247"/>
      <c r="D541" s="226" t="s">
        <v>186</v>
      </c>
      <c r="E541" s="248" t="s">
        <v>19</v>
      </c>
      <c r="F541" s="249" t="s">
        <v>191</v>
      </c>
      <c r="G541" s="247"/>
      <c r="H541" s="250">
        <v>20.84</v>
      </c>
      <c r="I541" s="251"/>
      <c r="J541" s="247"/>
      <c r="K541" s="247"/>
      <c r="L541" s="252"/>
      <c r="M541" s="253"/>
      <c r="N541" s="254"/>
      <c r="O541" s="254"/>
      <c r="P541" s="254"/>
      <c r="Q541" s="254"/>
      <c r="R541" s="254"/>
      <c r="S541" s="254"/>
      <c r="T541" s="25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6" t="s">
        <v>186</v>
      </c>
      <c r="AU541" s="256" t="s">
        <v>78</v>
      </c>
      <c r="AV541" s="15" t="s">
        <v>182</v>
      </c>
      <c r="AW541" s="15" t="s">
        <v>188</v>
      </c>
      <c r="AX541" s="15" t="s">
        <v>76</v>
      </c>
      <c r="AY541" s="256" t="s">
        <v>175</v>
      </c>
    </row>
    <row r="542" s="2" customFormat="1" ht="24.15" customHeight="1">
      <c r="A542" s="40"/>
      <c r="B542" s="41"/>
      <c r="C542" s="206" t="s">
        <v>614</v>
      </c>
      <c r="D542" s="206" t="s">
        <v>177</v>
      </c>
      <c r="E542" s="207" t="s">
        <v>615</v>
      </c>
      <c r="F542" s="208" t="s">
        <v>616</v>
      </c>
      <c r="G542" s="209" t="s">
        <v>180</v>
      </c>
      <c r="H542" s="210">
        <v>35.116999999999997</v>
      </c>
      <c r="I542" s="211"/>
      <c r="J542" s="212">
        <f>ROUND(I542*H542,2)</f>
        <v>0</v>
      </c>
      <c r="K542" s="208" t="s">
        <v>181</v>
      </c>
      <c r="L542" s="46"/>
      <c r="M542" s="213" t="s">
        <v>19</v>
      </c>
      <c r="N542" s="214" t="s">
        <v>39</v>
      </c>
      <c r="O542" s="86"/>
      <c r="P542" s="215">
        <f>O542*H542</f>
        <v>0</v>
      </c>
      <c r="Q542" s="215">
        <v>0</v>
      </c>
      <c r="R542" s="215">
        <f>Q542*H542</f>
        <v>0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182</v>
      </c>
      <c r="AT542" s="217" t="s">
        <v>177</v>
      </c>
      <c r="AU542" s="217" t="s">
        <v>78</v>
      </c>
      <c r="AY542" s="19" t="s">
        <v>175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76</v>
      </c>
      <c r="BK542" s="218">
        <f>ROUND(I542*H542,2)</f>
        <v>0</v>
      </c>
      <c r="BL542" s="19" t="s">
        <v>182</v>
      </c>
      <c r="BM542" s="217" t="s">
        <v>617</v>
      </c>
    </row>
    <row r="543" s="2" customFormat="1">
      <c r="A543" s="40"/>
      <c r="B543" s="41"/>
      <c r="C543" s="42"/>
      <c r="D543" s="219" t="s">
        <v>184</v>
      </c>
      <c r="E543" s="42"/>
      <c r="F543" s="220" t="s">
        <v>618</v>
      </c>
      <c r="G543" s="42"/>
      <c r="H543" s="42"/>
      <c r="I543" s="221"/>
      <c r="J543" s="42"/>
      <c r="K543" s="42"/>
      <c r="L543" s="46"/>
      <c r="M543" s="222"/>
      <c r="N543" s="223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184</v>
      </c>
      <c r="AU543" s="19" t="s">
        <v>78</v>
      </c>
    </row>
    <row r="544" s="13" customFormat="1">
      <c r="A544" s="13"/>
      <c r="B544" s="224"/>
      <c r="C544" s="225"/>
      <c r="D544" s="226" t="s">
        <v>186</v>
      </c>
      <c r="E544" s="227" t="s">
        <v>19</v>
      </c>
      <c r="F544" s="228" t="s">
        <v>187</v>
      </c>
      <c r="G544" s="225"/>
      <c r="H544" s="227" t="s">
        <v>19</v>
      </c>
      <c r="I544" s="229"/>
      <c r="J544" s="225"/>
      <c r="K544" s="225"/>
      <c r="L544" s="230"/>
      <c r="M544" s="231"/>
      <c r="N544" s="232"/>
      <c r="O544" s="232"/>
      <c r="P544" s="232"/>
      <c r="Q544" s="232"/>
      <c r="R544" s="232"/>
      <c r="S544" s="232"/>
      <c r="T544" s="23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4" t="s">
        <v>186</v>
      </c>
      <c r="AU544" s="234" t="s">
        <v>78</v>
      </c>
      <c r="AV544" s="13" t="s">
        <v>76</v>
      </c>
      <c r="AW544" s="13" t="s">
        <v>188</v>
      </c>
      <c r="AX544" s="13" t="s">
        <v>68</v>
      </c>
      <c r="AY544" s="234" t="s">
        <v>175</v>
      </c>
    </row>
    <row r="545" s="13" customFormat="1">
      <c r="A545" s="13"/>
      <c r="B545" s="224"/>
      <c r="C545" s="225"/>
      <c r="D545" s="226" t="s">
        <v>186</v>
      </c>
      <c r="E545" s="227" t="s">
        <v>19</v>
      </c>
      <c r="F545" s="228" t="s">
        <v>189</v>
      </c>
      <c r="G545" s="225"/>
      <c r="H545" s="227" t="s">
        <v>19</v>
      </c>
      <c r="I545" s="229"/>
      <c r="J545" s="225"/>
      <c r="K545" s="225"/>
      <c r="L545" s="230"/>
      <c r="M545" s="231"/>
      <c r="N545" s="232"/>
      <c r="O545" s="232"/>
      <c r="P545" s="232"/>
      <c r="Q545" s="232"/>
      <c r="R545" s="232"/>
      <c r="S545" s="232"/>
      <c r="T545" s="23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4" t="s">
        <v>186</v>
      </c>
      <c r="AU545" s="234" t="s">
        <v>78</v>
      </c>
      <c r="AV545" s="13" t="s">
        <v>76</v>
      </c>
      <c r="AW545" s="13" t="s">
        <v>188</v>
      </c>
      <c r="AX545" s="13" t="s">
        <v>68</v>
      </c>
      <c r="AY545" s="234" t="s">
        <v>175</v>
      </c>
    </row>
    <row r="546" s="14" customFormat="1">
      <c r="A546" s="14"/>
      <c r="B546" s="235"/>
      <c r="C546" s="236"/>
      <c r="D546" s="226" t="s">
        <v>186</v>
      </c>
      <c r="E546" s="237" t="s">
        <v>19</v>
      </c>
      <c r="F546" s="238" t="s">
        <v>619</v>
      </c>
      <c r="G546" s="236"/>
      <c r="H546" s="239">
        <v>13.888999999999999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5" t="s">
        <v>186</v>
      </c>
      <c r="AU546" s="245" t="s">
        <v>78</v>
      </c>
      <c r="AV546" s="14" t="s">
        <v>78</v>
      </c>
      <c r="AW546" s="14" t="s">
        <v>188</v>
      </c>
      <c r="AX546" s="14" t="s">
        <v>68</v>
      </c>
      <c r="AY546" s="245" t="s">
        <v>175</v>
      </c>
    </row>
    <row r="547" s="13" customFormat="1">
      <c r="A547" s="13"/>
      <c r="B547" s="224"/>
      <c r="C547" s="225"/>
      <c r="D547" s="226" t="s">
        <v>186</v>
      </c>
      <c r="E547" s="227" t="s">
        <v>19</v>
      </c>
      <c r="F547" s="228" t="s">
        <v>425</v>
      </c>
      <c r="G547" s="225"/>
      <c r="H547" s="227" t="s">
        <v>19</v>
      </c>
      <c r="I547" s="229"/>
      <c r="J547" s="225"/>
      <c r="K547" s="225"/>
      <c r="L547" s="230"/>
      <c r="M547" s="231"/>
      <c r="N547" s="232"/>
      <c r="O547" s="232"/>
      <c r="P547" s="232"/>
      <c r="Q547" s="232"/>
      <c r="R547" s="232"/>
      <c r="S547" s="232"/>
      <c r="T547" s="23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4" t="s">
        <v>186</v>
      </c>
      <c r="AU547" s="234" t="s">
        <v>78</v>
      </c>
      <c r="AV547" s="13" t="s">
        <v>76</v>
      </c>
      <c r="AW547" s="13" t="s">
        <v>188</v>
      </c>
      <c r="AX547" s="13" t="s">
        <v>68</v>
      </c>
      <c r="AY547" s="234" t="s">
        <v>175</v>
      </c>
    </row>
    <row r="548" s="14" customFormat="1">
      <c r="A548" s="14"/>
      <c r="B548" s="235"/>
      <c r="C548" s="236"/>
      <c r="D548" s="226" t="s">
        <v>186</v>
      </c>
      <c r="E548" s="237" t="s">
        <v>19</v>
      </c>
      <c r="F548" s="238" t="s">
        <v>620</v>
      </c>
      <c r="G548" s="236"/>
      <c r="H548" s="239">
        <v>6.6499999999999995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5" t="s">
        <v>186</v>
      </c>
      <c r="AU548" s="245" t="s">
        <v>78</v>
      </c>
      <c r="AV548" s="14" t="s">
        <v>78</v>
      </c>
      <c r="AW548" s="14" t="s">
        <v>188</v>
      </c>
      <c r="AX548" s="14" t="s">
        <v>68</v>
      </c>
      <c r="AY548" s="245" t="s">
        <v>175</v>
      </c>
    </row>
    <row r="549" s="13" customFormat="1">
      <c r="A549" s="13"/>
      <c r="B549" s="224"/>
      <c r="C549" s="225"/>
      <c r="D549" s="226" t="s">
        <v>186</v>
      </c>
      <c r="E549" s="227" t="s">
        <v>19</v>
      </c>
      <c r="F549" s="228" t="s">
        <v>189</v>
      </c>
      <c r="G549" s="225"/>
      <c r="H549" s="227" t="s">
        <v>19</v>
      </c>
      <c r="I549" s="229"/>
      <c r="J549" s="225"/>
      <c r="K549" s="225"/>
      <c r="L549" s="230"/>
      <c r="M549" s="231"/>
      <c r="N549" s="232"/>
      <c r="O549" s="232"/>
      <c r="P549" s="232"/>
      <c r="Q549" s="232"/>
      <c r="R549" s="232"/>
      <c r="S549" s="232"/>
      <c r="T549" s="23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4" t="s">
        <v>186</v>
      </c>
      <c r="AU549" s="234" t="s">
        <v>78</v>
      </c>
      <c r="AV549" s="13" t="s">
        <v>76</v>
      </c>
      <c r="AW549" s="13" t="s">
        <v>188</v>
      </c>
      <c r="AX549" s="13" t="s">
        <v>68</v>
      </c>
      <c r="AY549" s="234" t="s">
        <v>175</v>
      </c>
    </row>
    <row r="550" s="13" customFormat="1">
      <c r="A550" s="13"/>
      <c r="B550" s="224"/>
      <c r="C550" s="225"/>
      <c r="D550" s="226" t="s">
        <v>186</v>
      </c>
      <c r="E550" s="227" t="s">
        <v>19</v>
      </c>
      <c r="F550" s="228" t="s">
        <v>428</v>
      </c>
      <c r="G550" s="225"/>
      <c r="H550" s="227" t="s">
        <v>19</v>
      </c>
      <c r="I550" s="229"/>
      <c r="J550" s="225"/>
      <c r="K550" s="225"/>
      <c r="L550" s="230"/>
      <c r="M550" s="231"/>
      <c r="N550" s="232"/>
      <c r="O550" s="232"/>
      <c r="P550" s="232"/>
      <c r="Q550" s="232"/>
      <c r="R550" s="232"/>
      <c r="S550" s="232"/>
      <c r="T550" s="23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4" t="s">
        <v>186</v>
      </c>
      <c r="AU550" s="234" t="s">
        <v>78</v>
      </c>
      <c r="AV550" s="13" t="s">
        <v>76</v>
      </c>
      <c r="AW550" s="13" t="s">
        <v>188</v>
      </c>
      <c r="AX550" s="13" t="s">
        <v>68</v>
      </c>
      <c r="AY550" s="234" t="s">
        <v>175</v>
      </c>
    </row>
    <row r="551" s="14" customFormat="1">
      <c r="A551" s="14"/>
      <c r="B551" s="235"/>
      <c r="C551" s="236"/>
      <c r="D551" s="226" t="s">
        <v>186</v>
      </c>
      <c r="E551" s="237" t="s">
        <v>19</v>
      </c>
      <c r="F551" s="238" t="s">
        <v>621</v>
      </c>
      <c r="G551" s="236"/>
      <c r="H551" s="239">
        <v>14.577500000000001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5" t="s">
        <v>186</v>
      </c>
      <c r="AU551" s="245" t="s">
        <v>78</v>
      </c>
      <c r="AV551" s="14" t="s">
        <v>78</v>
      </c>
      <c r="AW551" s="14" t="s">
        <v>188</v>
      </c>
      <c r="AX551" s="14" t="s">
        <v>68</v>
      </c>
      <c r="AY551" s="245" t="s">
        <v>175</v>
      </c>
    </row>
    <row r="552" s="15" customFormat="1">
      <c r="A552" s="15"/>
      <c r="B552" s="246"/>
      <c r="C552" s="247"/>
      <c r="D552" s="226" t="s">
        <v>186</v>
      </c>
      <c r="E552" s="248" t="s">
        <v>19</v>
      </c>
      <c r="F552" s="249" t="s">
        <v>191</v>
      </c>
      <c r="G552" s="247"/>
      <c r="H552" s="250">
        <v>35.116500000000002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6" t="s">
        <v>186</v>
      </c>
      <c r="AU552" s="256" t="s">
        <v>78</v>
      </c>
      <c r="AV552" s="15" t="s">
        <v>182</v>
      </c>
      <c r="AW552" s="15" t="s">
        <v>188</v>
      </c>
      <c r="AX552" s="15" t="s">
        <v>76</v>
      </c>
      <c r="AY552" s="256" t="s">
        <v>175</v>
      </c>
    </row>
    <row r="553" s="2" customFormat="1" ht="24.15" customHeight="1">
      <c r="A553" s="40"/>
      <c r="B553" s="41"/>
      <c r="C553" s="206" t="s">
        <v>622</v>
      </c>
      <c r="D553" s="206" t="s">
        <v>177</v>
      </c>
      <c r="E553" s="207" t="s">
        <v>623</v>
      </c>
      <c r="F553" s="208" t="s">
        <v>624</v>
      </c>
      <c r="G553" s="209" t="s">
        <v>402</v>
      </c>
      <c r="H553" s="210">
        <v>48.770000000000003</v>
      </c>
      <c r="I553" s="211"/>
      <c r="J553" s="212">
        <f>ROUND(I553*H553,2)</f>
        <v>0</v>
      </c>
      <c r="K553" s="208" t="s">
        <v>181</v>
      </c>
      <c r="L553" s="46"/>
      <c r="M553" s="213" t="s">
        <v>19</v>
      </c>
      <c r="N553" s="214" t="s">
        <v>39</v>
      </c>
      <c r="O553" s="86"/>
      <c r="P553" s="215">
        <f>O553*H553</f>
        <v>0</v>
      </c>
      <c r="Q553" s="215">
        <v>0</v>
      </c>
      <c r="R553" s="215">
        <f>Q553*H553</f>
        <v>0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182</v>
      </c>
      <c r="AT553" s="217" t="s">
        <v>177</v>
      </c>
      <c r="AU553" s="217" t="s">
        <v>78</v>
      </c>
      <c r="AY553" s="19" t="s">
        <v>175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76</v>
      </c>
      <c r="BK553" s="218">
        <f>ROUND(I553*H553,2)</f>
        <v>0</v>
      </c>
      <c r="BL553" s="19" t="s">
        <v>182</v>
      </c>
      <c r="BM553" s="217" t="s">
        <v>625</v>
      </c>
    </row>
    <row r="554" s="2" customFormat="1">
      <c r="A554" s="40"/>
      <c r="B554" s="41"/>
      <c r="C554" s="42"/>
      <c r="D554" s="219" t="s">
        <v>184</v>
      </c>
      <c r="E554" s="42"/>
      <c r="F554" s="220" t="s">
        <v>626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184</v>
      </c>
      <c r="AU554" s="19" t="s">
        <v>78</v>
      </c>
    </row>
    <row r="555" s="13" customFormat="1">
      <c r="A555" s="13"/>
      <c r="B555" s="224"/>
      <c r="C555" s="225"/>
      <c r="D555" s="226" t="s">
        <v>186</v>
      </c>
      <c r="E555" s="227" t="s">
        <v>19</v>
      </c>
      <c r="F555" s="228" t="s">
        <v>187</v>
      </c>
      <c r="G555" s="225"/>
      <c r="H555" s="227" t="s">
        <v>19</v>
      </c>
      <c r="I555" s="229"/>
      <c r="J555" s="225"/>
      <c r="K555" s="225"/>
      <c r="L555" s="230"/>
      <c r="M555" s="231"/>
      <c r="N555" s="232"/>
      <c r="O555" s="232"/>
      <c r="P555" s="232"/>
      <c r="Q555" s="232"/>
      <c r="R555" s="232"/>
      <c r="S555" s="232"/>
      <c r="T555" s="23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4" t="s">
        <v>186</v>
      </c>
      <c r="AU555" s="234" t="s">
        <v>78</v>
      </c>
      <c r="AV555" s="13" t="s">
        <v>76</v>
      </c>
      <c r="AW555" s="13" t="s">
        <v>188</v>
      </c>
      <c r="AX555" s="13" t="s">
        <v>68</v>
      </c>
      <c r="AY555" s="234" t="s">
        <v>175</v>
      </c>
    </row>
    <row r="556" s="13" customFormat="1">
      <c r="A556" s="13"/>
      <c r="B556" s="224"/>
      <c r="C556" s="225"/>
      <c r="D556" s="226" t="s">
        <v>186</v>
      </c>
      <c r="E556" s="227" t="s">
        <v>19</v>
      </c>
      <c r="F556" s="228" t="s">
        <v>189</v>
      </c>
      <c r="G556" s="225"/>
      <c r="H556" s="227" t="s">
        <v>19</v>
      </c>
      <c r="I556" s="229"/>
      <c r="J556" s="225"/>
      <c r="K556" s="225"/>
      <c r="L556" s="230"/>
      <c r="M556" s="231"/>
      <c r="N556" s="232"/>
      <c r="O556" s="232"/>
      <c r="P556" s="232"/>
      <c r="Q556" s="232"/>
      <c r="R556" s="232"/>
      <c r="S556" s="232"/>
      <c r="T556" s="23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4" t="s">
        <v>186</v>
      </c>
      <c r="AU556" s="234" t="s">
        <v>78</v>
      </c>
      <c r="AV556" s="13" t="s">
        <v>76</v>
      </c>
      <c r="AW556" s="13" t="s">
        <v>188</v>
      </c>
      <c r="AX556" s="13" t="s">
        <v>68</v>
      </c>
      <c r="AY556" s="234" t="s">
        <v>175</v>
      </c>
    </row>
    <row r="557" s="13" customFormat="1">
      <c r="A557" s="13"/>
      <c r="B557" s="224"/>
      <c r="C557" s="225"/>
      <c r="D557" s="226" t="s">
        <v>186</v>
      </c>
      <c r="E557" s="227" t="s">
        <v>19</v>
      </c>
      <c r="F557" s="228" t="s">
        <v>425</v>
      </c>
      <c r="G557" s="225"/>
      <c r="H557" s="227" t="s">
        <v>19</v>
      </c>
      <c r="I557" s="229"/>
      <c r="J557" s="225"/>
      <c r="K557" s="225"/>
      <c r="L557" s="230"/>
      <c r="M557" s="231"/>
      <c r="N557" s="232"/>
      <c r="O557" s="232"/>
      <c r="P557" s="232"/>
      <c r="Q557" s="232"/>
      <c r="R557" s="232"/>
      <c r="S557" s="232"/>
      <c r="T557" s="23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4" t="s">
        <v>186</v>
      </c>
      <c r="AU557" s="234" t="s">
        <v>78</v>
      </c>
      <c r="AV557" s="13" t="s">
        <v>76</v>
      </c>
      <c r="AW557" s="13" t="s">
        <v>188</v>
      </c>
      <c r="AX557" s="13" t="s">
        <v>68</v>
      </c>
      <c r="AY557" s="234" t="s">
        <v>175</v>
      </c>
    </row>
    <row r="558" s="14" customFormat="1">
      <c r="A558" s="14"/>
      <c r="B558" s="235"/>
      <c r="C558" s="236"/>
      <c r="D558" s="226" t="s">
        <v>186</v>
      </c>
      <c r="E558" s="237" t="s">
        <v>19</v>
      </c>
      <c r="F558" s="238" t="s">
        <v>627</v>
      </c>
      <c r="G558" s="236"/>
      <c r="H558" s="239">
        <v>18.34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5" t="s">
        <v>186</v>
      </c>
      <c r="AU558" s="245" t="s">
        <v>78</v>
      </c>
      <c r="AV558" s="14" t="s">
        <v>78</v>
      </c>
      <c r="AW558" s="14" t="s">
        <v>188</v>
      </c>
      <c r="AX558" s="14" t="s">
        <v>68</v>
      </c>
      <c r="AY558" s="245" t="s">
        <v>175</v>
      </c>
    </row>
    <row r="559" s="13" customFormat="1">
      <c r="A559" s="13"/>
      <c r="B559" s="224"/>
      <c r="C559" s="225"/>
      <c r="D559" s="226" t="s">
        <v>186</v>
      </c>
      <c r="E559" s="227" t="s">
        <v>19</v>
      </c>
      <c r="F559" s="228" t="s">
        <v>189</v>
      </c>
      <c r="G559" s="225"/>
      <c r="H559" s="227" t="s">
        <v>19</v>
      </c>
      <c r="I559" s="229"/>
      <c r="J559" s="225"/>
      <c r="K559" s="225"/>
      <c r="L559" s="230"/>
      <c r="M559" s="231"/>
      <c r="N559" s="232"/>
      <c r="O559" s="232"/>
      <c r="P559" s="232"/>
      <c r="Q559" s="232"/>
      <c r="R559" s="232"/>
      <c r="S559" s="232"/>
      <c r="T559" s="23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4" t="s">
        <v>186</v>
      </c>
      <c r="AU559" s="234" t="s">
        <v>78</v>
      </c>
      <c r="AV559" s="13" t="s">
        <v>76</v>
      </c>
      <c r="AW559" s="13" t="s">
        <v>188</v>
      </c>
      <c r="AX559" s="13" t="s">
        <v>68</v>
      </c>
      <c r="AY559" s="234" t="s">
        <v>175</v>
      </c>
    </row>
    <row r="560" s="13" customFormat="1">
      <c r="A560" s="13"/>
      <c r="B560" s="224"/>
      <c r="C560" s="225"/>
      <c r="D560" s="226" t="s">
        <v>186</v>
      </c>
      <c r="E560" s="227" t="s">
        <v>19</v>
      </c>
      <c r="F560" s="228" t="s">
        <v>428</v>
      </c>
      <c r="G560" s="225"/>
      <c r="H560" s="227" t="s">
        <v>19</v>
      </c>
      <c r="I560" s="229"/>
      <c r="J560" s="225"/>
      <c r="K560" s="225"/>
      <c r="L560" s="230"/>
      <c r="M560" s="231"/>
      <c r="N560" s="232"/>
      <c r="O560" s="232"/>
      <c r="P560" s="232"/>
      <c r="Q560" s="232"/>
      <c r="R560" s="232"/>
      <c r="S560" s="232"/>
      <c r="T560" s="23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4" t="s">
        <v>186</v>
      </c>
      <c r="AU560" s="234" t="s">
        <v>78</v>
      </c>
      <c r="AV560" s="13" t="s">
        <v>76</v>
      </c>
      <c r="AW560" s="13" t="s">
        <v>188</v>
      </c>
      <c r="AX560" s="13" t="s">
        <v>68</v>
      </c>
      <c r="AY560" s="234" t="s">
        <v>175</v>
      </c>
    </row>
    <row r="561" s="14" customFormat="1">
      <c r="A561" s="14"/>
      <c r="B561" s="235"/>
      <c r="C561" s="236"/>
      <c r="D561" s="226" t="s">
        <v>186</v>
      </c>
      <c r="E561" s="237" t="s">
        <v>19</v>
      </c>
      <c r="F561" s="238" t="s">
        <v>628</v>
      </c>
      <c r="G561" s="236"/>
      <c r="H561" s="239">
        <v>30.43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5" t="s">
        <v>186</v>
      </c>
      <c r="AU561" s="245" t="s">
        <v>78</v>
      </c>
      <c r="AV561" s="14" t="s">
        <v>78</v>
      </c>
      <c r="AW561" s="14" t="s">
        <v>188</v>
      </c>
      <c r="AX561" s="14" t="s">
        <v>68</v>
      </c>
      <c r="AY561" s="245" t="s">
        <v>175</v>
      </c>
    </row>
    <row r="562" s="15" customFormat="1">
      <c r="A562" s="15"/>
      <c r="B562" s="246"/>
      <c r="C562" s="247"/>
      <c r="D562" s="226" t="s">
        <v>186</v>
      </c>
      <c r="E562" s="248" t="s">
        <v>19</v>
      </c>
      <c r="F562" s="249" t="s">
        <v>191</v>
      </c>
      <c r="G562" s="247"/>
      <c r="H562" s="250">
        <v>48.769999999999996</v>
      </c>
      <c r="I562" s="251"/>
      <c r="J562" s="247"/>
      <c r="K562" s="247"/>
      <c r="L562" s="252"/>
      <c r="M562" s="253"/>
      <c r="N562" s="254"/>
      <c r="O562" s="254"/>
      <c r="P562" s="254"/>
      <c r="Q562" s="254"/>
      <c r="R562" s="254"/>
      <c r="S562" s="254"/>
      <c r="T562" s="25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56" t="s">
        <v>186</v>
      </c>
      <c r="AU562" s="256" t="s">
        <v>78</v>
      </c>
      <c r="AV562" s="15" t="s">
        <v>182</v>
      </c>
      <c r="AW562" s="15" t="s">
        <v>188</v>
      </c>
      <c r="AX562" s="15" t="s">
        <v>76</v>
      </c>
      <c r="AY562" s="256" t="s">
        <v>175</v>
      </c>
    </row>
    <row r="563" s="2" customFormat="1" ht="24.15" customHeight="1">
      <c r="A563" s="40"/>
      <c r="B563" s="41"/>
      <c r="C563" s="206" t="s">
        <v>629</v>
      </c>
      <c r="D563" s="206" t="s">
        <v>177</v>
      </c>
      <c r="E563" s="207" t="s">
        <v>630</v>
      </c>
      <c r="F563" s="208" t="s">
        <v>631</v>
      </c>
      <c r="G563" s="209" t="s">
        <v>402</v>
      </c>
      <c r="H563" s="210">
        <v>6.54</v>
      </c>
      <c r="I563" s="211"/>
      <c r="J563" s="212">
        <f>ROUND(I563*H563,2)</f>
        <v>0</v>
      </c>
      <c r="K563" s="208" t="s">
        <v>181</v>
      </c>
      <c r="L563" s="46"/>
      <c r="M563" s="213" t="s">
        <v>19</v>
      </c>
      <c r="N563" s="214" t="s">
        <v>39</v>
      </c>
      <c r="O563" s="86"/>
      <c r="P563" s="215">
        <f>O563*H563</f>
        <v>0</v>
      </c>
      <c r="Q563" s="215">
        <v>0</v>
      </c>
      <c r="R563" s="215">
        <f>Q563*H563</f>
        <v>0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182</v>
      </c>
      <c r="AT563" s="217" t="s">
        <v>177</v>
      </c>
      <c r="AU563" s="217" t="s">
        <v>78</v>
      </c>
      <c r="AY563" s="19" t="s">
        <v>175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76</v>
      </c>
      <c r="BK563" s="218">
        <f>ROUND(I563*H563,2)</f>
        <v>0</v>
      </c>
      <c r="BL563" s="19" t="s">
        <v>182</v>
      </c>
      <c r="BM563" s="217" t="s">
        <v>632</v>
      </c>
    </row>
    <row r="564" s="2" customFormat="1">
      <c r="A564" s="40"/>
      <c r="B564" s="41"/>
      <c r="C564" s="42"/>
      <c r="D564" s="219" t="s">
        <v>184</v>
      </c>
      <c r="E564" s="42"/>
      <c r="F564" s="220" t="s">
        <v>633</v>
      </c>
      <c r="G564" s="42"/>
      <c r="H564" s="42"/>
      <c r="I564" s="221"/>
      <c r="J564" s="42"/>
      <c r="K564" s="42"/>
      <c r="L564" s="46"/>
      <c r="M564" s="222"/>
      <c r="N564" s="22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184</v>
      </c>
      <c r="AU564" s="19" t="s">
        <v>78</v>
      </c>
    </row>
    <row r="565" s="13" customFormat="1">
      <c r="A565" s="13"/>
      <c r="B565" s="224"/>
      <c r="C565" s="225"/>
      <c r="D565" s="226" t="s">
        <v>186</v>
      </c>
      <c r="E565" s="227" t="s">
        <v>19</v>
      </c>
      <c r="F565" s="228" t="s">
        <v>187</v>
      </c>
      <c r="G565" s="225"/>
      <c r="H565" s="227" t="s">
        <v>19</v>
      </c>
      <c r="I565" s="229"/>
      <c r="J565" s="225"/>
      <c r="K565" s="225"/>
      <c r="L565" s="230"/>
      <c r="M565" s="231"/>
      <c r="N565" s="232"/>
      <c r="O565" s="232"/>
      <c r="P565" s="232"/>
      <c r="Q565" s="232"/>
      <c r="R565" s="232"/>
      <c r="S565" s="232"/>
      <c r="T565" s="23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4" t="s">
        <v>186</v>
      </c>
      <c r="AU565" s="234" t="s">
        <v>78</v>
      </c>
      <c r="AV565" s="13" t="s">
        <v>76</v>
      </c>
      <c r="AW565" s="13" t="s">
        <v>188</v>
      </c>
      <c r="AX565" s="13" t="s">
        <v>68</v>
      </c>
      <c r="AY565" s="234" t="s">
        <v>175</v>
      </c>
    </row>
    <row r="566" s="13" customFormat="1">
      <c r="A566" s="13"/>
      <c r="B566" s="224"/>
      <c r="C566" s="225"/>
      <c r="D566" s="226" t="s">
        <v>186</v>
      </c>
      <c r="E566" s="227" t="s">
        <v>19</v>
      </c>
      <c r="F566" s="228" t="s">
        <v>189</v>
      </c>
      <c r="G566" s="225"/>
      <c r="H566" s="227" t="s">
        <v>19</v>
      </c>
      <c r="I566" s="229"/>
      <c r="J566" s="225"/>
      <c r="K566" s="225"/>
      <c r="L566" s="230"/>
      <c r="M566" s="231"/>
      <c r="N566" s="232"/>
      <c r="O566" s="232"/>
      <c r="P566" s="232"/>
      <c r="Q566" s="232"/>
      <c r="R566" s="232"/>
      <c r="S566" s="232"/>
      <c r="T566" s="23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4" t="s">
        <v>186</v>
      </c>
      <c r="AU566" s="234" t="s">
        <v>78</v>
      </c>
      <c r="AV566" s="13" t="s">
        <v>76</v>
      </c>
      <c r="AW566" s="13" t="s">
        <v>188</v>
      </c>
      <c r="AX566" s="13" t="s">
        <v>68</v>
      </c>
      <c r="AY566" s="234" t="s">
        <v>175</v>
      </c>
    </row>
    <row r="567" s="13" customFormat="1">
      <c r="A567" s="13"/>
      <c r="B567" s="224"/>
      <c r="C567" s="225"/>
      <c r="D567" s="226" t="s">
        <v>186</v>
      </c>
      <c r="E567" s="227" t="s">
        <v>19</v>
      </c>
      <c r="F567" s="228" t="s">
        <v>425</v>
      </c>
      <c r="G567" s="225"/>
      <c r="H567" s="227" t="s">
        <v>19</v>
      </c>
      <c r="I567" s="229"/>
      <c r="J567" s="225"/>
      <c r="K567" s="225"/>
      <c r="L567" s="230"/>
      <c r="M567" s="231"/>
      <c r="N567" s="232"/>
      <c r="O567" s="232"/>
      <c r="P567" s="232"/>
      <c r="Q567" s="232"/>
      <c r="R567" s="232"/>
      <c r="S567" s="232"/>
      <c r="T567" s="23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4" t="s">
        <v>186</v>
      </c>
      <c r="AU567" s="234" t="s">
        <v>78</v>
      </c>
      <c r="AV567" s="13" t="s">
        <v>76</v>
      </c>
      <c r="AW567" s="13" t="s">
        <v>188</v>
      </c>
      <c r="AX567" s="13" t="s">
        <v>68</v>
      </c>
      <c r="AY567" s="234" t="s">
        <v>175</v>
      </c>
    </row>
    <row r="568" s="14" customFormat="1">
      <c r="A568" s="14"/>
      <c r="B568" s="235"/>
      <c r="C568" s="236"/>
      <c r="D568" s="226" t="s">
        <v>186</v>
      </c>
      <c r="E568" s="237" t="s">
        <v>19</v>
      </c>
      <c r="F568" s="238" t="s">
        <v>634</v>
      </c>
      <c r="G568" s="236"/>
      <c r="H568" s="239">
        <v>4.8200000000000003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5" t="s">
        <v>186</v>
      </c>
      <c r="AU568" s="245" t="s">
        <v>78</v>
      </c>
      <c r="AV568" s="14" t="s">
        <v>78</v>
      </c>
      <c r="AW568" s="14" t="s">
        <v>188</v>
      </c>
      <c r="AX568" s="14" t="s">
        <v>68</v>
      </c>
      <c r="AY568" s="245" t="s">
        <v>175</v>
      </c>
    </row>
    <row r="569" s="13" customFormat="1">
      <c r="A569" s="13"/>
      <c r="B569" s="224"/>
      <c r="C569" s="225"/>
      <c r="D569" s="226" t="s">
        <v>186</v>
      </c>
      <c r="E569" s="227" t="s">
        <v>19</v>
      </c>
      <c r="F569" s="228" t="s">
        <v>189</v>
      </c>
      <c r="G569" s="225"/>
      <c r="H569" s="227" t="s">
        <v>19</v>
      </c>
      <c r="I569" s="229"/>
      <c r="J569" s="225"/>
      <c r="K569" s="225"/>
      <c r="L569" s="230"/>
      <c r="M569" s="231"/>
      <c r="N569" s="232"/>
      <c r="O569" s="232"/>
      <c r="P569" s="232"/>
      <c r="Q569" s="232"/>
      <c r="R569" s="232"/>
      <c r="S569" s="232"/>
      <c r="T569" s="23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4" t="s">
        <v>186</v>
      </c>
      <c r="AU569" s="234" t="s">
        <v>78</v>
      </c>
      <c r="AV569" s="13" t="s">
        <v>76</v>
      </c>
      <c r="AW569" s="13" t="s">
        <v>188</v>
      </c>
      <c r="AX569" s="13" t="s">
        <v>68</v>
      </c>
      <c r="AY569" s="234" t="s">
        <v>175</v>
      </c>
    </row>
    <row r="570" s="13" customFormat="1">
      <c r="A570" s="13"/>
      <c r="B570" s="224"/>
      <c r="C570" s="225"/>
      <c r="D570" s="226" t="s">
        <v>186</v>
      </c>
      <c r="E570" s="227" t="s">
        <v>19</v>
      </c>
      <c r="F570" s="228" t="s">
        <v>428</v>
      </c>
      <c r="G570" s="225"/>
      <c r="H570" s="227" t="s">
        <v>19</v>
      </c>
      <c r="I570" s="229"/>
      <c r="J570" s="225"/>
      <c r="K570" s="225"/>
      <c r="L570" s="230"/>
      <c r="M570" s="231"/>
      <c r="N570" s="232"/>
      <c r="O570" s="232"/>
      <c r="P570" s="232"/>
      <c r="Q570" s="232"/>
      <c r="R570" s="232"/>
      <c r="S570" s="232"/>
      <c r="T570" s="23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4" t="s">
        <v>186</v>
      </c>
      <c r="AU570" s="234" t="s">
        <v>78</v>
      </c>
      <c r="AV570" s="13" t="s">
        <v>76</v>
      </c>
      <c r="AW570" s="13" t="s">
        <v>188</v>
      </c>
      <c r="AX570" s="13" t="s">
        <v>68</v>
      </c>
      <c r="AY570" s="234" t="s">
        <v>175</v>
      </c>
    </row>
    <row r="571" s="14" customFormat="1">
      <c r="A571" s="14"/>
      <c r="B571" s="235"/>
      <c r="C571" s="236"/>
      <c r="D571" s="226" t="s">
        <v>186</v>
      </c>
      <c r="E571" s="237" t="s">
        <v>19</v>
      </c>
      <c r="F571" s="238" t="s">
        <v>635</v>
      </c>
      <c r="G571" s="236"/>
      <c r="H571" s="239">
        <v>1.72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5" t="s">
        <v>186</v>
      </c>
      <c r="AU571" s="245" t="s">
        <v>78</v>
      </c>
      <c r="AV571" s="14" t="s">
        <v>78</v>
      </c>
      <c r="AW571" s="14" t="s">
        <v>188</v>
      </c>
      <c r="AX571" s="14" t="s">
        <v>68</v>
      </c>
      <c r="AY571" s="245" t="s">
        <v>175</v>
      </c>
    </row>
    <row r="572" s="15" customFormat="1">
      <c r="A572" s="15"/>
      <c r="B572" s="246"/>
      <c r="C572" s="247"/>
      <c r="D572" s="226" t="s">
        <v>186</v>
      </c>
      <c r="E572" s="248" t="s">
        <v>19</v>
      </c>
      <c r="F572" s="249" t="s">
        <v>191</v>
      </c>
      <c r="G572" s="247"/>
      <c r="H572" s="250">
        <v>6.54</v>
      </c>
      <c r="I572" s="251"/>
      <c r="J572" s="247"/>
      <c r="K572" s="247"/>
      <c r="L572" s="252"/>
      <c r="M572" s="253"/>
      <c r="N572" s="254"/>
      <c r="O572" s="254"/>
      <c r="P572" s="254"/>
      <c r="Q572" s="254"/>
      <c r="R572" s="254"/>
      <c r="S572" s="254"/>
      <c r="T572" s="25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56" t="s">
        <v>186</v>
      </c>
      <c r="AU572" s="256" t="s">
        <v>78</v>
      </c>
      <c r="AV572" s="15" t="s">
        <v>182</v>
      </c>
      <c r="AW572" s="15" t="s">
        <v>188</v>
      </c>
      <c r="AX572" s="15" t="s">
        <v>76</v>
      </c>
      <c r="AY572" s="256" t="s">
        <v>175</v>
      </c>
    </row>
    <row r="573" s="2" customFormat="1" ht="24.15" customHeight="1">
      <c r="A573" s="40"/>
      <c r="B573" s="41"/>
      <c r="C573" s="206" t="s">
        <v>636</v>
      </c>
      <c r="D573" s="206" t="s">
        <v>177</v>
      </c>
      <c r="E573" s="207" t="s">
        <v>637</v>
      </c>
      <c r="F573" s="208" t="s">
        <v>638</v>
      </c>
      <c r="G573" s="209" t="s">
        <v>402</v>
      </c>
      <c r="H573" s="210">
        <v>136.5</v>
      </c>
      <c r="I573" s="211"/>
      <c r="J573" s="212">
        <f>ROUND(I573*H573,2)</f>
        <v>0</v>
      </c>
      <c r="K573" s="208" t="s">
        <v>181</v>
      </c>
      <c r="L573" s="46"/>
      <c r="M573" s="213" t="s">
        <v>19</v>
      </c>
      <c r="N573" s="214" t="s">
        <v>39</v>
      </c>
      <c r="O573" s="86"/>
      <c r="P573" s="215">
        <f>O573*H573</f>
        <v>0</v>
      </c>
      <c r="Q573" s="215">
        <v>0</v>
      </c>
      <c r="R573" s="215">
        <f>Q573*H573</f>
        <v>0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182</v>
      </c>
      <c r="AT573" s="217" t="s">
        <v>177</v>
      </c>
      <c r="AU573" s="217" t="s">
        <v>78</v>
      </c>
      <c r="AY573" s="19" t="s">
        <v>175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76</v>
      </c>
      <c r="BK573" s="218">
        <f>ROUND(I573*H573,2)</f>
        <v>0</v>
      </c>
      <c r="BL573" s="19" t="s">
        <v>182</v>
      </c>
      <c r="BM573" s="217" t="s">
        <v>639</v>
      </c>
    </row>
    <row r="574" s="2" customFormat="1">
      <c r="A574" s="40"/>
      <c r="B574" s="41"/>
      <c r="C574" s="42"/>
      <c r="D574" s="219" t="s">
        <v>184</v>
      </c>
      <c r="E574" s="42"/>
      <c r="F574" s="220" t="s">
        <v>640</v>
      </c>
      <c r="G574" s="42"/>
      <c r="H574" s="42"/>
      <c r="I574" s="221"/>
      <c r="J574" s="42"/>
      <c r="K574" s="42"/>
      <c r="L574" s="46"/>
      <c r="M574" s="222"/>
      <c r="N574" s="22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184</v>
      </c>
      <c r="AU574" s="19" t="s">
        <v>78</v>
      </c>
    </row>
    <row r="575" s="13" customFormat="1">
      <c r="A575" s="13"/>
      <c r="B575" s="224"/>
      <c r="C575" s="225"/>
      <c r="D575" s="226" t="s">
        <v>186</v>
      </c>
      <c r="E575" s="227" t="s">
        <v>19</v>
      </c>
      <c r="F575" s="228" t="s">
        <v>187</v>
      </c>
      <c r="G575" s="225"/>
      <c r="H575" s="227" t="s">
        <v>19</v>
      </c>
      <c r="I575" s="229"/>
      <c r="J575" s="225"/>
      <c r="K575" s="225"/>
      <c r="L575" s="230"/>
      <c r="M575" s="231"/>
      <c r="N575" s="232"/>
      <c r="O575" s="232"/>
      <c r="P575" s="232"/>
      <c r="Q575" s="232"/>
      <c r="R575" s="232"/>
      <c r="S575" s="232"/>
      <c r="T575" s="23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4" t="s">
        <v>186</v>
      </c>
      <c r="AU575" s="234" t="s">
        <v>78</v>
      </c>
      <c r="AV575" s="13" t="s">
        <v>76</v>
      </c>
      <c r="AW575" s="13" t="s">
        <v>188</v>
      </c>
      <c r="AX575" s="13" t="s">
        <v>68</v>
      </c>
      <c r="AY575" s="234" t="s">
        <v>175</v>
      </c>
    </row>
    <row r="576" s="13" customFormat="1">
      <c r="A576" s="13"/>
      <c r="B576" s="224"/>
      <c r="C576" s="225"/>
      <c r="D576" s="226" t="s">
        <v>186</v>
      </c>
      <c r="E576" s="227" t="s">
        <v>19</v>
      </c>
      <c r="F576" s="228" t="s">
        <v>189</v>
      </c>
      <c r="G576" s="225"/>
      <c r="H576" s="227" t="s">
        <v>19</v>
      </c>
      <c r="I576" s="229"/>
      <c r="J576" s="225"/>
      <c r="K576" s="225"/>
      <c r="L576" s="230"/>
      <c r="M576" s="231"/>
      <c r="N576" s="232"/>
      <c r="O576" s="232"/>
      <c r="P576" s="232"/>
      <c r="Q576" s="232"/>
      <c r="R576" s="232"/>
      <c r="S576" s="232"/>
      <c r="T576" s="23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4" t="s">
        <v>186</v>
      </c>
      <c r="AU576" s="234" t="s">
        <v>78</v>
      </c>
      <c r="AV576" s="13" t="s">
        <v>76</v>
      </c>
      <c r="AW576" s="13" t="s">
        <v>188</v>
      </c>
      <c r="AX576" s="13" t="s">
        <v>68</v>
      </c>
      <c r="AY576" s="234" t="s">
        <v>175</v>
      </c>
    </row>
    <row r="577" s="13" customFormat="1">
      <c r="A577" s="13"/>
      <c r="B577" s="224"/>
      <c r="C577" s="225"/>
      <c r="D577" s="226" t="s">
        <v>186</v>
      </c>
      <c r="E577" s="227" t="s">
        <v>19</v>
      </c>
      <c r="F577" s="228" t="s">
        <v>425</v>
      </c>
      <c r="G577" s="225"/>
      <c r="H577" s="227" t="s">
        <v>19</v>
      </c>
      <c r="I577" s="229"/>
      <c r="J577" s="225"/>
      <c r="K577" s="225"/>
      <c r="L577" s="230"/>
      <c r="M577" s="231"/>
      <c r="N577" s="232"/>
      <c r="O577" s="232"/>
      <c r="P577" s="232"/>
      <c r="Q577" s="232"/>
      <c r="R577" s="232"/>
      <c r="S577" s="232"/>
      <c r="T577" s="23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4" t="s">
        <v>186</v>
      </c>
      <c r="AU577" s="234" t="s">
        <v>78</v>
      </c>
      <c r="AV577" s="13" t="s">
        <v>76</v>
      </c>
      <c r="AW577" s="13" t="s">
        <v>188</v>
      </c>
      <c r="AX577" s="13" t="s">
        <v>68</v>
      </c>
      <c r="AY577" s="234" t="s">
        <v>175</v>
      </c>
    </row>
    <row r="578" s="14" customFormat="1">
      <c r="A578" s="14"/>
      <c r="B578" s="235"/>
      <c r="C578" s="236"/>
      <c r="D578" s="226" t="s">
        <v>186</v>
      </c>
      <c r="E578" s="237" t="s">
        <v>19</v>
      </c>
      <c r="F578" s="238" t="s">
        <v>641</v>
      </c>
      <c r="G578" s="236"/>
      <c r="H578" s="239">
        <v>77</v>
      </c>
      <c r="I578" s="240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5" t="s">
        <v>186</v>
      </c>
      <c r="AU578" s="245" t="s">
        <v>78</v>
      </c>
      <c r="AV578" s="14" t="s">
        <v>78</v>
      </c>
      <c r="AW578" s="14" t="s">
        <v>188</v>
      </c>
      <c r="AX578" s="14" t="s">
        <v>68</v>
      </c>
      <c r="AY578" s="245" t="s">
        <v>175</v>
      </c>
    </row>
    <row r="579" s="13" customFormat="1">
      <c r="A579" s="13"/>
      <c r="B579" s="224"/>
      <c r="C579" s="225"/>
      <c r="D579" s="226" t="s">
        <v>186</v>
      </c>
      <c r="E579" s="227" t="s">
        <v>19</v>
      </c>
      <c r="F579" s="228" t="s">
        <v>428</v>
      </c>
      <c r="G579" s="225"/>
      <c r="H579" s="227" t="s">
        <v>19</v>
      </c>
      <c r="I579" s="229"/>
      <c r="J579" s="225"/>
      <c r="K579" s="225"/>
      <c r="L579" s="230"/>
      <c r="M579" s="231"/>
      <c r="N579" s="232"/>
      <c r="O579" s="232"/>
      <c r="P579" s="232"/>
      <c r="Q579" s="232"/>
      <c r="R579" s="232"/>
      <c r="S579" s="232"/>
      <c r="T579" s="23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4" t="s">
        <v>186</v>
      </c>
      <c r="AU579" s="234" t="s">
        <v>78</v>
      </c>
      <c r="AV579" s="13" t="s">
        <v>76</v>
      </c>
      <c r="AW579" s="13" t="s">
        <v>188</v>
      </c>
      <c r="AX579" s="13" t="s">
        <v>68</v>
      </c>
      <c r="AY579" s="234" t="s">
        <v>175</v>
      </c>
    </row>
    <row r="580" s="14" customFormat="1">
      <c r="A580" s="14"/>
      <c r="B580" s="235"/>
      <c r="C580" s="236"/>
      <c r="D580" s="226" t="s">
        <v>186</v>
      </c>
      <c r="E580" s="237" t="s">
        <v>19</v>
      </c>
      <c r="F580" s="238" t="s">
        <v>642</v>
      </c>
      <c r="G580" s="236"/>
      <c r="H580" s="239">
        <v>59.5</v>
      </c>
      <c r="I580" s="240"/>
      <c r="J580" s="236"/>
      <c r="K580" s="236"/>
      <c r="L580" s="241"/>
      <c r="M580" s="242"/>
      <c r="N580" s="243"/>
      <c r="O580" s="243"/>
      <c r="P580" s="243"/>
      <c r="Q580" s="243"/>
      <c r="R580" s="243"/>
      <c r="S580" s="243"/>
      <c r="T580" s="24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5" t="s">
        <v>186</v>
      </c>
      <c r="AU580" s="245" t="s">
        <v>78</v>
      </c>
      <c r="AV580" s="14" t="s">
        <v>78</v>
      </c>
      <c r="AW580" s="14" t="s">
        <v>188</v>
      </c>
      <c r="AX580" s="14" t="s">
        <v>68</v>
      </c>
      <c r="AY580" s="245" t="s">
        <v>175</v>
      </c>
    </row>
    <row r="581" s="15" customFormat="1">
      <c r="A581" s="15"/>
      <c r="B581" s="246"/>
      <c r="C581" s="247"/>
      <c r="D581" s="226" t="s">
        <v>186</v>
      </c>
      <c r="E581" s="248" t="s">
        <v>19</v>
      </c>
      <c r="F581" s="249" t="s">
        <v>191</v>
      </c>
      <c r="G581" s="247"/>
      <c r="H581" s="250">
        <v>136.5</v>
      </c>
      <c r="I581" s="251"/>
      <c r="J581" s="247"/>
      <c r="K581" s="247"/>
      <c r="L581" s="252"/>
      <c r="M581" s="253"/>
      <c r="N581" s="254"/>
      <c r="O581" s="254"/>
      <c r="P581" s="254"/>
      <c r="Q581" s="254"/>
      <c r="R581" s="254"/>
      <c r="S581" s="254"/>
      <c r="T581" s="25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6" t="s">
        <v>186</v>
      </c>
      <c r="AU581" s="256" t="s">
        <v>78</v>
      </c>
      <c r="AV581" s="15" t="s">
        <v>182</v>
      </c>
      <c r="AW581" s="15" t="s">
        <v>188</v>
      </c>
      <c r="AX581" s="15" t="s">
        <v>76</v>
      </c>
      <c r="AY581" s="256" t="s">
        <v>175</v>
      </c>
    </row>
    <row r="582" s="2" customFormat="1" ht="24.15" customHeight="1">
      <c r="A582" s="40"/>
      <c r="B582" s="41"/>
      <c r="C582" s="206" t="s">
        <v>643</v>
      </c>
      <c r="D582" s="206" t="s">
        <v>177</v>
      </c>
      <c r="E582" s="207" t="s">
        <v>644</v>
      </c>
      <c r="F582" s="208" t="s">
        <v>645</v>
      </c>
      <c r="G582" s="209" t="s">
        <v>180</v>
      </c>
      <c r="H582" s="210">
        <v>40.886000000000003</v>
      </c>
      <c r="I582" s="211"/>
      <c r="J582" s="212">
        <f>ROUND(I582*H582,2)</f>
        <v>0</v>
      </c>
      <c r="K582" s="208" t="s">
        <v>181</v>
      </c>
      <c r="L582" s="46"/>
      <c r="M582" s="213" t="s">
        <v>19</v>
      </c>
      <c r="N582" s="214" t="s">
        <v>39</v>
      </c>
      <c r="O582" s="86"/>
      <c r="P582" s="215">
        <f>O582*H582</f>
        <v>0</v>
      </c>
      <c r="Q582" s="215">
        <v>0</v>
      </c>
      <c r="R582" s="215">
        <f>Q582*H582</f>
        <v>0</v>
      </c>
      <c r="S582" s="215">
        <v>0</v>
      </c>
      <c r="T582" s="21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7" t="s">
        <v>182</v>
      </c>
      <c r="AT582" s="217" t="s">
        <v>177</v>
      </c>
      <c r="AU582" s="217" t="s">
        <v>78</v>
      </c>
      <c r="AY582" s="19" t="s">
        <v>175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9" t="s">
        <v>76</v>
      </c>
      <c r="BK582" s="218">
        <f>ROUND(I582*H582,2)</f>
        <v>0</v>
      </c>
      <c r="BL582" s="19" t="s">
        <v>182</v>
      </c>
      <c r="BM582" s="217" t="s">
        <v>646</v>
      </c>
    </row>
    <row r="583" s="2" customFormat="1">
      <c r="A583" s="40"/>
      <c r="B583" s="41"/>
      <c r="C583" s="42"/>
      <c r="D583" s="219" t="s">
        <v>184</v>
      </c>
      <c r="E583" s="42"/>
      <c r="F583" s="220" t="s">
        <v>647</v>
      </c>
      <c r="G583" s="42"/>
      <c r="H583" s="42"/>
      <c r="I583" s="221"/>
      <c r="J583" s="42"/>
      <c r="K583" s="42"/>
      <c r="L583" s="46"/>
      <c r="M583" s="222"/>
      <c r="N583" s="223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184</v>
      </c>
      <c r="AU583" s="19" t="s">
        <v>78</v>
      </c>
    </row>
    <row r="584" s="13" customFormat="1">
      <c r="A584" s="13"/>
      <c r="B584" s="224"/>
      <c r="C584" s="225"/>
      <c r="D584" s="226" t="s">
        <v>186</v>
      </c>
      <c r="E584" s="227" t="s">
        <v>19</v>
      </c>
      <c r="F584" s="228" t="s">
        <v>187</v>
      </c>
      <c r="G584" s="225"/>
      <c r="H584" s="227" t="s">
        <v>19</v>
      </c>
      <c r="I584" s="229"/>
      <c r="J584" s="225"/>
      <c r="K584" s="225"/>
      <c r="L584" s="230"/>
      <c r="M584" s="231"/>
      <c r="N584" s="232"/>
      <c r="O584" s="232"/>
      <c r="P584" s="232"/>
      <c r="Q584" s="232"/>
      <c r="R584" s="232"/>
      <c r="S584" s="232"/>
      <c r="T584" s="23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4" t="s">
        <v>186</v>
      </c>
      <c r="AU584" s="234" t="s">
        <v>78</v>
      </c>
      <c r="AV584" s="13" t="s">
        <v>76</v>
      </c>
      <c r="AW584" s="13" t="s">
        <v>188</v>
      </c>
      <c r="AX584" s="13" t="s">
        <v>68</v>
      </c>
      <c r="AY584" s="234" t="s">
        <v>175</v>
      </c>
    </row>
    <row r="585" s="13" customFormat="1">
      <c r="A585" s="13"/>
      <c r="B585" s="224"/>
      <c r="C585" s="225"/>
      <c r="D585" s="226" t="s">
        <v>186</v>
      </c>
      <c r="E585" s="227" t="s">
        <v>19</v>
      </c>
      <c r="F585" s="228" t="s">
        <v>189</v>
      </c>
      <c r="G585" s="225"/>
      <c r="H585" s="227" t="s">
        <v>19</v>
      </c>
      <c r="I585" s="229"/>
      <c r="J585" s="225"/>
      <c r="K585" s="225"/>
      <c r="L585" s="230"/>
      <c r="M585" s="231"/>
      <c r="N585" s="232"/>
      <c r="O585" s="232"/>
      <c r="P585" s="232"/>
      <c r="Q585" s="232"/>
      <c r="R585" s="232"/>
      <c r="S585" s="232"/>
      <c r="T585" s="23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4" t="s">
        <v>186</v>
      </c>
      <c r="AU585" s="234" t="s">
        <v>78</v>
      </c>
      <c r="AV585" s="13" t="s">
        <v>76</v>
      </c>
      <c r="AW585" s="13" t="s">
        <v>188</v>
      </c>
      <c r="AX585" s="13" t="s">
        <v>68</v>
      </c>
      <c r="AY585" s="234" t="s">
        <v>175</v>
      </c>
    </row>
    <row r="586" s="14" customFormat="1">
      <c r="A586" s="14"/>
      <c r="B586" s="235"/>
      <c r="C586" s="236"/>
      <c r="D586" s="226" t="s">
        <v>186</v>
      </c>
      <c r="E586" s="237" t="s">
        <v>19</v>
      </c>
      <c r="F586" s="238" t="s">
        <v>648</v>
      </c>
      <c r="G586" s="236"/>
      <c r="H586" s="239">
        <v>4.3200000000000003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5" t="s">
        <v>186</v>
      </c>
      <c r="AU586" s="245" t="s">
        <v>78</v>
      </c>
      <c r="AV586" s="14" t="s">
        <v>78</v>
      </c>
      <c r="AW586" s="14" t="s">
        <v>188</v>
      </c>
      <c r="AX586" s="14" t="s">
        <v>68</v>
      </c>
      <c r="AY586" s="245" t="s">
        <v>175</v>
      </c>
    </row>
    <row r="587" s="14" customFormat="1">
      <c r="A587" s="14"/>
      <c r="B587" s="235"/>
      <c r="C587" s="236"/>
      <c r="D587" s="226" t="s">
        <v>186</v>
      </c>
      <c r="E587" s="237" t="s">
        <v>19</v>
      </c>
      <c r="F587" s="238" t="s">
        <v>649</v>
      </c>
      <c r="G587" s="236"/>
      <c r="H587" s="239">
        <v>1.216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5" t="s">
        <v>186</v>
      </c>
      <c r="AU587" s="245" t="s">
        <v>78</v>
      </c>
      <c r="AV587" s="14" t="s">
        <v>78</v>
      </c>
      <c r="AW587" s="14" t="s">
        <v>188</v>
      </c>
      <c r="AX587" s="14" t="s">
        <v>68</v>
      </c>
      <c r="AY587" s="245" t="s">
        <v>175</v>
      </c>
    </row>
    <row r="588" s="14" customFormat="1">
      <c r="A588" s="14"/>
      <c r="B588" s="235"/>
      <c r="C588" s="236"/>
      <c r="D588" s="226" t="s">
        <v>186</v>
      </c>
      <c r="E588" s="237" t="s">
        <v>19</v>
      </c>
      <c r="F588" s="238" t="s">
        <v>650</v>
      </c>
      <c r="G588" s="236"/>
      <c r="H588" s="239">
        <v>24.000000000000004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5" t="s">
        <v>186</v>
      </c>
      <c r="AU588" s="245" t="s">
        <v>78</v>
      </c>
      <c r="AV588" s="14" t="s">
        <v>78</v>
      </c>
      <c r="AW588" s="14" t="s">
        <v>188</v>
      </c>
      <c r="AX588" s="14" t="s">
        <v>68</v>
      </c>
      <c r="AY588" s="245" t="s">
        <v>175</v>
      </c>
    </row>
    <row r="589" s="14" customFormat="1">
      <c r="A589" s="14"/>
      <c r="B589" s="235"/>
      <c r="C589" s="236"/>
      <c r="D589" s="226" t="s">
        <v>186</v>
      </c>
      <c r="E589" s="237" t="s">
        <v>19</v>
      </c>
      <c r="F589" s="238" t="s">
        <v>651</v>
      </c>
      <c r="G589" s="236"/>
      <c r="H589" s="239">
        <v>0.77399999999999991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5" t="s">
        <v>186</v>
      </c>
      <c r="AU589" s="245" t="s">
        <v>78</v>
      </c>
      <c r="AV589" s="14" t="s">
        <v>78</v>
      </c>
      <c r="AW589" s="14" t="s">
        <v>188</v>
      </c>
      <c r="AX589" s="14" t="s">
        <v>68</v>
      </c>
      <c r="AY589" s="245" t="s">
        <v>175</v>
      </c>
    </row>
    <row r="590" s="14" customFormat="1">
      <c r="A590" s="14"/>
      <c r="B590" s="235"/>
      <c r="C590" s="236"/>
      <c r="D590" s="226" t="s">
        <v>186</v>
      </c>
      <c r="E590" s="237" t="s">
        <v>19</v>
      </c>
      <c r="F590" s="238" t="s">
        <v>652</v>
      </c>
      <c r="G590" s="236"/>
      <c r="H590" s="239">
        <v>1.5840000000000001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5" t="s">
        <v>186</v>
      </c>
      <c r="AU590" s="245" t="s">
        <v>78</v>
      </c>
      <c r="AV590" s="14" t="s">
        <v>78</v>
      </c>
      <c r="AW590" s="14" t="s">
        <v>188</v>
      </c>
      <c r="AX590" s="14" t="s">
        <v>68</v>
      </c>
      <c r="AY590" s="245" t="s">
        <v>175</v>
      </c>
    </row>
    <row r="591" s="14" customFormat="1">
      <c r="A591" s="14"/>
      <c r="B591" s="235"/>
      <c r="C591" s="236"/>
      <c r="D591" s="226" t="s">
        <v>186</v>
      </c>
      <c r="E591" s="237" t="s">
        <v>19</v>
      </c>
      <c r="F591" s="238" t="s">
        <v>653</v>
      </c>
      <c r="G591" s="236"/>
      <c r="H591" s="239">
        <v>7.2000000000000002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5" t="s">
        <v>186</v>
      </c>
      <c r="AU591" s="245" t="s">
        <v>78</v>
      </c>
      <c r="AV591" s="14" t="s">
        <v>78</v>
      </c>
      <c r="AW591" s="14" t="s">
        <v>188</v>
      </c>
      <c r="AX591" s="14" t="s">
        <v>68</v>
      </c>
      <c r="AY591" s="245" t="s">
        <v>175</v>
      </c>
    </row>
    <row r="592" s="14" customFormat="1">
      <c r="A592" s="14"/>
      <c r="B592" s="235"/>
      <c r="C592" s="236"/>
      <c r="D592" s="226" t="s">
        <v>186</v>
      </c>
      <c r="E592" s="237" t="s">
        <v>19</v>
      </c>
      <c r="F592" s="238" t="s">
        <v>654</v>
      </c>
      <c r="G592" s="236"/>
      <c r="H592" s="239">
        <v>1.7919999999999998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5" t="s">
        <v>186</v>
      </c>
      <c r="AU592" s="245" t="s">
        <v>78</v>
      </c>
      <c r="AV592" s="14" t="s">
        <v>78</v>
      </c>
      <c r="AW592" s="14" t="s">
        <v>188</v>
      </c>
      <c r="AX592" s="14" t="s">
        <v>68</v>
      </c>
      <c r="AY592" s="245" t="s">
        <v>175</v>
      </c>
    </row>
    <row r="593" s="15" customFormat="1">
      <c r="A593" s="15"/>
      <c r="B593" s="246"/>
      <c r="C593" s="247"/>
      <c r="D593" s="226" t="s">
        <v>186</v>
      </c>
      <c r="E593" s="248" t="s">
        <v>19</v>
      </c>
      <c r="F593" s="249" t="s">
        <v>191</v>
      </c>
      <c r="G593" s="247"/>
      <c r="H593" s="250">
        <v>40.88600000000001</v>
      </c>
      <c r="I593" s="251"/>
      <c r="J593" s="247"/>
      <c r="K593" s="247"/>
      <c r="L593" s="252"/>
      <c r="M593" s="253"/>
      <c r="N593" s="254"/>
      <c r="O593" s="254"/>
      <c r="P593" s="254"/>
      <c r="Q593" s="254"/>
      <c r="R593" s="254"/>
      <c r="S593" s="254"/>
      <c r="T593" s="25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6" t="s">
        <v>186</v>
      </c>
      <c r="AU593" s="256" t="s">
        <v>78</v>
      </c>
      <c r="AV593" s="15" t="s">
        <v>182</v>
      </c>
      <c r="AW593" s="15" t="s">
        <v>188</v>
      </c>
      <c r="AX593" s="15" t="s">
        <v>76</v>
      </c>
      <c r="AY593" s="256" t="s">
        <v>175</v>
      </c>
    </row>
    <row r="594" s="2" customFormat="1" ht="24.15" customHeight="1">
      <c r="A594" s="40"/>
      <c r="B594" s="41"/>
      <c r="C594" s="206" t="s">
        <v>655</v>
      </c>
      <c r="D594" s="206" t="s">
        <v>177</v>
      </c>
      <c r="E594" s="207" t="s">
        <v>656</v>
      </c>
      <c r="F594" s="208" t="s">
        <v>657</v>
      </c>
      <c r="G594" s="209" t="s">
        <v>180</v>
      </c>
      <c r="H594" s="210">
        <v>6.5119999999999996</v>
      </c>
      <c r="I594" s="211"/>
      <c r="J594" s="212">
        <f>ROUND(I594*H594,2)</f>
        <v>0</v>
      </c>
      <c r="K594" s="208" t="s">
        <v>181</v>
      </c>
      <c r="L594" s="46"/>
      <c r="M594" s="213" t="s">
        <v>19</v>
      </c>
      <c r="N594" s="214" t="s">
        <v>39</v>
      </c>
      <c r="O594" s="86"/>
      <c r="P594" s="215">
        <f>O594*H594</f>
        <v>0</v>
      </c>
      <c r="Q594" s="215">
        <v>0</v>
      </c>
      <c r="R594" s="215">
        <f>Q594*H594</f>
        <v>0</v>
      </c>
      <c r="S594" s="215">
        <v>0</v>
      </c>
      <c r="T594" s="21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17" t="s">
        <v>182</v>
      </c>
      <c r="AT594" s="217" t="s">
        <v>177</v>
      </c>
      <c r="AU594" s="217" t="s">
        <v>78</v>
      </c>
      <c r="AY594" s="19" t="s">
        <v>175</v>
      </c>
      <c r="BE594" s="218">
        <f>IF(N594="základní",J594,0)</f>
        <v>0</v>
      </c>
      <c r="BF594" s="218">
        <f>IF(N594="snížená",J594,0)</f>
        <v>0</v>
      </c>
      <c r="BG594" s="218">
        <f>IF(N594="zákl. přenesená",J594,0)</f>
        <v>0</v>
      </c>
      <c r="BH594" s="218">
        <f>IF(N594="sníž. přenesená",J594,0)</f>
        <v>0</v>
      </c>
      <c r="BI594" s="218">
        <f>IF(N594="nulová",J594,0)</f>
        <v>0</v>
      </c>
      <c r="BJ594" s="19" t="s">
        <v>76</v>
      </c>
      <c r="BK594" s="218">
        <f>ROUND(I594*H594,2)</f>
        <v>0</v>
      </c>
      <c r="BL594" s="19" t="s">
        <v>182</v>
      </c>
      <c r="BM594" s="217" t="s">
        <v>658</v>
      </c>
    </row>
    <row r="595" s="2" customFormat="1">
      <c r="A595" s="40"/>
      <c r="B595" s="41"/>
      <c r="C595" s="42"/>
      <c r="D595" s="219" t="s">
        <v>184</v>
      </c>
      <c r="E595" s="42"/>
      <c r="F595" s="220" t="s">
        <v>659</v>
      </c>
      <c r="G595" s="42"/>
      <c r="H595" s="42"/>
      <c r="I595" s="221"/>
      <c r="J595" s="42"/>
      <c r="K595" s="42"/>
      <c r="L595" s="46"/>
      <c r="M595" s="222"/>
      <c r="N595" s="223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184</v>
      </c>
      <c r="AU595" s="19" t="s">
        <v>78</v>
      </c>
    </row>
    <row r="596" s="13" customFormat="1">
      <c r="A596" s="13"/>
      <c r="B596" s="224"/>
      <c r="C596" s="225"/>
      <c r="D596" s="226" t="s">
        <v>186</v>
      </c>
      <c r="E596" s="227" t="s">
        <v>19</v>
      </c>
      <c r="F596" s="228" t="s">
        <v>187</v>
      </c>
      <c r="G596" s="225"/>
      <c r="H596" s="227" t="s">
        <v>19</v>
      </c>
      <c r="I596" s="229"/>
      <c r="J596" s="225"/>
      <c r="K596" s="225"/>
      <c r="L596" s="230"/>
      <c r="M596" s="231"/>
      <c r="N596" s="232"/>
      <c r="O596" s="232"/>
      <c r="P596" s="232"/>
      <c r="Q596" s="232"/>
      <c r="R596" s="232"/>
      <c r="S596" s="232"/>
      <c r="T596" s="23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4" t="s">
        <v>186</v>
      </c>
      <c r="AU596" s="234" t="s">
        <v>78</v>
      </c>
      <c r="AV596" s="13" t="s">
        <v>76</v>
      </c>
      <c r="AW596" s="13" t="s">
        <v>188</v>
      </c>
      <c r="AX596" s="13" t="s">
        <v>68</v>
      </c>
      <c r="AY596" s="234" t="s">
        <v>175</v>
      </c>
    </row>
    <row r="597" s="13" customFormat="1">
      <c r="A597" s="13"/>
      <c r="B597" s="224"/>
      <c r="C597" s="225"/>
      <c r="D597" s="226" t="s">
        <v>186</v>
      </c>
      <c r="E597" s="227" t="s">
        <v>19</v>
      </c>
      <c r="F597" s="228" t="s">
        <v>189</v>
      </c>
      <c r="G597" s="225"/>
      <c r="H597" s="227" t="s">
        <v>19</v>
      </c>
      <c r="I597" s="229"/>
      <c r="J597" s="225"/>
      <c r="K597" s="225"/>
      <c r="L597" s="230"/>
      <c r="M597" s="231"/>
      <c r="N597" s="232"/>
      <c r="O597" s="232"/>
      <c r="P597" s="232"/>
      <c r="Q597" s="232"/>
      <c r="R597" s="232"/>
      <c r="S597" s="232"/>
      <c r="T597" s="23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4" t="s">
        <v>186</v>
      </c>
      <c r="AU597" s="234" t="s">
        <v>78</v>
      </c>
      <c r="AV597" s="13" t="s">
        <v>76</v>
      </c>
      <c r="AW597" s="13" t="s">
        <v>188</v>
      </c>
      <c r="AX597" s="13" t="s">
        <v>68</v>
      </c>
      <c r="AY597" s="234" t="s">
        <v>175</v>
      </c>
    </row>
    <row r="598" s="14" customFormat="1">
      <c r="A598" s="14"/>
      <c r="B598" s="235"/>
      <c r="C598" s="236"/>
      <c r="D598" s="226" t="s">
        <v>186</v>
      </c>
      <c r="E598" s="237" t="s">
        <v>19</v>
      </c>
      <c r="F598" s="238" t="s">
        <v>660</v>
      </c>
      <c r="G598" s="236"/>
      <c r="H598" s="239">
        <v>3.0800000000000001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5" t="s">
        <v>186</v>
      </c>
      <c r="AU598" s="245" t="s">
        <v>78</v>
      </c>
      <c r="AV598" s="14" t="s">
        <v>78</v>
      </c>
      <c r="AW598" s="14" t="s">
        <v>188</v>
      </c>
      <c r="AX598" s="14" t="s">
        <v>68</v>
      </c>
      <c r="AY598" s="245" t="s">
        <v>175</v>
      </c>
    </row>
    <row r="599" s="14" customFormat="1">
      <c r="A599" s="14"/>
      <c r="B599" s="235"/>
      <c r="C599" s="236"/>
      <c r="D599" s="226" t="s">
        <v>186</v>
      </c>
      <c r="E599" s="237" t="s">
        <v>19</v>
      </c>
      <c r="F599" s="238" t="s">
        <v>661</v>
      </c>
      <c r="G599" s="236"/>
      <c r="H599" s="239">
        <v>3.4319999999999999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5" t="s">
        <v>186</v>
      </c>
      <c r="AU599" s="245" t="s">
        <v>78</v>
      </c>
      <c r="AV599" s="14" t="s">
        <v>78</v>
      </c>
      <c r="AW599" s="14" t="s">
        <v>188</v>
      </c>
      <c r="AX599" s="14" t="s">
        <v>68</v>
      </c>
      <c r="AY599" s="245" t="s">
        <v>175</v>
      </c>
    </row>
    <row r="600" s="15" customFormat="1">
      <c r="A600" s="15"/>
      <c r="B600" s="246"/>
      <c r="C600" s="247"/>
      <c r="D600" s="226" t="s">
        <v>186</v>
      </c>
      <c r="E600" s="248" t="s">
        <v>19</v>
      </c>
      <c r="F600" s="249" t="s">
        <v>191</v>
      </c>
      <c r="G600" s="247"/>
      <c r="H600" s="250">
        <v>6.5120000000000005</v>
      </c>
      <c r="I600" s="251"/>
      <c r="J600" s="247"/>
      <c r="K600" s="247"/>
      <c r="L600" s="252"/>
      <c r="M600" s="253"/>
      <c r="N600" s="254"/>
      <c r="O600" s="254"/>
      <c r="P600" s="254"/>
      <c r="Q600" s="254"/>
      <c r="R600" s="254"/>
      <c r="S600" s="254"/>
      <c r="T600" s="25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56" t="s">
        <v>186</v>
      </c>
      <c r="AU600" s="256" t="s">
        <v>78</v>
      </c>
      <c r="AV600" s="15" t="s">
        <v>182</v>
      </c>
      <c r="AW600" s="15" t="s">
        <v>188</v>
      </c>
      <c r="AX600" s="15" t="s">
        <v>76</v>
      </c>
      <c r="AY600" s="256" t="s">
        <v>175</v>
      </c>
    </row>
    <row r="601" s="2" customFormat="1" ht="16.5" customHeight="1">
      <c r="A601" s="40"/>
      <c r="B601" s="41"/>
      <c r="C601" s="206" t="s">
        <v>662</v>
      </c>
      <c r="D601" s="206" t="s">
        <v>177</v>
      </c>
      <c r="E601" s="207" t="s">
        <v>663</v>
      </c>
      <c r="F601" s="208" t="s">
        <v>664</v>
      </c>
      <c r="G601" s="209" t="s">
        <v>180</v>
      </c>
      <c r="H601" s="210">
        <v>53.689999999999998</v>
      </c>
      <c r="I601" s="211"/>
      <c r="J601" s="212">
        <f>ROUND(I601*H601,2)</f>
        <v>0</v>
      </c>
      <c r="K601" s="208" t="s">
        <v>181</v>
      </c>
      <c r="L601" s="46"/>
      <c r="M601" s="213" t="s">
        <v>19</v>
      </c>
      <c r="N601" s="214" t="s">
        <v>39</v>
      </c>
      <c r="O601" s="86"/>
      <c r="P601" s="215">
        <f>O601*H601</f>
        <v>0</v>
      </c>
      <c r="Q601" s="215">
        <v>0</v>
      </c>
      <c r="R601" s="215">
        <f>Q601*H601</f>
        <v>0</v>
      </c>
      <c r="S601" s="215">
        <v>0</v>
      </c>
      <c r="T601" s="216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7" t="s">
        <v>182</v>
      </c>
      <c r="AT601" s="217" t="s">
        <v>177</v>
      </c>
      <c r="AU601" s="217" t="s">
        <v>78</v>
      </c>
      <c r="AY601" s="19" t="s">
        <v>175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9" t="s">
        <v>76</v>
      </c>
      <c r="BK601" s="218">
        <f>ROUND(I601*H601,2)</f>
        <v>0</v>
      </c>
      <c r="BL601" s="19" t="s">
        <v>182</v>
      </c>
      <c r="BM601" s="217" t="s">
        <v>665</v>
      </c>
    </row>
    <row r="602" s="2" customFormat="1">
      <c r="A602" s="40"/>
      <c r="B602" s="41"/>
      <c r="C602" s="42"/>
      <c r="D602" s="219" t="s">
        <v>184</v>
      </c>
      <c r="E602" s="42"/>
      <c r="F602" s="220" t="s">
        <v>666</v>
      </c>
      <c r="G602" s="42"/>
      <c r="H602" s="42"/>
      <c r="I602" s="221"/>
      <c r="J602" s="42"/>
      <c r="K602" s="42"/>
      <c r="L602" s="46"/>
      <c r="M602" s="222"/>
      <c r="N602" s="223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184</v>
      </c>
      <c r="AU602" s="19" t="s">
        <v>78</v>
      </c>
    </row>
    <row r="603" s="13" customFormat="1">
      <c r="A603" s="13"/>
      <c r="B603" s="224"/>
      <c r="C603" s="225"/>
      <c r="D603" s="226" t="s">
        <v>186</v>
      </c>
      <c r="E603" s="227" t="s">
        <v>19</v>
      </c>
      <c r="F603" s="228" t="s">
        <v>187</v>
      </c>
      <c r="G603" s="225"/>
      <c r="H603" s="227" t="s">
        <v>19</v>
      </c>
      <c r="I603" s="229"/>
      <c r="J603" s="225"/>
      <c r="K603" s="225"/>
      <c r="L603" s="230"/>
      <c r="M603" s="231"/>
      <c r="N603" s="232"/>
      <c r="O603" s="232"/>
      <c r="P603" s="232"/>
      <c r="Q603" s="232"/>
      <c r="R603" s="232"/>
      <c r="S603" s="232"/>
      <c r="T603" s="23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4" t="s">
        <v>186</v>
      </c>
      <c r="AU603" s="234" t="s">
        <v>78</v>
      </c>
      <c r="AV603" s="13" t="s">
        <v>76</v>
      </c>
      <c r="AW603" s="13" t="s">
        <v>188</v>
      </c>
      <c r="AX603" s="13" t="s">
        <v>68</v>
      </c>
      <c r="AY603" s="234" t="s">
        <v>175</v>
      </c>
    </row>
    <row r="604" s="13" customFormat="1">
      <c r="A604" s="13"/>
      <c r="B604" s="224"/>
      <c r="C604" s="225"/>
      <c r="D604" s="226" t="s">
        <v>186</v>
      </c>
      <c r="E604" s="227" t="s">
        <v>19</v>
      </c>
      <c r="F604" s="228" t="s">
        <v>189</v>
      </c>
      <c r="G604" s="225"/>
      <c r="H604" s="227" t="s">
        <v>19</v>
      </c>
      <c r="I604" s="229"/>
      <c r="J604" s="225"/>
      <c r="K604" s="225"/>
      <c r="L604" s="230"/>
      <c r="M604" s="231"/>
      <c r="N604" s="232"/>
      <c r="O604" s="232"/>
      <c r="P604" s="232"/>
      <c r="Q604" s="232"/>
      <c r="R604" s="232"/>
      <c r="S604" s="232"/>
      <c r="T604" s="23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4" t="s">
        <v>186</v>
      </c>
      <c r="AU604" s="234" t="s">
        <v>78</v>
      </c>
      <c r="AV604" s="13" t="s">
        <v>76</v>
      </c>
      <c r="AW604" s="13" t="s">
        <v>188</v>
      </c>
      <c r="AX604" s="13" t="s">
        <v>68</v>
      </c>
      <c r="AY604" s="234" t="s">
        <v>175</v>
      </c>
    </row>
    <row r="605" s="13" customFormat="1">
      <c r="A605" s="13"/>
      <c r="B605" s="224"/>
      <c r="C605" s="225"/>
      <c r="D605" s="226" t="s">
        <v>186</v>
      </c>
      <c r="E605" s="227" t="s">
        <v>19</v>
      </c>
      <c r="F605" s="228" t="s">
        <v>425</v>
      </c>
      <c r="G605" s="225"/>
      <c r="H605" s="227" t="s">
        <v>19</v>
      </c>
      <c r="I605" s="229"/>
      <c r="J605" s="225"/>
      <c r="K605" s="225"/>
      <c r="L605" s="230"/>
      <c r="M605" s="231"/>
      <c r="N605" s="232"/>
      <c r="O605" s="232"/>
      <c r="P605" s="232"/>
      <c r="Q605" s="232"/>
      <c r="R605" s="232"/>
      <c r="S605" s="232"/>
      <c r="T605" s="23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4" t="s">
        <v>186</v>
      </c>
      <c r="AU605" s="234" t="s">
        <v>78</v>
      </c>
      <c r="AV605" s="13" t="s">
        <v>76</v>
      </c>
      <c r="AW605" s="13" t="s">
        <v>188</v>
      </c>
      <c r="AX605" s="13" t="s">
        <v>68</v>
      </c>
      <c r="AY605" s="234" t="s">
        <v>175</v>
      </c>
    </row>
    <row r="606" s="14" customFormat="1">
      <c r="A606" s="14"/>
      <c r="B606" s="235"/>
      <c r="C606" s="236"/>
      <c r="D606" s="226" t="s">
        <v>186</v>
      </c>
      <c r="E606" s="237" t="s">
        <v>19</v>
      </c>
      <c r="F606" s="238" t="s">
        <v>667</v>
      </c>
      <c r="G606" s="236"/>
      <c r="H606" s="239">
        <v>26.459999999999997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5" t="s">
        <v>186</v>
      </c>
      <c r="AU606" s="245" t="s">
        <v>78</v>
      </c>
      <c r="AV606" s="14" t="s">
        <v>78</v>
      </c>
      <c r="AW606" s="14" t="s">
        <v>188</v>
      </c>
      <c r="AX606" s="14" t="s">
        <v>68</v>
      </c>
      <c r="AY606" s="245" t="s">
        <v>175</v>
      </c>
    </row>
    <row r="607" s="13" customFormat="1">
      <c r="A607" s="13"/>
      <c r="B607" s="224"/>
      <c r="C607" s="225"/>
      <c r="D607" s="226" t="s">
        <v>186</v>
      </c>
      <c r="E607" s="227" t="s">
        <v>19</v>
      </c>
      <c r="F607" s="228" t="s">
        <v>189</v>
      </c>
      <c r="G607" s="225"/>
      <c r="H607" s="227" t="s">
        <v>19</v>
      </c>
      <c r="I607" s="229"/>
      <c r="J607" s="225"/>
      <c r="K607" s="225"/>
      <c r="L607" s="230"/>
      <c r="M607" s="231"/>
      <c r="N607" s="232"/>
      <c r="O607" s="232"/>
      <c r="P607" s="232"/>
      <c r="Q607" s="232"/>
      <c r="R607" s="232"/>
      <c r="S607" s="232"/>
      <c r="T607" s="23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4" t="s">
        <v>186</v>
      </c>
      <c r="AU607" s="234" t="s">
        <v>78</v>
      </c>
      <c r="AV607" s="13" t="s">
        <v>76</v>
      </c>
      <c r="AW607" s="13" t="s">
        <v>188</v>
      </c>
      <c r="AX607" s="13" t="s">
        <v>68</v>
      </c>
      <c r="AY607" s="234" t="s">
        <v>175</v>
      </c>
    </row>
    <row r="608" s="13" customFormat="1">
      <c r="A608" s="13"/>
      <c r="B608" s="224"/>
      <c r="C608" s="225"/>
      <c r="D608" s="226" t="s">
        <v>186</v>
      </c>
      <c r="E608" s="227" t="s">
        <v>19</v>
      </c>
      <c r="F608" s="228" t="s">
        <v>428</v>
      </c>
      <c r="G608" s="225"/>
      <c r="H608" s="227" t="s">
        <v>19</v>
      </c>
      <c r="I608" s="229"/>
      <c r="J608" s="225"/>
      <c r="K608" s="225"/>
      <c r="L608" s="230"/>
      <c r="M608" s="231"/>
      <c r="N608" s="232"/>
      <c r="O608" s="232"/>
      <c r="P608" s="232"/>
      <c r="Q608" s="232"/>
      <c r="R608" s="232"/>
      <c r="S608" s="232"/>
      <c r="T608" s="23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4" t="s">
        <v>186</v>
      </c>
      <c r="AU608" s="234" t="s">
        <v>78</v>
      </c>
      <c r="AV608" s="13" t="s">
        <v>76</v>
      </c>
      <c r="AW608" s="13" t="s">
        <v>188</v>
      </c>
      <c r="AX608" s="13" t="s">
        <v>68</v>
      </c>
      <c r="AY608" s="234" t="s">
        <v>175</v>
      </c>
    </row>
    <row r="609" s="14" customFormat="1">
      <c r="A609" s="14"/>
      <c r="B609" s="235"/>
      <c r="C609" s="236"/>
      <c r="D609" s="226" t="s">
        <v>186</v>
      </c>
      <c r="E609" s="237" t="s">
        <v>19</v>
      </c>
      <c r="F609" s="238" t="s">
        <v>668</v>
      </c>
      <c r="G609" s="236"/>
      <c r="H609" s="239">
        <v>27.23</v>
      </c>
      <c r="I609" s="240"/>
      <c r="J609" s="236"/>
      <c r="K609" s="236"/>
      <c r="L609" s="241"/>
      <c r="M609" s="242"/>
      <c r="N609" s="243"/>
      <c r="O609" s="243"/>
      <c r="P609" s="243"/>
      <c r="Q609" s="243"/>
      <c r="R609" s="243"/>
      <c r="S609" s="243"/>
      <c r="T609" s="24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5" t="s">
        <v>186</v>
      </c>
      <c r="AU609" s="245" t="s">
        <v>78</v>
      </c>
      <c r="AV609" s="14" t="s">
        <v>78</v>
      </c>
      <c r="AW609" s="14" t="s">
        <v>188</v>
      </c>
      <c r="AX609" s="14" t="s">
        <v>68</v>
      </c>
      <c r="AY609" s="245" t="s">
        <v>175</v>
      </c>
    </row>
    <row r="610" s="15" customFormat="1">
      <c r="A610" s="15"/>
      <c r="B610" s="246"/>
      <c r="C610" s="247"/>
      <c r="D610" s="226" t="s">
        <v>186</v>
      </c>
      <c r="E610" s="248" t="s">
        <v>19</v>
      </c>
      <c r="F610" s="249" t="s">
        <v>191</v>
      </c>
      <c r="G610" s="247"/>
      <c r="H610" s="250">
        <v>53.689999999999998</v>
      </c>
      <c r="I610" s="251"/>
      <c r="J610" s="247"/>
      <c r="K610" s="247"/>
      <c r="L610" s="252"/>
      <c r="M610" s="253"/>
      <c r="N610" s="254"/>
      <c r="O610" s="254"/>
      <c r="P610" s="254"/>
      <c r="Q610" s="254"/>
      <c r="R610" s="254"/>
      <c r="S610" s="254"/>
      <c r="T610" s="25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56" t="s">
        <v>186</v>
      </c>
      <c r="AU610" s="256" t="s">
        <v>78</v>
      </c>
      <c r="AV610" s="15" t="s">
        <v>182</v>
      </c>
      <c r="AW610" s="15" t="s">
        <v>188</v>
      </c>
      <c r="AX610" s="15" t="s">
        <v>76</v>
      </c>
      <c r="AY610" s="256" t="s">
        <v>175</v>
      </c>
    </row>
    <row r="611" s="2" customFormat="1" ht="24.15" customHeight="1">
      <c r="A611" s="40"/>
      <c r="B611" s="41"/>
      <c r="C611" s="206" t="s">
        <v>669</v>
      </c>
      <c r="D611" s="206" t="s">
        <v>177</v>
      </c>
      <c r="E611" s="207" t="s">
        <v>670</v>
      </c>
      <c r="F611" s="208" t="s">
        <v>671</v>
      </c>
      <c r="G611" s="209" t="s">
        <v>265</v>
      </c>
      <c r="H611" s="210">
        <v>2.8279999999999998</v>
      </c>
      <c r="I611" s="211"/>
      <c r="J611" s="212">
        <f>ROUND(I611*H611,2)</f>
        <v>0</v>
      </c>
      <c r="K611" s="208" t="s">
        <v>181</v>
      </c>
      <c r="L611" s="46"/>
      <c r="M611" s="213" t="s">
        <v>19</v>
      </c>
      <c r="N611" s="214" t="s">
        <v>39</v>
      </c>
      <c r="O611" s="86"/>
      <c r="P611" s="215">
        <f>O611*H611</f>
        <v>0</v>
      </c>
      <c r="Q611" s="215">
        <v>0</v>
      </c>
      <c r="R611" s="215">
        <f>Q611*H611</f>
        <v>0</v>
      </c>
      <c r="S611" s="215">
        <v>0</v>
      </c>
      <c r="T611" s="216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7" t="s">
        <v>182</v>
      </c>
      <c r="AT611" s="217" t="s">
        <v>177</v>
      </c>
      <c r="AU611" s="217" t="s">
        <v>78</v>
      </c>
      <c r="AY611" s="19" t="s">
        <v>175</v>
      </c>
      <c r="BE611" s="218">
        <f>IF(N611="základní",J611,0)</f>
        <v>0</v>
      </c>
      <c r="BF611" s="218">
        <f>IF(N611="snížená",J611,0)</f>
        <v>0</v>
      </c>
      <c r="BG611" s="218">
        <f>IF(N611="zákl. přenesená",J611,0)</f>
        <v>0</v>
      </c>
      <c r="BH611" s="218">
        <f>IF(N611="sníž. přenesená",J611,0)</f>
        <v>0</v>
      </c>
      <c r="BI611" s="218">
        <f>IF(N611="nulová",J611,0)</f>
        <v>0</v>
      </c>
      <c r="BJ611" s="19" t="s">
        <v>76</v>
      </c>
      <c r="BK611" s="218">
        <f>ROUND(I611*H611,2)</f>
        <v>0</v>
      </c>
      <c r="BL611" s="19" t="s">
        <v>182</v>
      </c>
      <c r="BM611" s="217" t="s">
        <v>672</v>
      </c>
    </row>
    <row r="612" s="2" customFormat="1">
      <c r="A612" s="40"/>
      <c r="B612" s="41"/>
      <c r="C612" s="42"/>
      <c r="D612" s="219" t="s">
        <v>184</v>
      </c>
      <c r="E612" s="42"/>
      <c r="F612" s="220" t="s">
        <v>673</v>
      </c>
      <c r="G612" s="42"/>
      <c r="H612" s="42"/>
      <c r="I612" s="221"/>
      <c r="J612" s="42"/>
      <c r="K612" s="42"/>
      <c r="L612" s="46"/>
      <c r="M612" s="222"/>
      <c r="N612" s="223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184</v>
      </c>
      <c r="AU612" s="19" t="s">
        <v>78</v>
      </c>
    </row>
    <row r="613" s="2" customFormat="1" ht="16.5" customHeight="1">
      <c r="A613" s="40"/>
      <c r="B613" s="41"/>
      <c r="C613" s="206" t="s">
        <v>674</v>
      </c>
      <c r="D613" s="206" t="s">
        <v>177</v>
      </c>
      <c r="E613" s="207" t="s">
        <v>675</v>
      </c>
      <c r="F613" s="208" t="s">
        <v>676</v>
      </c>
      <c r="G613" s="209" t="s">
        <v>194</v>
      </c>
      <c r="H613" s="210">
        <v>16.631</v>
      </c>
      <c r="I613" s="211"/>
      <c r="J613" s="212">
        <f>ROUND(I613*H613,2)</f>
        <v>0</v>
      </c>
      <c r="K613" s="208" t="s">
        <v>181</v>
      </c>
      <c r="L613" s="46"/>
      <c r="M613" s="213" t="s">
        <v>19</v>
      </c>
      <c r="N613" s="214" t="s">
        <v>39</v>
      </c>
      <c r="O613" s="86"/>
      <c r="P613" s="215">
        <f>O613*H613</f>
        <v>0</v>
      </c>
      <c r="Q613" s="215">
        <v>0</v>
      </c>
      <c r="R613" s="215">
        <f>Q613*H613</f>
        <v>0</v>
      </c>
      <c r="S613" s="215">
        <v>0</v>
      </c>
      <c r="T613" s="216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7" t="s">
        <v>182</v>
      </c>
      <c r="AT613" s="217" t="s">
        <v>177</v>
      </c>
      <c r="AU613" s="217" t="s">
        <v>78</v>
      </c>
      <c r="AY613" s="19" t="s">
        <v>175</v>
      </c>
      <c r="BE613" s="218">
        <f>IF(N613="základní",J613,0)</f>
        <v>0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9" t="s">
        <v>76</v>
      </c>
      <c r="BK613" s="218">
        <f>ROUND(I613*H613,2)</f>
        <v>0</v>
      </c>
      <c r="BL613" s="19" t="s">
        <v>182</v>
      </c>
      <c r="BM613" s="217" t="s">
        <v>677</v>
      </c>
    </row>
    <row r="614" s="2" customFormat="1">
      <c r="A614" s="40"/>
      <c r="B614" s="41"/>
      <c r="C614" s="42"/>
      <c r="D614" s="219" t="s">
        <v>184</v>
      </c>
      <c r="E614" s="42"/>
      <c r="F614" s="220" t="s">
        <v>678</v>
      </c>
      <c r="G614" s="42"/>
      <c r="H614" s="42"/>
      <c r="I614" s="221"/>
      <c r="J614" s="42"/>
      <c r="K614" s="42"/>
      <c r="L614" s="46"/>
      <c r="M614" s="222"/>
      <c r="N614" s="223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184</v>
      </c>
      <c r="AU614" s="19" t="s">
        <v>78</v>
      </c>
    </row>
    <row r="615" s="12" customFormat="1" ht="22.8" customHeight="1">
      <c r="A615" s="12"/>
      <c r="B615" s="190"/>
      <c r="C615" s="191"/>
      <c r="D615" s="192" t="s">
        <v>67</v>
      </c>
      <c r="E615" s="204" t="s">
        <v>182</v>
      </c>
      <c r="F615" s="204" t="s">
        <v>679</v>
      </c>
      <c r="G615" s="191"/>
      <c r="H615" s="191"/>
      <c r="I615" s="194"/>
      <c r="J615" s="205">
        <f>BK615</f>
        <v>0</v>
      </c>
      <c r="K615" s="191"/>
      <c r="L615" s="196"/>
      <c r="M615" s="197"/>
      <c r="N615" s="198"/>
      <c r="O615" s="198"/>
      <c r="P615" s="199">
        <f>SUM(P616:P739)</f>
        <v>0</v>
      </c>
      <c r="Q615" s="198"/>
      <c r="R615" s="199">
        <f>SUM(R616:R739)</f>
        <v>0</v>
      </c>
      <c r="S615" s="198"/>
      <c r="T615" s="200">
        <f>SUM(T616:T739)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01" t="s">
        <v>76</v>
      </c>
      <c r="AT615" s="202" t="s">
        <v>67</v>
      </c>
      <c r="AU615" s="202" t="s">
        <v>76</v>
      </c>
      <c r="AY615" s="201" t="s">
        <v>175</v>
      </c>
      <c r="BK615" s="203">
        <f>SUM(BK616:BK739)</f>
        <v>0</v>
      </c>
    </row>
    <row r="616" s="2" customFormat="1" ht="33" customHeight="1">
      <c r="A616" s="40"/>
      <c r="B616" s="41"/>
      <c r="C616" s="206" t="s">
        <v>680</v>
      </c>
      <c r="D616" s="206" t="s">
        <v>177</v>
      </c>
      <c r="E616" s="207" t="s">
        <v>681</v>
      </c>
      <c r="F616" s="208" t="s">
        <v>682</v>
      </c>
      <c r="G616" s="209" t="s">
        <v>391</v>
      </c>
      <c r="H616" s="210">
        <v>14</v>
      </c>
      <c r="I616" s="211"/>
      <c r="J616" s="212">
        <f>ROUND(I616*H616,2)</f>
        <v>0</v>
      </c>
      <c r="K616" s="208" t="s">
        <v>181</v>
      </c>
      <c r="L616" s="46"/>
      <c r="M616" s="213" t="s">
        <v>19</v>
      </c>
      <c r="N616" s="214" t="s">
        <v>39</v>
      </c>
      <c r="O616" s="86"/>
      <c r="P616" s="215">
        <f>O616*H616</f>
        <v>0</v>
      </c>
      <c r="Q616" s="215">
        <v>0</v>
      </c>
      <c r="R616" s="215">
        <f>Q616*H616</f>
        <v>0</v>
      </c>
      <c r="S616" s="215">
        <v>0</v>
      </c>
      <c r="T616" s="216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17" t="s">
        <v>182</v>
      </c>
      <c r="AT616" s="217" t="s">
        <v>177</v>
      </c>
      <c r="AU616" s="217" t="s">
        <v>78</v>
      </c>
      <c r="AY616" s="19" t="s">
        <v>175</v>
      </c>
      <c r="BE616" s="218">
        <f>IF(N616="základní",J616,0)</f>
        <v>0</v>
      </c>
      <c r="BF616" s="218">
        <f>IF(N616="snížená",J616,0)</f>
        <v>0</v>
      </c>
      <c r="BG616" s="218">
        <f>IF(N616="zákl. přenesená",J616,0)</f>
        <v>0</v>
      </c>
      <c r="BH616" s="218">
        <f>IF(N616="sníž. přenesená",J616,0)</f>
        <v>0</v>
      </c>
      <c r="BI616" s="218">
        <f>IF(N616="nulová",J616,0)</f>
        <v>0</v>
      </c>
      <c r="BJ616" s="19" t="s">
        <v>76</v>
      </c>
      <c r="BK616" s="218">
        <f>ROUND(I616*H616,2)</f>
        <v>0</v>
      </c>
      <c r="BL616" s="19" t="s">
        <v>182</v>
      </c>
      <c r="BM616" s="217" t="s">
        <v>683</v>
      </c>
    </row>
    <row r="617" s="2" customFormat="1">
      <c r="A617" s="40"/>
      <c r="B617" s="41"/>
      <c r="C617" s="42"/>
      <c r="D617" s="219" t="s">
        <v>184</v>
      </c>
      <c r="E617" s="42"/>
      <c r="F617" s="220" t="s">
        <v>684</v>
      </c>
      <c r="G617" s="42"/>
      <c r="H617" s="42"/>
      <c r="I617" s="221"/>
      <c r="J617" s="42"/>
      <c r="K617" s="42"/>
      <c r="L617" s="46"/>
      <c r="M617" s="222"/>
      <c r="N617" s="223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184</v>
      </c>
      <c r="AU617" s="19" t="s">
        <v>78</v>
      </c>
    </row>
    <row r="618" s="13" customFormat="1">
      <c r="A618" s="13"/>
      <c r="B618" s="224"/>
      <c r="C618" s="225"/>
      <c r="D618" s="226" t="s">
        <v>186</v>
      </c>
      <c r="E618" s="227" t="s">
        <v>19</v>
      </c>
      <c r="F618" s="228" t="s">
        <v>187</v>
      </c>
      <c r="G618" s="225"/>
      <c r="H618" s="227" t="s">
        <v>19</v>
      </c>
      <c r="I618" s="229"/>
      <c r="J618" s="225"/>
      <c r="K618" s="225"/>
      <c r="L618" s="230"/>
      <c r="M618" s="231"/>
      <c r="N618" s="232"/>
      <c r="O618" s="232"/>
      <c r="P618" s="232"/>
      <c r="Q618" s="232"/>
      <c r="R618" s="232"/>
      <c r="S618" s="232"/>
      <c r="T618" s="23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4" t="s">
        <v>186</v>
      </c>
      <c r="AU618" s="234" t="s">
        <v>78</v>
      </c>
      <c r="AV618" s="13" t="s">
        <v>76</v>
      </c>
      <c r="AW618" s="13" t="s">
        <v>188</v>
      </c>
      <c r="AX618" s="13" t="s">
        <v>68</v>
      </c>
      <c r="AY618" s="234" t="s">
        <v>175</v>
      </c>
    </row>
    <row r="619" s="13" customFormat="1">
      <c r="A619" s="13"/>
      <c r="B619" s="224"/>
      <c r="C619" s="225"/>
      <c r="D619" s="226" t="s">
        <v>186</v>
      </c>
      <c r="E619" s="227" t="s">
        <v>19</v>
      </c>
      <c r="F619" s="228" t="s">
        <v>189</v>
      </c>
      <c r="G619" s="225"/>
      <c r="H619" s="227" t="s">
        <v>19</v>
      </c>
      <c r="I619" s="229"/>
      <c r="J619" s="225"/>
      <c r="K619" s="225"/>
      <c r="L619" s="230"/>
      <c r="M619" s="231"/>
      <c r="N619" s="232"/>
      <c r="O619" s="232"/>
      <c r="P619" s="232"/>
      <c r="Q619" s="232"/>
      <c r="R619" s="232"/>
      <c r="S619" s="232"/>
      <c r="T619" s="23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4" t="s">
        <v>186</v>
      </c>
      <c r="AU619" s="234" t="s">
        <v>78</v>
      </c>
      <c r="AV619" s="13" t="s">
        <v>76</v>
      </c>
      <c r="AW619" s="13" t="s">
        <v>188</v>
      </c>
      <c r="AX619" s="13" t="s">
        <v>68</v>
      </c>
      <c r="AY619" s="234" t="s">
        <v>175</v>
      </c>
    </row>
    <row r="620" s="14" customFormat="1">
      <c r="A620" s="14"/>
      <c r="B620" s="235"/>
      <c r="C620" s="236"/>
      <c r="D620" s="226" t="s">
        <v>186</v>
      </c>
      <c r="E620" s="237" t="s">
        <v>19</v>
      </c>
      <c r="F620" s="238" t="s">
        <v>685</v>
      </c>
      <c r="G620" s="236"/>
      <c r="H620" s="239">
        <v>1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5" t="s">
        <v>186</v>
      </c>
      <c r="AU620" s="245" t="s">
        <v>78</v>
      </c>
      <c r="AV620" s="14" t="s">
        <v>78</v>
      </c>
      <c r="AW620" s="14" t="s">
        <v>188</v>
      </c>
      <c r="AX620" s="14" t="s">
        <v>68</v>
      </c>
      <c r="AY620" s="245" t="s">
        <v>175</v>
      </c>
    </row>
    <row r="621" s="14" customFormat="1">
      <c r="A621" s="14"/>
      <c r="B621" s="235"/>
      <c r="C621" s="236"/>
      <c r="D621" s="226" t="s">
        <v>186</v>
      </c>
      <c r="E621" s="237" t="s">
        <v>19</v>
      </c>
      <c r="F621" s="238" t="s">
        <v>686</v>
      </c>
      <c r="G621" s="236"/>
      <c r="H621" s="239">
        <v>1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5" t="s">
        <v>186</v>
      </c>
      <c r="AU621" s="245" t="s">
        <v>78</v>
      </c>
      <c r="AV621" s="14" t="s">
        <v>78</v>
      </c>
      <c r="AW621" s="14" t="s">
        <v>188</v>
      </c>
      <c r="AX621" s="14" t="s">
        <v>68</v>
      </c>
      <c r="AY621" s="245" t="s">
        <v>175</v>
      </c>
    </row>
    <row r="622" s="14" customFormat="1">
      <c r="A622" s="14"/>
      <c r="B622" s="235"/>
      <c r="C622" s="236"/>
      <c r="D622" s="226" t="s">
        <v>186</v>
      </c>
      <c r="E622" s="237" t="s">
        <v>19</v>
      </c>
      <c r="F622" s="238" t="s">
        <v>687</v>
      </c>
      <c r="G622" s="236"/>
      <c r="H622" s="239">
        <v>1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5" t="s">
        <v>186</v>
      </c>
      <c r="AU622" s="245" t="s">
        <v>78</v>
      </c>
      <c r="AV622" s="14" t="s">
        <v>78</v>
      </c>
      <c r="AW622" s="14" t="s">
        <v>188</v>
      </c>
      <c r="AX622" s="14" t="s">
        <v>68</v>
      </c>
      <c r="AY622" s="245" t="s">
        <v>175</v>
      </c>
    </row>
    <row r="623" s="14" customFormat="1">
      <c r="A623" s="14"/>
      <c r="B623" s="235"/>
      <c r="C623" s="236"/>
      <c r="D623" s="226" t="s">
        <v>186</v>
      </c>
      <c r="E623" s="237" t="s">
        <v>19</v>
      </c>
      <c r="F623" s="238" t="s">
        <v>688</v>
      </c>
      <c r="G623" s="236"/>
      <c r="H623" s="239">
        <v>1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5" t="s">
        <v>186</v>
      </c>
      <c r="AU623" s="245" t="s">
        <v>78</v>
      </c>
      <c r="AV623" s="14" t="s">
        <v>78</v>
      </c>
      <c r="AW623" s="14" t="s">
        <v>188</v>
      </c>
      <c r="AX623" s="14" t="s">
        <v>68</v>
      </c>
      <c r="AY623" s="245" t="s">
        <v>175</v>
      </c>
    </row>
    <row r="624" s="13" customFormat="1">
      <c r="A624" s="13"/>
      <c r="B624" s="224"/>
      <c r="C624" s="225"/>
      <c r="D624" s="226" t="s">
        <v>186</v>
      </c>
      <c r="E624" s="227" t="s">
        <v>19</v>
      </c>
      <c r="F624" s="228" t="s">
        <v>189</v>
      </c>
      <c r="G624" s="225"/>
      <c r="H624" s="227" t="s">
        <v>19</v>
      </c>
      <c r="I624" s="229"/>
      <c r="J624" s="225"/>
      <c r="K624" s="225"/>
      <c r="L624" s="230"/>
      <c r="M624" s="231"/>
      <c r="N624" s="232"/>
      <c r="O624" s="232"/>
      <c r="P624" s="232"/>
      <c r="Q624" s="232"/>
      <c r="R624" s="232"/>
      <c r="S624" s="232"/>
      <c r="T624" s="23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4" t="s">
        <v>186</v>
      </c>
      <c r="AU624" s="234" t="s">
        <v>78</v>
      </c>
      <c r="AV624" s="13" t="s">
        <v>76</v>
      </c>
      <c r="AW624" s="13" t="s">
        <v>188</v>
      </c>
      <c r="AX624" s="13" t="s">
        <v>68</v>
      </c>
      <c r="AY624" s="234" t="s">
        <v>175</v>
      </c>
    </row>
    <row r="625" s="14" customFormat="1">
      <c r="A625" s="14"/>
      <c r="B625" s="235"/>
      <c r="C625" s="236"/>
      <c r="D625" s="226" t="s">
        <v>186</v>
      </c>
      <c r="E625" s="237" t="s">
        <v>19</v>
      </c>
      <c r="F625" s="238" t="s">
        <v>689</v>
      </c>
      <c r="G625" s="236"/>
      <c r="H625" s="239">
        <v>1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5" t="s">
        <v>186</v>
      </c>
      <c r="AU625" s="245" t="s">
        <v>78</v>
      </c>
      <c r="AV625" s="14" t="s">
        <v>78</v>
      </c>
      <c r="AW625" s="14" t="s">
        <v>188</v>
      </c>
      <c r="AX625" s="14" t="s">
        <v>68</v>
      </c>
      <c r="AY625" s="245" t="s">
        <v>175</v>
      </c>
    </row>
    <row r="626" s="14" customFormat="1">
      <c r="A626" s="14"/>
      <c r="B626" s="235"/>
      <c r="C626" s="236"/>
      <c r="D626" s="226" t="s">
        <v>186</v>
      </c>
      <c r="E626" s="237" t="s">
        <v>19</v>
      </c>
      <c r="F626" s="238" t="s">
        <v>690</v>
      </c>
      <c r="G626" s="236"/>
      <c r="H626" s="239">
        <v>1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5" t="s">
        <v>186</v>
      </c>
      <c r="AU626" s="245" t="s">
        <v>78</v>
      </c>
      <c r="AV626" s="14" t="s">
        <v>78</v>
      </c>
      <c r="AW626" s="14" t="s">
        <v>188</v>
      </c>
      <c r="AX626" s="14" t="s">
        <v>68</v>
      </c>
      <c r="AY626" s="245" t="s">
        <v>175</v>
      </c>
    </row>
    <row r="627" s="14" customFormat="1">
      <c r="A627" s="14"/>
      <c r="B627" s="235"/>
      <c r="C627" s="236"/>
      <c r="D627" s="226" t="s">
        <v>186</v>
      </c>
      <c r="E627" s="237" t="s">
        <v>19</v>
      </c>
      <c r="F627" s="238" t="s">
        <v>691</v>
      </c>
      <c r="G627" s="236"/>
      <c r="H627" s="239">
        <v>2</v>
      </c>
      <c r="I627" s="240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5" t="s">
        <v>186</v>
      </c>
      <c r="AU627" s="245" t="s">
        <v>78</v>
      </c>
      <c r="AV627" s="14" t="s">
        <v>78</v>
      </c>
      <c r="AW627" s="14" t="s">
        <v>188</v>
      </c>
      <c r="AX627" s="14" t="s">
        <v>68</v>
      </c>
      <c r="AY627" s="245" t="s">
        <v>175</v>
      </c>
    </row>
    <row r="628" s="14" customFormat="1">
      <c r="A628" s="14"/>
      <c r="B628" s="235"/>
      <c r="C628" s="236"/>
      <c r="D628" s="226" t="s">
        <v>186</v>
      </c>
      <c r="E628" s="237" t="s">
        <v>19</v>
      </c>
      <c r="F628" s="238" t="s">
        <v>692</v>
      </c>
      <c r="G628" s="236"/>
      <c r="H628" s="239">
        <v>1</v>
      </c>
      <c r="I628" s="240"/>
      <c r="J628" s="236"/>
      <c r="K628" s="236"/>
      <c r="L628" s="241"/>
      <c r="M628" s="242"/>
      <c r="N628" s="243"/>
      <c r="O628" s="243"/>
      <c r="P628" s="243"/>
      <c r="Q628" s="243"/>
      <c r="R628" s="243"/>
      <c r="S628" s="243"/>
      <c r="T628" s="24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5" t="s">
        <v>186</v>
      </c>
      <c r="AU628" s="245" t="s">
        <v>78</v>
      </c>
      <c r="AV628" s="14" t="s">
        <v>78</v>
      </c>
      <c r="AW628" s="14" t="s">
        <v>188</v>
      </c>
      <c r="AX628" s="14" t="s">
        <v>68</v>
      </c>
      <c r="AY628" s="245" t="s">
        <v>175</v>
      </c>
    </row>
    <row r="629" s="14" customFormat="1">
      <c r="A629" s="14"/>
      <c r="B629" s="235"/>
      <c r="C629" s="236"/>
      <c r="D629" s="226" t="s">
        <v>186</v>
      </c>
      <c r="E629" s="237" t="s">
        <v>19</v>
      </c>
      <c r="F629" s="238" t="s">
        <v>693</v>
      </c>
      <c r="G629" s="236"/>
      <c r="H629" s="239">
        <v>1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5" t="s">
        <v>186</v>
      </c>
      <c r="AU629" s="245" t="s">
        <v>78</v>
      </c>
      <c r="AV629" s="14" t="s">
        <v>78</v>
      </c>
      <c r="AW629" s="14" t="s">
        <v>188</v>
      </c>
      <c r="AX629" s="14" t="s">
        <v>68</v>
      </c>
      <c r="AY629" s="245" t="s">
        <v>175</v>
      </c>
    </row>
    <row r="630" s="13" customFormat="1">
      <c r="A630" s="13"/>
      <c r="B630" s="224"/>
      <c r="C630" s="225"/>
      <c r="D630" s="226" t="s">
        <v>186</v>
      </c>
      <c r="E630" s="227" t="s">
        <v>19</v>
      </c>
      <c r="F630" s="228" t="s">
        <v>189</v>
      </c>
      <c r="G630" s="225"/>
      <c r="H630" s="227" t="s">
        <v>19</v>
      </c>
      <c r="I630" s="229"/>
      <c r="J630" s="225"/>
      <c r="K630" s="225"/>
      <c r="L630" s="230"/>
      <c r="M630" s="231"/>
      <c r="N630" s="232"/>
      <c r="O630" s="232"/>
      <c r="P630" s="232"/>
      <c r="Q630" s="232"/>
      <c r="R630" s="232"/>
      <c r="S630" s="232"/>
      <c r="T630" s="23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4" t="s">
        <v>186</v>
      </c>
      <c r="AU630" s="234" t="s">
        <v>78</v>
      </c>
      <c r="AV630" s="13" t="s">
        <v>76</v>
      </c>
      <c r="AW630" s="13" t="s">
        <v>188</v>
      </c>
      <c r="AX630" s="13" t="s">
        <v>68</v>
      </c>
      <c r="AY630" s="234" t="s">
        <v>175</v>
      </c>
    </row>
    <row r="631" s="14" customFormat="1">
      <c r="A631" s="14"/>
      <c r="B631" s="235"/>
      <c r="C631" s="236"/>
      <c r="D631" s="226" t="s">
        <v>186</v>
      </c>
      <c r="E631" s="237" t="s">
        <v>19</v>
      </c>
      <c r="F631" s="238" t="s">
        <v>694</v>
      </c>
      <c r="G631" s="236"/>
      <c r="H631" s="239">
        <v>3</v>
      </c>
      <c r="I631" s="240"/>
      <c r="J631" s="236"/>
      <c r="K631" s="236"/>
      <c r="L631" s="241"/>
      <c r="M631" s="242"/>
      <c r="N631" s="243"/>
      <c r="O631" s="243"/>
      <c r="P631" s="243"/>
      <c r="Q631" s="243"/>
      <c r="R631" s="243"/>
      <c r="S631" s="243"/>
      <c r="T631" s="24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5" t="s">
        <v>186</v>
      </c>
      <c r="AU631" s="245" t="s">
        <v>78</v>
      </c>
      <c r="AV631" s="14" t="s">
        <v>78</v>
      </c>
      <c r="AW631" s="14" t="s">
        <v>188</v>
      </c>
      <c r="AX631" s="14" t="s">
        <v>68</v>
      </c>
      <c r="AY631" s="245" t="s">
        <v>175</v>
      </c>
    </row>
    <row r="632" s="14" customFormat="1">
      <c r="A632" s="14"/>
      <c r="B632" s="235"/>
      <c r="C632" s="236"/>
      <c r="D632" s="226" t="s">
        <v>186</v>
      </c>
      <c r="E632" s="237" t="s">
        <v>19</v>
      </c>
      <c r="F632" s="238" t="s">
        <v>695</v>
      </c>
      <c r="G632" s="236"/>
      <c r="H632" s="239">
        <v>1</v>
      </c>
      <c r="I632" s="240"/>
      <c r="J632" s="236"/>
      <c r="K632" s="236"/>
      <c r="L632" s="241"/>
      <c r="M632" s="242"/>
      <c r="N632" s="243"/>
      <c r="O632" s="243"/>
      <c r="P632" s="243"/>
      <c r="Q632" s="243"/>
      <c r="R632" s="243"/>
      <c r="S632" s="243"/>
      <c r="T632" s="24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5" t="s">
        <v>186</v>
      </c>
      <c r="AU632" s="245" t="s">
        <v>78</v>
      </c>
      <c r="AV632" s="14" t="s">
        <v>78</v>
      </c>
      <c r="AW632" s="14" t="s">
        <v>188</v>
      </c>
      <c r="AX632" s="14" t="s">
        <v>68</v>
      </c>
      <c r="AY632" s="245" t="s">
        <v>175</v>
      </c>
    </row>
    <row r="633" s="15" customFormat="1">
      <c r="A633" s="15"/>
      <c r="B633" s="246"/>
      <c r="C633" s="247"/>
      <c r="D633" s="226" t="s">
        <v>186</v>
      </c>
      <c r="E633" s="248" t="s">
        <v>19</v>
      </c>
      <c r="F633" s="249" t="s">
        <v>191</v>
      </c>
      <c r="G633" s="247"/>
      <c r="H633" s="250">
        <v>14</v>
      </c>
      <c r="I633" s="251"/>
      <c r="J633" s="247"/>
      <c r="K633" s="247"/>
      <c r="L633" s="252"/>
      <c r="M633" s="253"/>
      <c r="N633" s="254"/>
      <c r="O633" s="254"/>
      <c r="P633" s="254"/>
      <c r="Q633" s="254"/>
      <c r="R633" s="254"/>
      <c r="S633" s="254"/>
      <c r="T633" s="25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56" t="s">
        <v>186</v>
      </c>
      <c r="AU633" s="256" t="s">
        <v>78</v>
      </c>
      <c r="AV633" s="15" t="s">
        <v>182</v>
      </c>
      <c r="AW633" s="15" t="s">
        <v>188</v>
      </c>
      <c r="AX633" s="15" t="s">
        <v>76</v>
      </c>
      <c r="AY633" s="256" t="s">
        <v>175</v>
      </c>
    </row>
    <row r="634" s="2" customFormat="1" ht="37.8" customHeight="1">
      <c r="A634" s="40"/>
      <c r="B634" s="41"/>
      <c r="C634" s="206" t="s">
        <v>696</v>
      </c>
      <c r="D634" s="206" t="s">
        <v>177</v>
      </c>
      <c r="E634" s="207" t="s">
        <v>697</v>
      </c>
      <c r="F634" s="208" t="s">
        <v>698</v>
      </c>
      <c r="G634" s="209" t="s">
        <v>391</v>
      </c>
      <c r="H634" s="210">
        <v>29</v>
      </c>
      <c r="I634" s="211"/>
      <c r="J634" s="212">
        <f>ROUND(I634*H634,2)</f>
        <v>0</v>
      </c>
      <c r="K634" s="208" t="s">
        <v>181</v>
      </c>
      <c r="L634" s="46"/>
      <c r="M634" s="213" t="s">
        <v>19</v>
      </c>
      <c r="N634" s="214" t="s">
        <v>39</v>
      </c>
      <c r="O634" s="86"/>
      <c r="P634" s="215">
        <f>O634*H634</f>
        <v>0</v>
      </c>
      <c r="Q634" s="215">
        <v>0</v>
      </c>
      <c r="R634" s="215">
        <f>Q634*H634</f>
        <v>0</v>
      </c>
      <c r="S634" s="215">
        <v>0</v>
      </c>
      <c r="T634" s="216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17" t="s">
        <v>182</v>
      </c>
      <c r="AT634" s="217" t="s">
        <v>177</v>
      </c>
      <c r="AU634" s="217" t="s">
        <v>78</v>
      </c>
      <c r="AY634" s="19" t="s">
        <v>175</v>
      </c>
      <c r="BE634" s="218">
        <f>IF(N634="základní",J634,0)</f>
        <v>0</v>
      </c>
      <c r="BF634" s="218">
        <f>IF(N634="snížená",J634,0)</f>
        <v>0</v>
      </c>
      <c r="BG634" s="218">
        <f>IF(N634="zákl. přenesená",J634,0)</f>
        <v>0</v>
      </c>
      <c r="BH634" s="218">
        <f>IF(N634="sníž. přenesená",J634,0)</f>
        <v>0</v>
      </c>
      <c r="BI634" s="218">
        <f>IF(N634="nulová",J634,0)</f>
        <v>0</v>
      </c>
      <c r="BJ634" s="19" t="s">
        <v>76</v>
      </c>
      <c r="BK634" s="218">
        <f>ROUND(I634*H634,2)</f>
        <v>0</v>
      </c>
      <c r="BL634" s="19" t="s">
        <v>182</v>
      </c>
      <c r="BM634" s="217" t="s">
        <v>699</v>
      </c>
    </row>
    <row r="635" s="2" customFormat="1">
      <c r="A635" s="40"/>
      <c r="B635" s="41"/>
      <c r="C635" s="42"/>
      <c r="D635" s="219" t="s">
        <v>184</v>
      </c>
      <c r="E635" s="42"/>
      <c r="F635" s="220" t="s">
        <v>700</v>
      </c>
      <c r="G635" s="42"/>
      <c r="H635" s="42"/>
      <c r="I635" s="221"/>
      <c r="J635" s="42"/>
      <c r="K635" s="42"/>
      <c r="L635" s="46"/>
      <c r="M635" s="222"/>
      <c r="N635" s="223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184</v>
      </c>
      <c r="AU635" s="19" t="s">
        <v>78</v>
      </c>
    </row>
    <row r="636" s="13" customFormat="1">
      <c r="A636" s="13"/>
      <c r="B636" s="224"/>
      <c r="C636" s="225"/>
      <c r="D636" s="226" t="s">
        <v>186</v>
      </c>
      <c r="E636" s="227" t="s">
        <v>19</v>
      </c>
      <c r="F636" s="228" t="s">
        <v>187</v>
      </c>
      <c r="G636" s="225"/>
      <c r="H636" s="227" t="s">
        <v>19</v>
      </c>
      <c r="I636" s="229"/>
      <c r="J636" s="225"/>
      <c r="K636" s="225"/>
      <c r="L636" s="230"/>
      <c r="M636" s="231"/>
      <c r="N636" s="232"/>
      <c r="O636" s="232"/>
      <c r="P636" s="232"/>
      <c r="Q636" s="232"/>
      <c r="R636" s="232"/>
      <c r="S636" s="232"/>
      <c r="T636" s="23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4" t="s">
        <v>186</v>
      </c>
      <c r="AU636" s="234" t="s">
        <v>78</v>
      </c>
      <c r="AV636" s="13" t="s">
        <v>76</v>
      </c>
      <c r="AW636" s="13" t="s">
        <v>188</v>
      </c>
      <c r="AX636" s="13" t="s">
        <v>68</v>
      </c>
      <c r="AY636" s="234" t="s">
        <v>175</v>
      </c>
    </row>
    <row r="637" s="13" customFormat="1">
      <c r="A637" s="13"/>
      <c r="B637" s="224"/>
      <c r="C637" s="225"/>
      <c r="D637" s="226" t="s">
        <v>186</v>
      </c>
      <c r="E637" s="227" t="s">
        <v>19</v>
      </c>
      <c r="F637" s="228" t="s">
        <v>189</v>
      </c>
      <c r="G637" s="225"/>
      <c r="H637" s="227" t="s">
        <v>19</v>
      </c>
      <c r="I637" s="229"/>
      <c r="J637" s="225"/>
      <c r="K637" s="225"/>
      <c r="L637" s="230"/>
      <c r="M637" s="231"/>
      <c r="N637" s="232"/>
      <c r="O637" s="232"/>
      <c r="P637" s="232"/>
      <c r="Q637" s="232"/>
      <c r="R637" s="232"/>
      <c r="S637" s="232"/>
      <c r="T637" s="23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4" t="s">
        <v>186</v>
      </c>
      <c r="AU637" s="234" t="s">
        <v>78</v>
      </c>
      <c r="AV637" s="13" t="s">
        <v>76</v>
      </c>
      <c r="AW637" s="13" t="s">
        <v>188</v>
      </c>
      <c r="AX637" s="13" t="s">
        <v>68</v>
      </c>
      <c r="AY637" s="234" t="s">
        <v>175</v>
      </c>
    </row>
    <row r="638" s="14" customFormat="1">
      <c r="A638" s="14"/>
      <c r="B638" s="235"/>
      <c r="C638" s="236"/>
      <c r="D638" s="226" t="s">
        <v>186</v>
      </c>
      <c r="E638" s="237" t="s">
        <v>19</v>
      </c>
      <c r="F638" s="238" t="s">
        <v>701</v>
      </c>
      <c r="G638" s="236"/>
      <c r="H638" s="239">
        <v>6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5" t="s">
        <v>186</v>
      </c>
      <c r="AU638" s="245" t="s">
        <v>78</v>
      </c>
      <c r="AV638" s="14" t="s">
        <v>78</v>
      </c>
      <c r="AW638" s="14" t="s">
        <v>188</v>
      </c>
      <c r="AX638" s="14" t="s">
        <v>68</v>
      </c>
      <c r="AY638" s="245" t="s">
        <v>175</v>
      </c>
    </row>
    <row r="639" s="14" customFormat="1">
      <c r="A639" s="14"/>
      <c r="B639" s="235"/>
      <c r="C639" s="236"/>
      <c r="D639" s="226" t="s">
        <v>186</v>
      </c>
      <c r="E639" s="237" t="s">
        <v>19</v>
      </c>
      <c r="F639" s="238" t="s">
        <v>702</v>
      </c>
      <c r="G639" s="236"/>
      <c r="H639" s="239">
        <v>1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5" t="s">
        <v>186</v>
      </c>
      <c r="AU639" s="245" t="s">
        <v>78</v>
      </c>
      <c r="AV639" s="14" t="s">
        <v>78</v>
      </c>
      <c r="AW639" s="14" t="s">
        <v>188</v>
      </c>
      <c r="AX639" s="14" t="s">
        <v>68</v>
      </c>
      <c r="AY639" s="245" t="s">
        <v>175</v>
      </c>
    </row>
    <row r="640" s="14" customFormat="1">
      <c r="A640" s="14"/>
      <c r="B640" s="235"/>
      <c r="C640" s="236"/>
      <c r="D640" s="226" t="s">
        <v>186</v>
      </c>
      <c r="E640" s="237" t="s">
        <v>19</v>
      </c>
      <c r="F640" s="238" t="s">
        <v>703</v>
      </c>
      <c r="G640" s="236"/>
      <c r="H640" s="239">
        <v>1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5" t="s">
        <v>186</v>
      </c>
      <c r="AU640" s="245" t="s">
        <v>78</v>
      </c>
      <c r="AV640" s="14" t="s">
        <v>78</v>
      </c>
      <c r="AW640" s="14" t="s">
        <v>188</v>
      </c>
      <c r="AX640" s="14" t="s">
        <v>68</v>
      </c>
      <c r="AY640" s="245" t="s">
        <v>175</v>
      </c>
    </row>
    <row r="641" s="14" customFormat="1">
      <c r="A641" s="14"/>
      <c r="B641" s="235"/>
      <c r="C641" s="236"/>
      <c r="D641" s="226" t="s">
        <v>186</v>
      </c>
      <c r="E641" s="237" t="s">
        <v>19</v>
      </c>
      <c r="F641" s="238" t="s">
        <v>704</v>
      </c>
      <c r="G641" s="236"/>
      <c r="H641" s="239">
        <v>1</v>
      </c>
      <c r="I641" s="240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5" t="s">
        <v>186</v>
      </c>
      <c r="AU641" s="245" t="s">
        <v>78</v>
      </c>
      <c r="AV641" s="14" t="s">
        <v>78</v>
      </c>
      <c r="AW641" s="14" t="s">
        <v>188</v>
      </c>
      <c r="AX641" s="14" t="s">
        <v>68</v>
      </c>
      <c r="AY641" s="245" t="s">
        <v>175</v>
      </c>
    </row>
    <row r="642" s="14" customFormat="1">
      <c r="A642" s="14"/>
      <c r="B642" s="235"/>
      <c r="C642" s="236"/>
      <c r="D642" s="226" t="s">
        <v>186</v>
      </c>
      <c r="E642" s="237" t="s">
        <v>19</v>
      </c>
      <c r="F642" s="238" t="s">
        <v>705</v>
      </c>
      <c r="G642" s="236"/>
      <c r="H642" s="239">
        <v>1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5" t="s">
        <v>186</v>
      </c>
      <c r="AU642" s="245" t="s">
        <v>78</v>
      </c>
      <c r="AV642" s="14" t="s">
        <v>78</v>
      </c>
      <c r="AW642" s="14" t="s">
        <v>188</v>
      </c>
      <c r="AX642" s="14" t="s">
        <v>68</v>
      </c>
      <c r="AY642" s="245" t="s">
        <v>175</v>
      </c>
    </row>
    <row r="643" s="14" customFormat="1">
      <c r="A643" s="14"/>
      <c r="B643" s="235"/>
      <c r="C643" s="236"/>
      <c r="D643" s="226" t="s">
        <v>186</v>
      </c>
      <c r="E643" s="237" t="s">
        <v>19</v>
      </c>
      <c r="F643" s="238" t="s">
        <v>706</v>
      </c>
      <c r="G643" s="236"/>
      <c r="H643" s="239">
        <v>1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5" t="s">
        <v>186</v>
      </c>
      <c r="AU643" s="245" t="s">
        <v>78</v>
      </c>
      <c r="AV643" s="14" t="s">
        <v>78</v>
      </c>
      <c r="AW643" s="14" t="s">
        <v>188</v>
      </c>
      <c r="AX643" s="14" t="s">
        <v>68</v>
      </c>
      <c r="AY643" s="245" t="s">
        <v>175</v>
      </c>
    </row>
    <row r="644" s="14" customFormat="1">
      <c r="A644" s="14"/>
      <c r="B644" s="235"/>
      <c r="C644" s="236"/>
      <c r="D644" s="226" t="s">
        <v>186</v>
      </c>
      <c r="E644" s="237" t="s">
        <v>19</v>
      </c>
      <c r="F644" s="238" t="s">
        <v>707</v>
      </c>
      <c r="G644" s="236"/>
      <c r="H644" s="239">
        <v>1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5" t="s">
        <v>186</v>
      </c>
      <c r="AU644" s="245" t="s">
        <v>78</v>
      </c>
      <c r="AV644" s="14" t="s">
        <v>78</v>
      </c>
      <c r="AW644" s="14" t="s">
        <v>188</v>
      </c>
      <c r="AX644" s="14" t="s">
        <v>68</v>
      </c>
      <c r="AY644" s="245" t="s">
        <v>175</v>
      </c>
    </row>
    <row r="645" s="13" customFormat="1">
      <c r="A645" s="13"/>
      <c r="B645" s="224"/>
      <c r="C645" s="225"/>
      <c r="D645" s="226" t="s">
        <v>186</v>
      </c>
      <c r="E645" s="227" t="s">
        <v>19</v>
      </c>
      <c r="F645" s="228" t="s">
        <v>189</v>
      </c>
      <c r="G645" s="225"/>
      <c r="H645" s="227" t="s">
        <v>19</v>
      </c>
      <c r="I645" s="229"/>
      <c r="J645" s="225"/>
      <c r="K645" s="225"/>
      <c r="L645" s="230"/>
      <c r="M645" s="231"/>
      <c r="N645" s="232"/>
      <c r="O645" s="232"/>
      <c r="P645" s="232"/>
      <c r="Q645" s="232"/>
      <c r="R645" s="232"/>
      <c r="S645" s="232"/>
      <c r="T645" s="23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4" t="s">
        <v>186</v>
      </c>
      <c r="AU645" s="234" t="s">
        <v>78</v>
      </c>
      <c r="AV645" s="13" t="s">
        <v>76</v>
      </c>
      <c r="AW645" s="13" t="s">
        <v>188</v>
      </c>
      <c r="AX645" s="13" t="s">
        <v>68</v>
      </c>
      <c r="AY645" s="234" t="s">
        <v>175</v>
      </c>
    </row>
    <row r="646" s="14" customFormat="1">
      <c r="A646" s="14"/>
      <c r="B646" s="235"/>
      <c r="C646" s="236"/>
      <c r="D646" s="226" t="s">
        <v>186</v>
      </c>
      <c r="E646" s="237" t="s">
        <v>19</v>
      </c>
      <c r="F646" s="238" t="s">
        <v>708</v>
      </c>
      <c r="G646" s="236"/>
      <c r="H646" s="239">
        <v>6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5" t="s">
        <v>186</v>
      </c>
      <c r="AU646" s="245" t="s">
        <v>78</v>
      </c>
      <c r="AV646" s="14" t="s">
        <v>78</v>
      </c>
      <c r="AW646" s="14" t="s">
        <v>188</v>
      </c>
      <c r="AX646" s="14" t="s">
        <v>68</v>
      </c>
      <c r="AY646" s="245" t="s">
        <v>175</v>
      </c>
    </row>
    <row r="647" s="14" customFormat="1">
      <c r="A647" s="14"/>
      <c r="B647" s="235"/>
      <c r="C647" s="236"/>
      <c r="D647" s="226" t="s">
        <v>186</v>
      </c>
      <c r="E647" s="237" t="s">
        <v>19</v>
      </c>
      <c r="F647" s="238" t="s">
        <v>709</v>
      </c>
      <c r="G647" s="236"/>
      <c r="H647" s="239">
        <v>1</v>
      </c>
      <c r="I647" s="240"/>
      <c r="J647" s="236"/>
      <c r="K647" s="236"/>
      <c r="L647" s="241"/>
      <c r="M647" s="242"/>
      <c r="N647" s="243"/>
      <c r="O647" s="243"/>
      <c r="P647" s="243"/>
      <c r="Q647" s="243"/>
      <c r="R647" s="243"/>
      <c r="S647" s="243"/>
      <c r="T647" s="24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5" t="s">
        <v>186</v>
      </c>
      <c r="AU647" s="245" t="s">
        <v>78</v>
      </c>
      <c r="AV647" s="14" t="s">
        <v>78</v>
      </c>
      <c r="AW647" s="14" t="s">
        <v>188</v>
      </c>
      <c r="AX647" s="14" t="s">
        <v>68</v>
      </c>
      <c r="AY647" s="245" t="s">
        <v>175</v>
      </c>
    </row>
    <row r="648" s="14" customFormat="1">
      <c r="A648" s="14"/>
      <c r="B648" s="235"/>
      <c r="C648" s="236"/>
      <c r="D648" s="226" t="s">
        <v>186</v>
      </c>
      <c r="E648" s="237" t="s">
        <v>19</v>
      </c>
      <c r="F648" s="238" t="s">
        <v>710</v>
      </c>
      <c r="G648" s="236"/>
      <c r="H648" s="239">
        <v>6</v>
      </c>
      <c r="I648" s="240"/>
      <c r="J648" s="236"/>
      <c r="K648" s="236"/>
      <c r="L648" s="241"/>
      <c r="M648" s="242"/>
      <c r="N648" s="243"/>
      <c r="O648" s="243"/>
      <c r="P648" s="243"/>
      <c r="Q648" s="243"/>
      <c r="R648" s="243"/>
      <c r="S648" s="243"/>
      <c r="T648" s="24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5" t="s">
        <v>186</v>
      </c>
      <c r="AU648" s="245" t="s">
        <v>78</v>
      </c>
      <c r="AV648" s="14" t="s">
        <v>78</v>
      </c>
      <c r="AW648" s="14" t="s">
        <v>188</v>
      </c>
      <c r="AX648" s="14" t="s">
        <v>68</v>
      </c>
      <c r="AY648" s="245" t="s">
        <v>175</v>
      </c>
    </row>
    <row r="649" s="14" customFormat="1">
      <c r="A649" s="14"/>
      <c r="B649" s="235"/>
      <c r="C649" s="236"/>
      <c r="D649" s="226" t="s">
        <v>186</v>
      </c>
      <c r="E649" s="237" t="s">
        <v>19</v>
      </c>
      <c r="F649" s="238" t="s">
        <v>711</v>
      </c>
      <c r="G649" s="236"/>
      <c r="H649" s="239">
        <v>1</v>
      </c>
      <c r="I649" s="240"/>
      <c r="J649" s="236"/>
      <c r="K649" s="236"/>
      <c r="L649" s="241"/>
      <c r="M649" s="242"/>
      <c r="N649" s="243"/>
      <c r="O649" s="243"/>
      <c r="P649" s="243"/>
      <c r="Q649" s="243"/>
      <c r="R649" s="243"/>
      <c r="S649" s="243"/>
      <c r="T649" s="24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5" t="s">
        <v>186</v>
      </c>
      <c r="AU649" s="245" t="s">
        <v>78</v>
      </c>
      <c r="AV649" s="14" t="s">
        <v>78</v>
      </c>
      <c r="AW649" s="14" t="s">
        <v>188</v>
      </c>
      <c r="AX649" s="14" t="s">
        <v>68</v>
      </c>
      <c r="AY649" s="245" t="s">
        <v>175</v>
      </c>
    </row>
    <row r="650" s="14" customFormat="1">
      <c r="A650" s="14"/>
      <c r="B650" s="235"/>
      <c r="C650" s="236"/>
      <c r="D650" s="226" t="s">
        <v>186</v>
      </c>
      <c r="E650" s="237" t="s">
        <v>19</v>
      </c>
      <c r="F650" s="238" t="s">
        <v>712</v>
      </c>
      <c r="G650" s="236"/>
      <c r="H650" s="239">
        <v>1</v>
      </c>
      <c r="I650" s="240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5" t="s">
        <v>186</v>
      </c>
      <c r="AU650" s="245" t="s">
        <v>78</v>
      </c>
      <c r="AV650" s="14" t="s">
        <v>78</v>
      </c>
      <c r="AW650" s="14" t="s">
        <v>188</v>
      </c>
      <c r="AX650" s="14" t="s">
        <v>68</v>
      </c>
      <c r="AY650" s="245" t="s">
        <v>175</v>
      </c>
    </row>
    <row r="651" s="14" customFormat="1">
      <c r="A651" s="14"/>
      <c r="B651" s="235"/>
      <c r="C651" s="236"/>
      <c r="D651" s="226" t="s">
        <v>186</v>
      </c>
      <c r="E651" s="237" t="s">
        <v>19</v>
      </c>
      <c r="F651" s="238" t="s">
        <v>713</v>
      </c>
      <c r="G651" s="236"/>
      <c r="H651" s="239">
        <v>1</v>
      </c>
      <c r="I651" s="240"/>
      <c r="J651" s="236"/>
      <c r="K651" s="236"/>
      <c r="L651" s="241"/>
      <c r="M651" s="242"/>
      <c r="N651" s="243"/>
      <c r="O651" s="243"/>
      <c r="P651" s="243"/>
      <c r="Q651" s="243"/>
      <c r="R651" s="243"/>
      <c r="S651" s="243"/>
      <c r="T651" s="24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5" t="s">
        <v>186</v>
      </c>
      <c r="AU651" s="245" t="s">
        <v>78</v>
      </c>
      <c r="AV651" s="14" t="s">
        <v>78</v>
      </c>
      <c r="AW651" s="14" t="s">
        <v>188</v>
      </c>
      <c r="AX651" s="14" t="s">
        <v>68</v>
      </c>
      <c r="AY651" s="245" t="s">
        <v>175</v>
      </c>
    </row>
    <row r="652" s="14" customFormat="1">
      <c r="A652" s="14"/>
      <c r="B652" s="235"/>
      <c r="C652" s="236"/>
      <c r="D652" s="226" t="s">
        <v>186</v>
      </c>
      <c r="E652" s="237" t="s">
        <v>19</v>
      </c>
      <c r="F652" s="238" t="s">
        <v>714</v>
      </c>
      <c r="G652" s="236"/>
      <c r="H652" s="239">
        <v>1</v>
      </c>
      <c r="I652" s="240"/>
      <c r="J652" s="236"/>
      <c r="K652" s="236"/>
      <c r="L652" s="241"/>
      <c r="M652" s="242"/>
      <c r="N652" s="243"/>
      <c r="O652" s="243"/>
      <c r="P652" s="243"/>
      <c r="Q652" s="243"/>
      <c r="R652" s="243"/>
      <c r="S652" s="243"/>
      <c r="T652" s="24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5" t="s">
        <v>186</v>
      </c>
      <c r="AU652" s="245" t="s">
        <v>78</v>
      </c>
      <c r="AV652" s="14" t="s">
        <v>78</v>
      </c>
      <c r="AW652" s="14" t="s">
        <v>188</v>
      </c>
      <c r="AX652" s="14" t="s">
        <v>68</v>
      </c>
      <c r="AY652" s="245" t="s">
        <v>175</v>
      </c>
    </row>
    <row r="653" s="15" customFormat="1">
      <c r="A653" s="15"/>
      <c r="B653" s="246"/>
      <c r="C653" s="247"/>
      <c r="D653" s="226" t="s">
        <v>186</v>
      </c>
      <c r="E653" s="248" t="s">
        <v>19</v>
      </c>
      <c r="F653" s="249" t="s">
        <v>191</v>
      </c>
      <c r="G653" s="247"/>
      <c r="H653" s="250">
        <v>29</v>
      </c>
      <c r="I653" s="251"/>
      <c r="J653" s="247"/>
      <c r="K653" s="247"/>
      <c r="L653" s="252"/>
      <c r="M653" s="253"/>
      <c r="N653" s="254"/>
      <c r="O653" s="254"/>
      <c r="P653" s="254"/>
      <c r="Q653" s="254"/>
      <c r="R653" s="254"/>
      <c r="S653" s="254"/>
      <c r="T653" s="25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56" t="s">
        <v>186</v>
      </c>
      <c r="AU653" s="256" t="s">
        <v>78</v>
      </c>
      <c r="AV653" s="15" t="s">
        <v>182</v>
      </c>
      <c r="AW653" s="15" t="s">
        <v>188</v>
      </c>
      <c r="AX653" s="15" t="s">
        <v>76</v>
      </c>
      <c r="AY653" s="256" t="s">
        <v>175</v>
      </c>
    </row>
    <row r="654" s="2" customFormat="1" ht="37.8" customHeight="1">
      <c r="A654" s="40"/>
      <c r="B654" s="41"/>
      <c r="C654" s="206" t="s">
        <v>715</v>
      </c>
      <c r="D654" s="206" t="s">
        <v>177</v>
      </c>
      <c r="E654" s="207" t="s">
        <v>716</v>
      </c>
      <c r="F654" s="208" t="s">
        <v>717</v>
      </c>
      <c r="G654" s="209" t="s">
        <v>391</v>
      </c>
      <c r="H654" s="210">
        <v>46</v>
      </c>
      <c r="I654" s="211"/>
      <c r="J654" s="212">
        <f>ROUND(I654*H654,2)</f>
        <v>0</v>
      </c>
      <c r="K654" s="208" t="s">
        <v>181</v>
      </c>
      <c r="L654" s="46"/>
      <c r="M654" s="213" t="s">
        <v>19</v>
      </c>
      <c r="N654" s="214" t="s">
        <v>39</v>
      </c>
      <c r="O654" s="86"/>
      <c r="P654" s="215">
        <f>O654*H654</f>
        <v>0</v>
      </c>
      <c r="Q654" s="215">
        <v>0</v>
      </c>
      <c r="R654" s="215">
        <f>Q654*H654</f>
        <v>0</v>
      </c>
      <c r="S654" s="215">
        <v>0</v>
      </c>
      <c r="T654" s="216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17" t="s">
        <v>182</v>
      </c>
      <c r="AT654" s="217" t="s">
        <v>177</v>
      </c>
      <c r="AU654" s="217" t="s">
        <v>78</v>
      </c>
      <c r="AY654" s="19" t="s">
        <v>175</v>
      </c>
      <c r="BE654" s="218">
        <f>IF(N654="základní",J654,0)</f>
        <v>0</v>
      </c>
      <c r="BF654" s="218">
        <f>IF(N654="snížená",J654,0)</f>
        <v>0</v>
      </c>
      <c r="BG654" s="218">
        <f>IF(N654="zákl. přenesená",J654,0)</f>
        <v>0</v>
      </c>
      <c r="BH654" s="218">
        <f>IF(N654="sníž. přenesená",J654,0)</f>
        <v>0</v>
      </c>
      <c r="BI654" s="218">
        <f>IF(N654="nulová",J654,0)</f>
        <v>0</v>
      </c>
      <c r="BJ654" s="19" t="s">
        <v>76</v>
      </c>
      <c r="BK654" s="218">
        <f>ROUND(I654*H654,2)</f>
        <v>0</v>
      </c>
      <c r="BL654" s="19" t="s">
        <v>182</v>
      </c>
      <c r="BM654" s="217" t="s">
        <v>718</v>
      </c>
    </row>
    <row r="655" s="2" customFormat="1">
      <c r="A655" s="40"/>
      <c r="B655" s="41"/>
      <c r="C655" s="42"/>
      <c r="D655" s="219" t="s">
        <v>184</v>
      </c>
      <c r="E655" s="42"/>
      <c r="F655" s="220" t="s">
        <v>719</v>
      </c>
      <c r="G655" s="42"/>
      <c r="H655" s="42"/>
      <c r="I655" s="221"/>
      <c r="J655" s="42"/>
      <c r="K655" s="42"/>
      <c r="L655" s="46"/>
      <c r="M655" s="222"/>
      <c r="N655" s="223"/>
      <c r="O655" s="86"/>
      <c r="P655" s="86"/>
      <c r="Q655" s="86"/>
      <c r="R655" s="86"/>
      <c r="S655" s="86"/>
      <c r="T655" s="87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184</v>
      </c>
      <c r="AU655" s="19" t="s">
        <v>78</v>
      </c>
    </row>
    <row r="656" s="13" customFormat="1">
      <c r="A656" s="13"/>
      <c r="B656" s="224"/>
      <c r="C656" s="225"/>
      <c r="D656" s="226" t="s">
        <v>186</v>
      </c>
      <c r="E656" s="227" t="s">
        <v>19</v>
      </c>
      <c r="F656" s="228" t="s">
        <v>187</v>
      </c>
      <c r="G656" s="225"/>
      <c r="H656" s="227" t="s">
        <v>19</v>
      </c>
      <c r="I656" s="229"/>
      <c r="J656" s="225"/>
      <c r="K656" s="225"/>
      <c r="L656" s="230"/>
      <c r="M656" s="231"/>
      <c r="N656" s="232"/>
      <c r="O656" s="232"/>
      <c r="P656" s="232"/>
      <c r="Q656" s="232"/>
      <c r="R656" s="232"/>
      <c r="S656" s="232"/>
      <c r="T656" s="23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4" t="s">
        <v>186</v>
      </c>
      <c r="AU656" s="234" t="s">
        <v>78</v>
      </c>
      <c r="AV656" s="13" t="s">
        <v>76</v>
      </c>
      <c r="AW656" s="13" t="s">
        <v>188</v>
      </c>
      <c r="AX656" s="13" t="s">
        <v>68</v>
      </c>
      <c r="AY656" s="234" t="s">
        <v>175</v>
      </c>
    </row>
    <row r="657" s="13" customFormat="1">
      <c r="A657" s="13"/>
      <c r="B657" s="224"/>
      <c r="C657" s="225"/>
      <c r="D657" s="226" t="s">
        <v>186</v>
      </c>
      <c r="E657" s="227" t="s">
        <v>19</v>
      </c>
      <c r="F657" s="228" t="s">
        <v>189</v>
      </c>
      <c r="G657" s="225"/>
      <c r="H657" s="227" t="s">
        <v>19</v>
      </c>
      <c r="I657" s="229"/>
      <c r="J657" s="225"/>
      <c r="K657" s="225"/>
      <c r="L657" s="230"/>
      <c r="M657" s="231"/>
      <c r="N657" s="232"/>
      <c r="O657" s="232"/>
      <c r="P657" s="232"/>
      <c r="Q657" s="232"/>
      <c r="R657" s="232"/>
      <c r="S657" s="232"/>
      <c r="T657" s="23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4" t="s">
        <v>186</v>
      </c>
      <c r="AU657" s="234" t="s">
        <v>78</v>
      </c>
      <c r="AV657" s="13" t="s">
        <v>76</v>
      </c>
      <c r="AW657" s="13" t="s">
        <v>188</v>
      </c>
      <c r="AX657" s="13" t="s">
        <v>68</v>
      </c>
      <c r="AY657" s="234" t="s">
        <v>175</v>
      </c>
    </row>
    <row r="658" s="14" customFormat="1">
      <c r="A658" s="14"/>
      <c r="B658" s="235"/>
      <c r="C658" s="236"/>
      <c r="D658" s="226" t="s">
        <v>186</v>
      </c>
      <c r="E658" s="237" t="s">
        <v>19</v>
      </c>
      <c r="F658" s="238" t="s">
        <v>720</v>
      </c>
      <c r="G658" s="236"/>
      <c r="H658" s="239">
        <v>12</v>
      </c>
      <c r="I658" s="240"/>
      <c r="J658" s="236"/>
      <c r="K658" s="236"/>
      <c r="L658" s="241"/>
      <c r="M658" s="242"/>
      <c r="N658" s="243"/>
      <c r="O658" s="243"/>
      <c r="P658" s="243"/>
      <c r="Q658" s="243"/>
      <c r="R658" s="243"/>
      <c r="S658" s="243"/>
      <c r="T658" s="24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5" t="s">
        <v>186</v>
      </c>
      <c r="AU658" s="245" t="s">
        <v>78</v>
      </c>
      <c r="AV658" s="14" t="s">
        <v>78</v>
      </c>
      <c r="AW658" s="14" t="s">
        <v>188</v>
      </c>
      <c r="AX658" s="14" t="s">
        <v>68</v>
      </c>
      <c r="AY658" s="245" t="s">
        <v>175</v>
      </c>
    </row>
    <row r="659" s="14" customFormat="1">
      <c r="A659" s="14"/>
      <c r="B659" s="235"/>
      <c r="C659" s="236"/>
      <c r="D659" s="226" t="s">
        <v>186</v>
      </c>
      <c r="E659" s="237" t="s">
        <v>19</v>
      </c>
      <c r="F659" s="238" t="s">
        <v>721</v>
      </c>
      <c r="G659" s="236"/>
      <c r="H659" s="239">
        <v>2</v>
      </c>
      <c r="I659" s="240"/>
      <c r="J659" s="236"/>
      <c r="K659" s="236"/>
      <c r="L659" s="241"/>
      <c r="M659" s="242"/>
      <c r="N659" s="243"/>
      <c r="O659" s="243"/>
      <c r="P659" s="243"/>
      <c r="Q659" s="243"/>
      <c r="R659" s="243"/>
      <c r="S659" s="243"/>
      <c r="T659" s="24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5" t="s">
        <v>186</v>
      </c>
      <c r="AU659" s="245" t="s">
        <v>78</v>
      </c>
      <c r="AV659" s="14" t="s">
        <v>78</v>
      </c>
      <c r="AW659" s="14" t="s">
        <v>188</v>
      </c>
      <c r="AX659" s="14" t="s">
        <v>68</v>
      </c>
      <c r="AY659" s="245" t="s">
        <v>175</v>
      </c>
    </row>
    <row r="660" s="14" customFormat="1">
      <c r="A660" s="14"/>
      <c r="B660" s="235"/>
      <c r="C660" s="236"/>
      <c r="D660" s="226" t="s">
        <v>186</v>
      </c>
      <c r="E660" s="237" t="s">
        <v>19</v>
      </c>
      <c r="F660" s="238" t="s">
        <v>722</v>
      </c>
      <c r="G660" s="236"/>
      <c r="H660" s="239">
        <v>1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5" t="s">
        <v>186</v>
      </c>
      <c r="AU660" s="245" t="s">
        <v>78</v>
      </c>
      <c r="AV660" s="14" t="s">
        <v>78</v>
      </c>
      <c r="AW660" s="14" t="s">
        <v>188</v>
      </c>
      <c r="AX660" s="14" t="s">
        <v>68</v>
      </c>
      <c r="AY660" s="245" t="s">
        <v>175</v>
      </c>
    </row>
    <row r="661" s="14" customFormat="1">
      <c r="A661" s="14"/>
      <c r="B661" s="235"/>
      <c r="C661" s="236"/>
      <c r="D661" s="226" t="s">
        <v>186</v>
      </c>
      <c r="E661" s="237" t="s">
        <v>19</v>
      </c>
      <c r="F661" s="238" t="s">
        <v>723</v>
      </c>
      <c r="G661" s="236"/>
      <c r="H661" s="239">
        <v>1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5" t="s">
        <v>186</v>
      </c>
      <c r="AU661" s="245" t="s">
        <v>78</v>
      </c>
      <c r="AV661" s="14" t="s">
        <v>78</v>
      </c>
      <c r="AW661" s="14" t="s">
        <v>188</v>
      </c>
      <c r="AX661" s="14" t="s">
        <v>68</v>
      </c>
      <c r="AY661" s="245" t="s">
        <v>175</v>
      </c>
    </row>
    <row r="662" s="14" customFormat="1">
      <c r="A662" s="14"/>
      <c r="B662" s="235"/>
      <c r="C662" s="236"/>
      <c r="D662" s="226" t="s">
        <v>186</v>
      </c>
      <c r="E662" s="237" t="s">
        <v>19</v>
      </c>
      <c r="F662" s="238" t="s">
        <v>724</v>
      </c>
      <c r="G662" s="236"/>
      <c r="H662" s="239">
        <v>1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5" t="s">
        <v>186</v>
      </c>
      <c r="AU662" s="245" t="s">
        <v>78</v>
      </c>
      <c r="AV662" s="14" t="s">
        <v>78</v>
      </c>
      <c r="AW662" s="14" t="s">
        <v>188</v>
      </c>
      <c r="AX662" s="14" t="s">
        <v>68</v>
      </c>
      <c r="AY662" s="245" t="s">
        <v>175</v>
      </c>
    </row>
    <row r="663" s="13" customFormat="1">
      <c r="A663" s="13"/>
      <c r="B663" s="224"/>
      <c r="C663" s="225"/>
      <c r="D663" s="226" t="s">
        <v>186</v>
      </c>
      <c r="E663" s="227" t="s">
        <v>19</v>
      </c>
      <c r="F663" s="228" t="s">
        <v>189</v>
      </c>
      <c r="G663" s="225"/>
      <c r="H663" s="227" t="s">
        <v>19</v>
      </c>
      <c r="I663" s="229"/>
      <c r="J663" s="225"/>
      <c r="K663" s="225"/>
      <c r="L663" s="230"/>
      <c r="M663" s="231"/>
      <c r="N663" s="232"/>
      <c r="O663" s="232"/>
      <c r="P663" s="232"/>
      <c r="Q663" s="232"/>
      <c r="R663" s="232"/>
      <c r="S663" s="232"/>
      <c r="T663" s="23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4" t="s">
        <v>186</v>
      </c>
      <c r="AU663" s="234" t="s">
        <v>78</v>
      </c>
      <c r="AV663" s="13" t="s">
        <v>76</v>
      </c>
      <c r="AW663" s="13" t="s">
        <v>188</v>
      </c>
      <c r="AX663" s="13" t="s">
        <v>68</v>
      </c>
      <c r="AY663" s="234" t="s">
        <v>175</v>
      </c>
    </row>
    <row r="664" s="14" customFormat="1">
      <c r="A664" s="14"/>
      <c r="B664" s="235"/>
      <c r="C664" s="236"/>
      <c r="D664" s="226" t="s">
        <v>186</v>
      </c>
      <c r="E664" s="237" t="s">
        <v>19</v>
      </c>
      <c r="F664" s="238" t="s">
        <v>725</v>
      </c>
      <c r="G664" s="236"/>
      <c r="H664" s="239">
        <v>29</v>
      </c>
      <c r="I664" s="240"/>
      <c r="J664" s="236"/>
      <c r="K664" s="236"/>
      <c r="L664" s="241"/>
      <c r="M664" s="242"/>
      <c r="N664" s="243"/>
      <c r="O664" s="243"/>
      <c r="P664" s="243"/>
      <c r="Q664" s="243"/>
      <c r="R664" s="243"/>
      <c r="S664" s="243"/>
      <c r="T664" s="24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5" t="s">
        <v>186</v>
      </c>
      <c r="AU664" s="245" t="s">
        <v>78</v>
      </c>
      <c r="AV664" s="14" t="s">
        <v>78</v>
      </c>
      <c r="AW664" s="14" t="s">
        <v>188</v>
      </c>
      <c r="AX664" s="14" t="s">
        <v>68</v>
      </c>
      <c r="AY664" s="245" t="s">
        <v>175</v>
      </c>
    </row>
    <row r="665" s="15" customFormat="1">
      <c r="A665" s="15"/>
      <c r="B665" s="246"/>
      <c r="C665" s="247"/>
      <c r="D665" s="226" t="s">
        <v>186</v>
      </c>
      <c r="E665" s="248" t="s">
        <v>19</v>
      </c>
      <c r="F665" s="249" t="s">
        <v>191</v>
      </c>
      <c r="G665" s="247"/>
      <c r="H665" s="250">
        <v>46</v>
      </c>
      <c r="I665" s="251"/>
      <c r="J665" s="247"/>
      <c r="K665" s="247"/>
      <c r="L665" s="252"/>
      <c r="M665" s="253"/>
      <c r="N665" s="254"/>
      <c r="O665" s="254"/>
      <c r="P665" s="254"/>
      <c r="Q665" s="254"/>
      <c r="R665" s="254"/>
      <c r="S665" s="254"/>
      <c r="T665" s="25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56" t="s">
        <v>186</v>
      </c>
      <c r="AU665" s="256" t="s">
        <v>78</v>
      </c>
      <c r="AV665" s="15" t="s">
        <v>182</v>
      </c>
      <c r="AW665" s="15" t="s">
        <v>188</v>
      </c>
      <c r="AX665" s="15" t="s">
        <v>76</v>
      </c>
      <c r="AY665" s="256" t="s">
        <v>175</v>
      </c>
    </row>
    <row r="666" s="2" customFormat="1" ht="21.75" customHeight="1">
      <c r="A666" s="40"/>
      <c r="B666" s="41"/>
      <c r="C666" s="257" t="s">
        <v>726</v>
      </c>
      <c r="D666" s="257" t="s">
        <v>303</v>
      </c>
      <c r="E666" s="258" t="s">
        <v>727</v>
      </c>
      <c r="F666" s="259" t="s">
        <v>728</v>
      </c>
      <c r="G666" s="260" t="s">
        <v>180</v>
      </c>
      <c r="H666" s="261">
        <v>278.976</v>
      </c>
      <c r="I666" s="262"/>
      <c r="J666" s="263">
        <f>ROUND(I666*H666,2)</f>
        <v>0</v>
      </c>
      <c r="K666" s="259" t="s">
        <v>19</v>
      </c>
      <c r="L666" s="264"/>
      <c r="M666" s="265" t="s">
        <v>19</v>
      </c>
      <c r="N666" s="266" t="s">
        <v>39</v>
      </c>
      <c r="O666" s="86"/>
      <c r="P666" s="215">
        <f>O666*H666</f>
        <v>0</v>
      </c>
      <c r="Q666" s="215">
        <v>0</v>
      </c>
      <c r="R666" s="215">
        <f>Q666*H666</f>
        <v>0</v>
      </c>
      <c r="S666" s="215">
        <v>0</v>
      </c>
      <c r="T666" s="216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17" t="s">
        <v>244</v>
      </c>
      <c r="AT666" s="217" t="s">
        <v>303</v>
      </c>
      <c r="AU666" s="217" t="s">
        <v>78</v>
      </c>
      <c r="AY666" s="19" t="s">
        <v>175</v>
      </c>
      <c r="BE666" s="218">
        <f>IF(N666="základní",J666,0)</f>
        <v>0</v>
      </c>
      <c r="BF666" s="218">
        <f>IF(N666="snížená",J666,0)</f>
        <v>0</v>
      </c>
      <c r="BG666" s="218">
        <f>IF(N666="zákl. přenesená",J666,0)</f>
        <v>0</v>
      </c>
      <c r="BH666" s="218">
        <f>IF(N666="sníž. přenesená",J666,0)</f>
        <v>0</v>
      </c>
      <c r="BI666" s="218">
        <f>IF(N666="nulová",J666,0)</f>
        <v>0</v>
      </c>
      <c r="BJ666" s="19" t="s">
        <v>76</v>
      </c>
      <c r="BK666" s="218">
        <f>ROUND(I666*H666,2)</f>
        <v>0</v>
      </c>
      <c r="BL666" s="19" t="s">
        <v>182</v>
      </c>
      <c r="BM666" s="217" t="s">
        <v>729</v>
      </c>
    </row>
    <row r="667" s="13" customFormat="1">
      <c r="A667" s="13"/>
      <c r="B667" s="224"/>
      <c r="C667" s="225"/>
      <c r="D667" s="226" t="s">
        <v>186</v>
      </c>
      <c r="E667" s="227" t="s">
        <v>19</v>
      </c>
      <c r="F667" s="228" t="s">
        <v>187</v>
      </c>
      <c r="G667" s="225"/>
      <c r="H667" s="227" t="s">
        <v>19</v>
      </c>
      <c r="I667" s="229"/>
      <c r="J667" s="225"/>
      <c r="K667" s="225"/>
      <c r="L667" s="230"/>
      <c r="M667" s="231"/>
      <c r="N667" s="232"/>
      <c r="O667" s="232"/>
      <c r="P667" s="232"/>
      <c r="Q667" s="232"/>
      <c r="R667" s="232"/>
      <c r="S667" s="232"/>
      <c r="T667" s="23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4" t="s">
        <v>186</v>
      </c>
      <c r="AU667" s="234" t="s">
        <v>78</v>
      </c>
      <c r="AV667" s="13" t="s">
        <v>76</v>
      </c>
      <c r="AW667" s="13" t="s">
        <v>188</v>
      </c>
      <c r="AX667" s="13" t="s">
        <v>68</v>
      </c>
      <c r="AY667" s="234" t="s">
        <v>175</v>
      </c>
    </row>
    <row r="668" s="13" customFormat="1">
      <c r="A668" s="13"/>
      <c r="B668" s="224"/>
      <c r="C668" s="225"/>
      <c r="D668" s="226" t="s">
        <v>186</v>
      </c>
      <c r="E668" s="227" t="s">
        <v>19</v>
      </c>
      <c r="F668" s="228" t="s">
        <v>189</v>
      </c>
      <c r="G668" s="225"/>
      <c r="H668" s="227" t="s">
        <v>19</v>
      </c>
      <c r="I668" s="229"/>
      <c r="J668" s="225"/>
      <c r="K668" s="225"/>
      <c r="L668" s="230"/>
      <c r="M668" s="231"/>
      <c r="N668" s="232"/>
      <c r="O668" s="232"/>
      <c r="P668" s="232"/>
      <c r="Q668" s="232"/>
      <c r="R668" s="232"/>
      <c r="S668" s="232"/>
      <c r="T668" s="23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4" t="s">
        <v>186</v>
      </c>
      <c r="AU668" s="234" t="s">
        <v>78</v>
      </c>
      <c r="AV668" s="13" t="s">
        <v>76</v>
      </c>
      <c r="AW668" s="13" t="s">
        <v>188</v>
      </c>
      <c r="AX668" s="13" t="s">
        <v>68</v>
      </c>
      <c r="AY668" s="234" t="s">
        <v>175</v>
      </c>
    </row>
    <row r="669" s="14" customFormat="1">
      <c r="A669" s="14"/>
      <c r="B669" s="235"/>
      <c r="C669" s="236"/>
      <c r="D669" s="226" t="s">
        <v>186</v>
      </c>
      <c r="E669" s="237" t="s">
        <v>19</v>
      </c>
      <c r="F669" s="238" t="s">
        <v>730</v>
      </c>
      <c r="G669" s="236"/>
      <c r="H669" s="239">
        <v>34.560000000000002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5" t="s">
        <v>186</v>
      </c>
      <c r="AU669" s="245" t="s">
        <v>78</v>
      </c>
      <c r="AV669" s="14" t="s">
        <v>78</v>
      </c>
      <c r="AW669" s="14" t="s">
        <v>188</v>
      </c>
      <c r="AX669" s="14" t="s">
        <v>68</v>
      </c>
      <c r="AY669" s="245" t="s">
        <v>175</v>
      </c>
    </row>
    <row r="670" s="14" customFormat="1">
      <c r="A670" s="14"/>
      <c r="B670" s="235"/>
      <c r="C670" s="236"/>
      <c r="D670" s="226" t="s">
        <v>186</v>
      </c>
      <c r="E670" s="237" t="s">
        <v>19</v>
      </c>
      <c r="F670" s="238" t="s">
        <v>731</v>
      </c>
      <c r="G670" s="236"/>
      <c r="H670" s="239">
        <v>3.9359999999999995</v>
      </c>
      <c r="I670" s="240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5" t="s">
        <v>186</v>
      </c>
      <c r="AU670" s="245" t="s">
        <v>78</v>
      </c>
      <c r="AV670" s="14" t="s">
        <v>78</v>
      </c>
      <c r="AW670" s="14" t="s">
        <v>188</v>
      </c>
      <c r="AX670" s="14" t="s">
        <v>68</v>
      </c>
      <c r="AY670" s="245" t="s">
        <v>175</v>
      </c>
    </row>
    <row r="671" s="14" customFormat="1">
      <c r="A671" s="14"/>
      <c r="B671" s="235"/>
      <c r="C671" s="236"/>
      <c r="D671" s="226" t="s">
        <v>186</v>
      </c>
      <c r="E671" s="237" t="s">
        <v>19</v>
      </c>
      <c r="F671" s="238" t="s">
        <v>732</v>
      </c>
      <c r="G671" s="236"/>
      <c r="H671" s="239">
        <v>148.32000000000002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5" t="s">
        <v>186</v>
      </c>
      <c r="AU671" s="245" t="s">
        <v>78</v>
      </c>
      <c r="AV671" s="14" t="s">
        <v>78</v>
      </c>
      <c r="AW671" s="14" t="s">
        <v>188</v>
      </c>
      <c r="AX671" s="14" t="s">
        <v>68</v>
      </c>
      <c r="AY671" s="245" t="s">
        <v>175</v>
      </c>
    </row>
    <row r="672" s="14" customFormat="1">
      <c r="A672" s="14"/>
      <c r="B672" s="235"/>
      <c r="C672" s="236"/>
      <c r="D672" s="226" t="s">
        <v>186</v>
      </c>
      <c r="E672" s="237" t="s">
        <v>19</v>
      </c>
      <c r="F672" s="238" t="s">
        <v>733</v>
      </c>
      <c r="G672" s="236"/>
      <c r="H672" s="239">
        <v>21.630000000000003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5" t="s">
        <v>186</v>
      </c>
      <c r="AU672" s="245" t="s">
        <v>78</v>
      </c>
      <c r="AV672" s="14" t="s">
        <v>78</v>
      </c>
      <c r="AW672" s="14" t="s">
        <v>188</v>
      </c>
      <c r="AX672" s="14" t="s">
        <v>68</v>
      </c>
      <c r="AY672" s="245" t="s">
        <v>175</v>
      </c>
    </row>
    <row r="673" s="14" customFormat="1">
      <c r="A673" s="14"/>
      <c r="B673" s="235"/>
      <c r="C673" s="236"/>
      <c r="D673" s="226" t="s">
        <v>186</v>
      </c>
      <c r="E673" s="237" t="s">
        <v>19</v>
      </c>
      <c r="F673" s="238" t="s">
        <v>734</v>
      </c>
      <c r="G673" s="236"/>
      <c r="H673" s="239">
        <v>6.7679999999999998</v>
      </c>
      <c r="I673" s="240"/>
      <c r="J673" s="236"/>
      <c r="K673" s="236"/>
      <c r="L673" s="241"/>
      <c r="M673" s="242"/>
      <c r="N673" s="243"/>
      <c r="O673" s="243"/>
      <c r="P673" s="243"/>
      <c r="Q673" s="243"/>
      <c r="R673" s="243"/>
      <c r="S673" s="243"/>
      <c r="T673" s="24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5" t="s">
        <v>186</v>
      </c>
      <c r="AU673" s="245" t="s">
        <v>78</v>
      </c>
      <c r="AV673" s="14" t="s">
        <v>78</v>
      </c>
      <c r="AW673" s="14" t="s">
        <v>188</v>
      </c>
      <c r="AX673" s="14" t="s">
        <v>68</v>
      </c>
      <c r="AY673" s="245" t="s">
        <v>175</v>
      </c>
    </row>
    <row r="674" s="14" customFormat="1">
      <c r="A674" s="14"/>
      <c r="B674" s="235"/>
      <c r="C674" s="236"/>
      <c r="D674" s="226" t="s">
        <v>186</v>
      </c>
      <c r="E674" s="237" t="s">
        <v>19</v>
      </c>
      <c r="F674" s="238" t="s">
        <v>735</v>
      </c>
      <c r="G674" s="236"/>
      <c r="H674" s="239">
        <v>5.7399999999999993</v>
      </c>
      <c r="I674" s="240"/>
      <c r="J674" s="236"/>
      <c r="K674" s="236"/>
      <c r="L674" s="241"/>
      <c r="M674" s="242"/>
      <c r="N674" s="243"/>
      <c r="O674" s="243"/>
      <c r="P674" s="243"/>
      <c r="Q674" s="243"/>
      <c r="R674" s="243"/>
      <c r="S674" s="243"/>
      <c r="T674" s="24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5" t="s">
        <v>186</v>
      </c>
      <c r="AU674" s="245" t="s">
        <v>78</v>
      </c>
      <c r="AV674" s="14" t="s">
        <v>78</v>
      </c>
      <c r="AW674" s="14" t="s">
        <v>188</v>
      </c>
      <c r="AX674" s="14" t="s">
        <v>68</v>
      </c>
      <c r="AY674" s="245" t="s">
        <v>175</v>
      </c>
    </row>
    <row r="675" s="14" customFormat="1">
      <c r="A675" s="14"/>
      <c r="B675" s="235"/>
      <c r="C675" s="236"/>
      <c r="D675" s="226" t="s">
        <v>186</v>
      </c>
      <c r="E675" s="237" t="s">
        <v>19</v>
      </c>
      <c r="F675" s="238" t="s">
        <v>736</v>
      </c>
      <c r="G675" s="236"/>
      <c r="H675" s="239">
        <v>8.4000000000000004</v>
      </c>
      <c r="I675" s="240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5" t="s">
        <v>186</v>
      </c>
      <c r="AU675" s="245" t="s">
        <v>78</v>
      </c>
      <c r="AV675" s="14" t="s">
        <v>78</v>
      </c>
      <c r="AW675" s="14" t="s">
        <v>188</v>
      </c>
      <c r="AX675" s="14" t="s">
        <v>68</v>
      </c>
      <c r="AY675" s="245" t="s">
        <v>175</v>
      </c>
    </row>
    <row r="676" s="14" customFormat="1">
      <c r="A676" s="14"/>
      <c r="B676" s="235"/>
      <c r="C676" s="236"/>
      <c r="D676" s="226" t="s">
        <v>186</v>
      </c>
      <c r="E676" s="237" t="s">
        <v>19</v>
      </c>
      <c r="F676" s="238" t="s">
        <v>737</v>
      </c>
      <c r="G676" s="236"/>
      <c r="H676" s="239">
        <v>4.2000000000000002</v>
      </c>
      <c r="I676" s="240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5" t="s">
        <v>186</v>
      </c>
      <c r="AU676" s="245" t="s">
        <v>78</v>
      </c>
      <c r="AV676" s="14" t="s">
        <v>78</v>
      </c>
      <c r="AW676" s="14" t="s">
        <v>188</v>
      </c>
      <c r="AX676" s="14" t="s">
        <v>68</v>
      </c>
      <c r="AY676" s="245" t="s">
        <v>175</v>
      </c>
    </row>
    <row r="677" s="14" customFormat="1">
      <c r="A677" s="14"/>
      <c r="B677" s="235"/>
      <c r="C677" s="236"/>
      <c r="D677" s="226" t="s">
        <v>186</v>
      </c>
      <c r="E677" s="237" t="s">
        <v>19</v>
      </c>
      <c r="F677" s="238" t="s">
        <v>738</v>
      </c>
      <c r="G677" s="236"/>
      <c r="H677" s="239">
        <v>3.9140000000000001</v>
      </c>
      <c r="I677" s="240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5" t="s">
        <v>186</v>
      </c>
      <c r="AU677" s="245" t="s">
        <v>78</v>
      </c>
      <c r="AV677" s="14" t="s">
        <v>78</v>
      </c>
      <c r="AW677" s="14" t="s">
        <v>188</v>
      </c>
      <c r="AX677" s="14" t="s">
        <v>68</v>
      </c>
      <c r="AY677" s="245" t="s">
        <v>175</v>
      </c>
    </row>
    <row r="678" s="14" customFormat="1">
      <c r="A678" s="14"/>
      <c r="B678" s="235"/>
      <c r="C678" s="236"/>
      <c r="D678" s="226" t="s">
        <v>186</v>
      </c>
      <c r="E678" s="237" t="s">
        <v>19</v>
      </c>
      <c r="F678" s="238" t="s">
        <v>739</v>
      </c>
      <c r="G678" s="236"/>
      <c r="H678" s="239">
        <v>4.3440000000000003</v>
      </c>
      <c r="I678" s="240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5" t="s">
        <v>186</v>
      </c>
      <c r="AU678" s="245" t="s">
        <v>78</v>
      </c>
      <c r="AV678" s="14" t="s">
        <v>78</v>
      </c>
      <c r="AW678" s="14" t="s">
        <v>188</v>
      </c>
      <c r="AX678" s="14" t="s">
        <v>68</v>
      </c>
      <c r="AY678" s="245" t="s">
        <v>175</v>
      </c>
    </row>
    <row r="679" s="14" customFormat="1">
      <c r="A679" s="14"/>
      <c r="B679" s="235"/>
      <c r="C679" s="236"/>
      <c r="D679" s="226" t="s">
        <v>186</v>
      </c>
      <c r="E679" s="237" t="s">
        <v>19</v>
      </c>
      <c r="F679" s="238" t="s">
        <v>740</v>
      </c>
      <c r="G679" s="236"/>
      <c r="H679" s="239">
        <v>1.524</v>
      </c>
      <c r="I679" s="240"/>
      <c r="J679" s="236"/>
      <c r="K679" s="236"/>
      <c r="L679" s="241"/>
      <c r="M679" s="242"/>
      <c r="N679" s="243"/>
      <c r="O679" s="243"/>
      <c r="P679" s="243"/>
      <c r="Q679" s="243"/>
      <c r="R679" s="243"/>
      <c r="S679" s="243"/>
      <c r="T679" s="24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5" t="s">
        <v>186</v>
      </c>
      <c r="AU679" s="245" t="s">
        <v>78</v>
      </c>
      <c r="AV679" s="14" t="s">
        <v>78</v>
      </c>
      <c r="AW679" s="14" t="s">
        <v>188</v>
      </c>
      <c r="AX679" s="14" t="s">
        <v>68</v>
      </c>
      <c r="AY679" s="245" t="s">
        <v>175</v>
      </c>
    </row>
    <row r="680" s="14" customFormat="1">
      <c r="A680" s="14"/>
      <c r="B680" s="235"/>
      <c r="C680" s="236"/>
      <c r="D680" s="226" t="s">
        <v>186</v>
      </c>
      <c r="E680" s="237" t="s">
        <v>19</v>
      </c>
      <c r="F680" s="238" t="s">
        <v>741</v>
      </c>
      <c r="G680" s="236"/>
      <c r="H680" s="239">
        <v>10.656000000000001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5" t="s">
        <v>186</v>
      </c>
      <c r="AU680" s="245" t="s">
        <v>78</v>
      </c>
      <c r="AV680" s="14" t="s">
        <v>78</v>
      </c>
      <c r="AW680" s="14" t="s">
        <v>188</v>
      </c>
      <c r="AX680" s="14" t="s">
        <v>68</v>
      </c>
      <c r="AY680" s="245" t="s">
        <v>175</v>
      </c>
    </row>
    <row r="681" s="14" customFormat="1">
      <c r="A681" s="14"/>
      <c r="B681" s="235"/>
      <c r="C681" s="236"/>
      <c r="D681" s="226" t="s">
        <v>186</v>
      </c>
      <c r="E681" s="237" t="s">
        <v>19</v>
      </c>
      <c r="F681" s="238" t="s">
        <v>742</v>
      </c>
      <c r="G681" s="236"/>
      <c r="H681" s="239">
        <v>7.2816000000000001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5" t="s">
        <v>186</v>
      </c>
      <c r="AU681" s="245" t="s">
        <v>78</v>
      </c>
      <c r="AV681" s="14" t="s">
        <v>78</v>
      </c>
      <c r="AW681" s="14" t="s">
        <v>188</v>
      </c>
      <c r="AX681" s="14" t="s">
        <v>68</v>
      </c>
      <c r="AY681" s="245" t="s">
        <v>175</v>
      </c>
    </row>
    <row r="682" s="14" customFormat="1">
      <c r="A682" s="14"/>
      <c r="B682" s="235"/>
      <c r="C682" s="236"/>
      <c r="D682" s="226" t="s">
        <v>186</v>
      </c>
      <c r="E682" s="237" t="s">
        <v>19</v>
      </c>
      <c r="F682" s="238" t="s">
        <v>743</v>
      </c>
      <c r="G682" s="236"/>
      <c r="H682" s="239">
        <v>9.3240000000000016</v>
      </c>
      <c r="I682" s="240"/>
      <c r="J682" s="236"/>
      <c r="K682" s="236"/>
      <c r="L682" s="241"/>
      <c r="M682" s="242"/>
      <c r="N682" s="243"/>
      <c r="O682" s="243"/>
      <c r="P682" s="243"/>
      <c r="Q682" s="243"/>
      <c r="R682" s="243"/>
      <c r="S682" s="243"/>
      <c r="T682" s="24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5" t="s">
        <v>186</v>
      </c>
      <c r="AU682" s="245" t="s">
        <v>78</v>
      </c>
      <c r="AV682" s="14" t="s">
        <v>78</v>
      </c>
      <c r="AW682" s="14" t="s">
        <v>188</v>
      </c>
      <c r="AX682" s="14" t="s">
        <v>68</v>
      </c>
      <c r="AY682" s="245" t="s">
        <v>175</v>
      </c>
    </row>
    <row r="683" s="14" customFormat="1">
      <c r="A683" s="14"/>
      <c r="B683" s="235"/>
      <c r="C683" s="236"/>
      <c r="D683" s="226" t="s">
        <v>186</v>
      </c>
      <c r="E683" s="237" t="s">
        <v>19</v>
      </c>
      <c r="F683" s="238" t="s">
        <v>744</v>
      </c>
      <c r="G683" s="236"/>
      <c r="H683" s="239">
        <v>4.8380000000000001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5" t="s">
        <v>186</v>
      </c>
      <c r="AU683" s="245" t="s">
        <v>78</v>
      </c>
      <c r="AV683" s="14" t="s">
        <v>78</v>
      </c>
      <c r="AW683" s="14" t="s">
        <v>188</v>
      </c>
      <c r="AX683" s="14" t="s">
        <v>68</v>
      </c>
      <c r="AY683" s="245" t="s">
        <v>175</v>
      </c>
    </row>
    <row r="684" s="14" customFormat="1">
      <c r="A684" s="14"/>
      <c r="B684" s="235"/>
      <c r="C684" s="236"/>
      <c r="D684" s="226" t="s">
        <v>186</v>
      </c>
      <c r="E684" s="237" t="s">
        <v>19</v>
      </c>
      <c r="F684" s="238" t="s">
        <v>745</v>
      </c>
      <c r="G684" s="236"/>
      <c r="H684" s="239">
        <v>3.54</v>
      </c>
      <c r="I684" s="240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5" t="s">
        <v>186</v>
      </c>
      <c r="AU684" s="245" t="s">
        <v>78</v>
      </c>
      <c r="AV684" s="14" t="s">
        <v>78</v>
      </c>
      <c r="AW684" s="14" t="s">
        <v>188</v>
      </c>
      <c r="AX684" s="14" t="s">
        <v>68</v>
      </c>
      <c r="AY684" s="245" t="s">
        <v>175</v>
      </c>
    </row>
    <row r="685" s="15" customFormat="1">
      <c r="A685" s="15"/>
      <c r="B685" s="246"/>
      <c r="C685" s="247"/>
      <c r="D685" s="226" t="s">
        <v>186</v>
      </c>
      <c r="E685" s="248" t="s">
        <v>19</v>
      </c>
      <c r="F685" s="249" t="s">
        <v>191</v>
      </c>
      <c r="G685" s="247"/>
      <c r="H685" s="250">
        <v>278.9756000000001</v>
      </c>
      <c r="I685" s="251"/>
      <c r="J685" s="247"/>
      <c r="K685" s="247"/>
      <c r="L685" s="252"/>
      <c r="M685" s="253"/>
      <c r="N685" s="254"/>
      <c r="O685" s="254"/>
      <c r="P685" s="254"/>
      <c r="Q685" s="254"/>
      <c r="R685" s="254"/>
      <c r="S685" s="254"/>
      <c r="T685" s="25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56" t="s">
        <v>186</v>
      </c>
      <c r="AU685" s="256" t="s">
        <v>78</v>
      </c>
      <c r="AV685" s="15" t="s">
        <v>182</v>
      </c>
      <c r="AW685" s="15" t="s">
        <v>188</v>
      </c>
      <c r="AX685" s="15" t="s">
        <v>76</v>
      </c>
      <c r="AY685" s="256" t="s">
        <v>175</v>
      </c>
    </row>
    <row r="686" s="2" customFormat="1" ht="21.75" customHeight="1">
      <c r="A686" s="40"/>
      <c r="B686" s="41"/>
      <c r="C686" s="257" t="s">
        <v>746</v>
      </c>
      <c r="D686" s="257" t="s">
        <v>303</v>
      </c>
      <c r="E686" s="258" t="s">
        <v>747</v>
      </c>
      <c r="F686" s="259" t="s">
        <v>748</v>
      </c>
      <c r="G686" s="260" t="s">
        <v>180</v>
      </c>
      <c r="H686" s="261">
        <v>498.15199999999999</v>
      </c>
      <c r="I686" s="262"/>
      <c r="J686" s="263">
        <f>ROUND(I686*H686,2)</f>
        <v>0</v>
      </c>
      <c r="K686" s="259" t="s">
        <v>19</v>
      </c>
      <c r="L686" s="264"/>
      <c r="M686" s="265" t="s">
        <v>19</v>
      </c>
      <c r="N686" s="266" t="s">
        <v>39</v>
      </c>
      <c r="O686" s="86"/>
      <c r="P686" s="215">
        <f>O686*H686</f>
        <v>0</v>
      </c>
      <c r="Q686" s="215">
        <v>0</v>
      </c>
      <c r="R686" s="215">
        <f>Q686*H686</f>
        <v>0</v>
      </c>
      <c r="S686" s="215">
        <v>0</v>
      </c>
      <c r="T686" s="216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17" t="s">
        <v>244</v>
      </c>
      <c r="AT686" s="217" t="s">
        <v>303</v>
      </c>
      <c r="AU686" s="217" t="s">
        <v>78</v>
      </c>
      <c r="AY686" s="19" t="s">
        <v>175</v>
      </c>
      <c r="BE686" s="218">
        <f>IF(N686="základní",J686,0)</f>
        <v>0</v>
      </c>
      <c r="BF686" s="218">
        <f>IF(N686="snížená",J686,0)</f>
        <v>0</v>
      </c>
      <c r="BG686" s="218">
        <f>IF(N686="zákl. přenesená",J686,0)</f>
        <v>0</v>
      </c>
      <c r="BH686" s="218">
        <f>IF(N686="sníž. přenesená",J686,0)</f>
        <v>0</v>
      </c>
      <c r="BI686" s="218">
        <f>IF(N686="nulová",J686,0)</f>
        <v>0</v>
      </c>
      <c r="BJ686" s="19" t="s">
        <v>76</v>
      </c>
      <c r="BK686" s="218">
        <f>ROUND(I686*H686,2)</f>
        <v>0</v>
      </c>
      <c r="BL686" s="19" t="s">
        <v>182</v>
      </c>
      <c r="BM686" s="217" t="s">
        <v>749</v>
      </c>
    </row>
    <row r="687" s="13" customFormat="1">
      <c r="A687" s="13"/>
      <c r="B687" s="224"/>
      <c r="C687" s="225"/>
      <c r="D687" s="226" t="s">
        <v>186</v>
      </c>
      <c r="E687" s="227" t="s">
        <v>19</v>
      </c>
      <c r="F687" s="228" t="s">
        <v>187</v>
      </c>
      <c r="G687" s="225"/>
      <c r="H687" s="227" t="s">
        <v>19</v>
      </c>
      <c r="I687" s="229"/>
      <c r="J687" s="225"/>
      <c r="K687" s="225"/>
      <c r="L687" s="230"/>
      <c r="M687" s="231"/>
      <c r="N687" s="232"/>
      <c r="O687" s="232"/>
      <c r="P687" s="232"/>
      <c r="Q687" s="232"/>
      <c r="R687" s="232"/>
      <c r="S687" s="232"/>
      <c r="T687" s="23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4" t="s">
        <v>186</v>
      </c>
      <c r="AU687" s="234" t="s">
        <v>78</v>
      </c>
      <c r="AV687" s="13" t="s">
        <v>76</v>
      </c>
      <c r="AW687" s="13" t="s">
        <v>188</v>
      </c>
      <c r="AX687" s="13" t="s">
        <v>68</v>
      </c>
      <c r="AY687" s="234" t="s">
        <v>175</v>
      </c>
    </row>
    <row r="688" s="13" customFormat="1">
      <c r="A688" s="13"/>
      <c r="B688" s="224"/>
      <c r="C688" s="225"/>
      <c r="D688" s="226" t="s">
        <v>186</v>
      </c>
      <c r="E688" s="227" t="s">
        <v>19</v>
      </c>
      <c r="F688" s="228" t="s">
        <v>189</v>
      </c>
      <c r="G688" s="225"/>
      <c r="H688" s="227" t="s">
        <v>19</v>
      </c>
      <c r="I688" s="229"/>
      <c r="J688" s="225"/>
      <c r="K688" s="225"/>
      <c r="L688" s="230"/>
      <c r="M688" s="231"/>
      <c r="N688" s="232"/>
      <c r="O688" s="232"/>
      <c r="P688" s="232"/>
      <c r="Q688" s="232"/>
      <c r="R688" s="232"/>
      <c r="S688" s="232"/>
      <c r="T688" s="23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4" t="s">
        <v>186</v>
      </c>
      <c r="AU688" s="234" t="s">
        <v>78</v>
      </c>
      <c r="AV688" s="13" t="s">
        <v>76</v>
      </c>
      <c r="AW688" s="13" t="s">
        <v>188</v>
      </c>
      <c r="AX688" s="13" t="s">
        <v>68</v>
      </c>
      <c r="AY688" s="234" t="s">
        <v>175</v>
      </c>
    </row>
    <row r="689" s="14" customFormat="1">
      <c r="A689" s="14"/>
      <c r="B689" s="235"/>
      <c r="C689" s="236"/>
      <c r="D689" s="226" t="s">
        <v>186</v>
      </c>
      <c r="E689" s="237" t="s">
        <v>19</v>
      </c>
      <c r="F689" s="238" t="s">
        <v>750</v>
      </c>
      <c r="G689" s="236"/>
      <c r="H689" s="239">
        <v>358.44000000000005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5" t="s">
        <v>186</v>
      </c>
      <c r="AU689" s="245" t="s">
        <v>78</v>
      </c>
      <c r="AV689" s="14" t="s">
        <v>78</v>
      </c>
      <c r="AW689" s="14" t="s">
        <v>188</v>
      </c>
      <c r="AX689" s="14" t="s">
        <v>68</v>
      </c>
      <c r="AY689" s="245" t="s">
        <v>175</v>
      </c>
    </row>
    <row r="690" s="14" customFormat="1">
      <c r="A690" s="14"/>
      <c r="B690" s="235"/>
      <c r="C690" s="236"/>
      <c r="D690" s="226" t="s">
        <v>186</v>
      </c>
      <c r="E690" s="237" t="s">
        <v>19</v>
      </c>
      <c r="F690" s="238" t="s">
        <v>751</v>
      </c>
      <c r="G690" s="236"/>
      <c r="H690" s="239">
        <v>39.599999999999994</v>
      </c>
      <c r="I690" s="240"/>
      <c r="J690" s="236"/>
      <c r="K690" s="236"/>
      <c r="L690" s="241"/>
      <c r="M690" s="242"/>
      <c r="N690" s="243"/>
      <c r="O690" s="243"/>
      <c r="P690" s="243"/>
      <c r="Q690" s="243"/>
      <c r="R690" s="243"/>
      <c r="S690" s="243"/>
      <c r="T690" s="24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5" t="s">
        <v>186</v>
      </c>
      <c r="AU690" s="245" t="s">
        <v>78</v>
      </c>
      <c r="AV690" s="14" t="s">
        <v>78</v>
      </c>
      <c r="AW690" s="14" t="s">
        <v>188</v>
      </c>
      <c r="AX690" s="14" t="s">
        <v>68</v>
      </c>
      <c r="AY690" s="245" t="s">
        <v>175</v>
      </c>
    </row>
    <row r="691" s="14" customFormat="1">
      <c r="A691" s="14"/>
      <c r="B691" s="235"/>
      <c r="C691" s="236"/>
      <c r="D691" s="226" t="s">
        <v>186</v>
      </c>
      <c r="E691" s="237" t="s">
        <v>19</v>
      </c>
      <c r="F691" s="238" t="s">
        <v>752</v>
      </c>
      <c r="G691" s="236"/>
      <c r="H691" s="239">
        <v>4.5099999999999998</v>
      </c>
      <c r="I691" s="240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5" t="s">
        <v>186</v>
      </c>
      <c r="AU691" s="245" t="s">
        <v>78</v>
      </c>
      <c r="AV691" s="14" t="s">
        <v>78</v>
      </c>
      <c r="AW691" s="14" t="s">
        <v>188</v>
      </c>
      <c r="AX691" s="14" t="s">
        <v>68</v>
      </c>
      <c r="AY691" s="245" t="s">
        <v>175</v>
      </c>
    </row>
    <row r="692" s="14" customFormat="1">
      <c r="A692" s="14"/>
      <c r="B692" s="235"/>
      <c r="C692" s="236"/>
      <c r="D692" s="226" t="s">
        <v>186</v>
      </c>
      <c r="E692" s="237" t="s">
        <v>19</v>
      </c>
      <c r="F692" s="238" t="s">
        <v>753</v>
      </c>
      <c r="G692" s="236"/>
      <c r="H692" s="239">
        <v>34.560000000000002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5" t="s">
        <v>186</v>
      </c>
      <c r="AU692" s="245" t="s">
        <v>78</v>
      </c>
      <c r="AV692" s="14" t="s">
        <v>78</v>
      </c>
      <c r="AW692" s="14" t="s">
        <v>188</v>
      </c>
      <c r="AX692" s="14" t="s">
        <v>68</v>
      </c>
      <c r="AY692" s="245" t="s">
        <v>175</v>
      </c>
    </row>
    <row r="693" s="14" customFormat="1">
      <c r="A693" s="14"/>
      <c r="B693" s="235"/>
      <c r="C693" s="236"/>
      <c r="D693" s="226" t="s">
        <v>186</v>
      </c>
      <c r="E693" s="237" t="s">
        <v>19</v>
      </c>
      <c r="F693" s="238" t="s">
        <v>754</v>
      </c>
      <c r="G693" s="236"/>
      <c r="H693" s="239">
        <v>3.9359999999999995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5" t="s">
        <v>186</v>
      </c>
      <c r="AU693" s="245" t="s">
        <v>78</v>
      </c>
      <c r="AV693" s="14" t="s">
        <v>78</v>
      </c>
      <c r="AW693" s="14" t="s">
        <v>188</v>
      </c>
      <c r="AX693" s="14" t="s">
        <v>68</v>
      </c>
      <c r="AY693" s="245" t="s">
        <v>175</v>
      </c>
    </row>
    <row r="694" s="14" customFormat="1">
      <c r="A694" s="14"/>
      <c r="B694" s="235"/>
      <c r="C694" s="236"/>
      <c r="D694" s="226" t="s">
        <v>186</v>
      </c>
      <c r="E694" s="237" t="s">
        <v>19</v>
      </c>
      <c r="F694" s="238" t="s">
        <v>755</v>
      </c>
      <c r="G694" s="236"/>
      <c r="H694" s="239">
        <v>5.9010000000000007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5" t="s">
        <v>186</v>
      </c>
      <c r="AU694" s="245" t="s">
        <v>78</v>
      </c>
      <c r="AV694" s="14" t="s">
        <v>78</v>
      </c>
      <c r="AW694" s="14" t="s">
        <v>188</v>
      </c>
      <c r="AX694" s="14" t="s">
        <v>68</v>
      </c>
      <c r="AY694" s="245" t="s">
        <v>175</v>
      </c>
    </row>
    <row r="695" s="14" customFormat="1">
      <c r="A695" s="14"/>
      <c r="B695" s="235"/>
      <c r="C695" s="236"/>
      <c r="D695" s="226" t="s">
        <v>186</v>
      </c>
      <c r="E695" s="237" t="s">
        <v>19</v>
      </c>
      <c r="F695" s="238" t="s">
        <v>756</v>
      </c>
      <c r="G695" s="236"/>
      <c r="H695" s="239">
        <v>3.3719999999999999</v>
      </c>
      <c r="I695" s="240"/>
      <c r="J695" s="236"/>
      <c r="K695" s="236"/>
      <c r="L695" s="241"/>
      <c r="M695" s="242"/>
      <c r="N695" s="243"/>
      <c r="O695" s="243"/>
      <c r="P695" s="243"/>
      <c r="Q695" s="243"/>
      <c r="R695" s="243"/>
      <c r="S695" s="243"/>
      <c r="T695" s="24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5" t="s">
        <v>186</v>
      </c>
      <c r="AU695" s="245" t="s">
        <v>78</v>
      </c>
      <c r="AV695" s="14" t="s">
        <v>78</v>
      </c>
      <c r="AW695" s="14" t="s">
        <v>188</v>
      </c>
      <c r="AX695" s="14" t="s">
        <v>68</v>
      </c>
      <c r="AY695" s="245" t="s">
        <v>175</v>
      </c>
    </row>
    <row r="696" s="14" customFormat="1">
      <c r="A696" s="14"/>
      <c r="B696" s="235"/>
      <c r="C696" s="236"/>
      <c r="D696" s="226" t="s">
        <v>186</v>
      </c>
      <c r="E696" s="237" t="s">
        <v>19</v>
      </c>
      <c r="F696" s="238" t="s">
        <v>757</v>
      </c>
      <c r="G696" s="236"/>
      <c r="H696" s="239">
        <v>8.4000000000000004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5" t="s">
        <v>186</v>
      </c>
      <c r="AU696" s="245" t="s">
        <v>78</v>
      </c>
      <c r="AV696" s="14" t="s">
        <v>78</v>
      </c>
      <c r="AW696" s="14" t="s">
        <v>188</v>
      </c>
      <c r="AX696" s="14" t="s">
        <v>68</v>
      </c>
      <c r="AY696" s="245" t="s">
        <v>175</v>
      </c>
    </row>
    <row r="697" s="14" customFormat="1">
      <c r="A697" s="14"/>
      <c r="B697" s="235"/>
      <c r="C697" s="236"/>
      <c r="D697" s="226" t="s">
        <v>186</v>
      </c>
      <c r="E697" s="237" t="s">
        <v>19</v>
      </c>
      <c r="F697" s="238" t="s">
        <v>758</v>
      </c>
      <c r="G697" s="236"/>
      <c r="H697" s="239">
        <v>7.3500000000000005</v>
      </c>
      <c r="I697" s="240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5" t="s">
        <v>186</v>
      </c>
      <c r="AU697" s="245" t="s">
        <v>78</v>
      </c>
      <c r="AV697" s="14" t="s">
        <v>78</v>
      </c>
      <c r="AW697" s="14" t="s">
        <v>188</v>
      </c>
      <c r="AX697" s="14" t="s">
        <v>68</v>
      </c>
      <c r="AY697" s="245" t="s">
        <v>175</v>
      </c>
    </row>
    <row r="698" s="14" customFormat="1">
      <c r="A698" s="14"/>
      <c r="B698" s="235"/>
      <c r="C698" s="236"/>
      <c r="D698" s="226" t="s">
        <v>186</v>
      </c>
      <c r="E698" s="237" t="s">
        <v>19</v>
      </c>
      <c r="F698" s="238" t="s">
        <v>759</v>
      </c>
      <c r="G698" s="236"/>
      <c r="H698" s="239">
        <v>4.2839999999999998</v>
      </c>
      <c r="I698" s="240"/>
      <c r="J698" s="236"/>
      <c r="K698" s="236"/>
      <c r="L698" s="241"/>
      <c r="M698" s="242"/>
      <c r="N698" s="243"/>
      <c r="O698" s="243"/>
      <c r="P698" s="243"/>
      <c r="Q698" s="243"/>
      <c r="R698" s="243"/>
      <c r="S698" s="243"/>
      <c r="T698" s="24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5" t="s">
        <v>186</v>
      </c>
      <c r="AU698" s="245" t="s">
        <v>78</v>
      </c>
      <c r="AV698" s="14" t="s">
        <v>78</v>
      </c>
      <c r="AW698" s="14" t="s">
        <v>188</v>
      </c>
      <c r="AX698" s="14" t="s">
        <v>68</v>
      </c>
      <c r="AY698" s="245" t="s">
        <v>175</v>
      </c>
    </row>
    <row r="699" s="14" customFormat="1">
      <c r="A699" s="14"/>
      <c r="B699" s="235"/>
      <c r="C699" s="236"/>
      <c r="D699" s="226" t="s">
        <v>186</v>
      </c>
      <c r="E699" s="237" t="s">
        <v>19</v>
      </c>
      <c r="F699" s="238" t="s">
        <v>760</v>
      </c>
      <c r="G699" s="236"/>
      <c r="H699" s="239">
        <v>1.524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5" t="s">
        <v>186</v>
      </c>
      <c r="AU699" s="245" t="s">
        <v>78</v>
      </c>
      <c r="AV699" s="14" t="s">
        <v>78</v>
      </c>
      <c r="AW699" s="14" t="s">
        <v>188</v>
      </c>
      <c r="AX699" s="14" t="s">
        <v>68</v>
      </c>
      <c r="AY699" s="245" t="s">
        <v>175</v>
      </c>
    </row>
    <row r="700" s="14" customFormat="1">
      <c r="A700" s="14"/>
      <c r="B700" s="235"/>
      <c r="C700" s="236"/>
      <c r="D700" s="226" t="s">
        <v>186</v>
      </c>
      <c r="E700" s="237" t="s">
        <v>19</v>
      </c>
      <c r="F700" s="238" t="s">
        <v>761</v>
      </c>
      <c r="G700" s="236"/>
      <c r="H700" s="239">
        <v>8.4459999999999997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5" t="s">
        <v>186</v>
      </c>
      <c r="AU700" s="245" t="s">
        <v>78</v>
      </c>
      <c r="AV700" s="14" t="s">
        <v>78</v>
      </c>
      <c r="AW700" s="14" t="s">
        <v>188</v>
      </c>
      <c r="AX700" s="14" t="s">
        <v>68</v>
      </c>
      <c r="AY700" s="245" t="s">
        <v>175</v>
      </c>
    </row>
    <row r="701" s="14" customFormat="1">
      <c r="A701" s="14"/>
      <c r="B701" s="235"/>
      <c r="C701" s="236"/>
      <c r="D701" s="226" t="s">
        <v>186</v>
      </c>
      <c r="E701" s="237" t="s">
        <v>19</v>
      </c>
      <c r="F701" s="238" t="s">
        <v>762</v>
      </c>
      <c r="G701" s="236"/>
      <c r="H701" s="239">
        <v>6.1800000000000006</v>
      </c>
      <c r="I701" s="240"/>
      <c r="J701" s="236"/>
      <c r="K701" s="236"/>
      <c r="L701" s="241"/>
      <c r="M701" s="242"/>
      <c r="N701" s="243"/>
      <c r="O701" s="243"/>
      <c r="P701" s="243"/>
      <c r="Q701" s="243"/>
      <c r="R701" s="243"/>
      <c r="S701" s="243"/>
      <c r="T701" s="24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5" t="s">
        <v>186</v>
      </c>
      <c r="AU701" s="245" t="s">
        <v>78</v>
      </c>
      <c r="AV701" s="14" t="s">
        <v>78</v>
      </c>
      <c r="AW701" s="14" t="s">
        <v>188</v>
      </c>
      <c r="AX701" s="14" t="s">
        <v>68</v>
      </c>
      <c r="AY701" s="245" t="s">
        <v>175</v>
      </c>
    </row>
    <row r="702" s="13" customFormat="1">
      <c r="A702" s="13"/>
      <c r="B702" s="224"/>
      <c r="C702" s="225"/>
      <c r="D702" s="226" t="s">
        <v>186</v>
      </c>
      <c r="E702" s="227" t="s">
        <v>19</v>
      </c>
      <c r="F702" s="228" t="s">
        <v>189</v>
      </c>
      <c r="G702" s="225"/>
      <c r="H702" s="227" t="s">
        <v>19</v>
      </c>
      <c r="I702" s="229"/>
      <c r="J702" s="225"/>
      <c r="K702" s="225"/>
      <c r="L702" s="230"/>
      <c r="M702" s="231"/>
      <c r="N702" s="232"/>
      <c r="O702" s="232"/>
      <c r="P702" s="232"/>
      <c r="Q702" s="232"/>
      <c r="R702" s="232"/>
      <c r="S702" s="232"/>
      <c r="T702" s="23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4" t="s">
        <v>186</v>
      </c>
      <c r="AU702" s="234" t="s">
        <v>78</v>
      </c>
      <c r="AV702" s="13" t="s">
        <v>76</v>
      </c>
      <c r="AW702" s="13" t="s">
        <v>188</v>
      </c>
      <c r="AX702" s="13" t="s">
        <v>68</v>
      </c>
      <c r="AY702" s="234" t="s">
        <v>175</v>
      </c>
    </row>
    <row r="703" s="14" customFormat="1">
      <c r="A703" s="14"/>
      <c r="B703" s="235"/>
      <c r="C703" s="236"/>
      <c r="D703" s="226" t="s">
        <v>186</v>
      </c>
      <c r="E703" s="237" t="s">
        <v>19</v>
      </c>
      <c r="F703" s="238" t="s">
        <v>763</v>
      </c>
      <c r="G703" s="236"/>
      <c r="H703" s="239">
        <v>10.395</v>
      </c>
      <c r="I703" s="240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5" t="s">
        <v>186</v>
      </c>
      <c r="AU703" s="245" t="s">
        <v>78</v>
      </c>
      <c r="AV703" s="14" t="s">
        <v>78</v>
      </c>
      <c r="AW703" s="14" t="s">
        <v>188</v>
      </c>
      <c r="AX703" s="14" t="s">
        <v>68</v>
      </c>
      <c r="AY703" s="245" t="s">
        <v>175</v>
      </c>
    </row>
    <row r="704" s="14" customFormat="1">
      <c r="A704" s="14"/>
      <c r="B704" s="235"/>
      <c r="C704" s="236"/>
      <c r="D704" s="226" t="s">
        <v>186</v>
      </c>
      <c r="E704" s="237" t="s">
        <v>19</v>
      </c>
      <c r="F704" s="238" t="s">
        <v>764</v>
      </c>
      <c r="G704" s="236"/>
      <c r="H704" s="239">
        <v>1.254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5" t="s">
        <v>186</v>
      </c>
      <c r="AU704" s="245" t="s">
        <v>78</v>
      </c>
      <c r="AV704" s="14" t="s">
        <v>78</v>
      </c>
      <c r="AW704" s="14" t="s">
        <v>188</v>
      </c>
      <c r="AX704" s="14" t="s">
        <v>68</v>
      </c>
      <c r="AY704" s="245" t="s">
        <v>175</v>
      </c>
    </row>
    <row r="705" s="15" customFormat="1">
      <c r="A705" s="15"/>
      <c r="B705" s="246"/>
      <c r="C705" s="247"/>
      <c r="D705" s="226" t="s">
        <v>186</v>
      </c>
      <c r="E705" s="248" t="s">
        <v>19</v>
      </c>
      <c r="F705" s="249" t="s">
        <v>191</v>
      </c>
      <c r="G705" s="247"/>
      <c r="H705" s="250">
        <v>498.1520000000001</v>
      </c>
      <c r="I705" s="251"/>
      <c r="J705" s="247"/>
      <c r="K705" s="247"/>
      <c r="L705" s="252"/>
      <c r="M705" s="253"/>
      <c r="N705" s="254"/>
      <c r="O705" s="254"/>
      <c r="P705" s="254"/>
      <c r="Q705" s="254"/>
      <c r="R705" s="254"/>
      <c r="S705" s="254"/>
      <c r="T705" s="25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56" t="s">
        <v>186</v>
      </c>
      <c r="AU705" s="256" t="s">
        <v>78</v>
      </c>
      <c r="AV705" s="15" t="s">
        <v>182</v>
      </c>
      <c r="AW705" s="15" t="s">
        <v>188</v>
      </c>
      <c r="AX705" s="15" t="s">
        <v>76</v>
      </c>
      <c r="AY705" s="256" t="s">
        <v>175</v>
      </c>
    </row>
    <row r="706" s="2" customFormat="1" ht="16.5" customHeight="1">
      <c r="A706" s="40"/>
      <c r="B706" s="41"/>
      <c r="C706" s="206" t="s">
        <v>765</v>
      </c>
      <c r="D706" s="206" t="s">
        <v>177</v>
      </c>
      <c r="E706" s="207" t="s">
        <v>766</v>
      </c>
      <c r="F706" s="208" t="s">
        <v>767</v>
      </c>
      <c r="G706" s="209" t="s">
        <v>194</v>
      </c>
      <c r="H706" s="210">
        <v>29.082000000000001</v>
      </c>
      <c r="I706" s="211"/>
      <c r="J706" s="212">
        <f>ROUND(I706*H706,2)</f>
        <v>0</v>
      </c>
      <c r="K706" s="208" t="s">
        <v>181</v>
      </c>
      <c r="L706" s="46"/>
      <c r="M706" s="213" t="s">
        <v>19</v>
      </c>
      <c r="N706" s="214" t="s">
        <v>39</v>
      </c>
      <c r="O706" s="86"/>
      <c r="P706" s="215">
        <f>O706*H706</f>
        <v>0</v>
      </c>
      <c r="Q706" s="215">
        <v>0</v>
      </c>
      <c r="R706" s="215">
        <f>Q706*H706</f>
        <v>0</v>
      </c>
      <c r="S706" s="215">
        <v>0</v>
      </c>
      <c r="T706" s="216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17" t="s">
        <v>182</v>
      </c>
      <c r="AT706" s="217" t="s">
        <v>177</v>
      </c>
      <c r="AU706" s="217" t="s">
        <v>78</v>
      </c>
      <c r="AY706" s="19" t="s">
        <v>175</v>
      </c>
      <c r="BE706" s="218">
        <f>IF(N706="základní",J706,0)</f>
        <v>0</v>
      </c>
      <c r="BF706" s="218">
        <f>IF(N706="snížená",J706,0)</f>
        <v>0</v>
      </c>
      <c r="BG706" s="218">
        <f>IF(N706="zákl. přenesená",J706,0)</f>
        <v>0</v>
      </c>
      <c r="BH706" s="218">
        <f>IF(N706="sníž. přenesená",J706,0)</f>
        <v>0</v>
      </c>
      <c r="BI706" s="218">
        <f>IF(N706="nulová",J706,0)</f>
        <v>0</v>
      </c>
      <c r="BJ706" s="19" t="s">
        <v>76</v>
      </c>
      <c r="BK706" s="218">
        <f>ROUND(I706*H706,2)</f>
        <v>0</v>
      </c>
      <c r="BL706" s="19" t="s">
        <v>182</v>
      </c>
      <c r="BM706" s="217" t="s">
        <v>768</v>
      </c>
    </row>
    <row r="707" s="2" customFormat="1">
      <c r="A707" s="40"/>
      <c r="B707" s="41"/>
      <c r="C707" s="42"/>
      <c r="D707" s="219" t="s">
        <v>184</v>
      </c>
      <c r="E707" s="42"/>
      <c r="F707" s="220" t="s">
        <v>769</v>
      </c>
      <c r="G707" s="42"/>
      <c r="H707" s="42"/>
      <c r="I707" s="221"/>
      <c r="J707" s="42"/>
      <c r="K707" s="42"/>
      <c r="L707" s="46"/>
      <c r="M707" s="222"/>
      <c r="N707" s="223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184</v>
      </c>
      <c r="AU707" s="19" t="s">
        <v>78</v>
      </c>
    </row>
    <row r="708" s="2" customFormat="1" ht="16.5" customHeight="1">
      <c r="A708" s="40"/>
      <c r="B708" s="41"/>
      <c r="C708" s="206" t="s">
        <v>770</v>
      </c>
      <c r="D708" s="206" t="s">
        <v>177</v>
      </c>
      <c r="E708" s="207" t="s">
        <v>771</v>
      </c>
      <c r="F708" s="208" t="s">
        <v>772</v>
      </c>
      <c r="G708" s="209" t="s">
        <v>180</v>
      </c>
      <c r="H708" s="210">
        <v>194.548</v>
      </c>
      <c r="I708" s="211"/>
      <c r="J708" s="212">
        <f>ROUND(I708*H708,2)</f>
        <v>0</v>
      </c>
      <c r="K708" s="208" t="s">
        <v>181</v>
      </c>
      <c r="L708" s="46"/>
      <c r="M708" s="213" t="s">
        <v>19</v>
      </c>
      <c r="N708" s="214" t="s">
        <v>39</v>
      </c>
      <c r="O708" s="86"/>
      <c r="P708" s="215">
        <f>O708*H708</f>
        <v>0</v>
      </c>
      <c r="Q708" s="215">
        <v>0</v>
      </c>
      <c r="R708" s="215">
        <f>Q708*H708</f>
        <v>0</v>
      </c>
      <c r="S708" s="215">
        <v>0</v>
      </c>
      <c r="T708" s="216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17" t="s">
        <v>182</v>
      </c>
      <c r="AT708" s="217" t="s">
        <v>177</v>
      </c>
      <c r="AU708" s="217" t="s">
        <v>78</v>
      </c>
      <c r="AY708" s="19" t="s">
        <v>175</v>
      </c>
      <c r="BE708" s="218">
        <f>IF(N708="základní",J708,0)</f>
        <v>0</v>
      </c>
      <c r="BF708" s="218">
        <f>IF(N708="snížená",J708,0)</f>
        <v>0</v>
      </c>
      <c r="BG708" s="218">
        <f>IF(N708="zákl. přenesená",J708,0)</f>
        <v>0</v>
      </c>
      <c r="BH708" s="218">
        <f>IF(N708="sníž. přenesená",J708,0)</f>
        <v>0</v>
      </c>
      <c r="BI708" s="218">
        <f>IF(N708="nulová",J708,0)</f>
        <v>0</v>
      </c>
      <c r="BJ708" s="19" t="s">
        <v>76</v>
      </c>
      <c r="BK708" s="218">
        <f>ROUND(I708*H708,2)</f>
        <v>0</v>
      </c>
      <c r="BL708" s="19" t="s">
        <v>182</v>
      </c>
      <c r="BM708" s="217" t="s">
        <v>773</v>
      </c>
    </row>
    <row r="709" s="2" customFormat="1">
      <c r="A709" s="40"/>
      <c r="B709" s="41"/>
      <c r="C709" s="42"/>
      <c r="D709" s="219" t="s">
        <v>184</v>
      </c>
      <c r="E709" s="42"/>
      <c r="F709" s="220" t="s">
        <v>774</v>
      </c>
      <c r="G709" s="42"/>
      <c r="H709" s="42"/>
      <c r="I709" s="221"/>
      <c r="J709" s="42"/>
      <c r="K709" s="42"/>
      <c r="L709" s="46"/>
      <c r="M709" s="222"/>
      <c r="N709" s="223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184</v>
      </c>
      <c r="AU709" s="19" t="s">
        <v>78</v>
      </c>
    </row>
    <row r="710" s="13" customFormat="1">
      <c r="A710" s="13"/>
      <c r="B710" s="224"/>
      <c r="C710" s="225"/>
      <c r="D710" s="226" t="s">
        <v>186</v>
      </c>
      <c r="E710" s="227" t="s">
        <v>19</v>
      </c>
      <c r="F710" s="228" t="s">
        <v>187</v>
      </c>
      <c r="G710" s="225"/>
      <c r="H710" s="227" t="s">
        <v>19</v>
      </c>
      <c r="I710" s="229"/>
      <c r="J710" s="225"/>
      <c r="K710" s="225"/>
      <c r="L710" s="230"/>
      <c r="M710" s="231"/>
      <c r="N710" s="232"/>
      <c r="O710" s="232"/>
      <c r="P710" s="232"/>
      <c r="Q710" s="232"/>
      <c r="R710" s="232"/>
      <c r="S710" s="232"/>
      <c r="T710" s="23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4" t="s">
        <v>186</v>
      </c>
      <c r="AU710" s="234" t="s">
        <v>78</v>
      </c>
      <c r="AV710" s="13" t="s">
        <v>76</v>
      </c>
      <c r="AW710" s="13" t="s">
        <v>188</v>
      </c>
      <c r="AX710" s="13" t="s">
        <v>68</v>
      </c>
      <c r="AY710" s="234" t="s">
        <v>175</v>
      </c>
    </row>
    <row r="711" s="13" customFormat="1">
      <c r="A711" s="13"/>
      <c r="B711" s="224"/>
      <c r="C711" s="225"/>
      <c r="D711" s="226" t="s">
        <v>186</v>
      </c>
      <c r="E711" s="227" t="s">
        <v>19</v>
      </c>
      <c r="F711" s="228" t="s">
        <v>189</v>
      </c>
      <c r="G711" s="225"/>
      <c r="H711" s="227" t="s">
        <v>19</v>
      </c>
      <c r="I711" s="229"/>
      <c r="J711" s="225"/>
      <c r="K711" s="225"/>
      <c r="L711" s="230"/>
      <c r="M711" s="231"/>
      <c r="N711" s="232"/>
      <c r="O711" s="232"/>
      <c r="P711" s="232"/>
      <c r="Q711" s="232"/>
      <c r="R711" s="232"/>
      <c r="S711" s="232"/>
      <c r="T711" s="23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4" t="s">
        <v>186</v>
      </c>
      <c r="AU711" s="234" t="s">
        <v>78</v>
      </c>
      <c r="AV711" s="13" t="s">
        <v>76</v>
      </c>
      <c r="AW711" s="13" t="s">
        <v>188</v>
      </c>
      <c r="AX711" s="13" t="s">
        <v>68</v>
      </c>
      <c r="AY711" s="234" t="s">
        <v>175</v>
      </c>
    </row>
    <row r="712" s="14" customFormat="1">
      <c r="A712" s="14"/>
      <c r="B712" s="235"/>
      <c r="C712" s="236"/>
      <c r="D712" s="226" t="s">
        <v>186</v>
      </c>
      <c r="E712" s="237" t="s">
        <v>19</v>
      </c>
      <c r="F712" s="238" t="s">
        <v>775</v>
      </c>
      <c r="G712" s="236"/>
      <c r="H712" s="239">
        <v>24.25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5" t="s">
        <v>186</v>
      </c>
      <c r="AU712" s="245" t="s">
        <v>78</v>
      </c>
      <c r="AV712" s="14" t="s">
        <v>78</v>
      </c>
      <c r="AW712" s="14" t="s">
        <v>188</v>
      </c>
      <c r="AX712" s="14" t="s">
        <v>68</v>
      </c>
      <c r="AY712" s="245" t="s">
        <v>175</v>
      </c>
    </row>
    <row r="713" s="14" customFormat="1">
      <c r="A713" s="14"/>
      <c r="B713" s="235"/>
      <c r="C713" s="236"/>
      <c r="D713" s="226" t="s">
        <v>186</v>
      </c>
      <c r="E713" s="237" t="s">
        <v>19</v>
      </c>
      <c r="F713" s="238" t="s">
        <v>776</v>
      </c>
      <c r="G713" s="236"/>
      <c r="H713" s="239">
        <v>38.75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5" t="s">
        <v>186</v>
      </c>
      <c r="AU713" s="245" t="s">
        <v>78</v>
      </c>
      <c r="AV713" s="14" t="s">
        <v>78</v>
      </c>
      <c r="AW713" s="14" t="s">
        <v>188</v>
      </c>
      <c r="AX713" s="14" t="s">
        <v>68</v>
      </c>
      <c r="AY713" s="245" t="s">
        <v>175</v>
      </c>
    </row>
    <row r="714" s="14" customFormat="1">
      <c r="A714" s="14"/>
      <c r="B714" s="235"/>
      <c r="C714" s="236"/>
      <c r="D714" s="226" t="s">
        <v>186</v>
      </c>
      <c r="E714" s="237" t="s">
        <v>19</v>
      </c>
      <c r="F714" s="238" t="s">
        <v>777</v>
      </c>
      <c r="G714" s="236"/>
      <c r="H714" s="239">
        <v>19.366000000000003</v>
      </c>
      <c r="I714" s="240"/>
      <c r="J714" s="236"/>
      <c r="K714" s="236"/>
      <c r="L714" s="241"/>
      <c r="M714" s="242"/>
      <c r="N714" s="243"/>
      <c r="O714" s="243"/>
      <c r="P714" s="243"/>
      <c r="Q714" s="243"/>
      <c r="R714" s="243"/>
      <c r="S714" s="243"/>
      <c r="T714" s="24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5" t="s">
        <v>186</v>
      </c>
      <c r="AU714" s="245" t="s">
        <v>78</v>
      </c>
      <c r="AV714" s="14" t="s">
        <v>78</v>
      </c>
      <c r="AW714" s="14" t="s">
        <v>188</v>
      </c>
      <c r="AX714" s="14" t="s">
        <v>68</v>
      </c>
      <c r="AY714" s="245" t="s">
        <v>175</v>
      </c>
    </row>
    <row r="715" s="13" customFormat="1">
      <c r="A715" s="13"/>
      <c r="B715" s="224"/>
      <c r="C715" s="225"/>
      <c r="D715" s="226" t="s">
        <v>186</v>
      </c>
      <c r="E715" s="227" t="s">
        <v>19</v>
      </c>
      <c r="F715" s="228" t="s">
        <v>189</v>
      </c>
      <c r="G715" s="225"/>
      <c r="H715" s="227" t="s">
        <v>19</v>
      </c>
      <c r="I715" s="229"/>
      <c r="J715" s="225"/>
      <c r="K715" s="225"/>
      <c r="L715" s="230"/>
      <c r="M715" s="231"/>
      <c r="N715" s="232"/>
      <c r="O715" s="232"/>
      <c r="P715" s="232"/>
      <c r="Q715" s="232"/>
      <c r="R715" s="232"/>
      <c r="S715" s="232"/>
      <c r="T715" s="23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4" t="s">
        <v>186</v>
      </c>
      <c r="AU715" s="234" t="s">
        <v>78</v>
      </c>
      <c r="AV715" s="13" t="s">
        <v>76</v>
      </c>
      <c r="AW715" s="13" t="s">
        <v>188</v>
      </c>
      <c r="AX715" s="13" t="s">
        <v>68</v>
      </c>
      <c r="AY715" s="234" t="s">
        <v>175</v>
      </c>
    </row>
    <row r="716" s="14" customFormat="1">
      <c r="A716" s="14"/>
      <c r="B716" s="235"/>
      <c r="C716" s="236"/>
      <c r="D716" s="226" t="s">
        <v>186</v>
      </c>
      <c r="E716" s="237" t="s">
        <v>19</v>
      </c>
      <c r="F716" s="238" t="s">
        <v>778</v>
      </c>
      <c r="G716" s="236"/>
      <c r="H716" s="239">
        <v>24.25</v>
      </c>
      <c r="I716" s="240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5" t="s">
        <v>186</v>
      </c>
      <c r="AU716" s="245" t="s">
        <v>78</v>
      </c>
      <c r="AV716" s="14" t="s">
        <v>78</v>
      </c>
      <c r="AW716" s="14" t="s">
        <v>188</v>
      </c>
      <c r="AX716" s="14" t="s">
        <v>68</v>
      </c>
      <c r="AY716" s="245" t="s">
        <v>175</v>
      </c>
    </row>
    <row r="717" s="14" customFormat="1">
      <c r="A717" s="14"/>
      <c r="B717" s="235"/>
      <c r="C717" s="236"/>
      <c r="D717" s="226" t="s">
        <v>186</v>
      </c>
      <c r="E717" s="237" t="s">
        <v>19</v>
      </c>
      <c r="F717" s="238" t="s">
        <v>779</v>
      </c>
      <c r="G717" s="236"/>
      <c r="H717" s="239">
        <v>51.049999999999997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5" t="s">
        <v>186</v>
      </c>
      <c r="AU717" s="245" t="s">
        <v>78</v>
      </c>
      <c r="AV717" s="14" t="s">
        <v>78</v>
      </c>
      <c r="AW717" s="14" t="s">
        <v>188</v>
      </c>
      <c r="AX717" s="14" t="s">
        <v>68</v>
      </c>
      <c r="AY717" s="245" t="s">
        <v>175</v>
      </c>
    </row>
    <row r="718" s="14" customFormat="1">
      <c r="A718" s="14"/>
      <c r="B718" s="235"/>
      <c r="C718" s="236"/>
      <c r="D718" s="226" t="s">
        <v>186</v>
      </c>
      <c r="E718" s="237" t="s">
        <v>19</v>
      </c>
      <c r="F718" s="238" t="s">
        <v>780</v>
      </c>
      <c r="G718" s="236"/>
      <c r="H718" s="239">
        <v>21.482000000000003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5" t="s">
        <v>186</v>
      </c>
      <c r="AU718" s="245" t="s">
        <v>78</v>
      </c>
      <c r="AV718" s="14" t="s">
        <v>78</v>
      </c>
      <c r="AW718" s="14" t="s">
        <v>188</v>
      </c>
      <c r="AX718" s="14" t="s">
        <v>68</v>
      </c>
      <c r="AY718" s="245" t="s">
        <v>175</v>
      </c>
    </row>
    <row r="719" s="13" customFormat="1">
      <c r="A719" s="13"/>
      <c r="B719" s="224"/>
      <c r="C719" s="225"/>
      <c r="D719" s="226" t="s">
        <v>186</v>
      </c>
      <c r="E719" s="227" t="s">
        <v>19</v>
      </c>
      <c r="F719" s="228" t="s">
        <v>189</v>
      </c>
      <c r="G719" s="225"/>
      <c r="H719" s="227" t="s">
        <v>19</v>
      </c>
      <c r="I719" s="229"/>
      <c r="J719" s="225"/>
      <c r="K719" s="225"/>
      <c r="L719" s="230"/>
      <c r="M719" s="231"/>
      <c r="N719" s="232"/>
      <c r="O719" s="232"/>
      <c r="P719" s="232"/>
      <c r="Q719" s="232"/>
      <c r="R719" s="232"/>
      <c r="S719" s="232"/>
      <c r="T719" s="23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4" t="s">
        <v>186</v>
      </c>
      <c r="AU719" s="234" t="s">
        <v>78</v>
      </c>
      <c r="AV719" s="13" t="s">
        <v>76</v>
      </c>
      <c r="AW719" s="13" t="s">
        <v>188</v>
      </c>
      <c r="AX719" s="13" t="s">
        <v>68</v>
      </c>
      <c r="AY719" s="234" t="s">
        <v>175</v>
      </c>
    </row>
    <row r="720" s="14" customFormat="1">
      <c r="A720" s="14"/>
      <c r="B720" s="235"/>
      <c r="C720" s="236"/>
      <c r="D720" s="226" t="s">
        <v>186</v>
      </c>
      <c r="E720" s="237" t="s">
        <v>19</v>
      </c>
      <c r="F720" s="238" t="s">
        <v>781</v>
      </c>
      <c r="G720" s="236"/>
      <c r="H720" s="239">
        <v>7.7000000000000002</v>
      </c>
      <c r="I720" s="240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5" t="s">
        <v>186</v>
      </c>
      <c r="AU720" s="245" t="s">
        <v>78</v>
      </c>
      <c r="AV720" s="14" t="s">
        <v>78</v>
      </c>
      <c r="AW720" s="14" t="s">
        <v>188</v>
      </c>
      <c r="AX720" s="14" t="s">
        <v>68</v>
      </c>
      <c r="AY720" s="245" t="s">
        <v>175</v>
      </c>
    </row>
    <row r="721" s="14" customFormat="1">
      <c r="A721" s="14"/>
      <c r="B721" s="235"/>
      <c r="C721" s="236"/>
      <c r="D721" s="226" t="s">
        <v>186</v>
      </c>
      <c r="E721" s="237" t="s">
        <v>19</v>
      </c>
      <c r="F721" s="238" t="s">
        <v>782</v>
      </c>
      <c r="G721" s="236"/>
      <c r="H721" s="239">
        <v>7.7000000000000002</v>
      </c>
      <c r="I721" s="240"/>
      <c r="J721" s="236"/>
      <c r="K721" s="236"/>
      <c r="L721" s="241"/>
      <c r="M721" s="242"/>
      <c r="N721" s="243"/>
      <c r="O721" s="243"/>
      <c r="P721" s="243"/>
      <c r="Q721" s="243"/>
      <c r="R721" s="243"/>
      <c r="S721" s="243"/>
      <c r="T721" s="24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5" t="s">
        <v>186</v>
      </c>
      <c r="AU721" s="245" t="s">
        <v>78</v>
      </c>
      <c r="AV721" s="14" t="s">
        <v>78</v>
      </c>
      <c r="AW721" s="14" t="s">
        <v>188</v>
      </c>
      <c r="AX721" s="14" t="s">
        <v>68</v>
      </c>
      <c r="AY721" s="245" t="s">
        <v>175</v>
      </c>
    </row>
    <row r="722" s="15" customFormat="1">
      <c r="A722" s="15"/>
      <c r="B722" s="246"/>
      <c r="C722" s="247"/>
      <c r="D722" s="226" t="s">
        <v>186</v>
      </c>
      <c r="E722" s="248" t="s">
        <v>19</v>
      </c>
      <c r="F722" s="249" t="s">
        <v>191</v>
      </c>
      <c r="G722" s="247"/>
      <c r="H722" s="250">
        <v>194.54799999999997</v>
      </c>
      <c r="I722" s="251"/>
      <c r="J722" s="247"/>
      <c r="K722" s="247"/>
      <c r="L722" s="252"/>
      <c r="M722" s="253"/>
      <c r="N722" s="254"/>
      <c r="O722" s="254"/>
      <c r="P722" s="254"/>
      <c r="Q722" s="254"/>
      <c r="R722" s="254"/>
      <c r="S722" s="254"/>
      <c r="T722" s="25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56" t="s">
        <v>186</v>
      </c>
      <c r="AU722" s="256" t="s">
        <v>78</v>
      </c>
      <c r="AV722" s="15" t="s">
        <v>182</v>
      </c>
      <c r="AW722" s="15" t="s">
        <v>188</v>
      </c>
      <c r="AX722" s="15" t="s">
        <v>76</v>
      </c>
      <c r="AY722" s="256" t="s">
        <v>175</v>
      </c>
    </row>
    <row r="723" s="2" customFormat="1" ht="16.5" customHeight="1">
      <c r="A723" s="40"/>
      <c r="B723" s="41"/>
      <c r="C723" s="206" t="s">
        <v>783</v>
      </c>
      <c r="D723" s="206" t="s">
        <v>177</v>
      </c>
      <c r="E723" s="207" t="s">
        <v>784</v>
      </c>
      <c r="F723" s="208" t="s">
        <v>785</v>
      </c>
      <c r="G723" s="209" t="s">
        <v>180</v>
      </c>
      <c r="H723" s="210">
        <v>194.548</v>
      </c>
      <c r="I723" s="211"/>
      <c r="J723" s="212">
        <f>ROUND(I723*H723,2)</f>
        <v>0</v>
      </c>
      <c r="K723" s="208" t="s">
        <v>181</v>
      </c>
      <c r="L723" s="46"/>
      <c r="M723" s="213" t="s">
        <v>19</v>
      </c>
      <c r="N723" s="214" t="s">
        <v>39</v>
      </c>
      <c r="O723" s="86"/>
      <c r="P723" s="215">
        <f>O723*H723</f>
        <v>0</v>
      </c>
      <c r="Q723" s="215">
        <v>0</v>
      </c>
      <c r="R723" s="215">
        <f>Q723*H723</f>
        <v>0</v>
      </c>
      <c r="S723" s="215">
        <v>0</v>
      </c>
      <c r="T723" s="216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17" t="s">
        <v>182</v>
      </c>
      <c r="AT723" s="217" t="s">
        <v>177</v>
      </c>
      <c r="AU723" s="217" t="s">
        <v>78</v>
      </c>
      <c r="AY723" s="19" t="s">
        <v>175</v>
      </c>
      <c r="BE723" s="218">
        <f>IF(N723="základní",J723,0)</f>
        <v>0</v>
      </c>
      <c r="BF723" s="218">
        <f>IF(N723="snížená",J723,0)</f>
        <v>0</v>
      </c>
      <c r="BG723" s="218">
        <f>IF(N723="zákl. přenesená",J723,0)</f>
        <v>0</v>
      </c>
      <c r="BH723" s="218">
        <f>IF(N723="sníž. přenesená",J723,0)</f>
        <v>0</v>
      </c>
      <c r="BI723" s="218">
        <f>IF(N723="nulová",J723,0)</f>
        <v>0</v>
      </c>
      <c r="BJ723" s="19" t="s">
        <v>76</v>
      </c>
      <c r="BK723" s="218">
        <f>ROUND(I723*H723,2)</f>
        <v>0</v>
      </c>
      <c r="BL723" s="19" t="s">
        <v>182</v>
      </c>
      <c r="BM723" s="217" t="s">
        <v>786</v>
      </c>
    </row>
    <row r="724" s="2" customFormat="1">
      <c r="A724" s="40"/>
      <c r="B724" s="41"/>
      <c r="C724" s="42"/>
      <c r="D724" s="219" t="s">
        <v>184</v>
      </c>
      <c r="E724" s="42"/>
      <c r="F724" s="220" t="s">
        <v>787</v>
      </c>
      <c r="G724" s="42"/>
      <c r="H724" s="42"/>
      <c r="I724" s="221"/>
      <c r="J724" s="42"/>
      <c r="K724" s="42"/>
      <c r="L724" s="46"/>
      <c r="M724" s="222"/>
      <c r="N724" s="223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184</v>
      </c>
      <c r="AU724" s="19" t="s">
        <v>78</v>
      </c>
    </row>
    <row r="725" s="2" customFormat="1" ht="24.15" customHeight="1">
      <c r="A725" s="40"/>
      <c r="B725" s="41"/>
      <c r="C725" s="206" t="s">
        <v>788</v>
      </c>
      <c r="D725" s="206" t="s">
        <v>177</v>
      </c>
      <c r="E725" s="207" t="s">
        <v>789</v>
      </c>
      <c r="F725" s="208" t="s">
        <v>790</v>
      </c>
      <c r="G725" s="209" t="s">
        <v>265</v>
      </c>
      <c r="H725" s="210">
        <v>2.4100000000000001</v>
      </c>
      <c r="I725" s="211"/>
      <c r="J725" s="212">
        <f>ROUND(I725*H725,2)</f>
        <v>0</v>
      </c>
      <c r="K725" s="208" t="s">
        <v>181</v>
      </c>
      <c r="L725" s="46"/>
      <c r="M725" s="213" t="s">
        <v>19</v>
      </c>
      <c r="N725" s="214" t="s">
        <v>39</v>
      </c>
      <c r="O725" s="86"/>
      <c r="P725" s="215">
        <f>O725*H725</f>
        <v>0</v>
      </c>
      <c r="Q725" s="215">
        <v>0</v>
      </c>
      <c r="R725" s="215">
        <f>Q725*H725</f>
        <v>0</v>
      </c>
      <c r="S725" s="215">
        <v>0</v>
      </c>
      <c r="T725" s="216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17" t="s">
        <v>182</v>
      </c>
      <c r="AT725" s="217" t="s">
        <v>177</v>
      </c>
      <c r="AU725" s="217" t="s">
        <v>78</v>
      </c>
      <c r="AY725" s="19" t="s">
        <v>175</v>
      </c>
      <c r="BE725" s="218">
        <f>IF(N725="základní",J725,0)</f>
        <v>0</v>
      </c>
      <c r="BF725" s="218">
        <f>IF(N725="snížená",J725,0)</f>
        <v>0</v>
      </c>
      <c r="BG725" s="218">
        <f>IF(N725="zákl. přenesená",J725,0)</f>
        <v>0</v>
      </c>
      <c r="BH725" s="218">
        <f>IF(N725="sníž. přenesená",J725,0)</f>
        <v>0</v>
      </c>
      <c r="BI725" s="218">
        <f>IF(N725="nulová",J725,0)</f>
        <v>0</v>
      </c>
      <c r="BJ725" s="19" t="s">
        <v>76</v>
      </c>
      <c r="BK725" s="218">
        <f>ROUND(I725*H725,2)</f>
        <v>0</v>
      </c>
      <c r="BL725" s="19" t="s">
        <v>182</v>
      </c>
      <c r="BM725" s="217" t="s">
        <v>791</v>
      </c>
    </row>
    <row r="726" s="2" customFormat="1">
      <c r="A726" s="40"/>
      <c r="B726" s="41"/>
      <c r="C726" s="42"/>
      <c r="D726" s="219" t="s">
        <v>184</v>
      </c>
      <c r="E726" s="42"/>
      <c r="F726" s="220" t="s">
        <v>792</v>
      </c>
      <c r="G726" s="42"/>
      <c r="H726" s="42"/>
      <c r="I726" s="221"/>
      <c r="J726" s="42"/>
      <c r="K726" s="42"/>
      <c r="L726" s="46"/>
      <c r="M726" s="222"/>
      <c r="N726" s="223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184</v>
      </c>
      <c r="AU726" s="19" t="s">
        <v>78</v>
      </c>
    </row>
    <row r="727" s="13" customFormat="1">
      <c r="A727" s="13"/>
      <c r="B727" s="224"/>
      <c r="C727" s="225"/>
      <c r="D727" s="226" t="s">
        <v>186</v>
      </c>
      <c r="E727" s="227" t="s">
        <v>19</v>
      </c>
      <c r="F727" s="228" t="s">
        <v>187</v>
      </c>
      <c r="G727" s="225"/>
      <c r="H727" s="227" t="s">
        <v>19</v>
      </c>
      <c r="I727" s="229"/>
      <c r="J727" s="225"/>
      <c r="K727" s="225"/>
      <c r="L727" s="230"/>
      <c r="M727" s="231"/>
      <c r="N727" s="232"/>
      <c r="O727" s="232"/>
      <c r="P727" s="232"/>
      <c r="Q727" s="232"/>
      <c r="R727" s="232"/>
      <c r="S727" s="232"/>
      <c r="T727" s="23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4" t="s">
        <v>186</v>
      </c>
      <c r="AU727" s="234" t="s">
        <v>78</v>
      </c>
      <c r="AV727" s="13" t="s">
        <v>76</v>
      </c>
      <c r="AW727" s="13" t="s">
        <v>188</v>
      </c>
      <c r="AX727" s="13" t="s">
        <v>68</v>
      </c>
      <c r="AY727" s="234" t="s">
        <v>175</v>
      </c>
    </row>
    <row r="728" s="13" customFormat="1">
      <c r="A728" s="13"/>
      <c r="B728" s="224"/>
      <c r="C728" s="225"/>
      <c r="D728" s="226" t="s">
        <v>186</v>
      </c>
      <c r="E728" s="227" t="s">
        <v>19</v>
      </c>
      <c r="F728" s="228" t="s">
        <v>189</v>
      </c>
      <c r="G728" s="225"/>
      <c r="H728" s="227" t="s">
        <v>19</v>
      </c>
      <c r="I728" s="229"/>
      <c r="J728" s="225"/>
      <c r="K728" s="225"/>
      <c r="L728" s="230"/>
      <c r="M728" s="231"/>
      <c r="N728" s="232"/>
      <c r="O728" s="232"/>
      <c r="P728" s="232"/>
      <c r="Q728" s="232"/>
      <c r="R728" s="232"/>
      <c r="S728" s="232"/>
      <c r="T728" s="23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4" t="s">
        <v>186</v>
      </c>
      <c r="AU728" s="234" t="s">
        <v>78</v>
      </c>
      <c r="AV728" s="13" t="s">
        <v>76</v>
      </c>
      <c r="AW728" s="13" t="s">
        <v>188</v>
      </c>
      <c r="AX728" s="13" t="s">
        <v>68</v>
      </c>
      <c r="AY728" s="234" t="s">
        <v>175</v>
      </c>
    </row>
    <row r="729" s="14" customFormat="1">
      <c r="A729" s="14"/>
      <c r="B729" s="235"/>
      <c r="C729" s="236"/>
      <c r="D729" s="226" t="s">
        <v>186</v>
      </c>
      <c r="E729" s="237" t="s">
        <v>19</v>
      </c>
      <c r="F729" s="238" t="s">
        <v>793</v>
      </c>
      <c r="G729" s="236"/>
      <c r="H729" s="239">
        <v>0.29999999999999999</v>
      </c>
      <c r="I729" s="240"/>
      <c r="J729" s="236"/>
      <c r="K729" s="236"/>
      <c r="L729" s="241"/>
      <c r="M729" s="242"/>
      <c r="N729" s="243"/>
      <c r="O729" s="243"/>
      <c r="P729" s="243"/>
      <c r="Q729" s="243"/>
      <c r="R729" s="243"/>
      <c r="S729" s="243"/>
      <c r="T729" s="24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5" t="s">
        <v>186</v>
      </c>
      <c r="AU729" s="245" t="s">
        <v>78</v>
      </c>
      <c r="AV729" s="14" t="s">
        <v>78</v>
      </c>
      <c r="AW729" s="14" t="s">
        <v>188</v>
      </c>
      <c r="AX729" s="14" t="s">
        <v>68</v>
      </c>
      <c r="AY729" s="245" t="s">
        <v>175</v>
      </c>
    </row>
    <row r="730" s="14" customFormat="1">
      <c r="A730" s="14"/>
      <c r="B730" s="235"/>
      <c r="C730" s="236"/>
      <c r="D730" s="226" t="s">
        <v>186</v>
      </c>
      <c r="E730" s="237" t="s">
        <v>19</v>
      </c>
      <c r="F730" s="238" t="s">
        <v>794</v>
      </c>
      <c r="G730" s="236"/>
      <c r="H730" s="239">
        <v>0.46000000000000002</v>
      </c>
      <c r="I730" s="240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5" t="s">
        <v>186</v>
      </c>
      <c r="AU730" s="245" t="s">
        <v>78</v>
      </c>
      <c r="AV730" s="14" t="s">
        <v>78</v>
      </c>
      <c r="AW730" s="14" t="s">
        <v>188</v>
      </c>
      <c r="AX730" s="14" t="s">
        <v>68</v>
      </c>
      <c r="AY730" s="245" t="s">
        <v>175</v>
      </c>
    </row>
    <row r="731" s="14" customFormat="1">
      <c r="A731" s="14"/>
      <c r="B731" s="235"/>
      <c r="C731" s="236"/>
      <c r="D731" s="226" t="s">
        <v>186</v>
      </c>
      <c r="E731" s="237" t="s">
        <v>19</v>
      </c>
      <c r="F731" s="238" t="s">
        <v>795</v>
      </c>
      <c r="G731" s="236"/>
      <c r="H731" s="239">
        <v>0.25</v>
      </c>
      <c r="I731" s="240"/>
      <c r="J731" s="236"/>
      <c r="K731" s="236"/>
      <c r="L731" s="241"/>
      <c r="M731" s="242"/>
      <c r="N731" s="243"/>
      <c r="O731" s="243"/>
      <c r="P731" s="243"/>
      <c r="Q731" s="243"/>
      <c r="R731" s="243"/>
      <c r="S731" s="243"/>
      <c r="T731" s="24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5" t="s">
        <v>186</v>
      </c>
      <c r="AU731" s="245" t="s">
        <v>78</v>
      </c>
      <c r="AV731" s="14" t="s">
        <v>78</v>
      </c>
      <c r="AW731" s="14" t="s">
        <v>188</v>
      </c>
      <c r="AX731" s="14" t="s">
        <v>68</v>
      </c>
      <c r="AY731" s="245" t="s">
        <v>175</v>
      </c>
    </row>
    <row r="732" s="13" customFormat="1">
      <c r="A732" s="13"/>
      <c r="B732" s="224"/>
      <c r="C732" s="225"/>
      <c r="D732" s="226" t="s">
        <v>186</v>
      </c>
      <c r="E732" s="227" t="s">
        <v>19</v>
      </c>
      <c r="F732" s="228" t="s">
        <v>189</v>
      </c>
      <c r="G732" s="225"/>
      <c r="H732" s="227" t="s">
        <v>19</v>
      </c>
      <c r="I732" s="229"/>
      <c r="J732" s="225"/>
      <c r="K732" s="225"/>
      <c r="L732" s="230"/>
      <c r="M732" s="231"/>
      <c r="N732" s="232"/>
      <c r="O732" s="232"/>
      <c r="P732" s="232"/>
      <c r="Q732" s="232"/>
      <c r="R732" s="232"/>
      <c r="S732" s="232"/>
      <c r="T732" s="23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4" t="s">
        <v>186</v>
      </c>
      <c r="AU732" s="234" t="s">
        <v>78</v>
      </c>
      <c r="AV732" s="13" t="s">
        <v>76</v>
      </c>
      <c r="AW732" s="13" t="s">
        <v>188</v>
      </c>
      <c r="AX732" s="13" t="s">
        <v>68</v>
      </c>
      <c r="AY732" s="234" t="s">
        <v>175</v>
      </c>
    </row>
    <row r="733" s="14" customFormat="1">
      <c r="A733" s="14"/>
      <c r="B733" s="235"/>
      <c r="C733" s="236"/>
      <c r="D733" s="226" t="s">
        <v>186</v>
      </c>
      <c r="E733" s="237" t="s">
        <v>19</v>
      </c>
      <c r="F733" s="238" t="s">
        <v>796</v>
      </c>
      <c r="G733" s="236"/>
      <c r="H733" s="239">
        <v>0.29999999999999999</v>
      </c>
      <c r="I733" s="240"/>
      <c r="J733" s="236"/>
      <c r="K733" s="236"/>
      <c r="L733" s="241"/>
      <c r="M733" s="242"/>
      <c r="N733" s="243"/>
      <c r="O733" s="243"/>
      <c r="P733" s="243"/>
      <c r="Q733" s="243"/>
      <c r="R733" s="243"/>
      <c r="S733" s="243"/>
      <c r="T733" s="24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5" t="s">
        <v>186</v>
      </c>
      <c r="AU733" s="245" t="s">
        <v>78</v>
      </c>
      <c r="AV733" s="14" t="s">
        <v>78</v>
      </c>
      <c r="AW733" s="14" t="s">
        <v>188</v>
      </c>
      <c r="AX733" s="14" t="s">
        <v>68</v>
      </c>
      <c r="AY733" s="245" t="s">
        <v>175</v>
      </c>
    </row>
    <row r="734" s="14" customFormat="1">
      <c r="A734" s="14"/>
      <c r="B734" s="235"/>
      <c r="C734" s="236"/>
      <c r="D734" s="226" t="s">
        <v>186</v>
      </c>
      <c r="E734" s="237" t="s">
        <v>19</v>
      </c>
      <c r="F734" s="238" t="s">
        <v>797</v>
      </c>
      <c r="G734" s="236"/>
      <c r="H734" s="239">
        <v>0.62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5" t="s">
        <v>186</v>
      </c>
      <c r="AU734" s="245" t="s">
        <v>78</v>
      </c>
      <c r="AV734" s="14" t="s">
        <v>78</v>
      </c>
      <c r="AW734" s="14" t="s">
        <v>188</v>
      </c>
      <c r="AX734" s="14" t="s">
        <v>68</v>
      </c>
      <c r="AY734" s="245" t="s">
        <v>175</v>
      </c>
    </row>
    <row r="735" s="14" customFormat="1">
      <c r="A735" s="14"/>
      <c r="B735" s="235"/>
      <c r="C735" s="236"/>
      <c r="D735" s="226" t="s">
        <v>186</v>
      </c>
      <c r="E735" s="237" t="s">
        <v>19</v>
      </c>
      <c r="F735" s="238" t="s">
        <v>798</v>
      </c>
      <c r="G735" s="236"/>
      <c r="H735" s="239">
        <v>0.28000000000000003</v>
      </c>
      <c r="I735" s="240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5" t="s">
        <v>186</v>
      </c>
      <c r="AU735" s="245" t="s">
        <v>78</v>
      </c>
      <c r="AV735" s="14" t="s">
        <v>78</v>
      </c>
      <c r="AW735" s="14" t="s">
        <v>188</v>
      </c>
      <c r="AX735" s="14" t="s">
        <v>68</v>
      </c>
      <c r="AY735" s="245" t="s">
        <v>175</v>
      </c>
    </row>
    <row r="736" s="13" customFormat="1">
      <c r="A736" s="13"/>
      <c r="B736" s="224"/>
      <c r="C736" s="225"/>
      <c r="D736" s="226" t="s">
        <v>186</v>
      </c>
      <c r="E736" s="227" t="s">
        <v>19</v>
      </c>
      <c r="F736" s="228" t="s">
        <v>189</v>
      </c>
      <c r="G736" s="225"/>
      <c r="H736" s="227" t="s">
        <v>19</v>
      </c>
      <c r="I736" s="229"/>
      <c r="J736" s="225"/>
      <c r="K736" s="225"/>
      <c r="L736" s="230"/>
      <c r="M736" s="231"/>
      <c r="N736" s="232"/>
      <c r="O736" s="232"/>
      <c r="P736" s="232"/>
      <c r="Q736" s="232"/>
      <c r="R736" s="232"/>
      <c r="S736" s="232"/>
      <c r="T736" s="23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4" t="s">
        <v>186</v>
      </c>
      <c r="AU736" s="234" t="s">
        <v>78</v>
      </c>
      <c r="AV736" s="13" t="s">
        <v>76</v>
      </c>
      <c r="AW736" s="13" t="s">
        <v>188</v>
      </c>
      <c r="AX736" s="13" t="s">
        <v>68</v>
      </c>
      <c r="AY736" s="234" t="s">
        <v>175</v>
      </c>
    </row>
    <row r="737" s="14" customFormat="1">
      <c r="A737" s="14"/>
      <c r="B737" s="235"/>
      <c r="C737" s="236"/>
      <c r="D737" s="226" t="s">
        <v>186</v>
      </c>
      <c r="E737" s="237" t="s">
        <v>19</v>
      </c>
      <c r="F737" s="238" t="s">
        <v>799</v>
      </c>
      <c r="G737" s="236"/>
      <c r="H737" s="239">
        <v>0.10000000000000001</v>
      </c>
      <c r="I737" s="240"/>
      <c r="J737" s="236"/>
      <c r="K737" s="236"/>
      <c r="L737" s="241"/>
      <c r="M737" s="242"/>
      <c r="N737" s="243"/>
      <c r="O737" s="243"/>
      <c r="P737" s="243"/>
      <c r="Q737" s="243"/>
      <c r="R737" s="243"/>
      <c r="S737" s="243"/>
      <c r="T737" s="24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5" t="s">
        <v>186</v>
      </c>
      <c r="AU737" s="245" t="s">
        <v>78</v>
      </c>
      <c r="AV737" s="14" t="s">
        <v>78</v>
      </c>
      <c r="AW737" s="14" t="s">
        <v>188</v>
      </c>
      <c r="AX737" s="14" t="s">
        <v>68</v>
      </c>
      <c r="AY737" s="245" t="s">
        <v>175</v>
      </c>
    </row>
    <row r="738" s="14" customFormat="1">
      <c r="A738" s="14"/>
      <c r="B738" s="235"/>
      <c r="C738" s="236"/>
      <c r="D738" s="226" t="s">
        <v>186</v>
      </c>
      <c r="E738" s="237" t="s">
        <v>19</v>
      </c>
      <c r="F738" s="238" t="s">
        <v>800</v>
      </c>
      <c r="G738" s="236"/>
      <c r="H738" s="239">
        <v>0.10000000000000001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5" t="s">
        <v>186</v>
      </c>
      <c r="AU738" s="245" t="s">
        <v>78</v>
      </c>
      <c r="AV738" s="14" t="s">
        <v>78</v>
      </c>
      <c r="AW738" s="14" t="s">
        <v>188</v>
      </c>
      <c r="AX738" s="14" t="s">
        <v>68</v>
      </c>
      <c r="AY738" s="245" t="s">
        <v>175</v>
      </c>
    </row>
    <row r="739" s="15" customFormat="1">
      <c r="A739" s="15"/>
      <c r="B739" s="246"/>
      <c r="C739" s="247"/>
      <c r="D739" s="226" t="s">
        <v>186</v>
      </c>
      <c r="E739" s="248" t="s">
        <v>19</v>
      </c>
      <c r="F739" s="249" t="s">
        <v>191</v>
      </c>
      <c r="G739" s="247"/>
      <c r="H739" s="250">
        <v>2.4100000000000001</v>
      </c>
      <c r="I739" s="251"/>
      <c r="J739" s="247"/>
      <c r="K739" s="247"/>
      <c r="L739" s="252"/>
      <c r="M739" s="253"/>
      <c r="N739" s="254"/>
      <c r="O739" s="254"/>
      <c r="P739" s="254"/>
      <c r="Q739" s="254"/>
      <c r="R739" s="254"/>
      <c r="S739" s="254"/>
      <c r="T739" s="25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56" t="s">
        <v>186</v>
      </c>
      <c r="AU739" s="256" t="s">
        <v>78</v>
      </c>
      <c r="AV739" s="15" t="s">
        <v>182</v>
      </c>
      <c r="AW739" s="15" t="s">
        <v>188</v>
      </c>
      <c r="AX739" s="15" t="s">
        <v>76</v>
      </c>
      <c r="AY739" s="256" t="s">
        <v>175</v>
      </c>
    </row>
    <row r="740" s="12" customFormat="1" ht="22.8" customHeight="1">
      <c r="A740" s="12"/>
      <c r="B740" s="190"/>
      <c r="C740" s="191"/>
      <c r="D740" s="192" t="s">
        <v>67</v>
      </c>
      <c r="E740" s="204" t="s">
        <v>511</v>
      </c>
      <c r="F740" s="204" t="s">
        <v>801</v>
      </c>
      <c r="G740" s="191"/>
      <c r="H740" s="191"/>
      <c r="I740" s="194"/>
      <c r="J740" s="205">
        <f>BK740</f>
        <v>0</v>
      </c>
      <c r="K740" s="191"/>
      <c r="L740" s="196"/>
      <c r="M740" s="197"/>
      <c r="N740" s="198"/>
      <c r="O740" s="198"/>
      <c r="P740" s="199">
        <f>SUM(P741:P762)</f>
        <v>0</v>
      </c>
      <c r="Q740" s="198"/>
      <c r="R740" s="199">
        <f>SUM(R741:R762)</f>
        <v>0</v>
      </c>
      <c r="S740" s="198"/>
      <c r="T740" s="200">
        <f>SUM(T741:T762)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01" t="s">
        <v>76</v>
      </c>
      <c r="AT740" s="202" t="s">
        <v>67</v>
      </c>
      <c r="AU740" s="202" t="s">
        <v>76</v>
      </c>
      <c r="AY740" s="201" t="s">
        <v>175</v>
      </c>
      <c r="BK740" s="203">
        <f>SUM(BK741:BK762)</f>
        <v>0</v>
      </c>
    </row>
    <row r="741" s="2" customFormat="1" ht="24.15" customHeight="1">
      <c r="A741" s="40"/>
      <c r="B741" s="41"/>
      <c r="C741" s="206" t="s">
        <v>802</v>
      </c>
      <c r="D741" s="206" t="s">
        <v>177</v>
      </c>
      <c r="E741" s="207" t="s">
        <v>803</v>
      </c>
      <c r="F741" s="208" t="s">
        <v>804</v>
      </c>
      <c r="G741" s="209" t="s">
        <v>391</v>
      </c>
      <c r="H741" s="210">
        <v>1</v>
      </c>
      <c r="I741" s="211"/>
      <c r="J741" s="212">
        <f>ROUND(I741*H741,2)</f>
        <v>0</v>
      </c>
      <c r="K741" s="208" t="s">
        <v>181</v>
      </c>
      <c r="L741" s="46"/>
      <c r="M741" s="213" t="s">
        <v>19</v>
      </c>
      <c r="N741" s="214" t="s">
        <v>39</v>
      </c>
      <c r="O741" s="86"/>
      <c r="P741" s="215">
        <f>O741*H741</f>
        <v>0</v>
      </c>
      <c r="Q741" s="215">
        <v>0</v>
      </c>
      <c r="R741" s="215">
        <f>Q741*H741</f>
        <v>0</v>
      </c>
      <c r="S741" s="215">
        <v>0</v>
      </c>
      <c r="T741" s="216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17" t="s">
        <v>182</v>
      </c>
      <c r="AT741" s="217" t="s">
        <v>177</v>
      </c>
      <c r="AU741" s="217" t="s">
        <v>78</v>
      </c>
      <c r="AY741" s="19" t="s">
        <v>175</v>
      </c>
      <c r="BE741" s="218">
        <f>IF(N741="základní",J741,0)</f>
        <v>0</v>
      </c>
      <c r="BF741" s="218">
        <f>IF(N741="snížená",J741,0)</f>
        <v>0</v>
      </c>
      <c r="BG741" s="218">
        <f>IF(N741="zákl. přenesená",J741,0)</f>
        <v>0</v>
      </c>
      <c r="BH741" s="218">
        <f>IF(N741="sníž. přenesená",J741,0)</f>
        <v>0</v>
      </c>
      <c r="BI741" s="218">
        <f>IF(N741="nulová",J741,0)</f>
        <v>0</v>
      </c>
      <c r="BJ741" s="19" t="s">
        <v>76</v>
      </c>
      <c r="BK741" s="218">
        <f>ROUND(I741*H741,2)</f>
        <v>0</v>
      </c>
      <c r="BL741" s="19" t="s">
        <v>182</v>
      </c>
      <c r="BM741" s="217" t="s">
        <v>805</v>
      </c>
    </row>
    <row r="742" s="2" customFormat="1">
      <c r="A742" s="40"/>
      <c r="B742" s="41"/>
      <c r="C742" s="42"/>
      <c r="D742" s="219" t="s">
        <v>184</v>
      </c>
      <c r="E742" s="42"/>
      <c r="F742" s="220" t="s">
        <v>806</v>
      </c>
      <c r="G742" s="42"/>
      <c r="H742" s="42"/>
      <c r="I742" s="221"/>
      <c r="J742" s="42"/>
      <c r="K742" s="42"/>
      <c r="L742" s="46"/>
      <c r="M742" s="222"/>
      <c r="N742" s="223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184</v>
      </c>
      <c r="AU742" s="19" t="s">
        <v>78</v>
      </c>
    </row>
    <row r="743" s="13" customFormat="1">
      <c r="A743" s="13"/>
      <c r="B743" s="224"/>
      <c r="C743" s="225"/>
      <c r="D743" s="226" t="s">
        <v>186</v>
      </c>
      <c r="E743" s="227" t="s">
        <v>19</v>
      </c>
      <c r="F743" s="228" t="s">
        <v>187</v>
      </c>
      <c r="G743" s="225"/>
      <c r="H743" s="227" t="s">
        <v>19</v>
      </c>
      <c r="I743" s="229"/>
      <c r="J743" s="225"/>
      <c r="K743" s="225"/>
      <c r="L743" s="230"/>
      <c r="M743" s="231"/>
      <c r="N743" s="232"/>
      <c r="O743" s="232"/>
      <c r="P743" s="232"/>
      <c r="Q743" s="232"/>
      <c r="R743" s="232"/>
      <c r="S743" s="232"/>
      <c r="T743" s="23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4" t="s">
        <v>186</v>
      </c>
      <c r="AU743" s="234" t="s">
        <v>78</v>
      </c>
      <c r="AV743" s="13" t="s">
        <v>76</v>
      </c>
      <c r="AW743" s="13" t="s">
        <v>188</v>
      </c>
      <c r="AX743" s="13" t="s">
        <v>68</v>
      </c>
      <c r="AY743" s="234" t="s">
        <v>175</v>
      </c>
    </row>
    <row r="744" s="13" customFormat="1">
      <c r="A744" s="13"/>
      <c r="B744" s="224"/>
      <c r="C744" s="225"/>
      <c r="D744" s="226" t="s">
        <v>186</v>
      </c>
      <c r="E744" s="227" t="s">
        <v>19</v>
      </c>
      <c r="F744" s="228" t="s">
        <v>189</v>
      </c>
      <c r="G744" s="225"/>
      <c r="H744" s="227" t="s">
        <v>19</v>
      </c>
      <c r="I744" s="229"/>
      <c r="J744" s="225"/>
      <c r="K744" s="225"/>
      <c r="L744" s="230"/>
      <c r="M744" s="231"/>
      <c r="N744" s="232"/>
      <c r="O744" s="232"/>
      <c r="P744" s="232"/>
      <c r="Q744" s="232"/>
      <c r="R744" s="232"/>
      <c r="S744" s="232"/>
      <c r="T744" s="23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4" t="s">
        <v>186</v>
      </c>
      <c r="AU744" s="234" t="s">
        <v>78</v>
      </c>
      <c r="AV744" s="13" t="s">
        <v>76</v>
      </c>
      <c r="AW744" s="13" t="s">
        <v>188</v>
      </c>
      <c r="AX744" s="13" t="s">
        <v>68</v>
      </c>
      <c r="AY744" s="234" t="s">
        <v>175</v>
      </c>
    </row>
    <row r="745" s="14" customFormat="1">
      <c r="A745" s="14"/>
      <c r="B745" s="235"/>
      <c r="C745" s="236"/>
      <c r="D745" s="226" t="s">
        <v>186</v>
      </c>
      <c r="E745" s="237" t="s">
        <v>19</v>
      </c>
      <c r="F745" s="238" t="s">
        <v>76</v>
      </c>
      <c r="G745" s="236"/>
      <c r="H745" s="239">
        <v>1</v>
      </c>
      <c r="I745" s="240"/>
      <c r="J745" s="236"/>
      <c r="K745" s="236"/>
      <c r="L745" s="241"/>
      <c r="M745" s="242"/>
      <c r="N745" s="243"/>
      <c r="O745" s="243"/>
      <c r="P745" s="243"/>
      <c r="Q745" s="243"/>
      <c r="R745" s="243"/>
      <c r="S745" s="243"/>
      <c r="T745" s="24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5" t="s">
        <v>186</v>
      </c>
      <c r="AU745" s="245" t="s">
        <v>78</v>
      </c>
      <c r="AV745" s="14" t="s">
        <v>78</v>
      </c>
      <c r="AW745" s="14" t="s">
        <v>188</v>
      </c>
      <c r="AX745" s="14" t="s">
        <v>68</v>
      </c>
      <c r="AY745" s="245" t="s">
        <v>175</v>
      </c>
    </row>
    <row r="746" s="15" customFormat="1">
      <c r="A746" s="15"/>
      <c r="B746" s="246"/>
      <c r="C746" s="247"/>
      <c r="D746" s="226" t="s">
        <v>186</v>
      </c>
      <c r="E746" s="248" t="s">
        <v>19</v>
      </c>
      <c r="F746" s="249" t="s">
        <v>191</v>
      </c>
      <c r="G746" s="247"/>
      <c r="H746" s="250">
        <v>1</v>
      </c>
      <c r="I746" s="251"/>
      <c r="J746" s="247"/>
      <c r="K746" s="247"/>
      <c r="L746" s="252"/>
      <c r="M746" s="253"/>
      <c r="N746" s="254"/>
      <c r="O746" s="254"/>
      <c r="P746" s="254"/>
      <c r="Q746" s="254"/>
      <c r="R746" s="254"/>
      <c r="S746" s="254"/>
      <c r="T746" s="25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56" t="s">
        <v>186</v>
      </c>
      <c r="AU746" s="256" t="s">
        <v>78</v>
      </c>
      <c r="AV746" s="15" t="s">
        <v>182</v>
      </c>
      <c r="AW746" s="15" t="s">
        <v>188</v>
      </c>
      <c r="AX746" s="15" t="s">
        <v>76</v>
      </c>
      <c r="AY746" s="256" t="s">
        <v>175</v>
      </c>
    </row>
    <row r="747" s="2" customFormat="1" ht="21.75" customHeight="1">
      <c r="A747" s="40"/>
      <c r="B747" s="41"/>
      <c r="C747" s="257" t="s">
        <v>807</v>
      </c>
      <c r="D747" s="257" t="s">
        <v>303</v>
      </c>
      <c r="E747" s="258" t="s">
        <v>808</v>
      </c>
      <c r="F747" s="259" t="s">
        <v>809</v>
      </c>
      <c r="G747" s="260" t="s">
        <v>265</v>
      </c>
      <c r="H747" s="261">
        <v>0.71399999999999997</v>
      </c>
      <c r="I747" s="262"/>
      <c r="J747" s="263">
        <f>ROUND(I747*H747,2)</f>
        <v>0</v>
      </c>
      <c r="K747" s="259" t="s">
        <v>19</v>
      </c>
      <c r="L747" s="264"/>
      <c r="M747" s="265" t="s">
        <v>19</v>
      </c>
      <c r="N747" s="266" t="s">
        <v>39</v>
      </c>
      <c r="O747" s="86"/>
      <c r="P747" s="215">
        <f>O747*H747</f>
        <v>0</v>
      </c>
      <c r="Q747" s="215">
        <v>0</v>
      </c>
      <c r="R747" s="215">
        <f>Q747*H747</f>
        <v>0</v>
      </c>
      <c r="S747" s="215">
        <v>0</v>
      </c>
      <c r="T747" s="216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17" t="s">
        <v>244</v>
      </c>
      <c r="AT747" s="217" t="s">
        <v>303</v>
      </c>
      <c r="AU747" s="217" t="s">
        <v>78</v>
      </c>
      <c r="AY747" s="19" t="s">
        <v>175</v>
      </c>
      <c r="BE747" s="218">
        <f>IF(N747="základní",J747,0)</f>
        <v>0</v>
      </c>
      <c r="BF747" s="218">
        <f>IF(N747="snížená",J747,0)</f>
        <v>0</v>
      </c>
      <c r="BG747" s="218">
        <f>IF(N747="zákl. přenesená",J747,0)</f>
        <v>0</v>
      </c>
      <c r="BH747" s="218">
        <f>IF(N747="sníž. přenesená",J747,0)</f>
        <v>0</v>
      </c>
      <c r="BI747" s="218">
        <f>IF(N747="nulová",J747,0)</f>
        <v>0</v>
      </c>
      <c r="BJ747" s="19" t="s">
        <v>76</v>
      </c>
      <c r="BK747" s="218">
        <f>ROUND(I747*H747,2)</f>
        <v>0</v>
      </c>
      <c r="BL747" s="19" t="s">
        <v>182</v>
      </c>
      <c r="BM747" s="217" t="s">
        <v>810</v>
      </c>
    </row>
    <row r="748" s="13" customFormat="1">
      <c r="A748" s="13"/>
      <c r="B748" s="224"/>
      <c r="C748" s="225"/>
      <c r="D748" s="226" t="s">
        <v>186</v>
      </c>
      <c r="E748" s="227" t="s">
        <v>19</v>
      </c>
      <c r="F748" s="228" t="s">
        <v>187</v>
      </c>
      <c r="G748" s="225"/>
      <c r="H748" s="227" t="s">
        <v>19</v>
      </c>
      <c r="I748" s="229"/>
      <c r="J748" s="225"/>
      <c r="K748" s="225"/>
      <c r="L748" s="230"/>
      <c r="M748" s="231"/>
      <c r="N748" s="232"/>
      <c r="O748" s="232"/>
      <c r="P748" s="232"/>
      <c r="Q748" s="232"/>
      <c r="R748" s="232"/>
      <c r="S748" s="232"/>
      <c r="T748" s="23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4" t="s">
        <v>186</v>
      </c>
      <c r="AU748" s="234" t="s">
        <v>78</v>
      </c>
      <c r="AV748" s="13" t="s">
        <v>76</v>
      </c>
      <c r="AW748" s="13" t="s">
        <v>188</v>
      </c>
      <c r="AX748" s="13" t="s">
        <v>68</v>
      </c>
      <c r="AY748" s="234" t="s">
        <v>175</v>
      </c>
    </row>
    <row r="749" s="13" customFormat="1">
      <c r="A749" s="13"/>
      <c r="B749" s="224"/>
      <c r="C749" s="225"/>
      <c r="D749" s="226" t="s">
        <v>186</v>
      </c>
      <c r="E749" s="227" t="s">
        <v>19</v>
      </c>
      <c r="F749" s="228" t="s">
        <v>189</v>
      </c>
      <c r="G749" s="225"/>
      <c r="H749" s="227" t="s">
        <v>19</v>
      </c>
      <c r="I749" s="229"/>
      <c r="J749" s="225"/>
      <c r="K749" s="225"/>
      <c r="L749" s="230"/>
      <c r="M749" s="231"/>
      <c r="N749" s="232"/>
      <c r="O749" s="232"/>
      <c r="P749" s="232"/>
      <c r="Q749" s="232"/>
      <c r="R749" s="232"/>
      <c r="S749" s="232"/>
      <c r="T749" s="23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4" t="s">
        <v>186</v>
      </c>
      <c r="AU749" s="234" t="s">
        <v>78</v>
      </c>
      <c r="AV749" s="13" t="s">
        <v>76</v>
      </c>
      <c r="AW749" s="13" t="s">
        <v>188</v>
      </c>
      <c r="AX749" s="13" t="s">
        <v>68</v>
      </c>
      <c r="AY749" s="234" t="s">
        <v>175</v>
      </c>
    </row>
    <row r="750" s="14" customFormat="1">
      <c r="A750" s="14"/>
      <c r="B750" s="235"/>
      <c r="C750" s="236"/>
      <c r="D750" s="226" t="s">
        <v>186</v>
      </c>
      <c r="E750" s="237" t="s">
        <v>19</v>
      </c>
      <c r="F750" s="238" t="s">
        <v>811</v>
      </c>
      <c r="G750" s="236"/>
      <c r="H750" s="239">
        <v>0.71399999999999997</v>
      </c>
      <c r="I750" s="240"/>
      <c r="J750" s="236"/>
      <c r="K750" s="236"/>
      <c r="L750" s="241"/>
      <c r="M750" s="242"/>
      <c r="N750" s="243"/>
      <c r="O750" s="243"/>
      <c r="P750" s="243"/>
      <c r="Q750" s="243"/>
      <c r="R750" s="243"/>
      <c r="S750" s="243"/>
      <c r="T750" s="24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5" t="s">
        <v>186</v>
      </c>
      <c r="AU750" s="245" t="s">
        <v>78</v>
      </c>
      <c r="AV750" s="14" t="s">
        <v>78</v>
      </c>
      <c r="AW750" s="14" t="s">
        <v>188</v>
      </c>
      <c r="AX750" s="14" t="s">
        <v>68</v>
      </c>
      <c r="AY750" s="245" t="s">
        <v>175</v>
      </c>
    </row>
    <row r="751" s="15" customFormat="1">
      <c r="A751" s="15"/>
      <c r="B751" s="246"/>
      <c r="C751" s="247"/>
      <c r="D751" s="226" t="s">
        <v>186</v>
      </c>
      <c r="E751" s="248" t="s">
        <v>19</v>
      </c>
      <c r="F751" s="249" t="s">
        <v>191</v>
      </c>
      <c r="G751" s="247"/>
      <c r="H751" s="250">
        <v>0.71399999999999997</v>
      </c>
      <c r="I751" s="251"/>
      <c r="J751" s="247"/>
      <c r="K751" s="247"/>
      <c r="L751" s="252"/>
      <c r="M751" s="253"/>
      <c r="N751" s="254"/>
      <c r="O751" s="254"/>
      <c r="P751" s="254"/>
      <c r="Q751" s="254"/>
      <c r="R751" s="254"/>
      <c r="S751" s="254"/>
      <c r="T751" s="25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56" t="s">
        <v>186</v>
      </c>
      <c r="AU751" s="256" t="s">
        <v>78</v>
      </c>
      <c r="AV751" s="15" t="s">
        <v>182</v>
      </c>
      <c r="AW751" s="15" t="s">
        <v>188</v>
      </c>
      <c r="AX751" s="15" t="s">
        <v>76</v>
      </c>
      <c r="AY751" s="256" t="s">
        <v>175</v>
      </c>
    </row>
    <row r="752" s="2" customFormat="1" ht="24.15" customHeight="1">
      <c r="A752" s="40"/>
      <c r="B752" s="41"/>
      <c r="C752" s="206" t="s">
        <v>812</v>
      </c>
      <c r="D752" s="206" t="s">
        <v>177</v>
      </c>
      <c r="E752" s="207" t="s">
        <v>813</v>
      </c>
      <c r="F752" s="208" t="s">
        <v>814</v>
      </c>
      <c r="G752" s="209" t="s">
        <v>391</v>
      </c>
      <c r="H752" s="210">
        <v>2</v>
      </c>
      <c r="I752" s="211"/>
      <c r="J752" s="212">
        <f>ROUND(I752*H752,2)</f>
        <v>0</v>
      </c>
      <c r="K752" s="208" t="s">
        <v>181</v>
      </c>
      <c r="L752" s="46"/>
      <c r="M752" s="213" t="s">
        <v>19</v>
      </c>
      <c r="N752" s="214" t="s">
        <v>39</v>
      </c>
      <c r="O752" s="86"/>
      <c r="P752" s="215">
        <f>O752*H752</f>
        <v>0</v>
      </c>
      <c r="Q752" s="215">
        <v>0</v>
      </c>
      <c r="R752" s="215">
        <f>Q752*H752</f>
        <v>0</v>
      </c>
      <c r="S752" s="215">
        <v>0</v>
      </c>
      <c r="T752" s="216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17" t="s">
        <v>182</v>
      </c>
      <c r="AT752" s="217" t="s">
        <v>177</v>
      </c>
      <c r="AU752" s="217" t="s">
        <v>78</v>
      </c>
      <c r="AY752" s="19" t="s">
        <v>175</v>
      </c>
      <c r="BE752" s="218">
        <f>IF(N752="základní",J752,0)</f>
        <v>0</v>
      </c>
      <c r="BF752" s="218">
        <f>IF(N752="snížená",J752,0)</f>
        <v>0</v>
      </c>
      <c r="BG752" s="218">
        <f>IF(N752="zákl. přenesená",J752,0)</f>
        <v>0</v>
      </c>
      <c r="BH752" s="218">
        <f>IF(N752="sníž. přenesená",J752,0)</f>
        <v>0</v>
      </c>
      <c r="BI752" s="218">
        <f>IF(N752="nulová",J752,0)</f>
        <v>0</v>
      </c>
      <c r="BJ752" s="19" t="s">
        <v>76</v>
      </c>
      <c r="BK752" s="218">
        <f>ROUND(I752*H752,2)</f>
        <v>0</v>
      </c>
      <c r="BL752" s="19" t="s">
        <v>182</v>
      </c>
      <c r="BM752" s="217" t="s">
        <v>815</v>
      </c>
    </row>
    <row r="753" s="2" customFormat="1">
      <c r="A753" s="40"/>
      <c r="B753" s="41"/>
      <c r="C753" s="42"/>
      <c r="D753" s="219" t="s">
        <v>184</v>
      </c>
      <c r="E753" s="42"/>
      <c r="F753" s="220" t="s">
        <v>816</v>
      </c>
      <c r="G753" s="42"/>
      <c r="H753" s="42"/>
      <c r="I753" s="221"/>
      <c r="J753" s="42"/>
      <c r="K753" s="42"/>
      <c r="L753" s="46"/>
      <c r="M753" s="222"/>
      <c r="N753" s="223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184</v>
      </c>
      <c r="AU753" s="19" t="s">
        <v>78</v>
      </c>
    </row>
    <row r="754" s="13" customFormat="1">
      <c r="A754" s="13"/>
      <c r="B754" s="224"/>
      <c r="C754" s="225"/>
      <c r="D754" s="226" t="s">
        <v>186</v>
      </c>
      <c r="E754" s="227" t="s">
        <v>19</v>
      </c>
      <c r="F754" s="228" t="s">
        <v>187</v>
      </c>
      <c r="G754" s="225"/>
      <c r="H754" s="227" t="s">
        <v>19</v>
      </c>
      <c r="I754" s="229"/>
      <c r="J754" s="225"/>
      <c r="K754" s="225"/>
      <c r="L754" s="230"/>
      <c r="M754" s="231"/>
      <c r="N754" s="232"/>
      <c r="O754" s="232"/>
      <c r="P754" s="232"/>
      <c r="Q754" s="232"/>
      <c r="R754" s="232"/>
      <c r="S754" s="232"/>
      <c r="T754" s="23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4" t="s">
        <v>186</v>
      </c>
      <c r="AU754" s="234" t="s">
        <v>78</v>
      </c>
      <c r="AV754" s="13" t="s">
        <v>76</v>
      </c>
      <c r="AW754" s="13" t="s">
        <v>188</v>
      </c>
      <c r="AX754" s="13" t="s">
        <v>68</v>
      </c>
      <c r="AY754" s="234" t="s">
        <v>175</v>
      </c>
    </row>
    <row r="755" s="13" customFormat="1">
      <c r="A755" s="13"/>
      <c r="B755" s="224"/>
      <c r="C755" s="225"/>
      <c r="D755" s="226" t="s">
        <v>186</v>
      </c>
      <c r="E755" s="227" t="s">
        <v>19</v>
      </c>
      <c r="F755" s="228" t="s">
        <v>189</v>
      </c>
      <c r="G755" s="225"/>
      <c r="H755" s="227" t="s">
        <v>19</v>
      </c>
      <c r="I755" s="229"/>
      <c r="J755" s="225"/>
      <c r="K755" s="225"/>
      <c r="L755" s="230"/>
      <c r="M755" s="231"/>
      <c r="N755" s="232"/>
      <c r="O755" s="232"/>
      <c r="P755" s="232"/>
      <c r="Q755" s="232"/>
      <c r="R755" s="232"/>
      <c r="S755" s="232"/>
      <c r="T755" s="23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4" t="s">
        <v>186</v>
      </c>
      <c r="AU755" s="234" t="s">
        <v>78</v>
      </c>
      <c r="AV755" s="13" t="s">
        <v>76</v>
      </c>
      <c r="AW755" s="13" t="s">
        <v>188</v>
      </c>
      <c r="AX755" s="13" t="s">
        <v>68</v>
      </c>
      <c r="AY755" s="234" t="s">
        <v>175</v>
      </c>
    </row>
    <row r="756" s="14" customFormat="1">
      <c r="A756" s="14"/>
      <c r="B756" s="235"/>
      <c r="C756" s="236"/>
      <c r="D756" s="226" t="s">
        <v>186</v>
      </c>
      <c r="E756" s="237" t="s">
        <v>19</v>
      </c>
      <c r="F756" s="238" t="s">
        <v>78</v>
      </c>
      <c r="G756" s="236"/>
      <c r="H756" s="239">
        <v>2</v>
      </c>
      <c r="I756" s="240"/>
      <c r="J756" s="236"/>
      <c r="K756" s="236"/>
      <c r="L756" s="241"/>
      <c r="M756" s="242"/>
      <c r="N756" s="243"/>
      <c r="O756" s="243"/>
      <c r="P756" s="243"/>
      <c r="Q756" s="243"/>
      <c r="R756" s="243"/>
      <c r="S756" s="243"/>
      <c r="T756" s="24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5" t="s">
        <v>186</v>
      </c>
      <c r="AU756" s="245" t="s">
        <v>78</v>
      </c>
      <c r="AV756" s="14" t="s">
        <v>78</v>
      </c>
      <c r="AW756" s="14" t="s">
        <v>188</v>
      </c>
      <c r="AX756" s="14" t="s">
        <v>68</v>
      </c>
      <c r="AY756" s="245" t="s">
        <v>175</v>
      </c>
    </row>
    <row r="757" s="15" customFormat="1">
      <c r="A757" s="15"/>
      <c r="B757" s="246"/>
      <c r="C757" s="247"/>
      <c r="D757" s="226" t="s">
        <v>186</v>
      </c>
      <c r="E757" s="248" t="s">
        <v>19</v>
      </c>
      <c r="F757" s="249" t="s">
        <v>191</v>
      </c>
      <c r="G757" s="247"/>
      <c r="H757" s="250">
        <v>2</v>
      </c>
      <c r="I757" s="251"/>
      <c r="J757" s="247"/>
      <c r="K757" s="247"/>
      <c r="L757" s="252"/>
      <c r="M757" s="253"/>
      <c r="N757" s="254"/>
      <c r="O757" s="254"/>
      <c r="P757" s="254"/>
      <c r="Q757" s="254"/>
      <c r="R757" s="254"/>
      <c r="S757" s="254"/>
      <c r="T757" s="25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56" t="s">
        <v>186</v>
      </c>
      <c r="AU757" s="256" t="s">
        <v>78</v>
      </c>
      <c r="AV757" s="15" t="s">
        <v>182</v>
      </c>
      <c r="AW757" s="15" t="s">
        <v>188</v>
      </c>
      <c r="AX757" s="15" t="s">
        <v>76</v>
      </c>
      <c r="AY757" s="256" t="s">
        <v>175</v>
      </c>
    </row>
    <row r="758" s="2" customFormat="1" ht="21.75" customHeight="1">
      <c r="A758" s="40"/>
      <c r="B758" s="41"/>
      <c r="C758" s="257" t="s">
        <v>817</v>
      </c>
      <c r="D758" s="257" t="s">
        <v>303</v>
      </c>
      <c r="E758" s="258" t="s">
        <v>818</v>
      </c>
      <c r="F758" s="259" t="s">
        <v>819</v>
      </c>
      <c r="G758" s="260" t="s">
        <v>265</v>
      </c>
      <c r="H758" s="261">
        <v>2.96</v>
      </c>
      <c r="I758" s="262"/>
      <c r="J758" s="263">
        <f>ROUND(I758*H758,2)</f>
        <v>0</v>
      </c>
      <c r="K758" s="259" t="s">
        <v>19</v>
      </c>
      <c r="L758" s="264"/>
      <c r="M758" s="265" t="s">
        <v>19</v>
      </c>
      <c r="N758" s="266" t="s">
        <v>39</v>
      </c>
      <c r="O758" s="86"/>
      <c r="P758" s="215">
        <f>O758*H758</f>
        <v>0</v>
      </c>
      <c r="Q758" s="215">
        <v>0</v>
      </c>
      <c r="R758" s="215">
        <f>Q758*H758</f>
        <v>0</v>
      </c>
      <c r="S758" s="215">
        <v>0</v>
      </c>
      <c r="T758" s="216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17" t="s">
        <v>244</v>
      </c>
      <c r="AT758" s="217" t="s">
        <v>303</v>
      </c>
      <c r="AU758" s="217" t="s">
        <v>78</v>
      </c>
      <c r="AY758" s="19" t="s">
        <v>175</v>
      </c>
      <c r="BE758" s="218">
        <f>IF(N758="základní",J758,0)</f>
        <v>0</v>
      </c>
      <c r="BF758" s="218">
        <f>IF(N758="snížená",J758,0)</f>
        <v>0</v>
      </c>
      <c r="BG758" s="218">
        <f>IF(N758="zákl. přenesená",J758,0)</f>
        <v>0</v>
      </c>
      <c r="BH758" s="218">
        <f>IF(N758="sníž. přenesená",J758,0)</f>
        <v>0</v>
      </c>
      <c r="BI758" s="218">
        <f>IF(N758="nulová",J758,0)</f>
        <v>0</v>
      </c>
      <c r="BJ758" s="19" t="s">
        <v>76</v>
      </c>
      <c r="BK758" s="218">
        <f>ROUND(I758*H758,2)</f>
        <v>0</v>
      </c>
      <c r="BL758" s="19" t="s">
        <v>182</v>
      </c>
      <c r="BM758" s="217" t="s">
        <v>820</v>
      </c>
    </row>
    <row r="759" s="13" customFormat="1">
      <c r="A759" s="13"/>
      <c r="B759" s="224"/>
      <c r="C759" s="225"/>
      <c r="D759" s="226" t="s">
        <v>186</v>
      </c>
      <c r="E759" s="227" t="s">
        <v>19</v>
      </c>
      <c r="F759" s="228" t="s">
        <v>187</v>
      </c>
      <c r="G759" s="225"/>
      <c r="H759" s="227" t="s">
        <v>19</v>
      </c>
      <c r="I759" s="229"/>
      <c r="J759" s="225"/>
      <c r="K759" s="225"/>
      <c r="L759" s="230"/>
      <c r="M759" s="231"/>
      <c r="N759" s="232"/>
      <c r="O759" s="232"/>
      <c r="P759" s="232"/>
      <c r="Q759" s="232"/>
      <c r="R759" s="232"/>
      <c r="S759" s="232"/>
      <c r="T759" s="23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4" t="s">
        <v>186</v>
      </c>
      <c r="AU759" s="234" t="s">
        <v>78</v>
      </c>
      <c r="AV759" s="13" t="s">
        <v>76</v>
      </c>
      <c r="AW759" s="13" t="s">
        <v>188</v>
      </c>
      <c r="AX759" s="13" t="s">
        <v>68</v>
      </c>
      <c r="AY759" s="234" t="s">
        <v>175</v>
      </c>
    </row>
    <row r="760" s="13" customFormat="1">
      <c r="A760" s="13"/>
      <c r="B760" s="224"/>
      <c r="C760" s="225"/>
      <c r="D760" s="226" t="s">
        <v>186</v>
      </c>
      <c r="E760" s="227" t="s">
        <v>19</v>
      </c>
      <c r="F760" s="228" t="s">
        <v>189</v>
      </c>
      <c r="G760" s="225"/>
      <c r="H760" s="227" t="s">
        <v>19</v>
      </c>
      <c r="I760" s="229"/>
      <c r="J760" s="225"/>
      <c r="K760" s="225"/>
      <c r="L760" s="230"/>
      <c r="M760" s="231"/>
      <c r="N760" s="232"/>
      <c r="O760" s="232"/>
      <c r="P760" s="232"/>
      <c r="Q760" s="232"/>
      <c r="R760" s="232"/>
      <c r="S760" s="232"/>
      <c r="T760" s="23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4" t="s">
        <v>186</v>
      </c>
      <c r="AU760" s="234" t="s">
        <v>78</v>
      </c>
      <c r="AV760" s="13" t="s">
        <v>76</v>
      </c>
      <c r="AW760" s="13" t="s">
        <v>188</v>
      </c>
      <c r="AX760" s="13" t="s">
        <v>68</v>
      </c>
      <c r="AY760" s="234" t="s">
        <v>175</v>
      </c>
    </row>
    <row r="761" s="14" customFormat="1">
      <c r="A761" s="14"/>
      <c r="B761" s="235"/>
      <c r="C761" s="236"/>
      <c r="D761" s="226" t="s">
        <v>186</v>
      </c>
      <c r="E761" s="237" t="s">
        <v>19</v>
      </c>
      <c r="F761" s="238" t="s">
        <v>821</v>
      </c>
      <c r="G761" s="236"/>
      <c r="H761" s="239">
        <v>2.96</v>
      </c>
      <c r="I761" s="240"/>
      <c r="J761" s="236"/>
      <c r="K761" s="236"/>
      <c r="L761" s="241"/>
      <c r="M761" s="242"/>
      <c r="N761" s="243"/>
      <c r="O761" s="243"/>
      <c r="P761" s="243"/>
      <c r="Q761" s="243"/>
      <c r="R761" s="243"/>
      <c r="S761" s="243"/>
      <c r="T761" s="24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5" t="s">
        <v>186</v>
      </c>
      <c r="AU761" s="245" t="s">
        <v>78</v>
      </c>
      <c r="AV761" s="14" t="s">
        <v>78</v>
      </c>
      <c r="AW761" s="14" t="s">
        <v>188</v>
      </c>
      <c r="AX761" s="14" t="s">
        <v>68</v>
      </c>
      <c r="AY761" s="245" t="s">
        <v>175</v>
      </c>
    </row>
    <row r="762" s="15" customFormat="1">
      <c r="A762" s="15"/>
      <c r="B762" s="246"/>
      <c r="C762" s="247"/>
      <c r="D762" s="226" t="s">
        <v>186</v>
      </c>
      <c r="E762" s="248" t="s">
        <v>19</v>
      </c>
      <c r="F762" s="249" t="s">
        <v>191</v>
      </c>
      <c r="G762" s="247"/>
      <c r="H762" s="250">
        <v>2.96</v>
      </c>
      <c r="I762" s="251"/>
      <c r="J762" s="247"/>
      <c r="K762" s="247"/>
      <c r="L762" s="252"/>
      <c r="M762" s="253"/>
      <c r="N762" s="254"/>
      <c r="O762" s="254"/>
      <c r="P762" s="254"/>
      <c r="Q762" s="254"/>
      <c r="R762" s="254"/>
      <c r="S762" s="254"/>
      <c r="T762" s="25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56" t="s">
        <v>186</v>
      </c>
      <c r="AU762" s="256" t="s">
        <v>78</v>
      </c>
      <c r="AV762" s="15" t="s">
        <v>182</v>
      </c>
      <c r="AW762" s="15" t="s">
        <v>188</v>
      </c>
      <c r="AX762" s="15" t="s">
        <v>76</v>
      </c>
      <c r="AY762" s="256" t="s">
        <v>175</v>
      </c>
    </row>
    <row r="763" s="12" customFormat="1" ht="22.8" customHeight="1">
      <c r="A763" s="12"/>
      <c r="B763" s="190"/>
      <c r="C763" s="191"/>
      <c r="D763" s="192" t="s">
        <v>67</v>
      </c>
      <c r="E763" s="204" t="s">
        <v>224</v>
      </c>
      <c r="F763" s="204" t="s">
        <v>822</v>
      </c>
      <c r="G763" s="191"/>
      <c r="H763" s="191"/>
      <c r="I763" s="194"/>
      <c r="J763" s="205">
        <f>BK763</f>
        <v>0</v>
      </c>
      <c r="K763" s="191"/>
      <c r="L763" s="196"/>
      <c r="M763" s="197"/>
      <c r="N763" s="198"/>
      <c r="O763" s="198"/>
      <c r="P763" s="199">
        <v>0</v>
      </c>
      <c r="Q763" s="198"/>
      <c r="R763" s="199">
        <v>0</v>
      </c>
      <c r="S763" s="198"/>
      <c r="T763" s="200">
        <v>0</v>
      </c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R763" s="201" t="s">
        <v>76</v>
      </c>
      <c r="AT763" s="202" t="s">
        <v>67</v>
      </c>
      <c r="AU763" s="202" t="s">
        <v>76</v>
      </c>
      <c r="AY763" s="201" t="s">
        <v>175</v>
      </c>
      <c r="BK763" s="203">
        <v>0</v>
      </c>
    </row>
    <row r="764" s="12" customFormat="1" ht="22.8" customHeight="1">
      <c r="A764" s="12"/>
      <c r="B764" s="190"/>
      <c r="C764" s="191"/>
      <c r="D764" s="192" t="s">
        <v>67</v>
      </c>
      <c r="E764" s="204" t="s">
        <v>581</v>
      </c>
      <c r="F764" s="204" t="s">
        <v>823</v>
      </c>
      <c r="G764" s="191"/>
      <c r="H764" s="191"/>
      <c r="I764" s="194"/>
      <c r="J764" s="205">
        <f>BK764</f>
        <v>0</v>
      </c>
      <c r="K764" s="191"/>
      <c r="L764" s="196"/>
      <c r="M764" s="197"/>
      <c r="N764" s="198"/>
      <c r="O764" s="198"/>
      <c r="P764" s="199">
        <f>SUM(P765:P919)</f>
        <v>0</v>
      </c>
      <c r="Q764" s="198"/>
      <c r="R764" s="199">
        <f>SUM(R765:R919)</f>
        <v>0</v>
      </c>
      <c r="S764" s="198"/>
      <c r="T764" s="200">
        <f>SUM(T765:T919)</f>
        <v>0</v>
      </c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R764" s="201" t="s">
        <v>76</v>
      </c>
      <c r="AT764" s="202" t="s">
        <v>67</v>
      </c>
      <c r="AU764" s="202" t="s">
        <v>76</v>
      </c>
      <c r="AY764" s="201" t="s">
        <v>175</v>
      </c>
      <c r="BK764" s="203">
        <f>SUM(BK765:BK919)</f>
        <v>0</v>
      </c>
    </row>
    <row r="765" s="2" customFormat="1" ht="24.15" customHeight="1">
      <c r="A765" s="40"/>
      <c r="B765" s="41"/>
      <c r="C765" s="206" t="s">
        <v>824</v>
      </c>
      <c r="D765" s="206" t="s">
        <v>177</v>
      </c>
      <c r="E765" s="207" t="s">
        <v>825</v>
      </c>
      <c r="F765" s="208" t="s">
        <v>826</v>
      </c>
      <c r="G765" s="209" t="s">
        <v>180</v>
      </c>
      <c r="H765" s="210">
        <v>9.5449999999999999</v>
      </c>
      <c r="I765" s="211"/>
      <c r="J765" s="212">
        <f>ROUND(I765*H765,2)</f>
        <v>0</v>
      </c>
      <c r="K765" s="208" t="s">
        <v>181</v>
      </c>
      <c r="L765" s="46"/>
      <c r="M765" s="213" t="s">
        <v>19</v>
      </c>
      <c r="N765" s="214" t="s">
        <v>39</v>
      </c>
      <c r="O765" s="86"/>
      <c r="P765" s="215">
        <f>O765*H765</f>
        <v>0</v>
      </c>
      <c r="Q765" s="215">
        <v>0</v>
      </c>
      <c r="R765" s="215">
        <f>Q765*H765</f>
        <v>0</v>
      </c>
      <c r="S765" s="215">
        <v>0</v>
      </c>
      <c r="T765" s="216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17" t="s">
        <v>182</v>
      </c>
      <c r="AT765" s="217" t="s">
        <v>177</v>
      </c>
      <c r="AU765" s="217" t="s">
        <v>78</v>
      </c>
      <c r="AY765" s="19" t="s">
        <v>175</v>
      </c>
      <c r="BE765" s="218">
        <f>IF(N765="základní",J765,0)</f>
        <v>0</v>
      </c>
      <c r="BF765" s="218">
        <f>IF(N765="snížená",J765,0)</f>
        <v>0</v>
      </c>
      <c r="BG765" s="218">
        <f>IF(N765="zákl. přenesená",J765,0)</f>
        <v>0</v>
      </c>
      <c r="BH765" s="218">
        <f>IF(N765="sníž. přenesená",J765,0)</f>
        <v>0</v>
      </c>
      <c r="BI765" s="218">
        <f>IF(N765="nulová",J765,0)</f>
        <v>0</v>
      </c>
      <c r="BJ765" s="19" t="s">
        <v>76</v>
      </c>
      <c r="BK765" s="218">
        <f>ROUND(I765*H765,2)</f>
        <v>0</v>
      </c>
      <c r="BL765" s="19" t="s">
        <v>182</v>
      </c>
      <c r="BM765" s="217" t="s">
        <v>827</v>
      </c>
    </row>
    <row r="766" s="2" customFormat="1">
      <c r="A766" s="40"/>
      <c r="B766" s="41"/>
      <c r="C766" s="42"/>
      <c r="D766" s="219" t="s">
        <v>184</v>
      </c>
      <c r="E766" s="42"/>
      <c r="F766" s="220" t="s">
        <v>828</v>
      </c>
      <c r="G766" s="42"/>
      <c r="H766" s="42"/>
      <c r="I766" s="221"/>
      <c r="J766" s="42"/>
      <c r="K766" s="42"/>
      <c r="L766" s="46"/>
      <c r="M766" s="222"/>
      <c r="N766" s="223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184</v>
      </c>
      <c r="AU766" s="19" t="s">
        <v>78</v>
      </c>
    </row>
    <row r="767" s="13" customFormat="1">
      <c r="A767" s="13"/>
      <c r="B767" s="224"/>
      <c r="C767" s="225"/>
      <c r="D767" s="226" t="s">
        <v>186</v>
      </c>
      <c r="E767" s="227" t="s">
        <v>19</v>
      </c>
      <c r="F767" s="228" t="s">
        <v>187</v>
      </c>
      <c r="G767" s="225"/>
      <c r="H767" s="227" t="s">
        <v>19</v>
      </c>
      <c r="I767" s="229"/>
      <c r="J767" s="225"/>
      <c r="K767" s="225"/>
      <c r="L767" s="230"/>
      <c r="M767" s="231"/>
      <c r="N767" s="232"/>
      <c r="O767" s="232"/>
      <c r="P767" s="232"/>
      <c r="Q767" s="232"/>
      <c r="R767" s="232"/>
      <c r="S767" s="232"/>
      <c r="T767" s="23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4" t="s">
        <v>186</v>
      </c>
      <c r="AU767" s="234" t="s">
        <v>78</v>
      </c>
      <c r="AV767" s="13" t="s">
        <v>76</v>
      </c>
      <c r="AW767" s="13" t="s">
        <v>188</v>
      </c>
      <c r="AX767" s="13" t="s">
        <v>68</v>
      </c>
      <c r="AY767" s="234" t="s">
        <v>175</v>
      </c>
    </row>
    <row r="768" s="13" customFormat="1">
      <c r="A768" s="13"/>
      <c r="B768" s="224"/>
      <c r="C768" s="225"/>
      <c r="D768" s="226" t="s">
        <v>186</v>
      </c>
      <c r="E768" s="227" t="s">
        <v>19</v>
      </c>
      <c r="F768" s="228" t="s">
        <v>189</v>
      </c>
      <c r="G768" s="225"/>
      <c r="H768" s="227" t="s">
        <v>19</v>
      </c>
      <c r="I768" s="229"/>
      <c r="J768" s="225"/>
      <c r="K768" s="225"/>
      <c r="L768" s="230"/>
      <c r="M768" s="231"/>
      <c r="N768" s="232"/>
      <c r="O768" s="232"/>
      <c r="P768" s="232"/>
      <c r="Q768" s="232"/>
      <c r="R768" s="232"/>
      <c r="S768" s="232"/>
      <c r="T768" s="23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4" t="s">
        <v>186</v>
      </c>
      <c r="AU768" s="234" t="s">
        <v>78</v>
      </c>
      <c r="AV768" s="13" t="s">
        <v>76</v>
      </c>
      <c r="AW768" s="13" t="s">
        <v>188</v>
      </c>
      <c r="AX768" s="13" t="s">
        <v>68</v>
      </c>
      <c r="AY768" s="234" t="s">
        <v>175</v>
      </c>
    </row>
    <row r="769" s="14" customFormat="1">
      <c r="A769" s="14"/>
      <c r="B769" s="235"/>
      <c r="C769" s="236"/>
      <c r="D769" s="226" t="s">
        <v>186</v>
      </c>
      <c r="E769" s="237" t="s">
        <v>19</v>
      </c>
      <c r="F769" s="238" t="s">
        <v>829</v>
      </c>
      <c r="G769" s="236"/>
      <c r="H769" s="239">
        <v>9.5449999999999999</v>
      </c>
      <c r="I769" s="240"/>
      <c r="J769" s="236"/>
      <c r="K769" s="236"/>
      <c r="L769" s="241"/>
      <c r="M769" s="242"/>
      <c r="N769" s="243"/>
      <c r="O769" s="243"/>
      <c r="P769" s="243"/>
      <c r="Q769" s="243"/>
      <c r="R769" s="243"/>
      <c r="S769" s="243"/>
      <c r="T769" s="24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5" t="s">
        <v>186</v>
      </c>
      <c r="AU769" s="245" t="s">
        <v>78</v>
      </c>
      <c r="AV769" s="14" t="s">
        <v>78</v>
      </c>
      <c r="AW769" s="14" t="s">
        <v>188</v>
      </c>
      <c r="AX769" s="14" t="s">
        <v>68</v>
      </c>
      <c r="AY769" s="245" t="s">
        <v>175</v>
      </c>
    </row>
    <row r="770" s="15" customFormat="1">
      <c r="A770" s="15"/>
      <c r="B770" s="246"/>
      <c r="C770" s="247"/>
      <c r="D770" s="226" t="s">
        <v>186</v>
      </c>
      <c r="E770" s="248" t="s">
        <v>19</v>
      </c>
      <c r="F770" s="249" t="s">
        <v>191</v>
      </c>
      <c r="G770" s="247"/>
      <c r="H770" s="250">
        <v>9.5449999999999999</v>
      </c>
      <c r="I770" s="251"/>
      <c r="J770" s="247"/>
      <c r="K770" s="247"/>
      <c r="L770" s="252"/>
      <c r="M770" s="253"/>
      <c r="N770" s="254"/>
      <c r="O770" s="254"/>
      <c r="P770" s="254"/>
      <c r="Q770" s="254"/>
      <c r="R770" s="254"/>
      <c r="S770" s="254"/>
      <c r="T770" s="25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56" t="s">
        <v>186</v>
      </c>
      <c r="AU770" s="256" t="s">
        <v>78</v>
      </c>
      <c r="AV770" s="15" t="s">
        <v>182</v>
      </c>
      <c r="AW770" s="15" t="s">
        <v>188</v>
      </c>
      <c r="AX770" s="15" t="s">
        <v>76</v>
      </c>
      <c r="AY770" s="256" t="s">
        <v>175</v>
      </c>
    </row>
    <row r="771" s="2" customFormat="1" ht="24.15" customHeight="1">
      <c r="A771" s="40"/>
      <c r="B771" s="41"/>
      <c r="C771" s="206" t="s">
        <v>830</v>
      </c>
      <c r="D771" s="206" t="s">
        <v>177</v>
      </c>
      <c r="E771" s="207" t="s">
        <v>831</v>
      </c>
      <c r="F771" s="208" t="s">
        <v>832</v>
      </c>
      <c r="G771" s="209" t="s">
        <v>180</v>
      </c>
      <c r="H771" s="210">
        <v>721.13999999999999</v>
      </c>
      <c r="I771" s="211"/>
      <c r="J771" s="212">
        <f>ROUND(I771*H771,2)</f>
        <v>0</v>
      </c>
      <c r="K771" s="208" t="s">
        <v>181</v>
      </c>
      <c r="L771" s="46"/>
      <c r="M771" s="213" t="s">
        <v>19</v>
      </c>
      <c r="N771" s="214" t="s">
        <v>39</v>
      </c>
      <c r="O771" s="86"/>
      <c r="P771" s="215">
        <f>O771*H771</f>
        <v>0</v>
      </c>
      <c r="Q771" s="215">
        <v>0</v>
      </c>
      <c r="R771" s="215">
        <f>Q771*H771</f>
        <v>0</v>
      </c>
      <c r="S771" s="215">
        <v>0</v>
      </c>
      <c r="T771" s="216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17" t="s">
        <v>182</v>
      </c>
      <c r="AT771" s="217" t="s">
        <v>177</v>
      </c>
      <c r="AU771" s="217" t="s">
        <v>78</v>
      </c>
      <c r="AY771" s="19" t="s">
        <v>175</v>
      </c>
      <c r="BE771" s="218">
        <f>IF(N771="základní",J771,0)</f>
        <v>0</v>
      </c>
      <c r="BF771" s="218">
        <f>IF(N771="snížená",J771,0)</f>
        <v>0</v>
      </c>
      <c r="BG771" s="218">
        <f>IF(N771="zákl. přenesená",J771,0)</f>
        <v>0</v>
      </c>
      <c r="BH771" s="218">
        <f>IF(N771="sníž. přenesená",J771,0)</f>
        <v>0</v>
      </c>
      <c r="BI771" s="218">
        <f>IF(N771="nulová",J771,0)</f>
        <v>0</v>
      </c>
      <c r="BJ771" s="19" t="s">
        <v>76</v>
      </c>
      <c r="BK771" s="218">
        <f>ROUND(I771*H771,2)</f>
        <v>0</v>
      </c>
      <c r="BL771" s="19" t="s">
        <v>182</v>
      </c>
      <c r="BM771" s="217" t="s">
        <v>833</v>
      </c>
    </row>
    <row r="772" s="2" customFormat="1">
      <c r="A772" s="40"/>
      <c r="B772" s="41"/>
      <c r="C772" s="42"/>
      <c r="D772" s="219" t="s">
        <v>184</v>
      </c>
      <c r="E772" s="42"/>
      <c r="F772" s="220" t="s">
        <v>834</v>
      </c>
      <c r="G772" s="42"/>
      <c r="H772" s="42"/>
      <c r="I772" s="221"/>
      <c r="J772" s="42"/>
      <c r="K772" s="42"/>
      <c r="L772" s="46"/>
      <c r="M772" s="222"/>
      <c r="N772" s="223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184</v>
      </c>
      <c r="AU772" s="19" t="s">
        <v>78</v>
      </c>
    </row>
    <row r="773" s="13" customFormat="1">
      <c r="A773" s="13"/>
      <c r="B773" s="224"/>
      <c r="C773" s="225"/>
      <c r="D773" s="226" t="s">
        <v>186</v>
      </c>
      <c r="E773" s="227" t="s">
        <v>19</v>
      </c>
      <c r="F773" s="228" t="s">
        <v>187</v>
      </c>
      <c r="G773" s="225"/>
      <c r="H773" s="227" t="s">
        <v>19</v>
      </c>
      <c r="I773" s="229"/>
      <c r="J773" s="225"/>
      <c r="K773" s="225"/>
      <c r="L773" s="230"/>
      <c r="M773" s="231"/>
      <c r="N773" s="232"/>
      <c r="O773" s="232"/>
      <c r="P773" s="232"/>
      <c r="Q773" s="232"/>
      <c r="R773" s="232"/>
      <c r="S773" s="232"/>
      <c r="T773" s="23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4" t="s">
        <v>186</v>
      </c>
      <c r="AU773" s="234" t="s">
        <v>78</v>
      </c>
      <c r="AV773" s="13" t="s">
        <v>76</v>
      </c>
      <c r="AW773" s="13" t="s">
        <v>188</v>
      </c>
      <c r="AX773" s="13" t="s">
        <v>68</v>
      </c>
      <c r="AY773" s="234" t="s">
        <v>175</v>
      </c>
    </row>
    <row r="774" s="13" customFormat="1">
      <c r="A774" s="13"/>
      <c r="B774" s="224"/>
      <c r="C774" s="225"/>
      <c r="D774" s="226" t="s">
        <v>186</v>
      </c>
      <c r="E774" s="227" t="s">
        <v>19</v>
      </c>
      <c r="F774" s="228" t="s">
        <v>189</v>
      </c>
      <c r="G774" s="225"/>
      <c r="H774" s="227" t="s">
        <v>19</v>
      </c>
      <c r="I774" s="229"/>
      <c r="J774" s="225"/>
      <c r="K774" s="225"/>
      <c r="L774" s="230"/>
      <c r="M774" s="231"/>
      <c r="N774" s="232"/>
      <c r="O774" s="232"/>
      <c r="P774" s="232"/>
      <c r="Q774" s="232"/>
      <c r="R774" s="232"/>
      <c r="S774" s="232"/>
      <c r="T774" s="23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4" t="s">
        <v>186</v>
      </c>
      <c r="AU774" s="234" t="s">
        <v>78</v>
      </c>
      <c r="AV774" s="13" t="s">
        <v>76</v>
      </c>
      <c r="AW774" s="13" t="s">
        <v>188</v>
      </c>
      <c r="AX774" s="13" t="s">
        <v>68</v>
      </c>
      <c r="AY774" s="234" t="s">
        <v>175</v>
      </c>
    </row>
    <row r="775" s="13" customFormat="1">
      <c r="A775" s="13"/>
      <c r="B775" s="224"/>
      <c r="C775" s="225"/>
      <c r="D775" s="226" t="s">
        <v>186</v>
      </c>
      <c r="E775" s="227" t="s">
        <v>19</v>
      </c>
      <c r="F775" s="228" t="s">
        <v>425</v>
      </c>
      <c r="G775" s="225"/>
      <c r="H775" s="227" t="s">
        <v>19</v>
      </c>
      <c r="I775" s="229"/>
      <c r="J775" s="225"/>
      <c r="K775" s="225"/>
      <c r="L775" s="230"/>
      <c r="M775" s="231"/>
      <c r="N775" s="232"/>
      <c r="O775" s="232"/>
      <c r="P775" s="232"/>
      <c r="Q775" s="232"/>
      <c r="R775" s="232"/>
      <c r="S775" s="232"/>
      <c r="T775" s="23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4" t="s">
        <v>186</v>
      </c>
      <c r="AU775" s="234" t="s">
        <v>78</v>
      </c>
      <c r="AV775" s="13" t="s">
        <v>76</v>
      </c>
      <c r="AW775" s="13" t="s">
        <v>188</v>
      </c>
      <c r="AX775" s="13" t="s">
        <v>68</v>
      </c>
      <c r="AY775" s="234" t="s">
        <v>175</v>
      </c>
    </row>
    <row r="776" s="14" customFormat="1">
      <c r="A776" s="14"/>
      <c r="B776" s="235"/>
      <c r="C776" s="236"/>
      <c r="D776" s="226" t="s">
        <v>186</v>
      </c>
      <c r="E776" s="237" t="s">
        <v>19</v>
      </c>
      <c r="F776" s="238" t="s">
        <v>835</v>
      </c>
      <c r="G776" s="236"/>
      <c r="H776" s="239">
        <v>182.44</v>
      </c>
      <c r="I776" s="240"/>
      <c r="J776" s="236"/>
      <c r="K776" s="236"/>
      <c r="L776" s="241"/>
      <c r="M776" s="242"/>
      <c r="N776" s="243"/>
      <c r="O776" s="243"/>
      <c r="P776" s="243"/>
      <c r="Q776" s="243"/>
      <c r="R776" s="243"/>
      <c r="S776" s="243"/>
      <c r="T776" s="24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5" t="s">
        <v>186</v>
      </c>
      <c r="AU776" s="245" t="s">
        <v>78</v>
      </c>
      <c r="AV776" s="14" t="s">
        <v>78</v>
      </c>
      <c r="AW776" s="14" t="s">
        <v>188</v>
      </c>
      <c r="AX776" s="14" t="s">
        <v>68</v>
      </c>
      <c r="AY776" s="245" t="s">
        <v>175</v>
      </c>
    </row>
    <row r="777" s="14" customFormat="1">
      <c r="A777" s="14"/>
      <c r="B777" s="235"/>
      <c r="C777" s="236"/>
      <c r="D777" s="226" t="s">
        <v>186</v>
      </c>
      <c r="E777" s="237" t="s">
        <v>19</v>
      </c>
      <c r="F777" s="238" t="s">
        <v>836</v>
      </c>
      <c r="G777" s="236"/>
      <c r="H777" s="239">
        <v>16.219999999999999</v>
      </c>
      <c r="I777" s="240"/>
      <c r="J777" s="236"/>
      <c r="K777" s="236"/>
      <c r="L777" s="241"/>
      <c r="M777" s="242"/>
      <c r="N777" s="243"/>
      <c r="O777" s="243"/>
      <c r="P777" s="243"/>
      <c r="Q777" s="243"/>
      <c r="R777" s="243"/>
      <c r="S777" s="243"/>
      <c r="T777" s="24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5" t="s">
        <v>186</v>
      </c>
      <c r="AU777" s="245" t="s">
        <v>78</v>
      </c>
      <c r="AV777" s="14" t="s">
        <v>78</v>
      </c>
      <c r="AW777" s="14" t="s">
        <v>188</v>
      </c>
      <c r="AX777" s="14" t="s">
        <v>68</v>
      </c>
      <c r="AY777" s="245" t="s">
        <v>175</v>
      </c>
    </row>
    <row r="778" s="14" customFormat="1">
      <c r="A778" s="14"/>
      <c r="B778" s="235"/>
      <c r="C778" s="236"/>
      <c r="D778" s="226" t="s">
        <v>186</v>
      </c>
      <c r="E778" s="237" t="s">
        <v>19</v>
      </c>
      <c r="F778" s="238" t="s">
        <v>837</v>
      </c>
      <c r="G778" s="236"/>
      <c r="H778" s="239">
        <v>35.270000000000003</v>
      </c>
      <c r="I778" s="240"/>
      <c r="J778" s="236"/>
      <c r="K778" s="236"/>
      <c r="L778" s="241"/>
      <c r="M778" s="242"/>
      <c r="N778" s="243"/>
      <c r="O778" s="243"/>
      <c r="P778" s="243"/>
      <c r="Q778" s="243"/>
      <c r="R778" s="243"/>
      <c r="S778" s="243"/>
      <c r="T778" s="24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5" t="s">
        <v>186</v>
      </c>
      <c r="AU778" s="245" t="s">
        <v>78</v>
      </c>
      <c r="AV778" s="14" t="s">
        <v>78</v>
      </c>
      <c r="AW778" s="14" t="s">
        <v>188</v>
      </c>
      <c r="AX778" s="14" t="s">
        <v>68</v>
      </c>
      <c r="AY778" s="245" t="s">
        <v>175</v>
      </c>
    </row>
    <row r="779" s="14" customFormat="1">
      <c r="A779" s="14"/>
      <c r="B779" s="235"/>
      <c r="C779" s="236"/>
      <c r="D779" s="226" t="s">
        <v>186</v>
      </c>
      <c r="E779" s="237" t="s">
        <v>19</v>
      </c>
      <c r="F779" s="238" t="s">
        <v>838</v>
      </c>
      <c r="G779" s="236"/>
      <c r="H779" s="239">
        <v>12.67</v>
      </c>
      <c r="I779" s="240"/>
      <c r="J779" s="236"/>
      <c r="K779" s="236"/>
      <c r="L779" s="241"/>
      <c r="M779" s="242"/>
      <c r="N779" s="243"/>
      <c r="O779" s="243"/>
      <c r="P779" s="243"/>
      <c r="Q779" s="243"/>
      <c r="R779" s="243"/>
      <c r="S779" s="243"/>
      <c r="T779" s="24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5" t="s">
        <v>186</v>
      </c>
      <c r="AU779" s="245" t="s">
        <v>78</v>
      </c>
      <c r="AV779" s="14" t="s">
        <v>78</v>
      </c>
      <c r="AW779" s="14" t="s">
        <v>188</v>
      </c>
      <c r="AX779" s="14" t="s">
        <v>68</v>
      </c>
      <c r="AY779" s="245" t="s">
        <v>175</v>
      </c>
    </row>
    <row r="780" s="14" customFormat="1">
      <c r="A780" s="14"/>
      <c r="B780" s="235"/>
      <c r="C780" s="236"/>
      <c r="D780" s="226" t="s">
        <v>186</v>
      </c>
      <c r="E780" s="237" t="s">
        <v>19</v>
      </c>
      <c r="F780" s="238" t="s">
        <v>839</v>
      </c>
      <c r="G780" s="236"/>
      <c r="H780" s="239">
        <v>6.5099999999999998</v>
      </c>
      <c r="I780" s="240"/>
      <c r="J780" s="236"/>
      <c r="K780" s="236"/>
      <c r="L780" s="241"/>
      <c r="M780" s="242"/>
      <c r="N780" s="243"/>
      <c r="O780" s="243"/>
      <c r="P780" s="243"/>
      <c r="Q780" s="243"/>
      <c r="R780" s="243"/>
      <c r="S780" s="243"/>
      <c r="T780" s="24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5" t="s">
        <v>186</v>
      </c>
      <c r="AU780" s="245" t="s">
        <v>78</v>
      </c>
      <c r="AV780" s="14" t="s">
        <v>78</v>
      </c>
      <c r="AW780" s="14" t="s">
        <v>188</v>
      </c>
      <c r="AX780" s="14" t="s">
        <v>68</v>
      </c>
      <c r="AY780" s="245" t="s">
        <v>175</v>
      </c>
    </row>
    <row r="781" s="14" customFormat="1">
      <c r="A781" s="14"/>
      <c r="B781" s="235"/>
      <c r="C781" s="236"/>
      <c r="D781" s="226" t="s">
        <v>186</v>
      </c>
      <c r="E781" s="237" t="s">
        <v>19</v>
      </c>
      <c r="F781" s="238" t="s">
        <v>840</v>
      </c>
      <c r="G781" s="236"/>
      <c r="H781" s="239">
        <v>4.96</v>
      </c>
      <c r="I781" s="240"/>
      <c r="J781" s="236"/>
      <c r="K781" s="236"/>
      <c r="L781" s="241"/>
      <c r="M781" s="242"/>
      <c r="N781" s="243"/>
      <c r="O781" s="243"/>
      <c r="P781" s="243"/>
      <c r="Q781" s="243"/>
      <c r="R781" s="243"/>
      <c r="S781" s="243"/>
      <c r="T781" s="24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5" t="s">
        <v>186</v>
      </c>
      <c r="AU781" s="245" t="s">
        <v>78</v>
      </c>
      <c r="AV781" s="14" t="s">
        <v>78</v>
      </c>
      <c r="AW781" s="14" t="s">
        <v>188</v>
      </c>
      <c r="AX781" s="14" t="s">
        <v>68</v>
      </c>
      <c r="AY781" s="245" t="s">
        <v>175</v>
      </c>
    </row>
    <row r="782" s="14" customFormat="1">
      <c r="A782" s="14"/>
      <c r="B782" s="235"/>
      <c r="C782" s="236"/>
      <c r="D782" s="226" t="s">
        <v>186</v>
      </c>
      <c r="E782" s="237" t="s">
        <v>19</v>
      </c>
      <c r="F782" s="238" t="s">
        <v>841</v>
      </c>
      <c r="G782" s="236"/>
      <c r="H782" s="239">
        <v>7.7199999999999998</v>
      </c>
      <c r="I782" s="240"/>
      <c r="J782" s="236"/>
      <c r="K782" s="236"/>
      <c r="L782" s="241"/>
      <c r="M782" s="242"/>
      <c r="N782" s="243"/>
      <c r="O782" s="243"/>
      <c r="P782" s="243"/>
      <c r="Q782" s="243"/>
      <c r="R782" s="243"/>
      <c r="S782" s="243"/>
      <c r="T782" s="24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5" t="s">
        <v>186</v>
      </c>
      <c r="AU782" s="245" t="s">
        <v>78</v>
      </c>
      <c r="AV782" s="14" t="s">
        <v>78</v>
      </c>
      <c r="AW782" s="14" t="s">
        <v>188</v>
      </c>
      <c r="AX782" s="14" t="s">
        <v>68</v>
      </c>
      <c r="AY782" s="245" t="s">
        <v>175</v>
      </c>
    </row>
    <row r="783" s="14" customFormat="1">
      <c r="A783" s="14"/>
      <c r="B783" s="235"/>
      <c r="C783" s="236"/>
      <c r="D783" s="226" t="s">
        <v>186</v>
      </c>
      <c r="E783" s="237" t="s">
        <v>19</v>
      </c>
      <c r="F783" s="238" t="s">
        <v>842</v>
      </c>
      <c r="G783" s="236"/>
      <c r="H783" s="239">
        <v>16.68</v>
      </c>
      <c r="I783" s="240"/>
      <c r="J783" s="236"/>
      <c r="K783" s="236"/>
      <c r="L783" s="241"/>
      <c r="M783" s="242"/>
      <c r="N783" s="243"/>
      <c r="O783" s="243"/>
      <c r="P783" s="243"/>
      <c r="Q783" s="243"/>
      <c r="R783" s="243"/>
      <c r="S783" s="243"/>
      <c r="T783" s="24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5" t="s">
        <v>186</v>
      </c>
      <c r="AU783" s="245" t="s">
        <v>78</v>
      </c>
      <c r="AV783" s="14" t="s">
        <v>78</v>
      </c>
      <c r="AW783" s="14" t="s">
        <v>188</v>
      </c>
      <c r="AX783" s="14" t="s">
        <v>68</v>
      </c>
      <c r="AY783" s="245" t="s">
        <v>175</v>
      </c>
    </row>
    <row r="784" s="14" customFormat="1">
      <c r="A784" s="14"/>
      <c r="B784" s="235"/>
      <c r="C784" s="236"/>
      <c r="D784" s="226" t="s">
        <v>186</v>
      </c>
      <c r="E784" s="237" t="s">
        <v>19</v>
      </c>
      <c r="F784" s="238" t="s">
        <v>843</v>
      </c>
      <c r="G784" s="236"/>
      <c r="H784" s="239">
        <v>17.170000000000002</v>
      </c>
      <c r="I784" s="240"/>
      <c r="J784" s="236"/>
      <c r="K784" s="236"/>
      <c r="L784" s="241"/>
      <c r="M784" s="242"/>
      <c r="N784" s="243"/>
      <c r="O784" s="243"/>
      <c r="P784" s="243"/>
      <c r="Q784" s="243"/>
      <c r="R784" s="243"/>
      <c r="S784" s="243"/>
      <c r="T784" s="24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45" t="s">
        <v>186</v>
      </c>
      <c r="AU784" s="245" t="s">
        <v>78</v>
      </c>
      <c r="AV784" s="14" t="s">
        <v>78</v>
      </c>
      <c r="AW784" s="14" t="s">
        <v>188</v>
      </c>
      <c r="AX784" s="14" t="s">
        <v>68</v>
      </c>
      <c r="AY784" s="245" t="s">
        <v>175</v>
      </c>
    </row>
    <row r="785" s="14" customFormat="1">
      <c r="A785" s="14"/>
      <c r="B785" s="235"/>
      <c r="C785" s="236"/>
      <c r="D785" s="226" t="s">
        <v>186</v>
      </c>
      <c r="E785" s="237" t="s">
        <v>19</v>
      </c>
      <c r="F785" s="238" t="s">
        <v>844</v>
      </c>
      <c r="G785" s="236"/>
      <c r="H785" s="239">
        <v>17.010000000000002</v>
      </c>
      <c r="I785" s="240"/>
      <c r="J785" s="236"/>
      <c r="K785" s="236"/>
      <c r="L785" s="241"/>
      <c r="M785" s="242"/>
      <c r="N785" s="243"/>
      <c r="O785" s="243"/>
      <c r="P785" s="243"/>
      <c r="Q785" s="243"/>
      <c r="R785" s="243"/>
      <c r="S785" s="243"/>
      <c r="T785" s="24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5" t="s">
        <v>186</v>
      </c>
      <c r="AU785" s="245" t="s">
        <v>78</v>
      </c>
      <c r="AV785" s="14" t="s">
        <v>78</v>
      </c>
      <c r="AW785" s="14" t="s">
        <v>188</v>
      </c>
      <c r="AX785" s="14" t="s">
        <v>68</v>
      </c>
      <c r="AY785" s="245" t="s">
        <v>175</v>
      </c>
    </row>
    <row r="786" s="14" customFormat="1">
      <c r="A786" s="14"/>
      <c r="B786" s="235"/>
      <c r="C786" s="236"/>
      <c r="D786" s="226" t="s">
        <v>186</v>
      </c>
      <c r="E786" s="237" t="s">
        <v>19</v>
      </c>
      <c r="F786" s="238" t="s">
        <v>845</v>
      </c>
      <c r="G786" s="236"/>
      <c r="H786" s="239">
        <v>16.530000000000001</v>
      </c>
      <c r="I786" s="240"/>
      <c r="J786" s="236"/>
      <c r="K786" s="236"/>
      <c r="L786" s="241"/>
      <c r="M786" s="242"/>
      <c r="N786" s="243"/>
      <c r="O786" s="243"/>
      <c r="P786" s="243"/>
      <c r="Q786" s="243"/>
      <c r="R786" s="243"/>
      <c r="S786" s="243"/>
      <c r="T786" s="24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5" t="s">
        <v>186</v>
      </c>
      <c r="AU786" s="245" t="s">
        <v>78</v>
      </c>
      <c r="AV786" s="14" t="s">
        <v>78</v>
      </c>
      <c r="AW786" s="14" t="s">
        <v>188</v>
      </c>
      <c r="AX786" s="14" t="s">
        <v>68</v>
      </c>
      <c r="AY786" s="245" t="s">
        <v>175</v>
      </c>
    </row>
    <row r="787" s="14" customFormat="1">
      <c r="A787" s="14"/>
      <c r="B787" s="235"/>
      <c r="C787" s="236"/>
      <c r="D787" s="226" t="s">
        <v>186</v>
      </c>
      <c r="E787" s="237" t="s">
        <v>19</v>
      </c>
      <c r="F787" s="238" t="s">
        <v>846</v>
      </c>
      <c r="G787" s="236"/>
      <c r="H787" s="239">
        <v>45.219999999999999</v>
      </c>
      <c r="I787" s="240"/>
      <c r="J787" s="236"/>
      <c r="K787" s="236"/>
      <c r="L787" s="241"/>
      <c r="M787" s="242"/>
      <c r="N787" s="243"/>
      <c r="O787" s="243"/>
      <c r="P787" s="243"/>
      <c r="Q787" s="243"/>
      <c r="R787" s="243"/>
      <c r="S787" s="243"/>
      <c r="T787" s="24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5" t="s">
        <v>186</v>
      </c>
      <c r="AU787" s="245" t="s">
        <v>78</v>
      </c>
      <c r="AV787" s="14" t="s">
        <v>78</v>
      </c>
      <c r="AW787" s="14" t="s">
        <v>188</v>
      </c>
      <c r="AX787" s="14" t="s">
        <v>68</v>
      </c>
      <c r="AY787" s="245" t="s">
        <v>175</v>
      </c>
    </row>
    <row r="788" s="14" customFormat="1">
      <c r="A788" s="14"/>
      <c r="B788" s="235"/>
      <c r="C788" s="236"/>
      <c r="D788" s="226" t="s">
        <v>186</v>
      </c>
      <c r="E788" s="237" t="s">
        <v>19</v>
      </c>
      <c r="F788" s="238" t="s">
        <v>847</v>
      </c>
      <c r="G788" s="236"/>
      <c r="H788" s="239">
        <v>4.8099999999999996</v>
      </c>
      <c r="I788" s="240"/>
      <c r="J788" s="236"/>
      <c r="K788" s="236"/>
      <c r="L788" s="241"/>
      <c r="M788" s="242"/>
      <c r="N788" s="243"/>
      <c r="O788" s="243"/>
      <c r="P788" s="243"/>
      <c r="Q788" s="243"/>
      <c r="R788" s="243"/>
      <c r="S788" s="243"/>
      <c r="T788" s="24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5" t="s">
        <v>186</v>
      </c>
      <c r="AU788" s="245" t="s">
        <v>78</v>
      </c>
      <c r="AV788" s="14" t="s">
        <v>78</v>
      </c>
      <c r="AW788" s="14" t="s">
        <v>188</v>
      </c>
      <c r="AX788" s="14" t="s">
        <v>68</v>
      </c>
      <c r="AY788" s="245" t="s">
        <v>175</v>
      </c>
    </row>
    <row r="789" s="14" customFormat="1">
      <c r="A789" s="14"/>
      <c r="B789" s="235"/>
      <c r="C789" s="236"/>
      <c r="D789" s="226" t="s">
        <v>186</v>
      </c>
      <c r="E789" s="237" t="s">
        <v>19</v>
      </c>
      <c r="F789" s="238" t="s">
        <v>848</v>
      </c>
      <c r="G789" s="236"/>
      <c r="H789" s="239">
        <v>14.390000000000001</v>
      </c>
      <c r="I789" s="240"/>
      <c r="J789" s="236"/>
      <c r="K789" s="236"/>
      <c r="L789" s="241"/>
      <c r="M789" s="242"/>
      <c r="N789" s="243"/>
      <c r="O789" s="243"/>
      <c r="P789" s="243"/>
      <c r="Q789" s="243"/>
      <c r="R789" s="243"/>
      <c r="S789" s="243"/>
      <c r="T789" s="24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5" t="s">
        <v>186</v>
      </c>
      <c r="AU789" s="245" t="s">
        <v>78</v>
      </c>
      <c r="AV789" s="14" t="s">
        <v>78</v>
      </c>
      <c r="AW789" s="14" t="s">
        <v>188</v>
      </c>
      <c r="AX789" s="14" t="s">
        <v>68</v>
      </c>
      <c r="AY789" s="245" t="s">
        <v>175</v>
      </c>
    </row>
    <row r="790" s="14" customFormat="1">
      <c r="A790" s="14"/>
      <c r="B790" s="235"/>
      <c r="C790" s="236"/>
      <c r="D790" s="226" t="s">
        <v>186</v>
      </c>
      <c r="E790" s="237" t="s">
        <v>19</v>
      </c>
      <c r="F790" s="238" t="s">
        <v>849</v>
      </c>
      <c r="G790" s="236"/>
      <c r="H790" s="239">
        <v>9.1999999999999993</v>
      </c>
      <c r="I790" s="240"/>
      <c r="J790" s="236"/>
      <c r="K790" s="236"/>
      <c r="L790" s="241"/>
      <c r="M790" s="242"/>
      <c r="N790" s="243"/>
      <c r="O790" s="243"/>
      <c r="P790" s="243"/>
      <c r="Q790" s="243"/>
      <c r="R790" s="243"/>
      <c r="S790" s="243"/>
      <c r="T790" s="24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5" t="s">
        <v>186</v>
      </c>
      <c r="AU790" s="245" t="s">
        <v>78</v>
      </c>
      <c r="AV790" s="14" t="s">
        <v>78</v>
      </c>
      <c r="AW790" s="14" t="s">
        <v>188</v>
      </c>
      <c r="AX790" s="14" t="s">
        <v>68</v>
      </c>
      <c r="AY790" s="245" t="s">
        <v>175</v>
      </c>
    </row>
    <row r="791" s="14" customFormat="1">
      <c r="A791" s="14"/>
      <c r="B791" s="235"/>
      <c r="C791" s="236"/>
      <c r="D791" s="226" t="s">
        <v>186</v>
      </c>
      <c r="E791" s="237" t="s">
        <v>19</v>
      </c>
      <c r="F791" s="238" t="s">
        <v>850</v>
      </c>
      <c r="G791" s="236"/>
      <c r="H791" s="239">
        <v>10.58</v>
      </c>
      <c r="I791" s="240"/>
      <c r="J791" s="236"/>
      <c r="K791" s="236"/>
      <c r="L791" s="241"/>
      <c r="M791" s="242"/>
      <c r="N791" s="243"/>
      <c r="O791" s="243"/>
      <c r="P791" s="243"/>
      <c r="Q791" s="243"/>
      <c r="R791" s="243"/>
      <c r="S791" s="243"/>
      <c r="T791" s="24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5" t="s">
        <v>186</v>
      </c>
      <c r="AU791" s="245" t="s">
        <v>78</v>
      </c>
      <c r="AV791" s="14" t="s">
        <v>78</v>
      </c>
      <c r="AW791" s="14" t="s">
        <v>188</v>
      </c>
      <c r="AX791" s="14" t="s">
        <v>68</v>
      </c>
      <c r="AY791" s="245" t="s">
        <v>175</v>
      </c>
    </row>
    <row r="792" s="14" customFormat="1">
      <c r="A792" s="14"/>
      <c r="B792" s="235"/>
      <c r="C792" s="236"/>
      <c r="D792" s="226" t="s">
        <v>186</v>
      </c>
      <c r="E792" s="237" t="s">
        <v>19</v>
      </c>
      <c r="F792" s="238" t="s">
        <v>851</v>
      </c>
      <c r="G792" s="236"/>
      <c r="H792" s="239">
        <v>18.719999999999999</v>
      </c>
      <c r="I792" s="240"/>
      <c r="J792" s="236"/>
      <c r="K792" s="236"/>
      <c r="L792" s="241"/>
      <c r="M792" s="242"/>
      <c r="N792" s="243"/>
      <c r="O792" s="243"/>
      <c r="P792" s="243"/>
      <c r="Q792" s="243"/>
      <c r="R792" s="243"/>
      <c r="S792" s="243"/>
      <c r="T792" s="24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5" t="s">
        <v>186</v>
      </c>
      <c r="AU792" s="245" t="s">
        <v>78</v>
      </c>
      <c r="AV792" s="14" t="s">
        <v>78</v>
      </c>
      <c r="AW792" s="14" t="s">
        <v>188</v>
      </c>
      <c r="AX792" s="14" t="s">
        <v>68</v>
      </c>
      <c r="AY792" s="245" t="s">
        <v>175</v>
      </c>
    </row>
    <row r="793" s="14" customFormat="1">
      <c r="A793" s="14"/>
      <c r="B793" s="235"/>
      <c r="C793" s="236"/>
      <c r="D793" s="226" t="s">
        <v>186</v>
      </c>
      <c r="E793" s="237" t="s">
        <v>19</v>
      </c>
      <c r="F793" s="238" t="s">
        <v>852</v>
      </c>
      <c r="G793" s="236"/>
      <c r="H793" s="239">
        <v>1.52</v>
      </c>
      <c r="I793" s="240"/>
      <c r="J793" s="236"/>
      <c r="K793" s="236"/>
      <c r="L793" s="241"/>
      <c r="M793" s="242"/>
      <c r="N793" s="243"/>
      <c r="O793" s="243"/>
      <c r="P793" s="243"/>
      <c r="Q793" s="243"/>
      <c r="R793" s="243"/>
      <c r="S793" s="243"/>
      <c r="T793" s="24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5" t="s">
        <v>186</v>
      </c>
      <c r="AU793" s="245" t="s">
        <v>78</v>
      </c>
      <c r="AV793" s="14" t="s">
        <v>78</v>
      </c>
      <c r="AW793" s="14" t="s">
        <v>188</v>
      </c>
      <c r="AX793" s="14" t="s">
        <v>68</v>
      </c>
      <c r="AY793" s="245" t="s">
        <v>175</v>
      </c>
    </row>
    <row r="794" s="14" customFormat="1">
      <c r="A794" s="14"/>
      <c r="B794" s="235"/>
      <c r="C794" s="236"/>
      <c r="D794" s="226" t="s">
        <v>186</v>
      </c>
      <c r="E794" s="237" t="s">
        <v>19</v>
      </c>
      <c r="F794" s="238" t="s">
        <v>853</v>
      </c>
      <c r="G794" s="236"/>
      <c r="H794" s="239">
        <v>8.6199999999999992</v>
      </c>
      <c r="I794" s="240"/>
      <c r="J794" s="236"/>
      <c r="K794" s="236"/>
      <c r="L794" s="241"/>
      <c r="M794" s="242"/>
      <c r="N794" s="243"/>
      <c r="O794" s="243"/>
      <c r="P794" s="243"/>
      <c r="Q794" s="243"/>
      <c r="R794" s="243"/>
      <c r="S794" s="243"/>
      <c r="T794" s="24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5" t="s">
        <v>186</v>
      </c>
      <c r="AU794" s="245" t="s">
        <v>78</v>
      </c>
      <c r="AV794" s="14" t="s">
        <v>78</v>
      </c>
      <c r="AW794" s="14" t="s">
        <v>188</v>
      </c>
      <c r="AX794" s="14" t="s">
        <v>68</v>
      </c>
      <c r="AY794" s="245" t="s">
        <v>175</v>
      </c>
    </row>
    <row r="795" s="14" customFormat="1">
      <c r="A795" s="14"/>
      <c r="B795" s="235"/>
      <c r="C795" s="236"/>
      <c r="D795" s="226" t="s">
        <v>186</v>
      </c>
      <c r="E795" s="237" t="s">
        <v>19</v>
      </c>
      <c r="F795" s="238" t="s">
        <v>854</v>
      </c>
      <c r="G795" s="236"/>
      <c r="H795" s="239">
        <v>6.9800000000000004</v>
      </c>
      <c r="I795" s="240"/>
      <c r="J795" s="236"/>
      <c r="K795" s="236"/>
      <c r="L795" s="241"/>
      <c r="M795" s="242"/>
      <c r="N795" s="243"/>
      <c r="O795" s="243"/>
      <c r="P795" s="243"/>
      <c r="Q795" s="243"/>
      <c r="R795" s="243"/>
      <c r="S795" s="243"/>
      <c r="T795" s="24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5" t="s">
        <v>186</v>
      </c>
      <c r="AU795" s="245" t="s">
        <v>78</v>
      </c>
      <c r="AV795" s="14" t="s">
        <v>78</v>
      </c>
      <c r="AW795" s="14" t="s">
        <v>188</v>
      </c>
      <c r="AX795" s="14" t="s">
        <v>68</v>
      </c>
      <c r="AY795" s="245" t="s">
        <v>175</v>
      </c>
    </row>
    <row r="796" s="14" customFormat="1">
      <c r="A796" s="14"/>
      <c r="B796" s="235"/>
      <c r="C796" s="236"/>
      <c r="D796" s="226" t="s">
        <v>186</v>
      </c>
      <c r="E796" s="237" t="s">
        <v>19</v>
      </c>
      <c r="F796" s="238" t="s">
        <v>855</v>
      </c>
      <c r="G796" s="236"/>
      <c r="H796" s="239">
        <v>4.6299999999999999</v>
      </c>
      <c r="I796" s="240"/>
      <c r="J796" s="236"/>
      <c r="K796" s="236"/>
      <c r="L796" s="241"/>
      <c r="M796" s="242"/>
      <c r="N796" s="243"/>
      <c r="O796" s="243"/>
      <c r="P796" s="243"/>
      <c r="Q796" s="243"/>
      <c r="R796" s="243"/>
      <c r="S796" s="243"/>
      <c r="T796" s="24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5" t="s">
        <v>186</v>
      </c>
      <c r="AU796" s="245" t="s">
        <v>78</v>
      </c>
      <c r="AV796" s="14" t="s">
        <v>78</v>
      </c>
      <c r="AW796" s="14" t="s">
        <v>188</v>
      </c>
      <c r="AX796" s="14" t="s">
        <v>68</v>
      </c>
      <c r="AY796" s="245" t="s">
        <v>175</v>
      </c>
    </row>
    <row r="797" s="13" customFormat="1">
      <c r="A797" s="13"/>
      <c r="B797" s="224"/>
      <c r="C797" s="225"/>
      <c r="D797" s="226" t="s">
        <v>186</v>
      </c>
      <c r="E797" s="227" t="s">
        <v>19</v>
      </c>
      <c r="F797" s="228" t="s">
        <v>189</v>
      </c>
      <c r="G797" s="225"/>
      <c r="H797" s="227" t="s">
        <v>19</v>
      </c>
      <c r="I797" s="229"/>
      <c r="J797" s="225"/>
      <c r="K797" s="225"/>
      <c r="L797" s="230"/>
      <c r="M797" s="231"/>
      <c r="N797" s="232"/>
      <c r="O797" s="232"/>
      <c r="P797" s="232"/>
      <c r="Q797" s="232"/>
      <c r="R797" s="232"/>
      <c r="S797" s="232"/>
      <c r="T797" s="23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4" t="s">
        <v>186</v>
      </c>
      <c r="AU797" s="234" t="s">
        <v>78</v>
      </c>
      <c r="AV797" s="13" t="s">
        <v>76</v>
      </c>
      <c r="AW797" s="13" t="s">
        <v>188</v>
      </c>
      <c r="AX797" s="13" t="s">
        <v>68</v>
      </c>
      <c r="AY797" s="234" t="s">
        <v>175</v>
      </c>
    </row>
    <row r="798" s="13" customFormat="1">
      <c r="A798" s="13"/>
      <c r="B798" s="224"/>
      <c r="C798" s="225"/>
      <c r="D798" s="226" t="s">
        <v>186</v>
      </c>
      <c r="E798" s="227" t="s">
        <v>19</v>
      </c>
      <c r="F798" s="228" t="s">
        <v>428</v>
      </c>
      <c r="G798" s="225"/>
      <c r="H798" s="227" t="s">
        <v>19</v>
      </c>
      <c r="I798" s="229"/>
      <c r="J798" s="225"/>
      <c r="K798" s="225"/>
      <c r="L798" s="230"/>
      <c r="M798" s="231"/>
      <c r="N798" s="232"/>
      <c r="O798" s="232"/>
      <c r="P798" s="232"/>
      <c r="Q798" s="232"/>
      <c r="R798" s="232"/>
      <c r="S798" s="232"/>
      <c r="T798" s="23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4" t="s">
        <v>186</v>
      </c>
      <c r="AU798" s="234" t="s">
        <v>78</v>
      </c>
      <c r="AV798" s="13" t="s">
        <v>76</v>
      </c>
      <c r="AW798" s="13" t="s">
        <v>188</v>
      </c>
      <c r="AX798" s="13" t="s">
        <v>68</v>
      </c>
      <c r="AY798" s="234" t="s">
        <v>175</v>
      </c>
    </row>
    <row r="799" s="14" customFormat="1">
      <c r="A799" s="14"/>
      <c r="B799" s="235"/>
      <c r="C799" s="236"/>
      <c r="D799" s="226" t="s">
        <v>186</v>
      </c>
      <c r="E799" s="237" t="s">
        <v>19</v>
      </c>
      <c r="F799" s="238" t="s">
        <v>856</v>
      </c>
      <c r="G799" s="236"/>
      <c r="H799" s="239">
        <v>70.790000000000006</v>
      </c>
      <c r="I799" s="240"/>
      <c r="J799" s="236"/>
      <c r="K799" s="236"/>
      <c r="L799" s="241"/>
      <c r="M799" s="242"/>
      <c r="N799" s="243"/>
      <c r="O799" s="243"/>
      <c r="P799" s="243"/>
      <c r="Q799" s="243"/>
      <c r="R799" s="243"/>
      <c r="S799" s="243"/>
      <c r="T799" s="24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5" t="s">
        <v>186</v>
      </c>
      <c r="AU799" s="245" t="s">
        <v>78</v>
      </c>
      <c r="AV799" s="14" t="s">
        <v>78</v>
      </c>
      <c r="AW799" s="14" t="s">
        <v>188</v>
      </c>
      <c r="AX799" s="14" t="s">
        <v>68</v>
      </c>
      <c r="AY799" s="245" t="s">
        <v>175</v>
      </c>
    </row>
    <row r="800" s="14" customFormat="1">
      <c r="A800" s="14"/>
      <c r="B800" s="235"/>
      <c r="C800" s="236"/>
      <c r="D800" s="226" t="s">
        <v>186</v>
      </c>
      <c r="E800" s="237" t="s">
        <v>19</v>
      </c>
      <c r="F800" s="238" t="s">
        <v>857</v>
      </c>
      <c r="G800" s="236"/>
      <c r="H800" s="239">
        <v>17.949999999999999</v>
      </c>
      <c r="I800" s="240"/>
      <c r="J800" s="236"/>
      <c r="K800" s="236"/>
      <c r="L800" s="241"/>
      <c r="M800" s="242"/>
      <c r="N800" s="243"/>
      <c r="O800" s="243"/>
      <c r="P800" s="243"/>
      <c r="Q800" s="243"/>
      <c r="R800" s="243"/>
      <c r="S800" s="243"/>
      <c r="T800" s="24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5" t="s">
        <v>186</v>
      </c>
      <c r="AU800" s="245" t="s">
        <v>78</v>
      </c>
      <c r="AV800" s="14" t="s">
        <v>78</v>
      </c>
      <c r="AW800" s="14" t="s">
        <v>188</v>
      </c>
      <c r="AX800" s="14" t="s">
        <v>68</v>
      </c>
      <c r="AY800" s="245" t="s">
        <v>175</v>
      </c>
    </row>
    <row r="801" s="14" customFormat="1">
      <c r="A801" s="14"/>
      <c r="B801" s="235"/>
      <c r="C801" s="236"/>
      <c r="D801" s="226" t="s">
        <v>186</v>
      </c>
      <c r="E801" s="237" t="s">
        <v>19</v>
      </c>
      <c r="F801" s="238" t="s">
        <v>858</v>
      </c>
      <c r="G801" s="236"/>
      <c r="H801" s="239">
        <v>88.109999999999999</v>
      </c>
      <c r="I801" s="240"/>
      <c r="J801" s="236"/>
      <c r="K801" s="236"/>
      <c r="L801" s="241"/>
      <c r="M801" s="242"/>
      <c r="N801" s="243"/>
      <c r="O801" s="243"/>
      <c r="P801" s="243"/>
      <c r="Q801" s="243"/>
      <c r="R801" s="243"/>
      <c r="S801" s="243"/>
      <c r="T801" s="24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5" t="s">
        <v>186</v>
      </c>
      <c r="AU801" s="245" t="s">
        <v>78</v>
      </c>
      <c r="AV801" s="14" t="s">
        <v>78</v>
      </c>
      <c r="AW801" s="14" t="s">
        <v>188</v>
      </c>
      <c r="AX801" s="14" t="s">
        <v>68</v>
      </c>
      <c r="AY801" s="245" t="s">
        <v>175</v>
      </c>
    </row>
    <row r="802" s="14" customFormat="1">
      <c r="A802" s="14"/>
      <c r="B802" s="235"/>
      <c r="C802" s="236"/>
      <c r="D802" s="226" t="s">
        <v>186</v>
      </c>
      <c r="E802" s="237" t="s">
        <v>19</v>
      </c>
      <c r="F802" s="238" t="s">
        <v>859</v>
      </c>
      <c r="G802" s="236"/>
      <c r="H802" s="239">
        <v>10.41</v>
      </c>
      <c r="I802" s="240"/>
      <c r="J802" s="236"/>
      <c r="K802" s="236"/>
      <c r="L802" s="241"/>
      <c r="M802" s="242"/>
      <c r="N802" s="243"/>
      <c r="O802" s="243"/>
      <c r="P802" s="243"/>
      <c r="Q802" s="243"/>
      <c r="R802" s="243"/>
      <c r="S802" s="243"/>
      <c r="T802" s="24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5" t="s">
        <v>186</v>
      </c>
      <c r="AU802" s="245" t="s">
        <v>78</v>
      </c>
      <c r="AV802" s="14" t="s">
        <v>78</v>
      </c>
      <c r="AW802" s="14" t="s">
        <v>188</v>
      </c>
      <c r="AX802" s="14" t="s">
        <v>68</v>
      </c>
      <c r="AY802" s="245" t="s">
        <v>175</v>
      </c>
    </row>
    <row r="803" s="14" customFormat="1">
      <c r="A803" s="14"/>
      <c r="B803" s="235"/>
      <c r="C803" s="236"/>
      <c r="D803" s="226" t="s">
        <v>186</v>
      </c>
      <c r="E803" s="237" t="s">
        <v>19</v>
      </c>
      <c r="F803" s="238" t="s">
        <v>860</v>
      </c>
      <c r="G803" s="236"/>
      <c r="H803" s="239">
        <v>20.129999999999999</v>
      </c>
      <c r="I803" s="240"/>
      <c r="J803" s="236"/>
      <c r="K803" s="236"/>
      <c r="L803" s="241"/>
      <c r="M803" s="242"/>
      <c r="N803" s="243"/>
      <c r="O803" s="243"/>
      <c r="P803" s="243"/>
      <c r="Q803" s="243"/>
      <c r="R803" s="243"/>
      <c r="S803" s="243"/>
      <c r="T803" s="24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5" t="s">
        <v>186</v>
      </c>
      <c r="AU803" s="245" t="s">
        <v>78</v>
      </c>
      <c r="AV803" s="14" t="s">
        <v>78</v>
      </c>
      <c r="AW803" s="14" t="s">
        <v>188</v>
      </c>
      <c r="AX803" s="14" t="s">
        <v>68</v>
      </c>
      <c r="AY803" s="245" t="s">
        <v>175</v>
      </c>
    </row>
    <row r="804" s="14" customFormat="1">
      <c r="A804" s="14"/>
      <c r="B804" s="235"/>
      <c r="C804" s="236"/>
      <c r="D804" s="226" t="s">
        <v>186</v>
      </c>
      <c r="E804" s="237" t="s">
        <v>19</v>
      </c>
      <c r="F804" s="238" t="s">
        <v>861</v>
      </c>
      <c r="G804" s="236"/>
      <c r="H804" s="239">
        <v>13.880000000000001</v>
      </c>
      <c r="I804" s="240"/>
      <c r="J804" s="236"/>
      <c r="K804" s="236"/>
      <c r="L804" s="241"/>
      <c r="M804" s="242"/>
      <c r="N804" s="243"/>
      <c r="O804" s="243"/>
      <c r="P804" s="243"/>
      <c r="Q804" s="243"/>
      <c r="R804" s="243"/>
      <c r="S804" s="243"/>
      <c r="T804" s="24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5" t="s">
        <v>186</v>
      </c>
      <c r="AU804" s="245" t="s">
        <v>78</v>
      </c>
      <c r="AV804" s="14" t="s">
        <v>78</v>
      </c>
      <c r="AW804" s="14" t="s">
        <v>188</v>
      </c>
      <c r="AX804" s="14" t="s">
        <v>68</v>
      </c>
      <c r="AY804" s="245" t="s">
        <v>175</v>
      </c>
    </row>
    <row r="805" s="14" customFormat="1">
      <c r="A805" s="14"/>
      <c r="B805" s="235"/>
      <c r="C805" s="236"/>
      <c r="D805" s="226" t="s">
        <v>186</v>
      </c>
      <c r="E805" s="237" t="s">
        <v>19</v>
      </c>
      <c r="F805" s="238" t="s">
        <v>862</v>
      </c>
      <c r="G805" s="236"/>
      <c r="H805" s="239">
        <v>15.19</v>
      </c>
      <c r="I805" s="240"/>
      <c r="J805" s="236"/>
      <c r="K805" s="236"/>
      <c r="L805" s="241"/>
      <c r="M805" s="242"/>
      <c r="N805" s="243"/>
      <c r="O805" s="243"/>
      <c r="P805" s="243"/>
      <c r="Q805" s="243"/>
      <c r="R805" s="243"/>
      <c r="S805" s="243"/>
      <c r="T805" s="24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5" t="s">
        <v>186</v>
      </c>
      <c r="AU805" s="245" t="s">
        <v>78</v>
      </c>
      <c r="AV805" s="14" t="s">
        <v>78</v>
      </c>
      <c r="AW805" s="14" t="s">
        <v>188</v>
      </c>
      <c r="AX805" s="14" t="s">
        <v>68</v>
      </c>
      <c r="AY805" s="245" t="s">
        <v>175</v>
      </c>
    </row>
    <row r="806" s="14" customFormat="1">
      <c r="A806" s="14"/>
      <c r="B806" s="235"/>
      <c r="C806" s="236"/>
      <c r="D806" s="226" t="s">
        <v>186</v>
      </c>
      <c r="E806" s="237" t="s">
        <v>19</v>
      </c>
      <c r="F806" s="238" t="s">
        <v>863</v>
      </c>
      <c r="G806" s="236"/>
      <c r="H806" s="239">
        <v>5.3600000000000003</v>
      </c>
      <c r="I806" s="240"/>
      <c r="J806" s="236"/>
      <c r="K806" s="236"/>
      <c r="L806" s="241"/>
      <c r="M806" s="242"/>
      <c r="N806" s="243"/>
      <c r="O806" s="243"/>
      <c r="P806" s="243"/>
      <c r="Q806" s="243"/>
      <c r="R806" s="243"/>
      <c r="S806" s="243"/>
      <c r="T806" s="24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5" t="s">
        <v>186</v>
      </c>
      <c r="AU806" s="245" t="s">
        <v>78</v>
      </c>
      <c r="AV806" s="14" t="s">
        <v>78</v>
      </c>
      <c r="AW806" s="14" t="s">
        <v>188</v>
      </c>
      <c r="AX806" s="14" t="s">
        <v>68</v>
      </c>
      <c r="AY806" s="245" t="s">
        <v>175</v>
      </c>
    </row>
    <row r="807" s="14" customFormat="1">
      <c r="A807" s="14"/>
      <c r="B807" s="235"/>
      <c r="C807" s="236"/>
      <c r="D807" s="226" t="s">
        <v>186</v>
      </c>
      <c r="E807" s="237" t="s">
        <v>19</v>
      </c>
      <c r="F807" s="238" t="s">
        <v>864</v>
      </c>
      <c r="G807" s="236"/>
      <c r="H807" s="239">
        <v>6.5199999999999996</v>
      </c>
      <c r="I807" s="240"/>
      <c r="J807" s="236"/>
      <c r="K807" s="236"/>
      <c r="L807" s="241"/>
      <c r="M807" s="242"/>
      <c r="N807" s="243"/>
      <c r="O807" s="243"/>
      <c r="P807" s="243"/>
      <c r="Q807" s="243"/>
      <c r="R807" s="243"/>
      <c r="S807" s="243"/>
      <c r="T807" s="24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5" t="s">
        <v>186</v>
      </c>
      <c r="AU807" s="245" t="s">
        <v>78</v>
      </c>
      <c r="AV807" s="14" t="s">
        <v>78</v>
      </c>
      <c r="AW807" s="14" t="s">
        <v>188</v>
      </c>
      <c r="AX807" s="14" t="s">
        <v>68</v>
      </c>
      <c r="AY807" s="245" t="s">
        <v>175</v>
      </c>
    </row>
    <row r="808" s="14" customFormat="1">
      <c r="A808" s="14"/>
      <c r="B808" s="235"/>
      <c r="C808" s="236"/>
      <c r="D808" s="226" t="s">
        <v>186</v>
      </c>
      <c r="E808" s="237" t="s">
        <v>19</v>
      </c>
      <c r="F808" s="238" t="s">
        <v>865</v>
      </c>
      <c r="G808" s="236"/>
      <c r="H808" s="239">
        <v>14.949999999999999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5" t="s">
        <v>186</v>
      </c>
      <c r="AU808" s="245" t="s">
        <v>78</v>
      </c>
      <c r="AV808" s="14" t="s">
        <v>78</v>
      </c>
      <c r="AW808" s="14" t="s">
        <v>188</v>
      </c>
      <c r="AX808" s="14" t="s">
        <v>68</v>
      </c>
      <c r="AY808" s="245" t="s">
        <v>175</v>
      </c>
    </row>
    <row r="809" s="15" customFormat="1">
      <c r="A809" s="15"/>
      <c r="B809" s="246"/>
      <c r="C809" s="247"/>
      <c r="D809" s="226" t="s">
        <v>186</v>
      </c>
      <c r="E809" s="248" t="s">
        <v>19</v>
      </c>
      <c r="F809" s="249" t="s">
        <v>191</v>
      </c>
      <c r="G809" s="247"/>
      <c r="H809" s="250">
        <v>721.1400000000001</v>
      </c>
      <c r="I809" s="251"/>
      <c r="J809" s="247"/>
      <c r="K809" s="247"/>
      <c r="L809" s="252"/>
      <c r="M809" s="253"/>
      <c r="N809" s="254"/>
      <c r="O809" s="254"/>
      <c r="P809" s="254"/>
      <c r="Q809" s="254"/>
      <c r="R809" s="254"/>
      <c r="S809" s="254"/>
      <c r="T809" s="25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56" t="s">
        <v>186</v>
      </c>
      <c r="AU809" s="256" t="s">
        <v>78</v>
      </c>
      <c r="AV809" s="15" t="s">
        <v>182</v>
      </c>
      <c r="AW809" s="15" t="s">
        <v>188</v>
      </c>
      <c r="AX809" s="15" t="s">
        <v>76</v>
      </c>
      <c r="AY809" s="256" t="s">
        <v>175</v>
      </c>
    </row>
    <row r="810" s="2" customFormat="1" ht="24.15" customHeight="1">
      <c r="A810" s="40"/>
      <c r="B810" s="41"/>
      <c r="C810" s="206" t="s">
        <v>866</v>
      </c>
      <c r="D810" s="206" t="s">
        <v>177</v>
      </c>
      <c r="E810" s="207" t="s">
        <v>867</v>
      </c>
      <c r="F810" s="208" t="s">
        <v>868</v>
      </c>
      <c r="G810" s="209" t="s">
        <v>180</v>
      </c>
      <c r="H810" s="210">
        <v>2365.489</v>
      </c>
      <c r="I810" s="211"/>
      <c r="J810" s="212">
        <f>ROUND(I810*H810,2)</f>
        <v>0</v>
      </c>
      <c r="K810" s="208" t="s">
        <v>181</v>
      </c>
      <c r="L810" s="46"/>
      <c r="M810" s="213" t="s">
        <v>19</v>
      </c>
      <c r="N810" s="214" t="s">
        <v>39</v>
      </c>
      <c r="O810" s="86"/>
      <c r="P810" s="215">
        <f>O810*H810</f>
        <v>0</v>
      </c>
      <c r="Q810" s="215">
        <v>0</v>
      </c>
      <c r="R810" s="215">
        <f>Q810*H810</f>
        <v>0</v>
      </c>
      <c r="S810" s="215">
        <v>0</v>
      </c>
      <c r="T810" s="216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17" t="s">
        <v>182</v>
      </c>
      <c r="AT810" s="217" t="s">
        <v>177</v>
      </c>
      <c r="AU810" s="217" t="s">
        <v>78</v>
      </c>
      <c r="AY810" s="19" t="s">
        <v>175</v>
      </c>
      <c r="BE810" s="218">
        <f>IF(N810="základní",J810,0)</f>
        <v>0</v>
      </c>
      <c r="BF810" s="218">
        <f>IF(N810="snížená",J810,0)</f>
        <v>0</v>
      </c>
      <c r="BG810" s="218">
        <f>IF(N810="zákl. přenesená",J810,0)</f>
        <v>0</v>
      </c>
      <c r="BH810" s="218">
        <f>IF(N810="sníž. přenesená",J810,0)</f>
        <v>0</v>
      </c>
      <c r="BI810" s="218">
        <f>IF(N810="nulová",J810,0)</f>
        <v>0</v>
      </c>
      <c r="BJ810" s="19" t="s">
        <v>76</v>
      </c>
      <c r="BK810" s="218">
        <f>ROUND(I810*H810,2)</f>
        <v>0</v>
      </c>
      <c r="BL810" s="19" t="s">
        <v>182</v>
      </c>
      <c r="BM810" s="217" t="s">
        <v>869</v>
      </c>
    </row>
    <row r="811" s="2" customFormat="1">
      <c r="A811" s="40"/>
      <c r="B811" s="41"/>
      <c r="C811" s="42"/>
      <c r="D811" s="219" t="s">
        <v>184</v>
      </c>
      <c r="E811" s="42"/>
      <c r="F811" s="220" t="s">
        <v>870</v>
      </c>
      <c r="G811" s="42"/>
      <c r="H811" s="42"/>
      <c r="I811" s="221"/>
      <c r="J811" s="42"/>
      <c r="K811" s="42"/>
      <c r="L811" s="46"/>
      <c r="M811" s="222"/>
      <c r="N811" s="223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184</v>
      </c>
      <c r="AU811" s="19" t="s">
        <v>78</v>
      </c>
    </row>
    <row r="812" s="2" customFormat="1" ht="21.75" customHeight="1">
      <c r="A812" s="40"/>
      <c r="B812" s="41"/>
      <c r="C812" s="206" t="s">
        <v>871</v>
      </c>
      <c r="D812" s="206" t="s">
        <v>177</v>
      </c>
      <c r="E812" s="207" t="s">
        <v>872</v>
      </c>
      <c r="F812" s="208" t="s">
        <v>873</v>
      </c>
      <c r="G812" s="209" t="s">
        <v>180</v>
      </c>
      <c r="H812" s="210">
        <v>167.19999999999999</v>
      </c>
      <c r="I812" s="211"/>
      <c r="J812" s="212">
        <f>ROUND(I812*H812,2)</f>
        <v>0</v>
      </c>
      <c r="K812" s="208" t="s">
        <v>181</v>
      </c>
      <c r="L812" s="46"/>
      <c r="M812" s="213" t="s">
        <v>19</v>
      </c>
      <c r="N812" s="214" t="s">
        <v>39</v>
      </c>
      <c r="O812" s="86"/>
      <c r="P812" s="215">
        <f>O812*H812</f>
        <v>0</v>
      </c>
      <c r="Q812" s="215">
        <v>0</v>
      </c>
      <c r="R812" s="215">
        <f>Q812*H812</f>
        <v>0</v>
      </c>
      <c r="S812" s="215">
        <v>0</v>
      </c>
      <c r="T812" s="216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17" t="s">
        <v>182</v>
      </c>
      <c r="AT812" s="217" t="s">
        <v>177</v>
      </c>
      <c r="AU812" s="217" t="s">
        <v>78</v>
      </c>
      <c r="AY812" s="19" t="s">
        <v>175</v>
      </c>
      <c r="BE812" s="218">
        <f>IF(N812="základní",J812,0)</f>
        <v>0</v>
      </c>
      <c r="BF812" s="218">
        <f>IF(N812="snížená",J812,0)</f>
        <v>0</v>
      </c>
      <c r="BG812" s="218">
        <f>IF(N812="zákl. přenesená",J812,0)</f>
        <v>0</v>
      </c>
      <c r="BH812" s="218">
        <f>IF(N812="sníž. přenesená",J812,0)</f>
        <v>0</v>
      </c>
      <c r="BI812" s="218">
        <f>IF(N812="nulová",J812,0)</f>
        <v>0</v>
      </c>
      <c r="BJ812" s="19" t="s">
        <v>76</v>
      </c>
      <c r="BK812" s="218">
        <f>ROUND(I812*H812,2)</f>
        <v>0</v>
      </c>
      <c r="BL812" s="19" t="s">
        <v>182</v>
      </c>
      <c r="BM812" s="217" t="s">
        <v>874</v>
      </c>
    </row>
    <row r="813" s="2" customFormat="1">
      <c r="A813" s="40"/>
      <c r="B813" s="41"/>
      <c r="C813" s="42"/>
      <c r="D813" s="219" t="s">
        <v>184</v>
      </c>
      <c r="E813" s="42"/>
      <c r="F813" s="220" t="s">
        <v>875</v>
      </c>
      <c r="G813" s="42"/>
      <c r="H813" s="42"/>
      <c r="I813" s="221"/>
      <c r="J813" s="42"/>
      <c r="K813" s="42"/>
      <c r="L813" s="46"/>
      <c r="M813" s="222"/>
      <c r="N813" s="223"/>
      <c r="O813" s="86"/>
      <c r="P813" s="86"/>
      <c r="Q813" s="86"/>
      <c r="R813" s="86"/>
      <c r="S813" s="86"/>
      <c r="T813" s="87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184</v>
      </c>
      <c r="AU813" s="19" t="s">
        <v>78</v>
      </c>
    </row>
    <row r="814" s="13" customFormat="1">
      <c r="A814" s="13"/>
      <c r="B814" s="224"/>
      <c r="C814" s="225"/>
      <c r="D814" s="226" t="s">
        <v>186</v>
      </c>
      <c r="E814" s="227" t="s">
        <v>19</v>
      </c>
      <c r="F814" s="228" t="s">
        <v>876</v>
      </c>
      <c r="G814" s="225"/>
      <c r="H814" s="227" t="s">
        <v>19</v>
      </c>
      <c r="I814" s="229"/>
      <c r="J814" s="225"/>
      <c r="K814" s="225"/>
      <c r="L814" s="230"/>
      <c r="M814" s="231"/>
      <c r="N814" s="232"/>
      <c r="O814" s="232"/>
      <c r="P814" s="232"/>
      <c r="Q814" s="232"/>
      <c r="R814" s="232"/>
      <c r="S814" s="232"/>
      <c r="T814" s="23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4" t="s">
        <v>186</v>
      </c>
      <c r="AU814" s="234" t="s">
        <v>78</v>
      </c>
      <c r="AV814" s="13" t="s">
        <v>76</v>
      </c>
      <c r="AW814" s="13" t="s">
        <v>188</v>
      </c>
      <c r="AX814" s="13" t="s">
        <v>68</v>
      </c>
      <c r="AY814" s="234" t="s">
        <v>175</v>
      </c>
    </row>
    <row r="815" s="13" customFormat="1">
      <c r="A815" s="13"/>
      <c r="B815" s="224"/>
      <c r="C815" s="225"/>
      <c r="D815" s="226" t="s">
        <v>186</v>
      </c>
      <c r="E815" s="227" t="s">
        <v>19</v>
      </c>
      <c r="F815" s="228" t="s">
        <v>877</v>
      </c>
      <c r="G815" s="225"/>
      <c r="H815" s="227" t="s">
        <v>19</v>
      </c>
      <c r="I815" s="229"/>
      <c r="J815" s="225"/>
      <c r="K815" s="225"/>
      <c r="L815" s="230"/>
      <c r="M815" s="231"/>
      <c r="N815" s="232"/>
      <c r="O815" s="232"/>
      <c r="P815" s="232"/>
      <c r="Q815" s="232"/>
      <c r="R815" s="232"/>
      <c r="S815" s="232"/>
      <c r="T815" s="23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4" t="s">
        <v>186</v>
      </c>
      <c r="AU815" s="234" t="s">
        <v>78</v>
      </c>
      <c r="AV815" s="13" t="s">
        <v>76</v>
      </c>
      <c r="AW815" s="13" t="s">
        <v>188</v>
      </c>
      <c r="AX815" s="13" t="s">
        <v>68</v>
      </c>
      <c r="AY815" s="234" t="s">
        <v>175</v>
      </c>
    </row>
    <row r="816" s="14" customFormat="1">
      <c r="A816" s="14"/>
      <c r="B816" s="235"/>
      <c r="C816" s="236"/>
      <c r="D816" s="226" t="s">
        <v>186</v>
      </c>
      <c r="E816" s="237" t="s">
        <v>19</v>
      </c>
      <c r="F816" s="238" t="s">
        <v>878</v>
      </c>
      <c r="G816" s="236"/>
      <c r="H816" s="239">
        <v>142.19999999999999</v>
      </c>
      <c r="I816" s="240"/>
      <c r="J816" s="236"/>
      <c r="K816" s="236"/>
      <c r="L816" s="241"/>
      <c r="M816" s="242"/>
      <c r="N816" s="243"/>
      <c r="O816" s="243"/>
      <c r="P816" s="243"/>
      <c r="Q816" s="243"/>
      <c r="R816" s="243"/>
      <c r="S816" s="243"/>
      <c r="T816" s="24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5" t="s">
        <v>186</v>
      </c>
      <c r="AU816" s="245" t="s">
        <v>78</v>
      </c>
      <c r="AV816" s="14" t="s">
        <v>78</v>
      </c>
      <c r="AW816" s="14" t="s">
        <v>188</v>
      </c>
      <c r="AX816" s="14" t="s">
        <v>68</v>
      </c>
      <c r="AY816" s="245" t="s">
        <v>175</v>
      </c>
    </row>
    <row r="817" s="13" customFormat="1">
      <c r="A817" s="13"/>
      <c r="B817" s="224"/>
      <c r="C817" s="225"/>
      <c r="D817" s="226" t="s">
        <v>186</v>
      </c>
      <c r="E817" s="227" t="s">
        <v>19</v>
      </c>
      <c r="F817" s="228" t="s">
        <v>189</v>
      </c>
      <c r="G817" s="225"/>
      <c r="H817" s="227" t="s">
        <v>19</v>
      </c>
      <c r="I817" s="229"/>
      <c r="J817" s="225"/>
      <c r="K817" s="225"/>
      <c r="L817" s="230"/>
      <c r="M817" s="231"/>
      <c r="N817" s="232"/>
      <c r="O817" s="232"/>
      <c r="P817" s="232"/>
      <c r="Q817" s="232"/>
      <c r="R817" s="232"/>
      <c r="S817" s="232"/>
      <c r="T817" s="23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4" t="s">
        <v>186</v>
      </c>
      <c r="AU817" s="234" t="s">
        <v>78</v>
      </c>
      <c r="AV817" s="13" t="s">
        <v>76</v>
      </c>
      <c r="AW817" s="13" t="s">
        <v>188</v>
      </c>
      <c r="AX817" s="13" t="s">
        <v>68</v>
      </c>
      <c r="AY817" s="234" t="s">
        <v>175</v>
      </c>
    </row>
    <row r="818" s="13" customFormat="1">
      <c r="A818" s="13"/>
      <c r="B818" s="224"/>
      <c r="C818" s="225"/>
      <c r="D818" s="226" t="s">
        <v>186</v>
      </c>
      <c r="E818" s="227" t="s">
        <v>19</v>
      </c>
      <c r="F818" s="228" t="s">
        <v>879</v>
      </c>
      <c r="G818" s="225"/>
      <c r="H818" s="227" t="s">
        <v>19</v>
      </c>
      <c r="I818" s="229"/>
      <c r="J818" s="225"/>
      <c r="K818" s="225"/>
      <c r="L818" s="230"/>
      <c r="M818" s="231"/>
      <c r="N818" s="232"/>
      <c r="O818" s="232"/>
      <c r="P818" s="232"/>
      <c r="Q818" s="232"/>
      <c r="R818" s="232"/>
      <c r="S818" s="232"/>
      <c r="T818" s="23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4" t="s">
        <v>186</v>
      </c>
      <c r="AU818" s="234" t="s">
        <v>78</v>
      </c>
      <c r="AV818" s="13" t="s">
        <v>76</v>
      </c>
      <c r="AW818" s="13" t="s">
        <v>188</v>
      </c>
      <c r="AX818" s="13" t="s">
        <v>68</v>
      </c>
      <c r="AY818" s="234" t="s">
        <v>175</v>
      </c>
    </row>
    <row r="819" s="14" customFormat="1">
      <c r="A819" s="14"/>
      <c r="B819" s="235"/>
      <c r="C819" s="236"/>
      <c r="D819" s="226" t="s">
        <v>186</v>
      </c>
      <c r="E819" s="237" t="s">
        <v>19</v>
      </c>
      <c r="F819" s="238" t="s">
        <v>880</v>
      </c>
      <c r="G819" s="236"/>
      <c r="H819" s="239">
        <v>25</v>
      </c>
      <c r="I819" s="240"/>
      <c r="J819" s="236"/>
      <c r="K819" s="236"/>
      <c r="L819" s="241"/>
      <c r="M819" s="242"/>
      <c r="N819" s="243"/>
      <c r="O819" s="243"/>
      <c r="P819" s="243"/>
      <c r="Q819" s="243"/>
      <c r="R819" s="243"/>
      <c r="S819" s="243"/>
      <c r="T819" s="24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5" t="s">
        <v>186</v>
      </c>
      <c r="AU819" s="245" t="s">
        <v>78</v>
      </c>
      <c r="AV819" s="14" t="s">
        <v>78</v>
      </c>
      <c r="AW819" s="14" t="s">
        <v>188</v>
      </c>
      <c r="AX819" s="14" t="s">
        <v>68</v>
      </c>
      <c r="AY819" s="245" t="s">
        <v>175</v>
      </c>
    </row>
    <row r="820" s="15" customFormat="1">
      <c r="A820" s="15"/>
      <c r="B820" s="246"/>
      <c r="C820" s="247"/>
      <c r="D820" s="226" t="s">
        <v>186</v>
      </c>
      <c r="E820" s="248" t="s">
        <v>19</v>
      </c>
      <c r="F820" s="249" t="s">
        <v>191</v>
      </c>
      <c r="G820" s="247"/>
      <c r="H820" s="250">
        <v>167.19999999999999</v>
      </c>
      <c r="I820" s="251"/>
      <c r="J820" s="247"/>
      <c r="K820" s="247"/>
      <c r="L820" s="252"/>
      <c r="M820" s="253"/>
      <c r="N820" s="254"/>
      <c r="O820" s="254"/>
      <c r="P820" s="254"/>
      <c r="Q820" s="254"/>
      <c r="R820" s="254"/>
      <c r="S820" s="254"/>
      <c r="T820" s="25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56" t="s">
        <v>186</v>
      </c>
      <c r="AU820" s="256" t="s">
        <v>78</v>
      </c>
      <c r="AV820" s="15" t="s">
        <v>182</v>
      </c>
      <c r="AW820" s="15" t="s">
        <v>188</v>
      </c>
      <c r="AX820" s="15" t="s">
        <v>76</v>
      </c>
      <c r="AY820" s="256" t="s">
        <v>175</v>
      </c>
    </row>
    <row r="821" s="2" customFormat="1" ht="21.75" customHeight="1">
      <c r="A821" s="40"/>
      <c r="B821" s="41"/>
      <c r="C821" s="206" t="s">
        <v>881</v>
      </c>
      <c r="D821" s="206" t="s">
        <v>177</v>
      </c>
      <c r="E821" s="207" t="s">
        <v>882</v>
      </c>
      <c r="F821" s="208" t="s">
        <v>883</v>
      </c>
      <c r="G821" s="209" t="s">
        <v>180</v>
      </c>
      <c r="H821" s="210">
        <v>232.571</v>
      </c>
      <c r="I821" s="211"/>
      <c r="J821" s="212">
        <f>ROUND(I821*H821,2)</f>
        <v>0</v>
      </c>
      <c r="K821" s="208" t="s">
        <v>181</v>
      </c>
      <c r="L821" s="46"/>
      <c r="M821" s="213" t="s">
        <v>19</v>
      </c>
      <c r="N821" s="214" t="s">
        <v>39</v>
      </c>
      <c r="O821" s="86"/>
      <c r="P821" s="215">
        <f>O821*H821</f>
        <v>0</v>
      </c>
      <c r="Q821" s="215">
        <v>0</v>
      </c>
      <c r="R821" s="215">
        <f>Q821*H821</f>
        <v>0</v>
      </c>
      <c r="S821" s="215">
        <v>0</v>
      </c>
      <c r="T821" s="216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17" t="s">
        <v>182</v>
      </c>
      <c r="AT821" s="217" t="s">
        <v>177</v>
      </c>
      <c r="AU821" s="217" t="s">
        <v>78</v>
      </c>
      <c r="AY821" s="19" t="s">
        <v>175</v>
      </c>
      <c r="BE821" s="218">
        <f>IF(N821="základní",J821,0)</f>
        <v>0</v>
      </c>
      <c r="BF821" s="218">
        <f>IF(N821="snížená",J821,0)</f>
        <v>0</v>
      </c>
      <c r="BG821" s="218">
        <f>IF(N821="zákl. přenesená",J821,0)</f>
        <v>0</v>
      </c>
      <c r="BH821" s="218">
        <f>IF(N821="sníž. přenesená",J821,0)</f>
        <v>0</v>
      </c>
      <c r="BI821" s="218">
        <f>IF(N821="nulová",J821,0)</f>
        <v>0</v>
      </c>
      <c r="BJ821" s="19" t="s">
        <v>76</v>
      </c>
      <c r="BK821" s="218">
        <f>ROUND(I821*H821,2)</f>
        <v>0</v>
      </c>
      <c r="BL821" s="19" t="s">
        <v>182</v>
      </c>
      <c r="BM821" s="217" t="s">
        <v>884</v>
      </c>
    </row>
    <row r="822" s="2" customFormat="1">
      <c r="A822" s="40"/>
      <c r="B822" s="41"/>
      <c r="C822" s="42"/>
      <c r="D822" s="219" t="s">
        <v>184</v>
      </c>
      <c r="E822" s="42"/>
      <c r="F822" s="220" t="s">
        <v>885</v>
      </c>
      <c r="G822" s="42"/>
      <c r="H822" s="42"/>
      <c r="I822" s="221"/>
      <c r="J822" s="42"/>
      <c r="K822" s="42"/>
      <c r="L822" s="46"/>
      <c r="M822" s="222"/>
      <c r="N822" s="223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184</v>
      </c>
      <c r="AU822" s="19" t="s">
        <v>78</v>
      </c>
    </row>
    <row r="823" s="13" customFormat="1">
      <c r="A823" s="13"/>
      <c r="B823" s="224"/>
      <c r="C823" s="225"/>
      <c r="D823" s="226" t="s">
        <v>186</v>
      </c>
      <c r="E823" s="227" t="s">
        <v>19</v>
      </c>
      <c r="F823" s="228" t="s">
        <v>886</v>
      </c>
      <c r="G823" s="225"/>
      <c r="H823" s="227" t="s">
        <v>19</v>
      </c>
      <c r="I823" s="229"/>
      <c r="J823" s="225"/>
      <c r="K823" s="225"/>
      <c r="L823" s="230"/>
      <c r="M823" s="231"/>
      <c r="N823" s="232"/>
      <c r="O823" s="232"/>
      <c r="P823" s="232"/>
      <c r="Q823" s="232"/>
      <c r="R823" s="232"/>
      <c r="S823" s="232"/>
      <c r="T823" s="23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4" t="s">
        <v>186</v>
      </c>
      <c r="AU823" s="234" t="s">
        <v>78</v>
      </c>
      <c r="AV823" s="13" t="s">
        <v>76</v>
      </c>
      <c r="AW823" s="13" t="s">
        <v>188</v>
      </c>
      <c r="AX823" s="13" t="s">
        <v>68</v>
      </c>
      <c r="AY823" s="234" t="s">
        <v>175</v>
      </c>
    </row>
    <row r="824" s="14" customFormat="1">
      <c r="A824" s="14"/>
      <c r="B824" s="235"/>
      <c r="C824" s="236"/>
      <c r="D824" s="226" t="s">
        <v>186</v>
      </c>
      <c r="E824" s="237" t="s">
        <v>19</v>
      </c>
      <c r="F824" s="238" t="s">
        <v>887</v>
      </c>
      <c r="G824" s="236"/>
      <c r="H824" s="239">
        <v>232.5709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45" t="s">
        <v>186</v>
      </c>
      <c r="AU824" s="245" t="s">
        <v>78</v>
      </c>
      <c r="AV824" s="14" t="s">
        <v>78</v>
      </c>
      <c r="AW824" s="14" t="s">
        <v>188</v>
      </c>
      <c r="AX824" s="14" t="s">
        <v>68</v>
      </c>
      <c r="AY824" s="245" t="s">
        <v>175</v>
      </c>
    </row>
    <row r="825" s="15" customFormat="1">
      <c r="A825" s="15"/>
      <c r="B825" s="246"/>
      <c r="C825" s="247"/>
      <c r="D825" s="226" t="s">
        <v>186</v>
      </c>
      <c r="E825" s="248" t="s">
        <v>19</v>
      </c>
      <c r="F825" s="249" t="s">
        <v>191</v>
      </c>
      <c r="G825" s="247"/>
      <c r="H825" s="250">
        <v>232.5709</v>
      </c>
      <c r="I825" s="251"/>
      <c r="J825" s="247"/>
      <c r="K825" s="247"/>
      <c r="L825" s="252"/>
      <c r="M825" s="253"/>
      <c r="N825" s="254"/>
      <c r="O825" s="254"/>
      <c r="P825" s="254"/>
      <c r="Q825" s="254"/>
      <c r="R825" s="254"/>
      <c r="S825" s="254"/>
      <c r="T825" s="25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56" t="s">
        <v>186</v>
      </c>
      <c r="AU825" s="256" t="s">
        <v>78</v>
      </c>
      <c r="AV825" s="15" t="s">
        <v>182</v>
      </c>
      <c r="AW825" s="15" t="s">
        <v>188</v>
      </c>
      <c r="AX825" s="15" t="s">
        <v>76</v>
      </c>
      <c r="AY825" s="256" t="s">
        <v>175</v>
      </c>
    </row>
    <row r="826" s="2" customFormat="1" ht="24.15" customHeight="1">
      <c r="A826" s="40"/>
      <c r="B826" s="41"/>
      <c r="C826" s="206" t="s">
        <v>888</v>
      </c>
      <c r="D826" s="206" t="s">
        <v>177</v>
      </c>
      <c r="E826" s="207" t="s">
        <v>889</v>
      </c>
      <c r="F826" s="208" t="s">
        <v>890</v>
      </c>
      <c r="G826" s="209" t="s">
        <v>180</v>
      </c>
      <c r="H826" s="210">
        <v>306.67000000000002</v>
      </c>
      <c r="I826" s="211"/>
      <c r="J826" s="212">
        <f>ROUND(I826*H826,2)</f>
        <v>0</v>
      </c>
      <c r="K826" s="208" t="s">
        <v>181</v>
      </c>
      <c r="L826" s="46"/>
      <c r="M826" s="213" t="s">
        <v>19</v>
      </c>
      <c r="N826" s="214" t="s">
        <v>39</v>
      </c>
      <c r="O826" s="86"/>
      <c r="P826" s="215">
        <f>O826*H826</f>
        <v>0</v>
      </c>
      <c r="Q826" s="215">
        <v>0</v>
      </c>
      <c r="R826" s="215">
        <f>Q826*H826</f>
        <v>0</v>
      </c>
      <c r="S826" s="215">
        <v>0</v>
      </c>
      <c r="T826" s="216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17" t="s">
        <v>182</v>
      </c>
      <c r="AT826" s="217" t="s">
        <v>177</v>
      </c>
      <c r="AU826" s="217" t="s">
        <v>78</v>
      </c>
      <c r="AY826" s="19" t="s">
        <v>175</v>
      </c>
      <c r="BE826" s="218">
        <f>IF(N826="základní",J826,0)</f>
        <v>0</v>
      </c>
      <c r="BF826" s="218">
        <f>IF(N826="snížená",J826,0)</f>
        <v>0</v>
      </c>
      <c r="BG826" s="218">
        <f>IF(N826="zákl. přenesená",J826,0)</f>
        <v>0</v>
      </c>
      <c r="BH826" s="218">
        <f>IF(N826="sníž. přenesená",J826,0)</f>
        <v>0</v>
      </c>
      <c r="BI826" s="218">
        <f>IF(N826="nulová",J826,0)</f>
        <v>0</v>
      </c>
      <c r="BJ826" s="19" t="s">
        <v>76</v>
      </c>
      <c r="BK826" s="218">
        <f>ROUND(I826*H826,2)</f>
        <v>0</v>
      </c>
      <c r="BL826" s="19" t="s">
        <v>182</v>
      </c>
      <c r="BM826" s="217" t="s">
        <v>891</v>
      </c>
    </row>
    <row r="827" s="2" customFormat="1">
      <c r="A827" s="40"/>
      <c r="B827" s="41"/>
      <c r="C827" s="42"/>
      <c r="D827" s="219" t="s">
        <v>184</v>
      </c>
      <c r="E827" s="42"/>
      <c r="F827" s="220" t="s">
        <v>892</v>
      </c>
      <c r="G827" s="42"/>
      <c r="H827" s="42"/>
      <c r="I827" s="221"/>
      <c r="J827" s="42"/>
      <c r="K827" s="42"/>
      <c r="L827" s="46"/>
      <c r="M827" s="222"/>
      <c r="N827" s="223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184</v>
      </c>
      <c r="AU827" s="19" t="s">
        <v>78</v>
      </c>
    </row>
    <row r="828" s="13" customFormat="1">
      <c r="A828" s="13"/>
      <c r="B828" s="224"/>
      <c r="C828" s="225"/>
      <c r="D828" s="226" t="s">
        <v>186</v>
      </c>
      <c r="E828" s="227" t="s">
        <v>19</v>
      </c>
      <c r="F828" s="228" t="s">
        <v>187</v>
      </c>
      <c r="G828" s="225"/>
      <c r="H828" s="227" t="s">
        <v>19</v>
      </c>
      <c r="I828" s="229"/>
      <c r="J828" s="225"/>
      <c r="K828" s="225"/>
      <c r="L828" s="230"/>
      <c r="M828" s="231"/>
      <c r="N828" s="232"/>
      <c r="O828" s="232"/>
      <c r="P828" s="232"/>
      <c r="Q828" s="232"/>
      <c r="R828" s="232"/>
      <c r="S828" s="232"/>
      <c r="T828" s="23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4" t="s">
        <v>186</v>
      </c>
      <c r="AU828" s="234" t="s">
        <v>78</v>
      </c>
      <c r="AV828" s="13" t="s">
        <v>76</v>
      </c>
      <c r="AW828" s="13" t="s">
        <v>188</v>
      </c>
      <c r="AX828" s="13" t="s">
        <v>68</v>
      </c>
      <c r="AY828" s="234" t="s">
        <v>175</v>
      </c>
    </row>
    <row r="829" s="13" customFormat="1">
      <c r="A829" s="13"/>
      <c r="B829" s="224"/>
      <c r="C829" s="225"/>
      <c r="D829" s="226" t="s">
        <v>186</v>
      </c>
      <c r="E829" s="227" t="s">
        <v>19</v>
      </c>
      <c r="F829" s="228" t="s">
        <v>189</v>
      </c>
      <c r="G829" s="225"/>
      <c r="H829" s="227" t="s">
        <v>19</v>
      </c>
      <c r="I829" s="229"/>
      <c r="J829" s="225"/>
      <c r="K829" s="225"/>
      <c r="L829" s="230"/>
      <c r="M829" s="231"/>
      <c r="N829" s="232"/>
      <c r="O829" s="232"/>
      <c r="P829" s="232"/>
      <c r="Q829" s="232"/>
      <c r="R829" s="232"/>
      <c r="S829" s="232"/>
      <c r="T829" s="23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4" t="s">
        <v>186</v>
      </c>
      <c r="AU829" s="234" t="s">
        <v>78</v>
      </c>
      <c r="AV829" s="13" t="s">
        <v>76</v>
      </c>
      <c r="AW829" s="13" t="s">
        <v>188</v>
      </c>
      <c r="AX829" s="13" t="s">
        <v>68</v>
      </c>
      <c r="AY829" s="234" t="s">
        <v>175</v>
      </c>
    </row>
    <row r="830" s="13" customFormat="1">
      <c r="A830" s="13"/>
      <c r="B830" s="224"/>
      <c r="C830" s="225"/>
      <c r="D830" s="226" t="s">
        <v>186</v>
      </c>
      <c r="E830" s="227" t="s">
        <v>19</v>
      </c>
      <c r="F830" s="228" t="s">
        <v>425</v>
      </c>
      <c r="G830" s="225"/>
      <c r="H830" s="227" t="s">
        <v>19</v>
      </c>
      <c r="I830" s="229"/>
      <c r="J830" s="225"/>
      <c r="K830" s="225"/>
      <c r="L830" s="230"/>
      <c r="M830" s="231"/>
      <c r="N830" s="232"/>
      <c r="O830" s="232"/>
      <c r="P830" s="232"/>
      <c r="Q830" s="232"/>
      <c r="R830" s="232"/>
      <c r="S830" s="232"/>
      <c r="T830" s="23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4" t="s">
        <v>186</v>
      </c>
      <c r="AU830" s="234" t="s">
        <v>78</v>
      </c>
      <c r="AV830" s="13" t="s">
        <v>76</v>
      </c>
      <c r="AW830" s="13" t="s">
        <v>188</v>
      </c>
      <c r="AX830" s="13" t="s">
        <v>68</v>
      </c>
      <c r="AY830" s="234" t="s">
        <v>175</v>
      </c>
    </row>
    <row r="831" s="14" customFormat="1">
      <c r="A831" s="14"/>
      <c r="B831" s="235"/>
      <c r="C831" s="236"/>
      <c r="D831" s="226" t="s">
        <v>186</v>
      </c>
      <c r="E831" s="237" t="s">
        <v>19</v>
      </c>
      <c r="F831" s="238" t="s">
        <v>836</v>
      </c>
      <c r="G831" s="236"/>
      <c r="H831" s="239">
        <v>16.219999999999999</v>
      </c>
      <c r="I831" s="240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5" t="s">
        <v>186</v>
      </c>
      <c r="AU831" s="245" t="s">
        <v>78</v>
      </c>
      <c r="AV831" s="14" t="s">
        <v>78</v>
      </c>
      <c r="AW831" s="14" t="s">
        <v>188</v>
      </c>
      <c r="AX831" s="14" t="s">
        <v>68</v>
      </c>
      <c r="AY831" s="245" t="s">
        <v>175</v>
      </c>
    </row>
    <row r="832" s="14" customFormat="1">
      <c r="A832" s="14"/>
      <c r="B832" s="235"/>
      <c r="C832" s="236"/>
      <c r="D832" s="226" t="s">
        <v>186</v>
      </c>
      <c r="E832" s="237" t="s">
        <v>19</v>
      </c>
      <c r="F832" s="238" t="s">
        <v>837</v>
      </c>
      <c r="G832" s="236"/>
      <c r="H832" s="239">
        <v>35.270000000000003</v>
      </c>
      <c r="I832" s="240"/>
      <c r="J832" s="236"/>
      <c r="K832" s="236"/>
      <c r="L832" s="241"/>
      <c r="M832" s="242"/>
      <c r="N832" s="243"/>
      <c r="O832" s="243"/>
      <c r="P832" s="243"/>
      <c r="Q832" s="243"/>
      <c r="R832" s="243"/>
      <c r="S832" s="243"/>
      <c r="T832" s="24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5" t="s">
        <v>186</v>
      </c>
      <c r="AU832" s="245" t="s">
        <v>78</v>
      </c>
      <c r="AV832" s="14" t="s">
        <v>78</v>
      </c>
      <c r="AW832" s="14" t="s">
        <v>188</v>
      </c>
      <c r="AX832" s="14" t="s">
        <v>68</v>
      </c>
      <c r="AY832" s="245" t="s">
        <v>175</v>
      </c>
    </row>
    <row r="833" s="14" customFormat="1">
      <c r="A833" s="14"/>
      <c r="B833" s="235"/>
      <c r="C833" s="236"/>
      <c r="D833" s="226" t="s">
        <v>186</v>
      </c>
      <c r="E833" s="237" t="s">
        <v>19</v>
      </c>
      <c r="F833" s="238" t="s">
        <v>838</v>
      </c>
      <c r="G833" s="236"/>
      <c r="H833" s="239">
        <v>12.67</v>
      </c>
      <c r="I833" s="240"/>
      <c r="J833" s="236"/>
      <c r="K833" s="236"/>
      <c r="L833" s="241"/>
      <c r="M833" s="242"/>
      <c r="N833" s="243"/>
      <c r="O833" s="243"/>
      <c r="P833" s="243"/>
      <c r="Q833" s="243"/>
      <c r="R833" s="243"/>
      <c r="S833" s="243"/>
      <c r="T833" s="24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5" t="s">
        <v>186</v>
      </c>
      <c r="AU833" s="245" t="s">
        <v>78</v>
      </c>
      <c r="AV833" s="14" t="s">
        <v>78</v>
      </c>
      <c r="AW833" s="14" t="s">
        <v>188</v>
      </c>
      <c r="AX833" s="14" t="s">
        <v>68</v>
      </c>
      <c r="AY833" s="245" t="s">
        <v>175</v>
      </c>
    </row>
    <row r="834" s="14" customFormat="1">
      <c r="A834" s="14"/>
      <c r="B834" s="235"/>
      <c r="C834" s="236"/>
      <c r="D834" s="226" t="s">
        <v>186</v>
      </c>
      <c r="E834" s="237" t="s">
        <v>19</v>
      </c>
      <c r="F834" s="238" t="s">
        <v>847</v>
      </c>
      <c r="G834" s="236"/>
      <c r="H834" s="239">
        <v>4.8099999999999996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5" t="s">
        <v>186</v>
      </c>
      <c r="AU834" s="245" t="s">
        <v>78</v>
      </c>
      <c r="AV834" s="14" t="s">
        <v>78</v>
      </c>
      <c r="AW834" s="14" t="s">
        <v>188</v>
      </c>
      <c r="AX834" s="14" t="s">
        <v>68</v>
      </c>
      <c r="AY834" s="245" t="s">
        <v>175</v>
      </c>
    </row>
    <row r="835" s="14" customFormat="1">
      <c r="A835" s="14"/>
      <c r="B835" s="235"/>
      <c r="C835" s="236"/>
      <c r="D835" s="226" t="s">
        <v>186</v>
      </c>
      <c r="E835" s="237" t="s">
        <v>19</v>
      </c>
      <c r="F835" s="238" t="s">
        <v>848</v>
      </c>
      <c r="G835" s="236"/>
      <c r="H835" s="239">
        <v>14.390000000000001</v>
      </c>
      <c r="I835" s="240"/>
      <c r="J835" s="236"/>
      <c r="K835" s="236"/>
      <c r="L835" s="241"/>
      <c r="M835" s="242"/>
      <c r="N835" s="243"/>
      <c r="O835" s="243"/>
      <c r="P835" s="243"/>
      <c r="Q835" s="243"/>
      <c r="R835" s="243"/>
      <c r="S835" s="243"/>
      <c r="T835" s="24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5" t="s">
        <v>186</v>
      </c>
      <c r="AU835" s="245" t="s">
        <v>78</v>
      </c>
      <c r="AV835" s="14" t="s">
        <v>78</v>
      </c>
      <c r="AW835" s="14" t="s">
        <v>188</v>
      </c>
      <c r="AX835" s="14" t="s">
        <v>68</v>
      </c>
      <c r="AY835" s="245" t="s">
        <v>175</v>
      </c>
    </row>
    <row r="836" s="14" customFormat="1">
      <c r="A836" s="14"/>
      <c r="B836" s="235"/>
      <c r="C836" s="236"/>
      <c r="D836" s="226" t="s">
        <v>186</v>
      </c>
      <c r="E836" s="237" t="s">
        <v>19</v>
      </c>
      <c r="F836" s="238" t="s">
        <v>849</v>
      </c>
      <c r="G836" s="236"/>
      <c r="H836" s="239">
        <v>9.1999999999999993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5" t="s">
        <v>186</v>
      </c>
      <c r="AU836" s="245" t="s">
        <v>78</v>
      </c>
      <c r="AV836" s="14" t="s">
        <v>78</v>
      </c>
      <c r="AW836" s="14" t="s">
        <v>188</v>
      </c>
      <c r="AX836" s="14" t="s">
        <v>68</v>
      </c>
      <c r="AY836" s="245" t="s">
        <v>175</v>
      </c>
    </row>
    <row r="837" s="14" customFormat="1">
      <c r="A837" s="14"/>
      <c r="B837" s="235"/>
      <c r="C837" s="236"/>
      <c r="D837" s="226" t="s">
        <v>186</v>
      </c>
      <c r="E837" s="237" t="s">
        <v>19</v>
      </c>
      <c r="F837" s="238" t="s">
        <v>851</v>
      </c>
      <c r="G837" s="236"/>
      <c r="H837" s="239">
        <v>18.719999999999999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5" t="s">
        <v>186</v>
      </c>
      <c r="AU837" s="245" t="s">
        <v>78</v>
      </c>
      <c r="AV837" s="14" t="s">
        <v>78</v>
      </c>
      <c r="AW837" s="14" t="s">
        <v>188</v>
      </c>
      <c r="AX837" s="14" t="s">
        <v>68</v>
      </c>
      <c r="AY837" s="245" t="s">
        <v>175</v>
      </c>
    </row>
    <row r="838" s="14" customFormat="1">
      <c r="A838" s="14"/>
      <c r="B838" s="235"/>
      <c r="C838" s="236"/>
      <c r="D838" s="226" t="s">
        <v>186</v>
      </c>
      <c r="E838" s="237" t="s">
        <v>19</v>
      </c>
      <c r="F838" s="238" t="s">
        <v>852</v>
      </c>
      <c r="G838" s="236"/>
      <c r="H838" s="239">
        <v>1.52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5" t="s">
        <v>186</v>
      </c>
      <c r="AU838" s="245" t="s">
        <v>78</v>
      </c>
      <c r="AV838" s="14" t="s">
        <v>78</v>
      </c>
      <c r="AW838" s="14" t="s">
        <v>188</v>
      </c>
      <c r="AX838" s="14" t="s">
        <v>68</v>
      </c>
      <c r="AY838" s="245" t="s">
        <v>175</v>
      </c>
    </row>
    <row r="839" s="14" customFormat="1">
      <c r="A839" s="14"/>
      <c r="B839" s="235"/>
      <c r="C839" s="236"/>
      <c r="D839" s="226" t="s">
        <v>186</v>
      </c>
      <c r="E839" s="237" t="s">
        <v>19</v>
      </c>
      <c r="F839" s="238" t="s">
        <v>853</v>
      </c>
      <c r="G839" s="236"/>
      <c r="H839" s="239">
        <v>8.6199999999999992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5" t="s">
        <v>186</v>
      </c>
      <c r="AU839" s="245" t="s">
        <v>78</v>
      </c>
      <c r="AV839" s="14" t="s">
        <v>78</v>
      </c>
      <c r="AW839" s="14" t="s">
        <v>188</v>
      </c>
      <c r="AX839" s="14" t="s">
        <v>68</v>
      </c>
      <c r="AY839" s="245" t="s">
        <v>175</v>
      </c>
    </row>
    <row r="840" s="14" customFormat="1">
      <c r="A840" s="14"/>
      <c r="B840" s="235"/>
      <c r="C840" s="236"/>
      <c r="D840" s="226" t="s">
        <v>186</v>
      </c>
      <c r="E840" s="237" t="s">
        <v>19</v>
      </c>
      <c r="F840" s="238" t="s">
        <v>855</v>
      </c>
      <c r="G840" s="236"/>
      <c r="H840" s="239">
        <v>4.6299999999999999</v>
      </c>
      <c r="I840" s="240"/>
      <c r="J840" s="236"/>
      <c r="K840" s="236"/>
      <c r="L840" s="241"/>
      <c r="M840" s="242"/>
      <c r="N840" s="243"/>
      <c r="O840" s="243"/>
      <c r="P840" s="243"/>
      <c r="Q840" s="243"/>
      <c r="R840" s="243"/>
      <c r="S840" s="243"/>
      <c r="T840" s="24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5" t="s">
        <v>186</v>
      </c>
      <c r="AU840" s="245" t="s">
        <v>78</v>
      </c>
      <c r="AV840" s="14" t="s">
        <v>78</v>
      </c>
      <c r="AW840" s="14" t="s">
        <v>188</v>
      </c>
      <c r="AX840" s="14" t="s">
        <v>68</v>
      </c>
      <c r="AY840" s="245" t="s">
        <v>175</v>
      </c>
    </row>
    <row r="841" s="13" customFormat="1">
      <c r="A841" s="13"/>
      <c r="B841" s="224"/>
      <c r="C841" s="225"/>
      <c r="D841" s="226" t="s">
        <v>186</v>
      </c>
      <c r="E841" s="227" t="s">
        <v>19</v>
      </c>
      <c r="F841" s="228" t="s">
        <v>189</v>
      </c>
      <c r="G841" s="225"/>
      <c r="H841" s="227" t="s">
        <v>19</v>
      </c>
      <c r="I841" s="229"/>
      <c r="J841" s="225"/>
      <c r="K841" s="225"/>
      <c r="L841" s="230"/>
      <c r="M841" s="231"/>
      <c r="N841" s="232"/>
      <c r="O841" s="232"/>
      <c r="P841" s="232"/>
      <c r="Q841" s="232"/>
      <c r="R841" s="232"/>
      <c r="S841" s="232"/>
      <c r="T841" s="23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4" t="s">
        <v>186</v>
      </c>
      <c r="AU841" s="234" t="s">
        <v>78</v>
      </c>
      <c r="AV841" s="13" t="s">
        <v>76</v>
      </c>
      <c r="AW841" s="13" t="s">
        <v>188</v>
      </c>
      <c r="AX841" s="13" t="s">
        <v>68</v>
      </c>
      <c r="AY841" s="234" t="s">
        <v>175</v>
      </c>
    </row>
    <row r="842" s="13" customFormat="1">
      <c r="A842" s="13"/>
      <c r="B842" s="224"/>
      <c r="C842" s="225"/>
      <c r="D842" s="226" t="s">
        <v>186</v>
      </c>
      <c r="E842" s="227" t="s">
        <v>19</v>
      </c>
      <c r="F842" s="228" t="s">
        <v>428</v>
      </c>
      <c r="G842" s="225"/>
      <c r="H842" s="227" t="s">
        <v>19</v>
      </c>
      <c r="I842" s="229"/>
      <c r="J842" s="225"/>
      <c r="K842" s="225"/>
      <c r="L842" s="230"/>
      <c r="M842" s="231"/>
      <c r="N842" s="232"/>
      <c r="O842" s="232"/>
      <c r="P842" s="232"/>
      <c r="Q842" s="232"/>
      <c r="R842" s="232"/>
      <c r="S842" s="232"/>
      <c r="T842" s="23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4" t="s">
        <v>186</v>
      </c>
      <c r="AU842" s="234" t="s">
        <v>78</v>
      </c>
      <c r="AV842" s="13" t="s">
        <v>76</v>
      </c>
      <c r="AW842" s="13" t="s">
        <v>188</v>
      </c>
      <c r="AX842" s="13" t="s">
        <v>68</v>
      </c>
      <c r="AY842" s="234" t="s">
        <v>175</v>
      </c>
    </row>
    <row r="843" s="14" customFormat="1">
      <c r="A843" s="14"/>
      <c r="B843" s="235"/>
      <c r="C843" s="236"/>
      <c r="D843" s="226" t="s">
        <v>186</v>
      </c>
      <c r="E843" s="237" t="s">
        <v>19</v>
      </c>
      <c r="F843" s="238" t="s">
        <v>857</v>
      </c>
      <c r="G843" s="236"/>
      <c r="H843" s="239">
        <v>17.949999999999999</v>
      </c>
      <c r="I843" s="240"/>
      <c r="J843" s="236"/>
      <c r="K843" s="236"/>
      <c r="L843" s="241"/>
      <c r="M843" s="242"/>
      <c r="N843" s="243"/>
      <c r="O843" s="243"/>
      <c r="P843" s="243"/>
      <c r="Q843" s="243"/>
      <c r="R843" s="243"/>
      <c r="S843" s="243"/>
      <c r="T843" s="24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5" t="s">
        <v>186</v>
      </c>
      <c r="AU843" s="245" t="s">
        <v>78</v>
      </c>
      <c r="AV843" s="14" t="s">
        <v>78</v>
      </c>
      <c r="AW843" s="14" t="s">
        <v>188</v>
      </c>
      <c r="AX843" s="14" t="s">
        <v>68</v>
      </c>
      <c r="AY843" s="245" t="s">
        <v>175</v>
      </c>
    </row>
    <row r="844" s="14" customFormat="1">
      <c r="A844" s="14"/>
      <c r="B844" s="235"/>
      <c r="C844" s="236"/>
      <c r="D844" s="226" t="s">
        <v>186</v>
      </c>
      <c r="E844" s="237" t="s">
        <v>19</v>
      </c>
      <c r="F844" s="238" t="s">
        <v>858</v>
      </c>
      <c r="G844" s="236"/>
      <c r="H844" s="239">
        <v>88.109999999999999</v>
      </c>
      <c r="I844" s="240"/>
      <c r="J844" s="236"/>
      <c r="K844" s="236"/>
      <c r="L844" s="241"/>
      <c r="M844" s="242"/>
      <c r="N844" s="243"/>
      <c r="O844" s="243"/>
      <c r="P844" s="243"/>
      <c r="Q844" s="243"/>
      <c r="R844" s="243"/>
      <c r="S844" s="243"/>
      <c r="T844" s="24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5" t="s">
        <v>186</v>
      </c>
      <c r="AU844" s="245" t="s">
        <v>78</v>
      </c>
      <c r="AV844" s="14" t="s">
        <v>78</v>
      </c>
      <c r="AW844" s="14" t="s">
        <v>188</v>
      </c>
      <c r="AX844" s="14" t="s">
        <v>68</v>
      </c>
      <c r="AY844" s="245" t="s">
        <v>175</v>
      </c>
    </row>
    <row r="845" s="14" customFormat="1">
      <c r="A845" s="14"/>
      <c r="B845" s="235"/>
      <c r="C845" s="236"/>
      <c r="D845" s="226" t="s">
        <v>186</v>
      </c>
      <c r="E845" s="237" t="s">
        <v>19</v>
      </c>
      <c r="F845" s="238" t="s">
        <v>859</v>
      </c>
      <c r="G845" s="236"/>
      <c r="H845" s="239">
        <v>10.41</v>
      </c>
      <c r="I845" s="240"/>
      <c r="J845" s="236"/>
      <c r="K845" s="236"/>
      <c r="L845" s="241"/>
      <c r="M845" s="242"/>
      <c r="N845" s="243"/>
      <c r="O845" s="243"/>
      <c r="P845" s="243"/>
      <c r="Q845" s="243"/>
      <c r="R845" s="243"/>
      <c r="S845" s="243"/>
      <c r="T845" s="24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5" t="s">
        <v>186</v>
      </c>
      <c r="AU845" s="245" t="s">
        <v>78</v>
      </c>
      <c r="AV845" s="14" t="s">
        <v>78</v>
      </c>
      <c r="AW845" s="14" t="s">
        <v>188</v>
      </c>
      <c r="AX845" s="14" t="s">
        <v>68</v>
      </c>
      <c r="AY845" s="245" t="s">
        <v>175</v>
      </c>
    </row>
    <row r="846" s="14" customFormat="1">
      <c r="A846" s="14"/>
      <c r="B846" s="235"/>
      <c r="C846" s="236"/>
      <c r="D846" s="226" t="s">
        <v>186</v>
      </c>
      <c r="E846" s="237" t="s">
        <v>19</v>
      </c>
      <c r="F846" s="238" t="s">
        <v>860</v>
      </c>
      <c r="G846" s="236"/>
      <c r="H846" s="239">
        <v>20.129999999999999</v>
      </c>
      <c r="I846" s="240"/>
      <c r="J846" s="236"/>
      <c r="K846" s="236"/>
      <c r="L846" s="241"/>
      <c r="M846" s="242"/>
      <c r="N846" s="243"/>
      <c r="O846" s="243"/>
      <c r="P846" s="243"/>
      <c r="Q846" s="243"/>
      <c r="R846" s="243"/>
      <c r="S846" s="243"/>
      <c r="T846" s="24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5" t="s">
        <v>186</v>
      </c>
      <c r="AU846" s="245" t="s">
        <v>78</v>
      </c>
      <c r="AV846" s="14" t="s">
        <v>78</v>
      </c>
      <c r="AW846" s="14" t="s">
        <v>188</v>
      </c>
      <c r="AX846" s="14" t="s">
        <v>68</v>
      </c>
      <c r="AY846" s="245" t="s">
        <v>175</v>
      </c>
    </row>
    <row r="847" s="14" customFormat="1">
      <c r="A847" s="14"/>
      <c r="B847" s="235"/>
      <c r="C847" s="236"/>
      <c r="D847" s="226" t="s">
        <v>186</v>
      </c>
      <c r="E847" s="237" t="s">
        <v>19</v>
      </c>
      <c r="F847" s="238" t="s">
        <v>861</v>
      </c>
      <c r="G847" s="236"/>
      <c r="H847" s="239">
        <v>13.880000000000001</v>
      </c>
      <c r="I847" s="240"/>
      <c r="J847" s="236"/>
      <c r="K847" s="236"/>
      <c r="L847" s="241"/>
      <c r="M847" s="242"/>
      <c r="N847" s="243"/>
      <c r="O847" s="243"/>
      <c r="P847" s="243"/>
      <c r="Q847" s="243"/>
      <c r="R847" s="243"/>
      <c r="S847" s="243"/>
      <c r="T847" s="24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5" t="s">
        <v>186</v>
      </c>
      <c r="AU847" s="245" t="s">
        <v>78</v>
      </c>
      <c r="AV847" s="14" t="s">
        <v>78</v>
      </c>
      <c r="AW847" s="14" t="s">
        <v>188</v>
      </c>
      <c r="AX847" s="14" t="s">
        <v>68</v>
      </c>
      <c r="AY847" s="245" t="s">
        <v>175</v>
      </c>
    </row>
    <row r="848" s="14" customFormat="1">
      <c r="A848" s="14"/>
      <c r="B848" s="235"/>
      <c r="C848" s="236"/>
      <c r="D848" s="226" t="s">
        <v>186</v>
      </c>
      <c r="E848" s="237" t="s">
        <v>19</v>
      </c>
      <c r="F848" s="238" t="s">
        <v>862</v>
      </c>
      <c r="G848" s="236"/>
      <c r="H848" s="239">
        <v>15.19</v>
      </c>
      <c r="I848" s="240"/>
      <c r="J848" s="236"/>
      <c r="K848" s="236"/>
      <c r="L848" s="241"/>
      <c r="M848" s="242"/>
      <c r="N848" s="243"/>
      <c r="O848" s="243"/>
      <c r="P848" s="243"/>
      <c r="Q848" s="243"/>
      <c r="R848" s="243"/>
      <c r="S848" s="243"/>
      <c r="T848" s="24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5" t="s">
        <v>186</v>
      </c>
      <c r="AU848" s="245" t="s">
        <v>78</v>
      </c>
      <c r="AV848" s="14" t="s">
        <v>78</v>
      </c>
      <c r="AW848" s="14" t="s">
        <v>188</v>
      </c>
      <c r="AX848" s="14" t="s">
        <v>68</v>
      </c>
      <c r="AY848" s="245" t="s">
        <v>175</v>
      </c>
    </row>
    <row r="849" s="14" customFormat="1">
      <c r="A849" s="14"/>
      <c r="B849" s="235"/>
      <c r="C849" s="236"/>
      <c r="D849" s="226" t="s">
        <v>186</v>
      </c>
      <c r="E849" s="237" t="s">
        <v>19</v>
      </c>
      <c r="F849" s="238" t="s">
        <v>865</v>
      </c>
      <c r="G849" s="236"/>
      <c r="H849" s="239">
        <v>14.949999999999999</v>
      </c>
      <c r="I849" s="240"/>
      <c r="J849" s="236"/>
      <c r="K849" s="236"/>
      <c r="L849" s="241"/>
      <c r="M849" s="242"/>
      <c r="N849" s="243"/>
      <c r="O849" s="243"/>
      <c r="P849" s="243"/>
      <c r="Q849" s="243"/>
      <c r="R849" s="243"/>
      <c r="S849" s="243"/>
      <c r="T849" s="24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5" t="s">
        <v>186</v>
      </c>
      <c r="AU849" s="245" t="s">
        <v>78</v>
      </c>
      <c r="AV849" s="14" t="s">
        <v>78</v>
      </c>
      <c r="AW849" s="14" t="s">
        <v>188</v>
      </c>
      <c r="AX849" s="14" t="s">
        <v>68</v>
      </c>
      <c r="AY849" s="245" t="s">
        <v>175</v>
      </c>
    </row>
    <row r="850" s="15" customFormat="1">
      <c r="A850" s="15"/>
      <c r="B850" s="246"/>
      <c r="C850" s="247"/>
      <c r="D850" s="226" t="s">
        <v>186</v>
      </c>
      <c r="E850" s="248" t="s">
        <v>19</v>
      </c>
      <c r="F850" s="249" t="s">
        <v>191</v>
      </c>
      <c r="G850" s="247"/>
      <c r="H850" s="250">
        <v>306.67000000000002</v>
      </c>
      <c r="I850" s="251"/>
      <c r="J850" s="247"/>
      <c r="K850" s="247"/>
      <c r="L850" s="252"/>
      <c r="M850" s="253"/>
      <c r="N850" s="254"/>
      <c r="O850" s="254"/>
      <c r="P850" s="254"/>
      <c r="Q850" s="254"/>
      <c r="R850" s="254"/>
      <c r="S850" s="254"/>
      <c r="T850" s="25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56" t="s">
        <v>186</v>
      </c>
      <c r="AU850" s="256" t="s">
        <v>78</v>
      </c>
      <c r="AV850" s="15" t="s">
        <v>182</v>
      </c>
      <c r="AW850" s="15" t="s">
        <v>188</v>
      </c>
      <c r="AX850" s="15" t="s">
        <v>76</v>
      </c>
      <c r="AY850" s="256" t="s">
        <v>175</v>
      </c>
    </row>
    <row r="851" s="2" customFormat="1" ht="24.15" customHeight="1">
      <c r="A851" s="40"/>
      <c r="B851" s="41"/>
      <c r="C851" s="206" t="s">
        <v>893</v>
      </c>
      <c r="D851" s="206" t="s">
        <v>177</v>
      </c>
      <c r="E851" s="207" t="s">
        <v>894</v>
      </c>
      <c r="F851" s="208" t="s">
        <v>895</v>
      </c>
      <c r="G851" s="209" t="s">
        <v>180</v>
      </c>
      <c r="H851" s="210">
        <v>414.47000000000003</v>
      </c>
      <c r="I851" s="211"/>
      <c r="J851" s="212">
        <f>ROUND(I851*H851,2)</f>
        <v>0</v>
      </c>
      <c r="K851" s="208" t="s">
        <v>181</v>
      </c>
      <c r="L851" s="46"/>
      <c r="M851" s="213" t="s">
        <v>19</v>
      </c>
      <c r="N851" s="214" t="s">
        <v>39</v>
      </c>
      <c r="O851" s="86"/>
      <c r="P851" s="215">
        <f>O851*H851</f>
        <v>0</v>
      </c>
      <c r="Q851" s="215">
        <v>0</v>
      </c>
      <c r="R851" s="215">
        <f>Q851*H851</f>
        <v>0</v>
      </c>
      <c r="S851" s="215">
        <v>0</v>
      </c>
      <c r="T851" s="216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17" t="s">
        <v>182</v>
      </c>
      <c r="AT851" s="217" t="s">
        <v>177</v>
      </c>
      <c r="AU851" s="217" t="s">
        <v>78</v>
      </c>
      <c r="AY851" s="19" t="s">
        <v>175</v>
      </c>
      <c r="BE851" s="218">
        <f>IF(N851="základní",J851,0)</f>
        <v>0</v>
      </c>
      <c r="BF851" s="218">
        <f>IF(N851="snížená",J851,0)</f>
        <v>0</v>
      </c>
      <c r="BG851" s="218">
        <f>IF(N851="zákl. přenesená",J851,0)</f>
        <v>0</v>
      </c>
      <c r="BH851" s="218">
        <f>IF(N851="sníž. přenesená",J851,0)</f>
        <v>0</v>
      </c>
      <c r="BI851" s="218">
        <f>IF(N851="nulová",J851,0)</f>
        <v>0</v>
      </c>
      <c r="BJ851" s="19" t="s">
        <v>76</v>
      </c>
      <c r="BK851" s="218">
        <f>ROUND(I851*H851,2)</f>
        <v>0</v>
      </c>
      <c r="BL851" s="19" t="s">
        <v>182</v>
      </c>
      <c r="BM851" s="217" t="s">
        <v>896</v>
      </c>
    </row>
    <row r="852" s="2" customFormat="1">
      <c r="A852" s="40"/>
      <c r="B852" s="41"/>
      <c r="C852" s="42"/>
      <c r="D852" s="219" t="s">
        <v>184</v>
      </c>
      <c r="E852" s="42"/>
      <c r="F852" s="220" t="s">
        <v>897</v>
      </c>
      <c r="G852" s="42"/>
      <c r="H852" s="42"/>
      <c r="I852" s="221"/>
      <c r="J852" s="42"/>
      <c r="K852" s="42"/>
      <c r="L852" s="46"/>
      <c r="M852" s="222"/>
      <c r="N852" s="223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184</v>
      </c>
      <c r="AU852" s="19" t="s">
        <v>78</v>
      </c>
    </row>
    <row r="853" s="14" customFormat="1">
      <c r="A853" s="14"/>
      <c r="B853" s="235"/>
      <c r="C853" s="236"/>
      <c r="D853" s="226" t="s">
        <v>186</v>
      </c>
      <c r="E853" s="237" t="s">
        <v>19</v>
      </c>
      <c r="F853" s="238" t="s">
        <v>898</v>
      </c>
      <c r="G853" s="236"/>
      <c r="H853" s="239">
        <v>414.46999999999997</v>
      </c>
      <c r="I853" s="240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45" t="s">
        <v>186</v>
      </c>
      <c r="AU853" s="245" t="s">
        <v>78</v>
      </c>
      <c r="AV853" s="14" t="s">
        <v>78</v>
      </c>
      <c r="AW853" s="14" t="s">
        <v>188</v>
      </c>
      <c r="AX853" s="14" t="s">
        <v>68</v>
      </c>
      <c r="AY853" s="245" t="s">
        <v>175</v>
      </c>
    </row>
    <row r="854" s="15" customFormat="1">
      <c r="A854" s="15"/>
      <c r="B854" s="246"/>
      <c r="C854" s="247"/>
      <c r="D854" s="226" t="s">
        <v>186</v>
      </c>
      <c r="E854" s="248" t="s">
        <v>19</v>
      </c>
      <c r="F854" s="249" t="s">
        <v>191</v>
      </c>
      <c r="G854" s="247"/>
      <c r="H854" s="250">
        <v>414.46999999999997</v>
      </c>
      <c r="I854" s="251"/>
      <c r="J854" s="247"/>
      <c r="K854" s="247"/>
      <c r="L854" s="252"/>
      <c r="M854" s="253"/>
      <c r="N854" s="254"/>
      <c r="O854" s="254"/>
      <c r="P854" s="254"/>
      <c r="Q854" s="254"/>
      <c r="R854" s="254"/>
      <c r="S854" s="254"/>
      <c r="T854" s="25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56" t="s">
        <v>186</v>
      </c>
      <c r="AU854" s="256" t="s">
        <v>78</v>
      </c>
      <c r="AV854" s="15" t="s">
        <v>182</v>
      </c>
      <c r="AW854" s="15" t="s">
        <v>188</v>
      </c>
      <c r="AX854" s="15" t="s">
        <v>76</v>
      </c>
      <c r="AY854" s="256" t="s">
        <v>175</v>
      </c>
    </row>
    <row r="855" s="2" customFormat="1" ht="24.15" customHeight="1">
      <c r="A855" s="40"/>
      <c r="B855" s="41"/>
      <c r="C855" s="206" t="s">
        <v>899</v>
      </c>
      <c r="D855" s="206" t="s">
        <v>177</v>
      </c>
      <c r="E855" s="207" t="s">
        <v>900</v>
      </c>
      <c r="F855" s="208" t="s">
        <v>901</v>
      </c>
      <c r="G855" s="209" t="s">
        <v>180</v>
      </c>
      <c r="H855" s="210">
        <v>9.5449999999999999</v>
      </c>
      <c r="I855" s="211"/>
      <c r="J855" s="212">
        <f>ROUND(I855*H855,2)</f>
        <v>0</v>
      </c>
      <c r="K855" s="208" t="s">
        <v>181</v>
      </c>
      <c r="L855" s="46"/>
      <c r="M855" s="213" t="s">
        <v>19</v>
      </c>
      <c r="N855" s="214" t="s">
        <v>39</v>
      </c>
      <c r="O855" s="86"/>
      <c r="P855" s="215">
        <f>O855*H855</f>
        <v>0</v>
      </c>
      <c r="Q855" s="215">
        <v>0</v>
      </c>
      <c r="R855" s="215">
        <f>Q855*H855</f>
        <v>0</v>
      </c>
      <c r="S855" s="215">
        <v>0</v>
      </c>
      <c r="T855" s="216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17" t="s">
        <v>182</v>
      </c>
      <c r="AT855" s="217" t="s">
        <v>177</v>
      </c>
      <c r="AU855" s="217" t="s">
        <v>78</v>
      </c>
      <c r="AY855" s="19" t="s">
        <v>175</v>
      </c>
      <c r="BE855" s="218">
        <f>IF(N855="základní",J855,0)</f>
        <v>0</v>
      </c>
      <c r="BF855" s="218">
        <f>IF(N855="snížená",J855,0)</f>
        <v>0</v>
      </c>
      <c r="BG855" s="218">
        <f>IF(N855="zákl. přenesená",J855,0)</f>
        <v>0</v>
      </c>
      <c r="BH855" s="218">
        <f>IF(N855="sníž. přenesená",J855,0)</f>
        <v>0</v>
      </c>
      <c r="BI855" s="218">
        <f>IF(N855="nulová",J855,0)</f>
        <v>0</v>
      </c>
      <c r="BJ855" s="19" t="s">
        <v>76</v>
      </c>
      <c r="BK855" s="218">
        <f>ROUND(I855*H855,2)</f>
        <v>0</v>
      </c>
      <c r="BL855" s="19" t="s">
        <v>182</v>
      </c>
      <c r="BM855" s="217" t="s">
        <v>902</v>
      </c>
    </row>
    <row r="856" s="2" customFormat="1">
      <c r="A856" s="40"/>
      <c r="B856" s="41"/>
      <c r="C856" s="42"/>
      <c r="D856" s="219" t="s">
        <v>184</v>
      </c>
      <c r="E856" s="42"/>
      <c r="F856" s="220" t="s">
        <v>903</v>
      </c>
      <c r="G856" s="42"/>
      <c r="H856" s="42"/>
      <c r="I856" s="221"/>
      <c r="J856" s="42"/>
      <c r="K856" s="42"/>
      <c r="L856" s="46"/>
      <c r="M856" s="222"/>
      <c r="N856" s="223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184</v>
      </c>
      <c r="AU856" s="19" t="s">
        <v>78</v>
      </c>
    </row>
    <row r="857" s="13" customFormat="1">
      <c r="A857" s="13"/>
      <c r="B857" s="224"/>
      <c r="C857" s="225"/>
      <c r="D857" s="226" t="s">
        <v>186</v>
      </c>
      <c r="E857" s="227" t="s">
        <v>19</v>
      </c>
      <c r="F857" s="228" t="s">
        <v>187</v>
      </c>
      <c r="G857" s="225"/>
      <c r="H857" s="227" t="s">
        <v>19</v>
      </c>
      <c r="I857" s="229"/>
      <c r="J857" s="225"/>
      <c r="K857" s="225"/>
      <c r="L857" s="230"/>
      <c r="M857" s="231"/>
      <c r="N857" s="232"/>
      <c r="O857" s="232"/>
      <c r="P857" s="232"/>
      <c r="Q857" s="232"/>
      <c r="R857" s="232"/>
      <c r="S857" s="232"/>
      <c r="T857" s="23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4" t="s">
        <v>186</v>
      </c>
      <c r="AU857" s="234" t="s">
        <v>78</v>
      </c>
      <c r="AV857" s="13" t="s">
        <v>76</v>
      </c>
      <c r="AW857" s="13" t="s">
        <v>188</v>
      </c>
      <c r="AX857" s="13" t="s">
        <v>68</v>
      </c>
      <c r="AY857" s="234" t="s">
        <v>175</v>
      </c>
    </row>
    <row r="858" s="13" customFormat="1">
      <c r="A858" s="13"/>
      <c r="B858" s="224"/>
      <c r="C858" s="225"/>
      <c r="D858" s="226" t="s">
        <v>186</v>
      </c>
      <c r="E858" s="227" t="s">
        <v>19</v>
      </c>
      <c r="F858" s="228" t="s">
        <v>189</v>
      </c>
      <c r="G858" s="225"/>
      <c r="H858" s="227" t="s">
        <v>19</v>
      </c>
      <c r="I858" s="229"/>
      <c r="J858" s="225"/>
      <c r="K858" s="225"/>
      <c r="L858" s="230"/>
      <c r="M858" s="231"/>
      <c r="N858" s="232"/>
      <c r="O858" s="232"/>
      <c r="P858" s="232"/>
      <c r="Q858" s="232"/>
      <c r="R858" s="232"/>
      <c r="S858" s="232"/>
      <c r="T858" s="23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4" t="s">
        <v>186</v>
      </c>
      <c r="AU858" s="234" t="s">
        <v>78</v>
      </c>
      <c r="AV858" s="13" t="s">
        <v>76</v>
      </c>
      <c r="AW858" s="13" t="s">
        <v>188</v>
      </c>
      <c r="AX858" s="13" t="s">
        <v>68</v>
      </c>
      <c r="AY858" s="234" t="s">
        <v>175</v>
      </c>
    </row>
    <row r="859" s="14" customFormat="1">
      <c r="A859" s="14"/>
      <c r="B859" s="235"/>
      <c r="C859" s="236"/>
      <c r="D859" s="226" t="s">
        <v>186</v>
      </c>
      <c r="E859" s="237" t="s">
        <v>19</v>
      </c>
      <c r="F859" s="238" t="s">
        <v>829</v>
      </c>
      <c r="G859" s="236"/>
      <c r="H859" s="239">
        <v>9.5449999999999999</v>
      </c>
      <c r="I859" s="240"/>
      <c r="J859" s="236"/>
      <c r="K859" s="236"/>
      <c r="L859" s="241"/>
      <c r="M859" s="242"/>
      <c r="N859" s="243"/>
      <c r="O859" s="243"/>
      <c r="P859" s="243"/>
      <c r="Q859" s="243"/>
      <c r="R859" s="243"/>
      <c r="S859" s="243"/>
      <c r="T859" s="24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5" t="s">
        <v>186</v>
      </c>
      <c r="AU859" s="245" t="s">
        <v>78</v>
      </c>
      <c r="AV859" s="14" t="s">
        <v>78</v>
      </c>
      <c r="AW859" s="14" t="s">
        <v>188</v>
      </c>
      <c r="AX859" s="14" t="s">
        <v>68</v>
      </c>
      <c r="AY859" s="245" t="s">
        <v>175</v>
      </c>
    </row>
    <row r="860" s="15" customFormat="1">
      <c r="A860" s="15"/>
      <c r="B860" s="246"/>
      <c r="C860" s="247"/>
      <c r="D860" s="226" t="s">
        <v>186</v>
      </c>
      <c r="E860" s="248" t="s">
        <v>19</v>
      </c>
      <c r="F860" s="249" t="s">
        <v>191</v>
      </c>
      <c r="G860" s="247"/>
      <c r="H860" s="250">
        <v>9.5449999999999999</v>
      </c>
      <c r="I860" s="251"/>
      <c r="J860" s="247"/>
      <c r="K860" s="247"/>
      <c r="L860" s="252"/>
      <c r="M860" s="253"/>
      <c r="N860" s="254"/>
      <c r="O860" s="254"/>
      <c r="P860" s="254"/>
      <c r="Q860" s="254"/>
      <c r="R860" s="254"/>
      <c r="S860" s="254"/>
      <c r="T860" s="25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56" t="s">
        <v>186</v>
      </c>
      <c r="AU860" s="256" t="s">
        <v>78</v>
      </c>
      <c r="AV860" s="15" t="s">
        <v>182</v>
      </c>
      <c r="AW860" s="15" t="s">
        <v>188</v>
      </c>
      <c r="AX860" s="15" t="s">
        <v>76</v>
      </c>
      <c r="AY860" s="256" t="s">
        <v>175</v>
      </c>
    </row>
    <row r="861" s="2" customFormat="1" ht="24.15" customHeight="1">
      <c r="A861" s="40"/>
      <c r="B861" s="41"/>
      <c r="C861" s="206" t="s">
        <v>904</v>
      </c>
      <c r="D861" s="206" t="s">
        <v>177</v>
      </c>
      <c r="E861" s="207" t="s">
        <v>905</v>
      </c>
      <c r="F861" s="208" t="s">
        <v>906</v>
      </c>
      <c r="G861" s="209" t="s">
        <v>180</v>
      </c>
      <c r="H861" s="210">
        <v>426.60899999999998</v>
      </c>
      <c r="I861" s="211"/>
      <c r="J861" s="212">
        <f>ROUND(I861*H861,2)</f>
        <v>0</v>
      </c>
      <c r="K861" s="208" t="s">
        <v>181</v>
      </c>
      <c r="L861" s="46"/>
      <c r="M861" s="213" t="s">
        <v>19</v>
      </c>
      <c r="N861" s="214" t="s">
        <v>39</v>
      </c>
      <c r="O861" s="86"/>
      <c r="P861" s="215">
        <f>O861*H861</f>
        <v>0</v>
      </c>
      <c r="Q861" s="215">
        <v>0</v>
      </c>
      <c r="R861" s="215">
        <f>Q861*H861</f>
        <v>0</v>
      </c>
      <c r="S861" s="215">
        <v>0</v>
      </c>
      <c r="T861" s="216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17" t="s">
        <v>182</v>
      </c>
      <c r="AT861" s="217" t="s">
        <v>177</v>
      </c>
      <c r="AU861" s="217" t="s">
        <v>78</v>
      </c>
      <c r="AY861" s="19" t="s">
        <v>175</v>
      </c>
      <c r="BE861" s="218">
        <f>IF(N861="základní",J861,0)</f>
        <v>0</v>
      </c>
      <c r="BF861" s="218">
        <f>IF(N861="snížená",J861,0)</f>
        <v>0</v>
      </c>
      <c r="BG861" s="218">
        <f>IF(N861="zákl. přenesená",J861,0)</f>
        <v>0</v>
      </c>
      <c r="BH861" s="218">
        <f>IF(N861="sníž. přenesená",J861,0)</f>
        <v>0</v>
      </c>
      <c r="BI861" s="218">
        <f>IF(N861="nulová",J861,0)</f>
        <v>0</v>
      </c>
      <c r="BJ861" s="19" t="s">
        <v>76</v>
      </c>
      <c r="BK861" s="218">
        <f>ROUND(I861*H861,2)</f>
        <v>0</v>
      </c>
      <c r="BL861" s="19" t="s">
        <v>182</v>
      </c>
      <c r="BM861" s="217" t="s">
        <v>907</v>
      </c>
    </row>
    <row r="862" s="2" customFormat="1">
      <c r="A862" s="40"/>
      <c r="B862" s="41"/>
      <c r="C862" s="42"/>
      <c r="D862" s="219" t="s">
        <v>184</v>
      </c>
      <c r="E862" s="42"/>
      <c r="F862" s="220" t="s">
        <v>908</v>
      </c>
      <c r="G862" s="42"/>
      <c r="H862" s="42"/>
      <c r="I862" s="221"/>
      <c r="J862" s="42"/>
      <c r="K862" s="42"/>
      <c r="L862" s="46"/>
      <c r="M862" s="222"/>
      <c r="N862" s="223"/>
      <c r="O862" s="86"/>
      <c r="P862" s="86"/>
      <c r="Q862" s="86"/>
      <c r="R862" s="86"/>
      <c r="S862" s="86"/>
      <c r="T862" s="87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T862" s="19" t="s">
        <v>184</v>
      </c>
      <c r="AU862" s="19" t="s">
        <v>78</v>
      </c>
    </row>
    <row r="863" s="13" customFormat="1">
      <c r="A863" s="13"/>
      <c r="B863" s="224"/>
      <c r="C863" s="225"/>
      <c r="D863" s="226" t="s">
        <v>186</v>
      </c>
      <c r="E863" s="227" t="s">
        <v>19</v>
      </c>
      <c r="F863" s="228" t="s">
        <v>187</v>
      </c>
      <c r="G863" s="225"/>
      <c r="H863" s="227" t="s">
        <v>19</v>
      </c>
      <c r="I863" s="229"/>
      <c r="J863" s="225"/>
      <c r="K863" s="225"/>
      <c r="L863" s="230"/>
      <c r="M863" s="231"/>
      <c r="N863" s="232"/>
      <c r="O863" s="232"/>
      <c r="P863" s="232"/>
      <c r="Q863" s="232"/>
      <c r="R863" s="232"/>
      <c r="S863" s="232"/>
      <c r="T863" s="23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4" t="s">
        <v>186</v>
      </c>
      <c r="AU863" s="234" t="s">
        <v>78</v>
      </c>
      <c r="AV863" s="13" t="s">
        <v>76</v>
      </c>
      <c r="AW863" s="13" t="s">
        <v>188</v>
      </c>
      <c r="AX863" s="13" t="s">
        <v>68</v>
      </c>
      <c r="AY863" s="234" t="s">
        <v>175</v>
      </c>
    </row>
    <row r="864" s="13" customFormat="1">
      <c r="A864" s="13"/>
      <c r="B864" s="224"/>
      <c r="C864" s="225"/>
      <c r="D864" s="226" t="s">
        <v>186</v>
      </c>
      <c r="E864" s="227" t="s">
        <v>19</v>
      </c>
      <c r="F864" s="228" t="s">
        <v>189</v>
      </c>
      <c r="G864" s="225"/>
      <c r="H864" s="227" t="s">
        <v>19</v>
      </c>
      <c r="I864" s="229"/>
      <c r="J864" s="225"/>
      <c r="K864" s="225"/>
      <c r="L864" s="230"/>
      <c r="M864" s="231"/>
      <c r="N864" s="232"/>
      <c r="O864" s="232"/>
      <c r="P864" s="232"/>
      <c r="Q864" s="232"/>
      <c r="R864" s="232"/>
      <c r="S864" s="232"/>
      <c r="T864" s="23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4" t="s">
        <v>186</v>
      </c>
      <c r="AU864" s="234" t="s">
        <v>78</v>
      </c>
      <c r="AV864" s="13" t="s">
        <v>76</v>
      </c>
      <c r="AW864" s="13" t="s">
        <v>188</v>
      </c>
      <c r="AX864" s="13" t="s">
        <v>68</v>
      </c>
      <c r="AY864" s="234" t="s">
        <v>175</v>
      </c>
    </row>
    <row r="865" s="13" customFormat="1">
      <c r="A865" s="13"/>
      <c r="B865" s="224"/>
      <c r="C865" s="225"/>
      <c r="D865" s="226" t="s">
        <v>186</v>
      </c>
      <c r="E865" s="227" t="s">
        <v>19</v>
      </c>
      <c r="F865" s="228" t="s">
        <v>909</v>
      </c>
      <c r="G865" s="225"/>
      <c r="H865" s="227" t="s">
        <v>19</v>
      </c>
      <c r="I865" s="229"/>
      <c r="J865" s="225"/>
      <c r="K865" s="225"/>
      <c r="L865" s="230"/>
      <c r="M865" s="231"/>
      <c r="N865" s="232"/>
      <c r="O865" s="232"/>
      <c r="P865" s="232"/>
      <c r="Q865" s="232"/>
      <c r="R865" s="232"/>
      <c r="S865" s="232"/>
      <c r="T865" s="23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4" t="s">
        <v>186</v>
      </c>
      <c r="AU865" s="234" t="s">
        <v>78</v>
      </c>
      <c r="AV865" s="13" t="s">
        <v>76</v>
      </c>
      <c r="AW865" s="13" t="s">
        <v>188</v>
      </c>
      <c r="AX865" s="13" t="s">
        <v>68</v>
      </c>
      <c r="AY865" s="234" t="s">
        <v>175</v>
      </c>
    </row>
    <row r="866" s="13" customFormat="1">
      <c r="A866" s="13"/>
      <c r="B866" s="224"/>
      <c r="C866" s="225"/>
      <c r="D866" s="226" t="s">
        <v>186</v>
      </c>
      <c r="E866" s="227" t="s">
        <v>19</v>
      </c>
      <c r="F866" s="228" t="s">
        <v>425</v>
      </c>
      <c r="G866" s="225"/>
      <c r="H866" s="227" t="s">
        <v>19</v>
      </c>
      <c r="I866" s="229"/>
      <c r="J866" s="225"/>
      <c r="K866" s="225"/>
      <c r="L866" s="230"/>
      <c r="M866" s="231"/>
      <c r="N866" s="232"/>
      <c r="O866" s="232"/>
      <c r="P866" s="232"/>
      <c r="Q866" s="232"/>
      <c r="R866" s="232"/>
      <c r="S866" s="232"/>
      <c r="T866" s="23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4" t="s">
        <v>186</v>
      </c>
      <c r="AU866" s="234" t="s">
        <v>78</v>
      </c>
      <c r="AV866" s="13" t="s">
        <v>76</v>
      </c>
      <c r="AW866" s="13" t="s">
        <v>188</v>
      </c>
      <c r="AX866" s="13" t="s">
        <v>68</v>
      </c>
      <c r="AY866" s="234" t="s">
        <v>175</v>
      </c>
    </row>
    <row r="867" s="14" customFormat="1">
      <c r="A867" s="14"/>
      <c r="B867" s="235"/>
      <c r="C867" s="236"/>
      <c r="D867" s="226" t="s">
        <v>186</v>
      </c>
      <c r="E867" s="237" t="s">
        <v>19</v>
      </c>
      <c r="F867" s="238" t="s">
        <v>910</v>
      </c>
      <c r="G867" s="236"/>
      <c r="H867" s="239">
        <v>43.479999999999997</v>
      </c>
      <c r="I867" s="240"/>
      <c r="J867" s="236"/>
      <c r="K867" s="236"/>
      <c r="L867" s="241"/>
      <c r="M867" s="242"/>
      <c r="N867" s="243"/>
      <c r="O867" s="243"/>
      <c r="P867" s="243"/>
      <c r="Q867" s="243"/>
      <c r="R867" s="243"/>
      <c r="S867" s="243"/>
      <c r="T867" s="24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5" t="s">
        <v>186</v>
      </c>
      <c r="AU867" s="245" t="s">
        <v>78</v>
      </c>
      <c r="AV867" s="14" t="s">
        <v>78</v>
      </c>
      <c r="AW867" s="14" t="s">
        <v>188</v>
      </c>
      <c r="AX867" s="14" t="s">
        <v>68</v>
      </c>
      <c r="AY867" s="245" t="s">
        <v>175</v>
      </c>
    </row>
    <row r="868" s="14" customFormat="1">
      <c r="A868" s="14"/>
      <c r="B868" s="235"/>
      <c r="C868" s="236"/>
      <c r="D868" s="226" t="s">
        <v>186</v>
      </c>
      <c r="E868" s="237" t="s">
        <v>19</v>
      </c>
      <c r="F868" s="238" t="s">
        <v>911</v>
      </c>
      <c r="G868" s="236"/>
      <c r="H868" s="239">
        <v>24.400000000000002</v>
      </c>
      <c r="I868" s="240"/>
      <c r="J868" s="236"/>
      <c r="K868" s="236"/>
      <c r="L868" s="241"/>
      <c r="M868" s="242"/>
      <c r="N868" s="243"/>
      <c r="O868" s="243"/>
      <c r="P868" s="243"/>
      <c r="Q868" s="243"/>
      <c r="R868" s="243"/>
      <c r="S868" s="243"/>
      <c r="T868" s="24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45" t="s">
        <v>186</v>
      </c>
      <c r="AU868" s="245" t="s">
        <v>78</v>
      </c>
      <c r="AV868" s="14" t="s">
        <v>78</v>
      </c>
      <c r="AW868" s="14" t="s">
        <v>188</v>
      </c>
      <c r="AX868" s="14" t="s">
        <v>68</v>
      </c>
      <c r="AY868" s="245" t="s">
        <v>175</v>
      </c>
    </row>
    <row r="869" s="14" customFormat="1">
      <c r="A869" s="14"/>
      <c r="B869" s="235"/>
      <c r="C869" s="236"/>
      <c r="D869" s="226" t="s">
        <v>186</v>
      </c>
      <c r="E869" s="237" t="s">
        <v>19</v>
      </c>
      <c r="F869" s="238" t="s">
        <v>912</v>
      </c>
      <c r="G869" s="236"/>
      <c r="H869" s="239">
        <v>38.994000000000007</v>
      </c>
      <c r="I869" s="240"/>
      <c r="J869" s="236"/>
      <c r="K869" s="236"/>
      <c r="L869" s="241"/>
      <c r="M869" s="242"/>
      <c r="N869" s="243"/>
      <c r="O869" s="243"/>
      <c r="P869" s="243"/>
      <c r="Q869" s="243"/>
      <c r="R869" s="243"/>
      <c r="S869" s="243"/>
      <c r="T869" s="24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5" t="s">
        <v>186</v>
      </c>
      <c r="AU869" s="245" t="s">
        <v>78</v>
      </c>
      <c r="AV869" s="14" t="s">
        <v>78</v>
      </c>
      <c r="AW869" s="14" t="s">
        <v>188</v>
      </c>
      <c r="AX869" s="14" t="s">
        <v>68</v>
      </c>
      <c r="AY869" s="245" t="s">
        <v>175</v>
      </c>
    </row>
    <row r="870" s="14" customFormat="1">
      <c r="A870" s="14"/>
      <c r="B870" s="235"/>
      <c r="C870" s="236"/>
      <c r="D870" s="226" t="s">
        <v>186</v>
      </c>
      <c r="E870" s="237" t="s">
        <v>19</v>
      </c>
      <c r="F870" s="238" t="s">
        <v>913</v>
      </c>
      <c r="G870" s="236"/>
      <c r="H870" s="239">
        <v>15.999999999999996</v>
      </c>
      <c r="I870" s="240"/>
      <c r="J870" s="236"/>
      <c r="K870" s="236"/>
      <c r="L870" s="241"/>
      <c r="M870" s="242"/>
      <c r="N870" s="243"/>
      <c r="O870" s="243"/>
      <c r="P870" s="243"/>
      <c r="Q870" s="243"/>
      <c r="R870" s="243"/>
      <c r="S870" s="243"/>
      <c r="T870" s="24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5" t="s">
        <v>186</v>
      </c>
      <c r="AU870" s="245" t="s">
        <v>78</v>
      </c>
      <c r="AV870" s="14" t="s">
        <v>78</v>
      </c>
      <c r="AW870" s="14" t="s">
        <v>188</v>
      </c>
      <c r="AX870" s="14" t="s">
        <v>68</v>
      </c>
      <c r="AY870" s="245" t="s">
        <v>175</v>
      </c>
    </row>
    <row r="871" s="14" customFormat="1">
      <c r="A871" s="14"/>
      <c r="B871" s="235"/>
      <c r="C871" s="236"/>
      <c r="D871" s="226" t="s">
        <v>186</v>
      </c>
      <c r="E871" s="237" t="s">
        <v>19</v>
      </c>
      <c r="F871" s="238" t="s">
        <v>914</v>
      </c>
      <c r="G871" s="236"/>
      <c r="H871" s="239">
        <v>30.359999999999999</v>
      </c>
      <c r="I871" s="240"/>
      <c r="J871" s="236"/>
      <c r="K871" s="236"/>
      <c r="L871" s="241"/>
      <c r="M871" s="242"/>
      <c r="N871" s="243"/>
      <c r="O871" s="243"/>
      <c r="P871" s="243"/>
      <c r="Q871" s="243"/>
      <c r="R871" s="243"/>
      <c r="S871" s="243"/>
      <c r="T871" s="24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5" t="s">
        <v>186</v>
      </c>
      <c r="AU871" s="245" t="s">
        <v>78</v>
      </c>
      <c r="AV871" s="14" t="s">
        <v>78</v>
      </c>
      <c r="AW871" s="14" t="s">
        <v>188</v>
      </c>
      <c r="AX871" s="14" t="s">
        <v>68</v>
      </c>
      <c r="AY871" s="245" t="s">
        <v>175</v>
      </c>
    </row>
    <row r="872" s="14" customFormat="1">
      <c r="A872" s="14"/>
      <c r="B872" s="235"/>
      <c r="C872" s="236"/>
      <c r="D872" s="226" t="s">
        <v>186</v>
      </c>
      <c r="E872" s="237" t="s">
        <v>19</v>
      </c>
      <c r="F872" s="238" t="s">
        <v>915</v>
      </c>
      <c r="G872" s="236"/>
      <c r="H872" s="239">
        <v>25.659999999999997</v>
      </c>
      <c r="I872" s="240"/>
      <c r="J872" s="236"/>
      <c r="K872" s="236"/>
      <c r="L872" s="241"/>
      <c r="M872" s="242"/>
      <c r="N872" s="243"/>
      <c r="O872" s="243"/>
      <c r="P872" s="243"/>
      <c r="Q872" s="243"/>
      <c r="R872" s="243"/>
      <c r="S872" s="243"/>
      <c r="T872" s="24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5" t="s">
        <v>186</v>
      </c>
      <c r="AU872" s="245" t="s">
        <v>78</v>
      </c>
      <c r="AV872" s="14" t="s">
        <v>78</v>
      </c>
      <c r="AW872" s="14" t="s">
        <v>188</v>
      </c>
      <c r="AX872" s="14" t="s">
        <v>68</v>
      </c>
      <c r="AY872" s="245" t="s">
        <v>175</v>
      </c>
    </row>
    <row r="873" s="14" customFormat="1">
      <c r="A873" s="14"/>
      <c r="B873" s="235"/>
      <c r="C873" s="236"/>
      <c r="D873" s="226" t="s">
        <v>186</v>
      </c>
      <c r="E873" s="237" t="s">
        <v>19</v>
      </c>
      <c r="F873" s="238" t="s">
        <v>916</v>
      </c>
      <c r="G873" s="236"/>
      <c r="H873" s="239">
        <v>29.399999999999999</v>
      </c>
      <c r="I873" s="240"/>
      <c r="J873" s="236"/>
      <c r="K873" s="236"/>
      <c r="L873" s="241"/>
      <c r="M873" s="242"/>
      <c r="N873" s="243"/>
      <c r="O873" s="243"/>
      <c r="P873" s="243"/>
      <c r="Q873" s="243"/>
      <c r="R873" s="243"/>
      <c r="S873" s="243"/>
      <c r="T873" s="24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5" t="s">
        <v>186</v>
      </c>
      <c r="AU873" s="245" t="s">
        <v>78</v>
      </c>
      <c r="AV873" s="14" t="s">
        <v>78</v>
      </c>
      <c r="AW873" s="14" t="s">
        <v>188</v>
      </c>
      <c r="AX873" s="14" t="s">
        <v>68</v>
      </c>
      <c r="AY873" s="245" t="s">
        <v>175</v>
      </c>
    </row>
    <row r="874" s="14" customFormat="1">
      <c r="A874" s="14"/>
      <c r="B874" s="235"/>
      <c r="C874" s="236"/>
      <c r="D874" s="226" t="s">
        <v>186</v>
      </c>
      <c r="E874" s="237" t="s">
        <v>19</v>
      </c>
      <c r="F874" s="238" t="s">
        <v>917</v>
      </c>
      <c r="G874" s="236"/>
      <c r="H874" s="239">
        <v>8.4799999999999986</v>
      </c>
      <c r="I874" s="240"/>
      <c r="J874" s="236"/>
      <c r="K874" s="236"/>
      <c r="L874" s="241"/>
      <c r="M874" s="242"/>
      <c r="N874" s="243"/>
      <c r="O874" s="243"/>
      <c r="P874" s="243"/>
      <c r="Q874" s="243"/>
      <c r="R874" s="243"/>
      <c r="S874" s="243"/>
      <c r="T874" s="24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5" t="s">
        <v>186</v>
      </c>
      <c r="AU874" s="245" t="s">
        <v>78</v>
      </c>
      <c r="AV874" s="14" t="s">
        <v>78</v>
      </c>
      <c r="AW874" s="14" t="s">
        <v>188</v>
      </c>
      <c r="AX874" s="14" t="s">
        <v>68</v>
      </c>
      <c r="AY874" s="245" t="s">
        <v>175</v>
      </c>
    </row>
    <row r="875" s="14" customFormat="1">
      <c r="A875" s="14"/>
      <c r="B875" s="235"/>
      <c r="C875" s="236"/>
      <c r="D875" s="226" t="s">
        <v>186</v>
      </c>
      <c r="E875" s="237" t="s">
        <v>19</v>
      </c>
      <c r="F875" s="238" t="s">
        <v>918</v>
      </c>
      <c r="G875" s="236"/>
      <c r="H875" s="239">
        <v>26.159999999999997</v>
      </c>
      <c r="I875" s="240"/>
      <c r="J875" s="236"/>
      <c r="K875" s="236"/>
      <c r="L875" s="241"/>
      <c r="M875" s="242"/>
      <c r="N875" s="243"/>
      <c r="O875" s="243"/>
      <c r="P875" s="243"/>
      <c r="Q875" s="243"/>
      <c r="R875" s="243"/>
      <c r="S875" s="243"/>
      <c r="T875" s="24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5" t="s">
        <v>186</v>
      </c>
      <c r="AU875" s="245" t="s">
        <v>78</v>
      </c>
      <c r="AV875" s="14" t="s">
        <v>78</v>
      </c>
      <c r="AW875" s="14" t="s">
        <v>188</v>
      </c>
      <c r="AX875" s="14" t="s">
        <v>68</v>
      </c>
      <c r="AY875" s="245" t="s">
        <v>175</v>
      </c>
    </row>
    <row r="876" s="13" customFormat="1">
      <c r="A876" s="13"/>
      <c r="B876" s="224"/>
      <c r="C876" s="225"/>
      <c r="D876" s="226" t="s">
        <v>186</v>
      </c>
      <c r="E876" s="227" t="s">
        <v>19</v>
      </c>
      <c r="F876" s="228" t="s">
        <v>189</v>
      </c>
      <c r="G876" s="225"/>
      <c r="H876" s="227" t="s">
        <v>19</v>
      </c>
      <c r="I876" s="229"/>
      <c r="J876" s="225"/>
      <c r="K876" s="225"/>
      <c r="L876" s="230"/>
      <c r="M876" s="231"/>
      <c r="N876" s="232"/>
      <c r="O876" s="232"/>
      <c r="P876" s="232"/>
      <c r="Q876" s="232"/>
      <c r="R876" s="232"/>
      <c r="S876" s="232"/>
      <c r="T876" s="23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4" t="s">
        <v>186</v>
      </c>
      <c r="AU876" s="234" t="s">
        <v>78</v>
      </c>
      <c r="AV876" s="13" t="s">
        <v>76</v>
      </c>
      <c r="AW876" s="13" t="s">
        <v>188</v>
      </c>
      <c r="AX876" s="13" t="s">
        <v>68</v>
      </c>
      <c r="AY876" s="234" t="s">
        <v>175</v>
      </c>
    </row>
    <row r="877" s="13" customFormat="1">
      <c r="A877" s="13"/>
      <c r="B877" s="224"/>
      <c r="C877" s="225"/>
      <c r="D877" s="226" t="s">
        <v>186</v>
      </c>
      <c r="E877" s="227" t="s">
        <v>19</v>
      </c>
      <c r="F877" s="228" t="s">
        <v>428</v>
      </c>
      <c r="G877" s="225"/>
      <c r="H877" s="227" t="s">
        <v>19</v>
      </c>
      <c r="I877" s="229"/>
      <c r="J877" s="225"/>
      <c r="K877" s="225"/>
      <c r="L877" s="230"/>
      <c r="M877" s="231"/>
      <c r="N877" s="232"/>
      <c r="O877" s="232"/>
      <c r="P877" s="232"/>
      <c r="Q877" s="232"/>
      <c r="R877" s="232"/>
      <c r="S877" s="232"/>
      <c r="T877" s="23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4" t="s">
        <v>186</v>
      </c>
      <c r="AU877" s="234" t="s">
        <v>78</v>
      </c>
      <c r="AV877" s="13" t="s">
        <v>76</v>
      </c>
      <c r="AW877" s="13" t="s">
        <v>188</v>
      </c>
      <c r="AX877" s="13" t="s">
        <v>68</v>
      </c>
      <c r="AY877" s="234" t="s">
        <v>175</v>
      </c>
    </row>
    <row r="878" s="14" customFormat="1">
      <c r="A878" s="14"/>
      <c r="B878" s="235"/>
      <c r="C878" s="236"/>
      <c r="D878" s="226" t="s">
        <v>186</v>
      </c>
      <c r="E878" s="237" t="s">
        <v>19</v>
      </c>
      <c r="F878" s="238" t="s">
        <v>919</v>
      </c>
      <c r="G878" s="236"/>
      <c r="H878" s="239">
        <v>73.279999999999987</v>
      </c>
      <c r="I878" s="240"/>
      <c r="J878" s="236"/>
      <c r="K878" s="236"/>
      <c r="L878" s="241"/>
      <c r="M878" s="242"/>
      <c r="N878" s="243"/>
      <c r="O878" s="243"/>
      <c r="P878" s="243"/>
      <c r="Q878" s="243"/>
      <c r="R878" s="243"/>
      <c r="S878" s="243"/>
      <c r="T878" s="24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5" t="s">
        <v>186</v>
      </c>
      <c r="AU878" s="245" t="s">
        <v>78</v>
      </c>
      <c r="AV878" s="14" t="s">
        <v>78</v>
      </c>
      <c r="AW878" s="14" t="s">
        <v>188</v>
      </c>
      <c r="AX878" s="14" t="s">
        <v>68</v>
      </c>
      <c r="AY878" s="245" t="s">
        <v>175</v>
      </c>
    </row>
    <row r="879" s="14" customFormat="1">
      <c r="A879" s="14"/>
      <c r="B879" s="235"/>
      <c r="C879" s="236"/>
      <c r="D879" s="226" t="s">
        <v>186</v>
      </c>
      <c r="E879" s="237" t="s">
        <v>19</v>
      </c>
      <c r="F879" s="238" t="s">
        <v>920</v>
      </c>
      <c r="G879" s="236"/>
      <c r="H879" s="239">
        <v>27.574999999999999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5" t="s">
        <v>186</v>
      </c>
      <c r="AU879" s="245" t="s">
        <v>78</v>
      </c>
      <c r="AV879" s="14" t="s">
        <v>78</v>
      </c>
      <c r="AW879" s="14" t="s">
        <v>188</v>
      </c>
      <c r="AX879" s="14" t="s">
        <v>68</v>
      </c>
      <c r="AY879" s="245" t="s">
        <v>175</v>
      </c>
    </row>
    <row r="880" s="14" customFormat="1">
      <c r="A880" s="14"/>
      <c r="B880" s="235"/>
      <c r="C880" s="236"/>
      <c r="D880" s="226" t="s">
        <v>186</v>
      </c>
      <c r="E880" s="237" t="s">
        <v>19</v>
      </c>
      <c r="F880" s="238" t="s">
        <v>921</v>
      </c>
      <c r="G880" s="236"/>
      <c r="H880" s="239">
        <v>26.119999999999997</v>
      </c>
      <c r="I880" s="240"/>
      <c r="J880" s="236"/>
      <c r="K880" s="236"/>
      <c r="L880" s="241"/>
      <c r="M880" s="242"/>
      <c r="N880" s="243"/>
      <c r="O880" s="243"/>
      <c r="P880" s="243"/>
      <c r="Q880" s="243"/>
      <c r="R880" s="243"/>
      <c r="S880" s="243"/>
      <c r="T880" s="24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5" t="s">
        <v>186</v>
      </c>
      <c r="AU880" s="245" t="s">
        <v>78</v>
      </c>
      <c r="AV880" s="14" t="s">
        <v>78</v>
      </c>
      <c r="AW880" s="14" t="s">
        <v>188</v>
      </c>
      <c r="AX880" s="14" t="s">
        <v>68</v>
      </c>
      <c r="AY880" s="245" t="s">
        <v>175</v>
      </c>
    </row>
    <row r="881" s="14" customFormat="1">
      <c r="A881" s="14"/>
      <c r="B881" s="235"/>
      <c r="C881" s="236"/>
      <c r="D881" s="226" t="s">
        <v>186</v>
      </c>
      <c r="E881" s="237" t="s">
        <v>19</v>
      </c>
      <c r="F881" s="238" t="s">
        <v>922</v>
      </c>
      <c r="G881" s="236"/>
      <c r="H881" s="239">
        <v>56.699999999999996</v>
      </c>
      <c r="I881" s="240"/>
      <c r="J881" s="236"/>
      <c r="K881" s="236"/>
      <c r="L881" s="241"/>
      <c r="M881" s="242"/>
      <c r="N881" s="243"/>
      <c r="O881" s="243"/>
      <c r="P881" s="243"/>
      <c r="Q881" s="243"/>
      <c r="R881" s="243"/>
      <c r="S881" s="243"/>
      <c r="T881" s="24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5" t="s">
        <v>186</v>
      </c>
      <c r="AU881" s="245" t="s">
        <v>78</v>
      </c>
      <c r="AV881" s="14" t="s">
        <v>78</v>
      </c>
      <c r="AW881" s="14" t="s">
        <v>188</v>
      </c>
      <c r="AX881" s="14" t="s">
        <v>68</v>
      </c>
      <c r="AY881" s="245" t="s">
        <v>175</v>
      </c>
    </row>
    <row r="882" s="15" customFormat="1">
      <c r="A882" s="15"/>
      <c r="B882" s="246"/>
      <c r="C882" s="247"/>
      <c r="D882" s="226" t="s">
        <v>186</v>
      </c>
      <c r="E882" s="248" t="s">
        <v>19</v>
      </c>
      <c r="F882" s="249" t="s">
        <v>191</v>
      </c>
      <c r="G882" s="247"/>
      <c r="H882" s="250">
        <v>426.60899999999992</v>
      </c>
      <c r="I882" s="251"/>
      <c r="J882" s="247"/>
      <c r="K882" s="247"/>
      <c r="L882" s="252"/>
      <c r="M882" s="253"/>
      <c r="N882" s="254"/>
      <c r="O882" s="254"/>
      <c r="P882" s="254"/>
      <c r="Q882" s="254"/>
      <c r="R882" s="254"/>
      <c r="S882" s="254"/>
      <c r="T882" s="25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56" t="s">
        <v>186</v>
      </c>
      <c r="AU882" s="256" t="s">
        <v>78</v>
      </c>
      <c r="AV882" s="15" t="s">
        <v>182</v>
      </c>
      <c r="AW882" s="15" t="s">
        <v>188</v>
      </c>
      <c r="AX882" s="15" t="s">
        <v>76</v>
      </c>
      <c r="AY882" s="256" t="s">
        <v>175</v>
      </c>
    </row>
    <row r="883" s="2" customFormat="1" ht="24.15" customHeight="1">
      <c r="A883" s="40"/>
      <c r="B883" s="41"/>
      <c r="C883" s="206" t="s">
        <v>923</v>
      </c>
      <c r="D883" s="206" t="s">
        <v>177</v>
      </c>
      <c r="E883" s="207" t="s">
        <v>924</v>
      </c>
      <c r="F883" s="208" t="s">
        <v>925</v>
      </c>
      <c r="G883" s="209" t="s">
        <v>180</v>
      </c>
      <c r="H883" s="210">
        <v>1938.8800000000001</v>
      </c>
      <c r="I883" s="211"/>
      <c r="J883" s="212">
        <f>ROUND(I883*H883,2)</f>
        <v>0</v>
      </c>
      <c r="K883" s="208" t="s">
        <v>181</v>
      </c>
      <c r="L883" s="46"/>
      <c r="M883" s="213" t="s">
        <v>19</v>
      </c>
      <c r="N883" s="214" t="s">
        <v>39</v>
      </c>
      <c r="O883" s="86"/>
      <c r="P883" s="215">
        <f>O883*H883</f>
        <v>0</v>
      </c>
      <c r="Q883" s="215">
        <v>0</v>
      </c>
      <c r="R883" s="215">
        <f>Q883*H883</f>
        <v>0</v>
      </c>
      <c r="S883" s="215">
        <v>0</v>
      </c>
      <c r="T883" s="216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17" t="s">
        <v>182</v>
      </c>
      <c r="AT883" s="217" t="s">
        <v>177</v>
      </c>
      <c r="AU883" s="217" t="s">
        <v>78</v>
      </c>
      <c r="AY883" s="19" t="s">
        <v>175</v>
      </c>
      <c r="BE883" s="218">
        <f>IF(N883="základní",J883,0)</f>
        <v>0</v>
      </c>
      <c r="BF883" s="218">
        <f>IF(N883="snížená",J883,0)</f>
        <v>0</v>
      </c>
      <c r="BG883" s="218">
        <f>IF(N883="zákl. přenesená",J883,0)</f>
        <v>0</v>
      </c>
      <c r="BH883" s="218">
        <f>IF(N883="sníž. přenesená",J883,0)</f>
        <v>0</v>
      </c>
      <c r="BI883" s="218">
        <f>IF(N883="nulová",J883,0)</f>
        <v>0</v>
      </c>
      <c r="BJ883" s="19" t="s">
        <v>76</v>
      </c>
      <c r="BK883" s="218">
        <f>ROUND(I883*H883,2)</f>
        <v>0</v>
      </c>
      <c r="BL883" s="19" t="s">
        <v>182</v>
      </c>
      <c r="BM883" s="217" t="s">
        <v>926</v>
      </c>
    </row>
    <row r="884" s="2" customFormat="1">
      <c r="A884" s="40"/>
      <c r="B884" s="41"/>
      <c r="C884" s="42"/>
      <c r="D884" s="219" t="s">
        <v>184</v>
      </c>
      <c r="E884" s="42"/>
      <c r="F884" s="220" t="s">
        <v>927</v>
      </c>
      <c r="G884" s="42"/>
      <c r="H884" s="42"/>
      <c r="I884" s="221"/>
      <c r="J884" s="42"/>
      <c r="K884" s="42"/>
      <c r="L884" s="46"/>
      <c r="M884" s="222"/>
      <c r="N884" s="223"/>
      <c r="O884" s="86"/>
      <c r="P884" s="86"/>
      <c r="Q884" s="86"/>
      <c r="R884" s="86"/>
      <c r="S884" s="86"/>
      <c r="T884" s="87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184</v>
      </c>
      <c r="AU884" s="19" t="s">
        <v>78</v>
      </c>
    </row>
    <row r="885" s="14" customFormat="1">
      <c r="A885" s="14"/>
      <c r="B885" s="235"/>
      <c r="C885" s="236"/>
      <c r="D885" s="226" t="s">
        <v>186</v>
      </c>
      <c r="E885" s="237" t="s">
        <v>19</v>
      </c>
      <c r="F885" s="238" t="s">
        <v>928</v>
      </c>
      <c r="G885" s="236"/>
      <c r="H885" s="239">
        <v>1938.8800000000001</v>
      </c>
      <c r="I885" s="240"/>
      <c r="J885" s="236"/>
      <c r="K885" s="236"/>
      <c r="L885" s="241"/>
      <c r="M885" s="242"/>
      <c r="N885" s="243"/>
      <c r="O885" s="243"/>
      <c r="P885" s="243"/>
      <c r="Q885" s="243"/>
      <c r="R885" s="243"/>
      <c r="S885" s="243"/>
      <c r="T885" s="24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5" t="s">
        <v>186</v>
      </c>
      <c r="AU885" s="245" t="s">
        <v>78</v>
      </c>
      <c r="AV885" s="14" t="s">
        <v>78</v>
      </c>
      <c r="AW885" s="14" t="s">
        <v>188</v>
      </c>
      <c r="AX885" s="14" t="s">
        <v>68</v>
      </c>
      <c r="AY885" s="245" t="s">
        <v>175</v>
      </c>
    </row>
    <row r="886" s="15" customFormat="1">
      <c r="A886" s="15"/>
      <c r="B886" s="246"/>
      <c r="C886" s="247"/>
      <c r="D886" s="226" t="s">
        <v>186</v>
      </c>
      <c r="E886" s="248" t="s">
        <v>19</v>
      </c>
      <c r="F886" s="249" t="s">
        <v>191</v>
      </c>
      <c r="G886" s="247"/>
      <c r="H886" s="250">
        <v>1938.8800000000001</v>
      </c>
      <c r="I886" s="251"/>
      <c r="J886" s="247"/>
      <c r="K886" s="247"/>
      <c r="L886" s="252"/>
      <c r="M886" s="253"/>
      <c r="N886" s="254"/>
      <c r="O886" s="254"/>
      <c r="P886" s="254"/>
      <c r="Q886" s="254"/>
      <c r="R886" s="254"/>
      <c r="S886" s="254"/>
      <c r="T886" s="25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56" t="s">
        <v>186</v>
      </c>
      <c r="AU886" s="256" t="s">
        <v>78</v>
      </c>
      <c r="AV886" s="15" t="s">
        <v>182</v>
      </c>
      <c r="AW886" s="15" t="s">
        <v>188</v>
      </c>
      <c r="AX886" s="15" t="s">
        <v>76</v>
      </c>
      <c r="AY886" s="256" t="s">
        <v>175</v>
      </c>
    </row>
    <row r="887" s="2" customFormat="1" ht="24.15" customHeight="1">
      <c r="A887" s="40"/>
      <c r="B887" s="41"/>
      <c r="C887" s="206" t="s">
        <v>929</v>
      </c>
      <c r="D887" s="206" t="s">
        <v>177</v>
      </c>
      <c r="E887" s="207" t="s">
        <v>930</v>
      </c>
      <c r="F887" s="208" t="s">
        <v>931</v>
      </c>
      <c r="G887" s="209" t="s">
        <v>402</v>
      </c>
      <c r="H887" s="210">
        <v>456.35000000000002</v>
      </c>
      <c r="I887" s="211"/>
      <c r="J887" s="212">
        <f>ROUND(I887*H887,2)</f>
        <v>0</v>
      </c>
      <c r="K887" s="208" t="s">
        <v>181</v>
      </c>
      <c r="L887" s="46"/>
      <c r="M887" s="213" t="s">
        <v>19</v>
      </c>
      <c r="N887" s="214" t="s">
        <v>39</v>
      </c>
      <c r="O887" s="86"/>
      <c r="P887" s="215">
        <f>O887*H887</f>
        <v>0</v>
      </c>
      <c r="Q887" s="215">
        <v>0</v>
      </c>
      <c r="R887" s="215">
        <f>Q887*H887</f>
        <v>0</v>
      </c>
      <c r="S887" s="215">
        <v>0</v>
      </c>
      <c r="T887" s="216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17" t="s">
        <v>182</v>
      </c>
      <c r="AT887" s="217" t="s">
        <v>177</v>
      </c>
      <c r="AU887" s="217" t="s">
        <v>78</v>
      </c>
      <c r="AY887" s="19" t="s">
        <v>175</v>
      </c>
      <c r="BE887" s="218">
        <f>IF(N887="základní",J887,0)</f>
        <v>0</v>
      </c>
      <c r="BF887" s="218">
        <f>IF(N887="snížená",J887,0)</f>
        <v>0</v>
      </c>
      <c r="BG887" s="218">
        <f>IF(N887="zákl. přenesená",J887,0)</f>
        <v>0</v>
      </c>
      <c r="BH887" s="218">
        <f>IF(N887="sníž. přenesená",J887,0)</f>
        <v>0</v>
      </c>
      <c r="BI887" s="218">
        <f>IF(N887="nulová",J887,0)</f>
        <v>0</v>
      </c>
      <c r="BJ887" s="19" t="s">
        <v>76</v>
      </c>
      <c r="BK887" s="218">
        <f>ROUND(I887*H887,2)</f>
        <v>0</v>
      </c>
      <c r="BL887" s="19" t="s">
        <v>182</v>
      </c>
      <c r="BM887" s="217" t="s">
        <v>932</v>
      </c>
    </row>
    <row r="888" s="2" customFormat="1">
      <c r="A888" s="40"/>
      <c r="B888" s="41"/>
      <c r="C888" s="42"/>
      <c r="D888" s="219" t="s">
        <v>184</v>
      </c>
      <c r="E888" s="42"/>
      <c r="F888" s="220" t="s">
        <v>933</v>
      </c>
      <c r="G888" s="42"/>
      <c r="H888" s="42"/>
      <c r="I888" s="221"/>
      <c r="J888" s="42"/>
      <c r="K888" s="42"/>
      <c r="L888" s="46"/>
      <c r="M888" s="222"/>
      <c r="N888" s="223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184</v>
      </c>
      <c r="AU888" s="19" t="s">
        <v>78</v>
      </c>
    </row>
    <row r="889" s="13" customFormat="1">
      <c r="A889" s="13"/>
      <c r="B889" s="224"/>
      <c r="C889" s="225"/>
      <c r="D889" s="226" t="s">
        <v>186</v>
      </c>
      <c r="E889" s="227" t="s">
        <v>19</v>
      </c>
      <c r="F889" s="228" t="s">
        <v>187</v>
      </c>
      <c r="G889" s="225"/>
      <c r="H889" s="227" t="s">
        <v>19</v>
      </c>
      <c r="I889" s="229"/>
      <c r="J889" s="225"/>
      <c r="K889" s="225"/>
      <c r="L889" s="230"/>
      <c r="M889" s="231"/>
      <c r="N889" s="232"/>
      <c r="O889" s="232"/>
      <c r="P889" s="232"/>
      <c r="Q889" s="232"/>
      <c r="R889" s="232"/>
      <c r="S889" s="232"/>
      <c r="T889" s="23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4" t="s">
        <v>186</v>
      </c>
      <c r="AU889" s="234" t="s">
        <v>78</v>
      </c>
      <c r="AV889" s="13" t="s">
        <v>76</v>
      </c>
      <c r="AW889" s="13" t="s">
        <v>188</v>
      </c>
      <c r="AX889" s="13" t="s">
        <v>68</v>
      </c>
      <c r="AY889" s="234" t="s">
        <v>175</v>
      </c>
    </row>
    <row r="890" s="13" customFormat="1">
      <c r="A890" s="13"/>
      <c r="B890" s="224"/>
      <c r="C890" s="225"/>
      <c r="D890" s="226" t="s">
        <v>186</v>
      </c>
      <c r="E890" s="227" t="s">
        <v>19</v>
      </c>
      <c r="F890" s="228" t="s">
        <v>189</v>
      </c>
      <c r="G890" s="225"/>
      <c r="H890" s="227" t="s">
        <v>19</v>
      </c>
      <c r="I890" s="229"/>
      <c r="J890" s="225"/>
      <c r="K890" s="225"/>
      <c r="L890" s="230"/>
      <c r="M890" s="231"/>
      <c r="N890" s="232"/>
      <c r="O890" s="232"/>
      <c r="P890" s="232"/>
      <c r="Q890" s="232"/>
      <c r="R890" s="232"/>
      <c r="S890" s="232"/>
      <c r="T890" s="23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4" t="s">
        <v>186</v>
      </c>
      <c r="AU890" s="234" t="s">
        <v>78</v>
      </c>
      <c r="AV890" s="13" t="s">
        <v>76</v>
      </c>
      <c r="AW890" s="13" t="s">
        <v>188</v>
      </c>
      <c r="AX890" s="13" t="s">
        <v>68</v>
      </c>
      <c r="AY890" s="234" t="s">
        <v>175</v>
      </c>
    </row>
    <row r="891" s="13" customFormat="1">
      <c r="A891" s="13"/>
      <c r="B891" s="224"/>
      <c r="C891" s="225"/>
      <c r="D891" s="226" t="s">
        <v>186</v>
      </c>
      <c r="E891" s="227" t="s">
        <v>19</v>
      </c>
      <c r="F891" s="228" t="s">
        <v>425</v>
      </c>
      <c r="G891" s="225"/>
      <c r="H891" s="227" t="s">
        <v>19</v>
      </c>
      <c r="I891" s="229"/>
      <c r="J891" s="225"/>
      <c r="K891" s="225"/>
      <c r="L891" s="230"/>
      <c r="M891" s="231"/>
      <c r="N891" s="232"/>
      <c r="O891" s="232"/>
      <c r="P891" s="232"/>
      <c r="Q891" s="232"/>
      <c r="R891" s="232"/>
      <c r="S891" s="232"/>
      <c r="T891" s="23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4" t="s">
        <v>186</v>
      </c>
      <c r="AU891" s="234" t="s">
        <v>78</v>
      </c>
      <c r="AV891" s="13" t="s">
        <v>76</v>
      </c>
      <c r="AW891" s="13" t="s">
        <v>188</v>
      </c>
      <c r="AX891" s="13" t="s">
        <v>68</v>
      </c>
      <c r="AY891" s="234" t="s">
        <v>175</v>
      </c>
    </row>
    <row r="892" s="14" customFormat="1">
      <c r="A892" s="14"/>
      <c r="B892" s="235"/>
      <c r="C892" s="236"/>
      <c r="D892" s="226" t="s">
        <v>186</v>
      </c>
      <c r="E892" s="237" t="s">
        <v>19</v>
      </c>
      <c r="F892" s="238" t="s">
        <v>934</v>
      </c>
      <c r="G892" s="236"/>
      <c r="H892" s="239">
        <v>234.01999999999998</v>
      </c>
      <c r="I892" s="240"/>
      <c r="J892" s="236"/>
      <c r="K892" s="236"/>
      <c r="L892" s="241"/>
      <c r="M892" s="242"/>
      <c r="N892" s="243"/>
      <c r="O892" s="243"/>
      <c r="P892" s="243"/>
      <c r="Q892" s="243"/>
      <c r="R892" s="243"/>
      <c r="S892" s="243"/>
      <c r="T892" s="24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5" t="s">
        <v>186</v>
      </c>
      <c r="AU892" s="245" t="s">
        <v>78</v>
      </c>
      <c r="AV892" s="14" t="s">
        <v>78</v>
      </c>
      <c r="AW892" s="14" t="s">
        <v>188</v>
      </c>
      <c r="AX892" s="14" t="s">
        <v>68</v>
      </c>
      <c r="AY892" s="245" t="s">
        <v>175</v>
      </c>
    </row>
    <row r="893" s="13" customFormat="1">
      <c r="A893" s="13"/>
      <c r="B893" s="224"/>
      <c r="C893" s="225"/>
      <c r="D893" s="226" t="s">
        <v>186</v>
      </c>
      <c r="E893" s="227" t="s">
        <v>19</v>
      </c>
      <c r="F893" s="228" t="s">
        <v>428</v>
      </c>
      <c r="G893" s="225"/>
      <c r="H893" s="227" t="s">
        <v>19</v>
      </c>
      <c r="I893" s="229"/>
      <c r="J893" s="225"/>
      <c r="K893" s="225"/>
      <c r="L893" s="230"/>
      <c r="M893" s="231"/>
      <c r="N893" s="232"/>
      <c r="O893" s="232"/>
      <c r="P893" s="232"/>
      <c r="Q893" s="232"/>
      <c r="R893" s="232"/>
      <c r="S893" s="232"/>
      <c r="T893" s="23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4" t="s">
        <v>186</v>
      </c>
      <c r="AU893" s="234" t="s">
        <v>78</v>
      </c>
      <c r="AV893" s="13" t="s">
        <v>76</v>
      </c>
      <c r="AW893" s="13" t="s">
        <v>188</v>
      </c>
      <c r="AX893" s="13" t="s">
        <v>68</v>
      </c>
      <c r="AY893" s="234" t="s">
        <v>175</v>
      </c>
    </row>
    <row r="894" s="14" customFormat="1">
      <c r="A894" s="14"/>
      <c r="B894" s="235"/>
      <c r="C894" s="236"/>
      <c r="D894" s="226" t="s">
        <v>186</v>
      </c>
      <c r="E894" s="237" t="s">
        <v>19</v>
      </c>
      <c r="F894" s="238" t="s">
        <v>935</v>
      </c>
      <c r="G894" s="236"/>
      <c r="H894" s="239">
        <v>222.33000000000001</v>
      </c>
      <c r="I894" s="240"/>
      <c r="J894" s="236"/>
      <c r="K894" s="236"/>
      <c r="L894" s="241"/>
      <c r="M894" s="242"/>
      <c r="N894" s="243"/>
      <c r="O894" s="243"/>
      <c r="P894" s="243"/>
      <c r="Q894" s="243"/>
      <c r="R894" s="243"/>
      <c r="S894" s="243"/>
      <c r="T894" s="24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5" t="s">
        <v>186</v>
      </c>
      <c r="AU894" s="245" t="s">
        <v>78</v>
      </c>
      <c r="AV894" s="14" t="s">
        <v>78</v>
      </c>
      <c r="AW894" s="14" t="s">
        <v>188</v>
      </c>
      <c r="AX894" s="14" t="s">
        <v>68</v>
      </c>
      <c r="AY894" s="245" t="s">
        <v>175</v>
      </c>
    </row>
    <row r="895" s="15" customFormat="1">
      <c r="A895" s="15"/>
      <c r="B895" s="246"/>
      <c r="C895" s="247"/>
      <c r="D895" s="226" t="s">
        <v>186</v>
      </c>
      <c r="E895" s="248" t="s">
        <v>19</v>
      </c>
      <c r="F895" s="249" t="s">
        <v>191</v>
      </c>
      <c r="G895" s="247"/>
      <c r="H895" s="250">
        <v>456.35000000000002</v>
      </c>
      <c r="I895" s="251"/>
      <c r="J895" s="247"/>
      <c r="K895" s="247"/>
      <c r="L895" s="252"/>
      <c r="M895" s="253"/>
      <c r="N895" s="254"/>
      <c r="O895" s="254"/>
      <c r="P895" s="254"/>
      <c r="Q895" s="254"/>
      <c r="R895" s="254"/>
      <c r="S895" s="254"/>
      <c r="T895" s="25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56" t="s">
        <v>186</v>
      </c>
      <c r="AU895" s="256" t="s">
        <v>78</v>
      </c>
      <c r="AV895" s="15" t="s">
        <v>182</v>
      </c>
      <c r="AW895" s="15" t="s">
        <v>188</v>
      </c>
      <c r="AX895" s="15" t="s">
        <v>76</v>
      </c>
      <c r="AY895" s="256" t="s">
        <v>175</v>
      </c>
    </row>
    <row r="896" s="2" customFormat="1" ht="24.15" customHeight="1">
      <c r="A896" s="40"/>
      <c r="B896" s="41"/>
      <c r="C896" s="257" t="s">
        <v>936</v>
      </c>
      <c r="D896" s="257" t="s">
        <v>303</v>
      </c>
      <c r="E896" s="258" t="s">
        <v>937</v>
      </c>
      <c r="F896" s="259" t="s">
        <v>938</v>
      </c>
      <c r="G896" s="260" t="s">
        <v>402</v>
      </c>
      <c r="H896" s="261">
        <v>479.16800000000001</v>
      </c>
      <c r="I896" s="262"/>
      <c r="J896" s="263">
        <f>ROUND(I896*H896,2)</f>
        <v>0</v>
      </c>
      <c r="K896" s="259" t="s">
        <v>181</v>
      </c>
      <c r="L896" s="264"/>
      <c r="M896" s="265" t="s">
        <v>19</v>
      </c>
      <c r="N896" s="266" t="s">
        <v>39</v>
      </c>
      <c r="O896" s="86"/>
      <c r="P896" s="215">
        <f>O896*H896</f>
        <v>0</v>
      </c>
      <c r="Q896" s="215">
        <v>0</v>
      </c>
      <c r="R896" s="215">
        <f>Q896*H896</f>
        <v>0</v>
      </c>
      <c r="S896" s="215">
        <v>0</v>
      </c>
      <c r="T896" s="216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17" t="s">
        <v>244</v>
      </c>
      <c r="AT896" s="217" t="s">
        <v>303</v>
      </c>
      <c r="AU896" s="217" t="s">
        <v>78</v>
      </c>
      <c r="AY896" s="19" t="s">
        <v>175</v>
      </c>
      <c r="BE896" s="218">
        <f>IF(N896="základní",J896,0)</f>
        <v>0</v>
      </c>
      <c r="BF896" s="218">
        <f>IF(N896="snížená",J896,0)</f>
        <v>0</v>
      </c>
      <c r="BG896" s="218">
        <f>IF(N896="zákl. přenesená",J896,0)</f>
        <v>0</v>
      </c>
      <c r="BH896" s="218">
        <f>IF(N896="sníž. přenesená",J896,0)</f>
        <v>0</v>
      </c>
      <c r="BI896" s="218">
        <f>IF(N896="nulová",J896,0)</f>
        <v>0</v>
      </c>
      <c r="BJ896" s="19" t="s">
        <v>76</v>
      </c>
      <c r="BK896" s="218">
        <f>ROUND(I896*H896,2)</f>
        <v>0</v>
      </c>
      <c r="BL896" s="19" t="s">
        <v>182</v>
      </c>
      <c r="BM896" s="217" t="s">
        <v>939</v>
      </c>
    </row>
    <row r="897" s="14" customFormat="1">
      <c r="A897" s="14"/>
      <c r="B897" s="235"/>
      <c r="C897" s="236"/>
      <c r="D897" s="226" t="s">
        <v>186</v>
      </c>
      <c r="E897" s="237" t="s">
        <v>19</v>
      </c>
      <c r="F897" s="238" t="s">
        <v>940</v>
      </c>
      <c r="G897" s="236"/>
      <c r="H897" s="239">
        <v>479.16750000000002</v>
      </c>
      <c r="I897" s="240"/>
      <c r="J897" s="236"/>
      <c r="K897" s="236"/>
      <c r="L897" s="241"/>
      <c r="M897" s="242"/>
      <c r="N897" s="243"/>
      <c r="O897" s="243"/>
      <c r="P897" s="243"/>
      <c r="Q897" s="243"/>
      <c r="R897" s="243"/>
      <c r="S897" s="243"/>
      <c r="T897" s="24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5" t="s">
        <v>186</v>
      </c>
      <c r="AU897" s="245" t="s">
        <v>78</v>
      </c>
      <c r="AV897" s="14" t="s">
        <v>78</v>
      </c>
      <c r="AW897" s="14" t="s">
        <v>188</v>
      </c>
      <c r="AX897" s="14" t="s">
        <v>68</v>
      </c>
      <c r="AY897" s="245" t="s">
        <v>175</v>
      </c>
    </row>
    <row r="898" s="15" customFormat="1">
      <c r="A898" s="15"/>
      <c r="B898" s="246"/>
      <c r="C898" s="247"/>
      <c r="D898" s="226" t="s">
        <v>186</v>
      </c>
      <c r="E898" s="248" t="s">
        <v>19</v>
      </c>
      <c r="F898" s="249" t="s">
        <v>191</v>
      </c>
      <c r="G898" s="247"/>
      <c r="H898" s="250">
        <v>479.16750000000002</v>
      </c>
      <c r="I898" s="251"/>
      <c r="J898" s="247"/>
      <c r="K898" s="247"/>
      <c r="L898" s="252"/>
      <c r="M898" s="253"/>
      <c r="N898" s="254"/>
      <c r="O898" s="254"/>
      <c r="P898" s="254"/>
      <c r="Q898" s="254"/>
      <c r="R898" s="254"/>
      <c r="S898" s="254"/>
      <c r="T898" s="25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56" t="s">
        <v>186</v>
      </c>
      <c r="AU898" s="256" t="s">
        <v>78</v>
      </c>
      <c r="AV898" s="15" t="s">
        <v>182</v>
      </c>
      <c r="AW898" s="15" t="s">
        <v>188</v>
      </c>
      <c r="AX898" s="15" t="s">
        <v>76</v>
      </c>
      <c r="AY898" s="256" t="s">
        <v>175</v>
      </c>
    </row>
    <row r="899" s="2" customFormat="1" ht="24.15" customHeight="1">
      <c r="A899" s="40"/>
      <c r="B899" s="41"/>
      <c r="C899" s="206" t="s">
        <v>941</v>
      </c>
      <c r="D899" s="206" t="s">
        <v>177</v>
      </c>
      <c r="E899" s="207" t="s">
        <v>942</v>
      </c>
      <c r="F899" s="208" t="s">
        <v>943</v>
      </c>
      <c r="G899" s="209" t="s">
        <v>402</v>
      </c>
      <c r="H899" s="210">
        <v>203.84999999999999</v>
      </c>
      <c r="I899" s="211"/>
      <c r="J899" s="212">
        <f>ROUND(I899*H899,2)</f>
        <v>0</v>
      </c>
      <c r="K899" s="208" t="s">
        <v>181</v>
      </c>
      <c r="L899" s="46"/>
      <c r="M899" s="213" t="s">
        <v>19</v>
      </c>
      <c r="N899" s="214" t="s">
        <v>39</v>
      </c>
      <c r="O899" s="86"/>
      <c r="P899" s="215">
        <f>O899*H899</f>
        <v>0</v>
      </c>
      <c r="Q899" s="215">
        <v>0</v>
      </c>
      <c r="R899" s="215">
        <f>Q899*H899</f>
        <v>0</v>
      </c>
      <c r="S899" s="215">
        <v>0</v>
      </c>
      <c r="T899" s="216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17" t="s">
        <v>182</v>
      </c>
      <c r="AT899" s="217" t="s">
        <v>177</v>
      </c>
      <c r="AU899" s="217" t="s">
        <v>78</v>
      </c>
      <c r="AY899" s="19" t="s">
        <v>175</v>
      </c>
      <c r="BE899" s="218">
        <f>IF(N899="základní",J899,0)</f>
        <v>0</v>
      </c>
      <c r="BF899" s="218">
        <f>IF(N899="snížená",J899,0)</f>
        <v>0</v>
      </c>
      <c r="BG899" s="218">
        <f>IF(N899="zákl. přenesená",J899,0)</f>
        <v>0</v>
      </c>
      <c r="BH899" s="218">
        <f>IF(N899="sníž. přenesená",J899,0)</f>
        <v>0</v>
      </c>
      <c r="BI899" s="218">
        <f>IF(N899="nulová",J899,0)</f>
        <v>0</v>
      </c>
      <c r="BJ899" s="19" t="s">
        <v>76</v>
      </c>
      <c r="BK899" s="218">
        <f>ROUND(I899*H899,2)</f>
        <v>0</v>
      </c>
      <c r="BL899" s="19" t="s">
        <v>182</v>
      </c>
      <c r="BM899" s="217" t="s">
        <v>944</v>
      </c>
    </row>
    <row r="900" s="2" customFormat="1">
      <c r="A900" s="40"/>
      <c r="B900" s="41"/>
      <c r="C900" s="42"/>
      <c r="D900" s="219" t="s">
        <v>184</v>
      </c>
      <c r="E900" s="42"/>
      <c r="F900" s="220" t="s">
        <v>945</v>
      </c>
      <c r="G900" s="42"/>
      <c r="H900" s="42"/>
      <c r="I900" s="221"/>
      <c r="J900" s="42"/>
      <c r="K900" s="42"/>
      <c r="L900" s="46"/>
      <c r="M900" s="222"/>
      <c r="N900" s="223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184</v>
      </c>
      <c r="AU900" s="19" t="s">
        <v>78</v>
      </c>
    </row>
    <row r="901" s="13" customFormat="1">
      <c r="A901" s="13"/>
      <c r="B901" s="224"/>
      <c r="C901" s="225"/>
      <c r="D901" s="226" t="s">
        <v>186</v>
      </c>
      <c r="E901" s="227" t="s">
        <v>19</v>
      </c>
      <c r="F901" s="228" t="s">
        <v>187</v>
      </c>
      <c r="G901" s="225"/>
      <c r="H901" s="227" t="s">
        <v>19</v>
      </c>
      <c r="I901" s="229"/>
      <c r="J901" s="225"/>
      <c r="K901" s="225"/>
      <c r="L901" s="230"/>
      <c r="M901" s="231"/>
      <c r="N901" s="232"/>
      <c r="O901" s="232"/>
      <c r="P901" s="232"/>
      <c r="Q901" s="232"/>
      <c r="R901" s="232"/>
      <c r="S901" s="232"/>
      <c r="T901" s="23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4" t="s">
        <v>186</v>
      </c>
      <c r="AU901" s="234" t="s">
        <v>78</v>
      </c>
      <c r="AV901" s="13" t="s">
        <v>76</v>
      </c>
      <c r="AW901" s="13" t="s">
        <v>188</v>
      </c>
      <c r="AX901" s="13" t="s">
        <v>68</v>
      </c>
      <c r="AY901" s="234" t="s">
        <v>175</v>
      </c>
    </row>
    <row r="902" s="13" customFormat="1">
      <c r="A902" s="13"/>
      <c r="B902" s="224"/>
      <c r="C902" s="225"/>
      <c r="D902" s="226" t="s">
        <v>186</v>
      </c>
      <c r="E902" s="227" t="s">
        <v>19</v>
      </c>
      <c r="F902" s="228" t="s">
        <v>189</v>
      </c>
      <c r="G902" s="225"/>
      <c r="H902" s="227" t="s">
        <v>19</v>
      </c>
      <c r="I902" s="229"/>
      <c r="J902" s="225"/>
      <c r="K902" s="225"/>
      <c r="L902" s="230"/>
      <c r="M902" s="231"/>
      <c r="N902" s="232"/>
      <c r="O902" s="232"/>
      <c r="P902" s="232"/>
      <c r="Q902" s="232"/>
      <c r="R902" s="232"/>
      <c r="S902" s="232"/>
      <c r="T902" s="23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4" t="s">
        <v>186</v>
      </c>
      <c r="AU902" s="234" t="s">
        <v>78</v>
      </c>
      <c r="AV902" s="13" t="s">
        <v>76</v>
      </c>
      <c r="AW902" s="13" t="s">
        <v>188</v>
      </c>
      <c r="AX902" s="13" t="s">
        <v>68</v>
      </c>
      <c r="AY902" s="234" t="s">
        <v>175</v>
      </c>
    </row>
    <row r="903" s="13" customFormat="1">
      <c r="A903" s="13"/>
      <c r="B903" s="224"/>
      <c r="C903" s="225"/>
      <c r="D903" s="226" t="s">
        <v>186</v>
      </c>
      <c r="E903" s="227" t="s">
        <v>19</v>
      </c>
      <c r="F903" s="228" t="s">
        <v>425</v>
      </c>
      <c r="G903" s="225"/>
      <c r="H903" s="227" t="s">
        <v>19</v>
      </c>
      <c r="I903" s="229"/>
      <c r="J903" s="225"/>
      <c r="K903" s="225"/>
      <c r="L903" s="230"/>
      <c r="M903" s="231"/>
      <c r="N903" s="232"/>
      <c r="O903" s="232"/>
      <c r="P903" s="232"/>
      <c r="Q903" s="232"/>
      <c r="R903" s="232"/>
      <c r="S903" s="232"/>
      <c r="T903" s="23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4" t="s">
        <v>186</v>
      </c>
      <c r="AU903" s="234" t="s">
        <v>78</v>
      </c>
      <c r="AV903" s="13" t="s">
        <v>76</v>
      </c>
      <c r="AW903" s="13" t="s">
        <v>188</v>
      </c>
      <c r="AX903" s="13" t="s">
        <v>68</v>
      </c>
      <c r="AY903" s="234" t="s">
        <v>175</v>
      </c>
    </row>
    <row r="904" s="14" customFormat="1">
      <c r="A904" s="14"/>
      <c r="B904" s="235"/>
      <c r="C904" s="236"/>
      <c r="D904" s="226" t="s">
        <v>186</v>
      </c>
      <c r="E904" s="237" t="s">
        <v>19</v>
      </c>
      <c r="F904" s="238" t="s">
        <v>946</v>
      </c>
      <c r="G904" s="236"/>
      <c r="H904" s="239">
        <v>71.849999999999994</v>
      </c>
      <c r="I904" s="240"/>
      <c r="J904" s="236"/>
      <c r="K904" s="236"/>
      <c r="L904" s="241"/>
      <c r="M904" s="242"/>
      <c r="N904" s="243"/>
      <c r="O904" s="243"/>
      <c r="P904" s="243"/>
      <c r="Q904" s="243"/>
      <c r="R904" s="243"/>
      <c r="S904" s="243"/>
      <c r="T904" s="24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5" t="s">
        <v>186</v>
      </c>
      <c r="AU904" s="245" t="s">
        <v>78</v>
      </c>
      <c r="AV904" s="14" t="s">
        <v>78</v>
      </c>
      <c r="AW904" s="14" t="s">
        <v>188</v>
      </c>
      <c r="AX904" s="14" t="s">
        <v>68</v>
      </c>
      <c r="AY904" s="245" t="s">
        <v>175</v>
      </c>
    </row>
    <row r="905" s="13" customFormat="1">
      <c r="A905" s="13"/>
      <c r="B905" s="224"/>
      <c r="C905" s="225"/>
      <c r="D905" s="226" t="s">
        <v>186</v>
      </c>
      <c r="E905" s="227" t="s">
        <v>19</v>
      </c>
      <c r="F905" s="228" t="s">
        <v>428</v>
      </c>
      <c r="G905" s="225"/>
      <c r="H905" s="227" t="s">
        <v>19</v>
      </c>
      <c r="I905" s="229"/>
      <c r="J905" s="225"/>
      <c r="K905" s="225"/>
      <c r="L905" s="230"/>
      <c r="M905" s="231"/>
      <c r="N905" s="232"/>
      <c r="O905" s="232"/>
      <c r="P905" s="232"/>
      <c r="Q905" s="232"/>
      <c r="R905" s="232"/>
      <c r="S905" s="232"/>
      <c r="T905" s="23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4" t="s">
        <v>186</v>
      </c>
      <c r="AU905" s="234" t="s">
        <v>78</v>
      </c>
      <c r="AV905" s="13" t="s">
        <v>76</v>
      </c>
      <c r="AW905" s="13" t="s">
        <v>188</v>
      </c>
      <c r="AX905" s="13" t="s">
        <v>68</v>
      </c>
      <c r="AY905" s="234" t="s">
        <v>175</v>
      </c>
    </row>
    <row r="906" s="14" customFormat="1">
      <c r="A906" s="14"/>
      <c r="B906" s="235"/>
      <c r="C906" s="236"/>
      <c r="D906" s="226" t="s">
        <v>186</v>
      </c>
      <c r="E906" s="237" t="s">
        <v>19</v>
      </c>
      <c r="F906" s="238" t="s">
        <v>947</v>
      </c>
      <c r="G906" s="236"/>
      <c r="H906" s="239">
        <v>132</v>
      </c>
      <c r="I906" s="240"/>
      <c r="J906" s="236"/>
      <c r="K906" s="236"/>
      <c r="L906" s="241"/>
      <c r="M906" s="242"/>
      <c r="N906" s="243"/>
      <c r="O906" s="243"/>
      <c r="P906" s="243"/>
      <c r="Q906" s="243"/>
      <c r="R906" s="243"/>
      <c r="S906" s="243"/>
      <c r="T906" s="24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5" t="s">
        <v>186</v>
      </c>
      <c r="AU906" s="245" t="s">
        <v>78</v>
      </c>
      <c r="AV906" s="14" t="s">
        <v>78</v>
      </c>
      <c r="AW906" s="14" t="s">
        <v>188</v>
      </c>
      <c r="AX906" s="14" t="s">
        <v>68</v>
      </c>
      <c r="AY906" s="245" t="s">
        <v>175</v>
      </c>
    </row>
    <row r="907" s="15" customFormat="1">
      <c r="A907" s="15"/>
      <c r="B907" s="246"/>
      <c r="C907" s="247"/>
      <c r="D907" s="226" t="s">
        <v>186</v>
      </c>
      <c r="E907" s="248" t="s">
        <v>19</v>
      </c>
      <c r="F907" s="249" t="s">
        <v>191</v>
      </c>
      <c r="G907" s="247"/>
      <c r="H907" s="250">
        <v>203.84999999999999</v>
      </c>
      <c r="I907" s="251"/>
      <c r="J907" s="247"/>
      <c r="K907" s="247"/>
      <c r="L907" s="252"/>
      <c r="M907" s="253"/>
      <c r="N907" s="254"/>
      <c r="O907" s="254"/>
      <c r="P907" s="254"/>
      <c r="Q907" s="254"/>
      <c r="R907" s="254"/>
      <c r="S907" s="254"/>
      <c r="T907" s="25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56" t="s">
        <v>186</v>
      </c>
      <c r="AU907" s="256" t="s">
        <v>78</v>
      </c>
      <c r="AV907" s="15" t="s">
        <v>182</v>
      </c>
      <c r="AW907" s="15" t="s">
        <v>188</v>
      </c>
      <c r="AX907" s="15" t="s">
        <v>76</v>
      </c>
      <c r="AY907" s="256" t="s">
        <v>175</v>
      </c>
    </row>
    <row r="908" s="2" customFormat="1" ht="16.5" customHeight="1">
      <c r="A908" s="40"/>
      <c r="B908" s="41"/>
      <c r="C908" s="257" t="s">
        <v>948</v>
      </c>
      <c r="D908" s="257" t="s">
        <v>303</v>
      </c>
      <c r="E908" s="258" t="s">
        <v>949</v>
      </c>
      <c r="F908" s="259" t="s">
        <v>950</v>
      </c>
      <c r="G908" s="260" t="s">
        <v>402</v>
      </c>
      <c r="H908" s="261">
        <v>214.04300000000001</v>
      </c>
      <c r="I908" s="262"/>
      <c r="J908" s="263">
        <f>ROUND(I908*H908,2)</f>
        <v>0</v>
      </c>
      <c r="K908" s="259" t="s">
        <v>181</v>
      </c>
      <c r="L908" s="264"/>
      <c r="M908" s="265" t="s">
        <v>19</v>
      </c>
      <c r="N908" s="266" t="s">
        <v>39</v>
      </c>
      <c r="O908" s="86"/>
      <c r="P908" s="215">
        <f>O908*H908</f>
        <v>0</v>
      </c>
      <c r="Q908" s="215">
        <v>0</v>
      </c>
      <c r="R908" s="215">
        <f>Q908*H908</f>
        <v>0</v>
      </c>
      <c r="S908" s="215">
        <v>0</v>
      </c>
      <c r="T908" s="216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17" t="s">
        <v>244</v>
      </c>
      <c r="AT908" s="217" t="s">
        <v>303</v>
      </c>
      <c r="AU908" s="217" t="s">
        <v>78</v>
      </c>
      <c r="AY908" s="19" t="s">
        <v>175</v>
      </c>
      <c r="BE908" s="218">
        <f>IF(N908="základní",J908,0)</f>
        <v>0</v>
      </c>
      <c r="BF908" s="218">
        <f>IF(N908="snížená",J908,0)</f>
        <v>0</v>
      </c>
      <c r="BG908" s="218">
        <f>IF(N908="zákl. přenesená",J908,0)</f>
        <v>0</v>
      </c>
      <c r="BH908" s="218">
        <f>IF(N908="sníž. přenesená",J908,0)</f>
        <v>0</v>
      </c>
      <c r="BI908" s="218">
        <f>IF(N908="nulová",J908,0)</f>
        <v>0</v>
      </c>
      <c r="BJ908" s="19" t="s">
        <v>76</v>
      </c>
      <c r="BK908" s="218">
        <f>ROUND(I908*H908,2)</f>
        <v>0</v>
      </c>
      <c r="BL908" s="19" t="s">
        <v>182</v>
      </c>
      <c r="BM908" s="217" t="s">
        <v>951</v>
      </c>
    </row>
    <row r="909" s="14" customFormat="1">
      <c r="A909" s="14"/>
      <c r="B909" s="235"/>
      <c r="C909" s="236"/>
      <c r="D909" s="226" t="s">
        <v>186</v>
      </c>
      <c r="E909" s="237" t="s">
        <v>19</v>
      </c>
      <c r="F909" s="238" t="s">
        <v>952</v>
      </c>
      <c r="G909" s="236"/>
      <c r="H909" s="239">
        <v>214.04249999999999</v>
      </c>
      <c r="I909" s="240"/>
      <c r="J909" s="236"/>
      <c r="K909" s="236"/>
      <c r="L909" s="241"/>
      <c r="M909" s="242"/>
      <c r="N909" s="243"/>
      <c r="O909" s="243"/>
      <c r="P909" s="243"/>
      <c r="Q909" s="243"/>
      <c r="R909" s="243"/>
      <c r="S909" s="243"/>
      <c r="T909" s="24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5" t="s">
        <v>186</v>
      </c>
      <c r="AU909" s="245" t="s">
        <v>78</v>
      </c>
      <c r="AV909" s="14" t="s">
        <v>78</v>
      </c>
      <c r="AW909" s="14" t="s">
        <v>188</v>
      </c>
      <c r="AX909" s="14" t="s">
        <v>68</v>
      </c>
      <c r="AY909" s="245" t="s">
        <v>175</v>
      </c>
    </row>
    <row r="910" s="15" customFormat="1">
      <c r="A910" s="15"/>
      <c r="B910" s="246"/>
      <c r="C910" s="247"/>
      <c r="D910" s="226" t="s">
        <v>186</v>
      </c>
      <c r="E910" s="248" t="s">
        <v>19</v>
      </c>
      <c r="F910" s="249" t="s">
        <v>191</v>
      </c>
      <c r="G910" s="247"/>
      <c r="H910" s="250">
        <v>214.04249999999999</v>
      </c>
      <c r="I910" s="251"/>
      <c r="J910" s="247"/>
      <c r="K910" s="247"/>
      <c r="L910" s="252"/>
      <c r="M910" s="253"/>
      <c r="N910" s="254"/>
      <c r="O910" s="254"/>
      <c r="P910" s="254"/>
      <c r="Q910" s="254"/>
      <c r="R910" s="254"/>
      <c r="S910" s="254"/>
      <c r="T910" s="25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56" t="s">
        <v>186</v>
      </c>
      <c r="AU910" s="256" t="s">
        <v>78</v>
      </c>
      <c r="AV910" s="15" t="s">
        <v>182</v>
      </c>
      <c r="AW910" s="15" t="s">
        <v>188</v>
      </c>
      <c r="AX910" s="15" t="s">
        <v>76</v>
      </c>
      <c r="AY910" s="256" t="s">
        <v>175</v>
      </c>
    </row>
    <row r="911" s="2" customFormat="1" ht="21.75" customHeight="1">
      <c r="A911" s="40"/>
      <c r="B911" s="41"/>
      <c r="C911" s="206" t="s">
        <v>953</v>
      </c>
      <c r="D911" s="206" t="s">
        <v>177</v>
      </c>
      <c r="E911" s="207" t="s">
        <v>954</v>
      </c>
      <c r="F911" s="208" t="s">
        <v>955</v>
      </c>
      <c r="G911" s="209" t="s">
        <v>180</v>
      </c>
      <c r="H911" s="210">
        <v>110.325</v>
      </c>
      <c r="I911" s="211"/>
      <c r="J911" s="212">
        <f>ROUND(I911*H911,2)</f>
        <v>0</v>
      </c>
      <c r="K911" s="208" t="s">
        <v>181</v>
      </c>
      <c r="L911" s="46"/>
      <c r="M911" s="213" t="s">
        <v>19</v>
      </c>
      <c r="N911" s="214" t="s">
        <v>39</v>
      </c>
      <c r="O911" s="86"/>
      <c r="P911" s="215">
        <f>O911*H911</f>
        <v>0</v>
      </c>
      <c r="Q911" s="215">
        <v>0</v>
      </c>
      <c r="R911" s="215">
        <f>Q911*H911</f>
        <v>0</v>
      </c>
      <c r="S911" s="215">
        <v>0</v>
      </c>
      <c r="T911" s="216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17" t="s">
        <v>182</v>
      </c>
      <c r="AT911" s="217" t="s">
        <v>177</v>
      </c>
      <c r="AU911" s="217" t="s">
        <v>78</v>
      </c>
      <c r="AY911" s="19" t="s">
        <v>175</v>
      </c>
      <c r="BE911" s="218">
        <f>IF(N911="základní",J911,0)</f>
        <v>0</v>
      </c>
      <c r="BF911" s="218">
        <f>IF(N911="snížená",J911,0)</f>
        <v>0</v>
      </c>
      <c r="BG911" s="218">
        <f>IF(N911="zákl. přenesená",J911,0)</f>
        <v>0</v>
      </c>
      <c r="BH911" s="218">
        <f>IF(N911="sníž. přenesená",J911,0)</f>
        <v>0</v>
      </c>
      <c r="BI911" s="218">
        <f>IF(N911="nulová",J911,0)</f>
        <v>0</v>
      </c>
      <c r="BJ911" s="19" t="s">
        <v>76</v>
      </c>
      <c r="BK911" s="218">
        <f>ROUND(I911*H911,2)</f>
        <v>0</v>
      </c>
      <c r="BL911" s="19" t="s">
        <v>182</v>
      </c>
      <c r="BM911" s="217" t="s">
        <v>956</v>
      </c>
    </row>
    <row r="912" s="2" customFormat="1">
      <c r="A912" s="40"/>
      <c r="B912" s="41"/>
      <c r="C912" s="42"/>
      <c r="D912" s="219" t="s">
        <v>184</v>
      </c>
      <c r="E912" s="42"/>
      <c r="F912" s="220" t="s">
        <v>957</v>
      </c>
      <c r="G912" s="42"/>
      <c r="H912" s="42"/>
      <c r="I912" s="221"/>
      <c r="J912" s="42"/>
      <c r="K912" s="42"/>
      <c r="L912" s="46"/>
      <c r="M912" s="222"/>
      <c r="N912" s="223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184</v>
      </c>
      <c r="AU912" s="19" t="s">
        <v>78</v>
      </c>
    </row>
    <row r="913" s="13" customFormat="1">
      <c r="A913" s="13"/>
      <c r="B913" s="224"/>
      <c r="C913" s="225"/>
      <c r="D913" s="226" t="s">
        <v>186</v>
      </c>
      <c r="E913" s="227" t="s">
        <v>19</v>
      </c>
      <c r="F913" s="228" t="s">
        <v>187</v>
      </c>
      <c r="G913" s="225"/>
      <c r="H913" s="227" t="s">
        <v>19</v>
      </c>
      <c r="I913" s="229"/>
      <c r="J913" s="225"/>
      <c r="K913" s="225"/>
      <c r="L913" s="230"/>
      <c r="M913" s="231"/>
      <c r="N913" s="232"/>
      <c r="O913" s="232"/>
      <c r="P913" s="232"/>
      <c r="Q913" s="232"/>
      <c r="R913" s="232"/>
      <c r="S913" s="232"/>
      <c r="T913" s="23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4" t="s">
        <v>186</v>
      </c>
      <c r="AU913" s="234" t="s">
        <v>78</v>
      </c>
      <c r="AV913" s="13" t="s">
        <v>76</v>
      </c>
      <c r="AW913" s="13" t="s">
        <v>188</v>
      </c>
      <c r="AX913" s="13" t="s">
        <v>68</v>
      </c>
      <c r="AY913" s="234" t="s">
        <v>175</v>
      </c>
    </row>
    <row r="914" s="13" customFormat="1">
      <c r="A914" s="13"/>
      <c r="B914" s="224"/>
      <c r="C914" s="225"/>
      <c r="D914" s="226" t="s">
        <v>186</v>
      </c>
      <c r="E914" s="227" t="s">
        <v>19</v>
      </c>
      <c r="F914" s="228" t="s">
        <v>189</v>
      </c>
      <c r="G914" s="225"/>
      <c r="H914" s="227" t="s">
        <v>19</v>
      </c>
      <c r="I914" s="229"/>
      <c r="J914" s="225"/>
      <c r="K914" s="225"/>
      <c r="L914" s="230"/>
      <c r="M914" s="231"/>
      <c r="N914" s="232"/>
      <c r="O914" s="232"/>
      <c r="P914" s="232"/>
      <c r="Q914" s="232"/>
      <c r="R914" s="232"/>
      <c r="S914" s="232"/>
      <c r="T914" s="23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4" t="s">
        <v>186</v>
      </c>
      <c r="AU914" s="234" t="s">
        <v>78</v>
      </c>
      <c r="AV914" s="13" t="s">
        <v>76</v>
      </c>
      <c r="AW914" s="13" t="s">
        <v>188</v>
      </c>
      <c r="AX914" s="13" t="s">
        <v>68</v>
      </c>
      <c r="AY914" s="234" t="s">
        <v>175</v>
      </c>
    </row>
    <row r="915" s="13" customFormat="1">
      <c r="A915" s="13"/>
      <c r="B915" s="224"/>
      <c r="C915" s="225"/>
      <c r="D915" s="226" t="s">
        <v>186</v>
      </c>
      <c r="E915" s="227" t="s">
        <v>19</v>
      </c>
      <c r="F915" s="228" t="s">
        <v>425</v>
      </c>
      <c r="G915" s="225"/>
      <c r="H915" s="227" t="s">
        <v>19</v>
      </c>
      <c r="I915" s="229"/>
      <c r="J915" s="225"/>
      <c r="K915" s="225"/>
      <c r="L915" s="230"/>
      <c r="M915" s="231"/>
      <c r="N915" s="232"/>
      <c r="O915" s="232"/>
      <c r="P915" s="232"/>
      <c r="Q915" s="232"/>
      <c r="R915" s="232"/>
      <c r="S915" s="232"/>
      <c r="T915" s="23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4" t="s">
        <v>186</v>
      </c>
      <c r="AU915" s="234" t="s">
        <v>78</v>
      </c>
      <c r="AV915" s="13" t="s">
        <v>76</v>
      </c>
      <c r="AW915" s="13" t="s">
        <v>188</v>
      </c>
      <c r="AX915" s="13" t="s">
        <v>68</v>
      </c>
      <c r="AY915" s="234" t="s">
        <v>175</v>
      </c>
    </row>
    <row r="916" s="14" customFormat="1">
      <c r="A916" s="14"/>
      <c r="B916" s="235"/>
      <c r="C916" s="236"/>
      <c r="D916" s="226" t="s">
        <v>186</v>
      </c>
      <c r="E916" s="237" t="s">
        <v>19</v>
      </c>
      <c r="F916" s="238" t="s">
        <v>958</v>
      </c>
      <c r="G916" s="236"/>
      <c r="H916" s="239">
        <v>33.950000000000003</v>
      </c>
      <c r="I916" s="240"/>
      <c r="J916" s="236"/>
      <c r="K916" s="236"/>
      <c r="L916" s="241"/>
      <c r="M916" s="242"/>
      <c r="N916" s="243"/>
      <c r="O916" s="243"/>
      <c r="P916" s="243"/>
      <c r="Q916" s="243"/>
      <c r="R916" s="243"/>
      <c r="S916" s="243"/>
      <c r="T916" s="24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5" t="s">
        <v>186</v>
      </c>
      <c r="AU916" s="245" t="s">
        <v>78</v>
      </c>
      <c r="AV916" s="14" t="s">
        <v>78</v>
      </c>
      <c r="AW916" s="14" t="s">
        <v>188</v>
      </c>
      <c r="AX916" s="14" t="s">
        <v>68</v>
      </c>
      <c r="AY916" s="245" t="s">
        <v>175</v>
      </c>
    </row>
    <row r="917" s="13" customFormat="1">
      <c r="A917" s="13"/>
      <c r="B917" s="224"/>
      <c r="C917" s="225"/>
      <c r="D917" s="226" t="s">
        <v>186</v>
      </c>
      <c r="E917" s="227" t="s">
        <v>19</v>
      </c>
      <c r="F917" s="228" t="s">
        <v>428</v>
      </c>
      <c r="G917" s="225"/>
      <c r="H917" s="227" t="s">
        <v>19</v>
      </c>
      <c r="I917" s="229"/>
      <c r="J917" s="225"/>
      <c r="K917" s="225"/>
      <c r="L917" s="230"/>
      <c r="M917" s="231"/>
      <c r="N917" s="232"/>
      <c r="O917" s="232"/>
      <c r="P917" s="232"/>
      <c r="Q917" s="232"/>
      <c r="R917" s="232"/>
      <c r="S917" s="232"/>
      <c r="T917" s="23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4" t="s">
        <v>186</v>
      </c>
      <c r="AU917" s="234" t="s">
        <v>78</v>
      </c>
      <c r="AV917" s="13" t="s">
        <v>76</v>
      </c>
      <c r="AW917" s="13" t="s">
        <v>188</v>
      </c>
      <c r="AX917" s="13" t="s">
        <v>68</v>
      </c>
      <c r="AY917" s="234" t="s">
        <v>175</v>
      </c>
    </row>
    <row r="918" s="14" customFormat="1">
      <c r="A918" s="14"/>
      <c r="B918" s="235"/>
      <c r="C918" s="236"/>
      <c r="D918" s="226" t="s">
        <v>186</v>
      </c>
      <c r="E918" s="237" t="s">
        <v>19</v>
      </c>
      <c r="F918" s="238" t="s">
        <v>959</v>
      </c>
      <c r="G918" s="236"/>
      <c r="H918" s="239">
        <v>76.375</v>
      </c>
      <c r="I918" s="240"/>
      <c r="J918" s="236"/>
      <c r="K918" s="236"/>
      <c r="L918" s="241"/>
      <c r="M918" s="242"/>
      <c r="N918" s="243"/>
      <c r="O918" s="243"/>
      <c r="P918" s="243"/>
      <c r="Q918" s="243"/>
      <c r="R918" s="243"/>
      <c r="S918" s="243"/>
      <c r="T918" s="24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5" t="s">
        <v>186</v>
      </c>
      <c r="AU918" s="245" t="s">
        <v>78</v>
      </c>
      <c r="AV918" s="14" t="s">
        <v>78</v>
      </c>
      <c r="AW918" s="14" t="s">
        <v>188</v>
      </c>
      <c r="AX918" s="14" t="s">
        <v>68</v>
      </c>
      <c r="AY918" s="245" t="s">
        <v>175</v>
      </c>
    </row>
    <row r="919" s="15" customFormat="1">
      <c r="A919" s="15"/>
      <c r="B919" s="246"/>
      <c r="C919" s="247"/>
      <c r="D919" s="226" t="s">
        <v>186</v>
      </c>
      <c r="E919" s="248" t="s">
        <v>19</v>
      </c>
      <c r="F919" s="249" t="s">
        <v>191</v>
      </c>
      <c r="G919" s="247"/>
      <c r="H919" s="250">
        <v>110.325</v>
      </c>
      <c r="I919" s="251"/>
      <c r="J919" s="247"/>
      <c r="K919" s="247"/>
      <c r="L919" s="252"/>
      <c r="M919" s="253"/>
      <c r="N919" s="254"/>
      <c r="O919" s="254"/>
      <c r="P919" s="254"/>
      <c r="Q919" s="254"/>
      <c r="R919" s="254"/>
      <c r="S919" s="254"/>
      <c r="T919" s="25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56" t="s">
        <v>186</v>
      </c>
      <c r="AU919" s="256" t="s">
        <v>78</v>
      </c>
      <c r="AV919" s="15" t="s">
        <v>182</v>
      </c>
      <c r="AW919" s="15" t="s">
        <v>188</v>
      </c>
      <c r="AX919" s="15" t="s">
        <v>76</v>
      </c>
      <c r="AY919" s="256" t="s">
        <v>175</v>
      </c>
    </row>
    <row r="920" s="12" customFormat="1" ht="22.8" customHeight="1">
      <c r="A920" s="12"/>
      <c r="B920" s="190"/>
      <c r="C920" s="191"/>
      <c r="D920" s="192" t="s">
        <v>67</v>
      </c>
      <c r="E920" s="204" t="s">
        <v>587</v>
      </c>
      <c r="F920" s="204" t="s">
        <v>960</v>
      </c>
      <c r="G920" s="191"/>
      <c r="H920" s="191"/>
      <c r="I920" s="194"/>
      <c r="J920" s="205">
        <f>BK920</f>
        <v>0</v>
      </c>
      <c r="K920" s="191"/>
      <c r="L920" s="196"/>
      <c r="M920" s="197"/>
      <c r="N920" s="198"/>
      <c r="O920" s="198"/>
      <c r="P920" s="199">
        <f>SUM(P921:P1016)</f>
        <v>0</v>
      </c>
      <c r="Q920" s="198"/>
      <c r="R920" s="199">
        <f>SUM(R921:R1016)</f>
        <v>0</v>
      </c>
      <c r="S920" s="198"/>
      <c r="T920" s="200">
        <f>SUM(T921:T1016)</f>
        <v>0</v>
      </c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R920" s="201" t="s">
        <v>76</v>
      </c>
      <c r="AT920" s="202" t="s">
        <v>67</v>
      </c>
      <c r="AU920" s="202" t="s">
        <v>76</v>
      </c>
      <c r="AY920" s="201" t="s">
        <v>175</v>
      </c>
      <c r="BK920" s="203">
        <f>SUM(BK921:BK1016)</f>
        <v>0</v>
      </c>
    </row>
    <row r="921" s="2" customFormat="1" ht="21.75" customHeight="1">
      <c r="A921" s="40"/>
      <c r="B921" s="41"/>
      <c r="C921" s="206" t="s">
        <v>961</v>
      </c>
      <c r="D921" s="206" t="s">
        <v>177</v>
      </c>
      <c r="E921" s="207" t="s">
        <v>962</v>
      </c>
      <c r="F921" s="208" t="s">
        <v>963</v>
      </c>
      <c r="G921" s="209" t="s">
        <v>180</v>
      </c>
      <c r="H921" s="210">
        <v>530.52999999999997</v>
      </c>
      <c r="I921" s="211"/>
      <c r="J921" s="212">
        <f>ROUND(I921*H921,2)</f>
        <v>0</v>
      </c>
      <c r="K921" s="208" t="s">
        <v>181</v>
      </c>
      <c r="L921" s="46"/>
      <c r="M921" s="213" t="s">
        <v>19</v>
      </c>
      <c r="N921" s="214" t="s">
        <v>39</v>
      </c>
      <c r="O921" s="86"/>
      <c r="P921" s="215">
        <f>O921*H921</f>
        <v>0</v>
      </c>
      <c r="Q921" s="215">
        <v>0</v>
      </c>
      <c r="R921" s="215">
        <f>Q921*H921</f>
        <v>0</v>
      </c>
      <c r="S921" s="215">
        <v>0</v>
      </c>
      <c r="T921" s="216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17" t="s">
        <v>182</v>
      </c>
      <c r="AT921" s="217" t="s">
        <v>177</v>
      </c>
      <c r="AU921" s="217" t="s">
        <v>78</v>
      </c>
      <c r="AY921" s="19" t="s">
        <v>175</v>
      </c>
      <c r="BE921" s="218">
        <f>IF(N921="základní",J921,0)</f>
        <v>0</v>
      </c>
      <c r="BF921" s="218">
        <f>IF(N921="snížená",J921,0)</f>
        <v>0</v>
      </c>
      <c r="BG921" s="218">
        <f>IF(N921="zákl. přenesená",J921,0)</f>
        <v>0</v>
      </c>
      <c r="BH921" s="218">
        <f>IF(N921="sníž. přenesená",J921,0)</f>
        <v>0</v>
      </c>
      <c r="BI921" s="218">
        <f>IF(N921="nulová",J921,0)</f>
        <v>0</v>
      </c>
      <c r="BJ921" s="19" t="s">
        <v>76</v>
      </c>
      <c r="BK921" s="218">
        <f>ROUND(I921*H921,2)</f>
        <v>0</v>
      </c>
      <c r="BL921" s="19" t="s">
        <v>182</v>
      </c>
      <c r="BM921" s="217" t="s">
        <v>964</v>
      </c>
    </row>
    <row r="922" s="2" customFormat="1">
      <c r="A922" s="40"/>
      <c r="B922" s="41"/>
      <c r="C922" s="42"/>
      <c r="D922" s="219" t="s">
        <v>184</v>
      </c>
      <c r="E922" s="42"/>
      <c r="F922" s="220" t="s">
        <v>965</v>
      </c>
      <c r="G922" s="42"/>
      <c r="H922" s="42"/>
      <c r="I922" s="221"/>
      <c r="J922" s="42"/>
      <c r="K922" s="42"/>
      <c r="L922" s="46"/>
      <c r="M922" s="222"/>
      <c r="N922" s="223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184</v>
      </c>
      <c r="AU922" s="19" t="s">
        <v>78</v>
      </c>
    </row>
    <row r="923" s="13" customFormat="1">
      <c r="A923" s="13"/>
      <c r="B923" s="224"/>
      <c r="C923" s="225"/>
      <c r="D923" s="226" t="s">
        <v>186</v>
      </c>
      <c r="E923" s="227" t="s">
        <v>19</v>
      </c>
      <c r="F923" s="228" t="s">
        <v>187</v>
      </c>
      <c r="G923" s="225"/>
      <c r="H923" s="227" t="s">
        <v>19</v>
      </c>
      <c r="I923" s="229"/>
      <c r="J923" s="225"/>
      <c r="K923" s="225"/>
      <c r="L923" s="230"/>
      <c r="M923" s="231"/>
      <c r="N923" s="232"/>
      <c r="O923" s="232"/>
      <c r="P923" s="232"/>
      <c r="Q923" s="232"/>
      <c r="R923" s="232"/>
      <c r="S923" s="232"/>
      <c r="T923" s="23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4" t="s">
        <v>186</v>
      </c>
      <c r="AU923" s="234" t="s">
        <v>78</v>
      </c>
      <c r="AV923" s="13" t="s">
        <v>76</v>
      </c>
      <c r="AW923" s="13" t="s">
        <v>188</v>
      </c>
      <c r="AX923" s="13" t="s">
        <v>68</v>
      </c>
      <c r="AY923" s="234" t="s">
        <v>175</v>
      </c>
    </row>
    <row r="924" s="13" customFormat="1">
      <c r="A924" s="13"/>
      <c r="B924" s="224"/>
      <c r="C924" s="225"/>
      <c r="D924" s="226" t="s">
        <v>186</v>
      </c>
      <c r="E924" s="227" t="s">
        <v>19</v>
      </c>
      <c r="F924" s="228" t="s">
        <v>189</v>
      </c>
      <c r="G924" s="225"/>
      <c r="H924" s="227" t="s">
        <v>19</v>
      </c>
      <c r="I924" s="229"/>
      <c r="J924" s="225"/>
      <c r="K924" s="225"/>
      <c r="L924" s="230"/>
      <c r="M924" s="231"/>
      <c r="N924" s="232"/>
      <c r="O924" s="232"/>
      <c r="P924" s="232"/>
      <c r="Q924" s="232"/>
      <c r="R924" s="232"/>
      <c r="S924" s="232"/>
      <c r="T924" s="23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4" t="s">
        <v>186</v>
      </c>
      <c r="AU924" s="234" t="s">
        <v>78</v>
      </c>
      <c r="AV924" s="13" t="s">
        <v>76</v>
      </c>
      <c r="AW924" s="13" t="s">
        <v>188</v>
      </c>
      <c r="AX924" s="13" t="s">
        <v>68</v>
      </c>
      <c r="AY924" s="234" t="s">
        <v>175</v>
      </c>
    </row>
    <row r="925" s="13" customFormat="1">
      <c r="A925" s="13"/>
      <c r="B925" s="224"/>
      <c r="C925" s="225"/>
      <c r="D925" s="226" t="s">
        <v>186</v>
      </c>
      <c r="E925" s="227" t="s">
        <v>19</v>
      </c>
      <c r="F925" s="228" t="s">
        <v>966</v>
      </c>
      <c r="G925" s="225"/>
      <c r="H925" s="227" t="s">
        <v>19</v>
      </c>
      <c r="I925" s="229"/>
      <c r="J925" s="225"/>
      <c r="K925" s="225"/>
      <c r="L925" s="230"/>
      <c r="M925" s="231"/>
      <c r="N925" s="232"/>
      <c r="O925" s="232"/>
      <c r="P925" s="232"/>
      <c r="Q925" s="232"/>
      <c r="R925" s="232"/>
      <c r="S925" s="232"/>
      <c r="T925" s="23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4" t="s">
        <v>186</v>
      </c>
      <c r="AU925" s="234" t="s">
        <v>78</v>
      </c>
      <c r="AV925" s="13" t="s">
        <v>76</v>
      </c>
      <c r="AW925" s="13" t="s">
        <v>188</v>
      </c>
      <c r="AX925" s="13" t="s">
        <v>68</v>
      </c>
      <c r="AY925" s="234" t="s">
        <v>175</v>
      </c>
    </row>
    <row r="926" s="13" customFormat="1">
      <c r="A926" s="13"/>
      <c r="B926" s="224"/>
      <c r="C926" s="225"/>
      <c r="D926" s="226" t="s">
        <v>186</v>
      </c>
      <c r="E926" s="227" t="s">
        <v>19</v>
      </c>
      <c r="F926" s="228" t="s">
        <v>967</v>
      </c>
      <c r="G926" s="225"/>
      <c r="H926" s="227" t="s">
        <v>19</v>
      </c>
      <c r="I926" s="229"/>
      <c r="J926" s="225"/>
      <c r="K926" s="225"/>
      <c r="L926" s="230"/>
      <c r="M926" s="231"/>
      <c r="N926" s="232"/>
      <c r="O926" s="232"/>
      <c r="P926" s="232"/>
      <c r="Q926" s="232"/>
      <c r="R926" s="232"/>
      <c r="S926" s="232"/>
      <c r="T926" s="23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4" t="s">
        <v>186</v>
      </c>
      <c r="AU926" s="234" t="s">
        <v>78</v>
      </c>
      <c r="AV926" s="13" t="s">
        <v>76</v>
      </c>
      <c r="AW926" s="13" t="s">
        <v>188</v>
      </c>
      <c r="AX926" s="13" t="s">
        <v>68</v>
      </c>
      <c r="AY926" s="234" t="s">
        <v>175</v>
      </c>
    </row>
    <row r="927" s="14" customFormat="1">
      <c r="A927" s="14"/>
      <c r="B927" s="235"/>
      <c r="C927" s="236"/>
      <c r="D927" s="226" t="s">
        <v>186</v>
      </c>
      <c r="E927" s="237" t="s">
        <v>19</v>
      </c>
      <c r="F927" s="238" t="s">
        <v>968</v>
      </c>
      <c r="G927" s="236"/>
      <c r="H927" s="239">
        <v>530.52949999999998</v>
      </c>
      <c r="I927" s="240"/>
      <c r="J927" s="236"/>
      <c r="K927" s="236"/>
      <c r="L927" s="241"/>
      <c r="M927" s="242"/>
      <c r="N927" s="243"/>
      <c r="O927" s="243"/>
      <c r="P927" s="243"/>
      <c r="Q927" s="243"/>
      <c r="R927" s="243"/>
      <c r="S927" s="243"/>
      <c r="T927" s="24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5" t="s">
        <v>186</v>
      </c>
      <c r="AU927" s="245" t="s">
        <v>78</v>
      </c>
      <c r="AV927" s="14" t="s">
        <v>78</v>
      </c>
      <c r="AW927" s="14" t="s">
        <v>188</v>
      </c>
      <c r="AX927" s="14" t="s">
        <v>68</v>
      </c>
      <c r="AY927" s="245" t="s">
        <v>175</v>
      </c>
    </row>
    <row r="928" s="15" customFormat="1">
      <c r="A928" s="15"/>
      <c r="B928" s="246"/>
      <c r="C928" s="247"/>
      <c r="D928" s="226" t="s">
        <v>186</v>
      </c>
      <c r="E928" s="248" t="s">
        <v>19</v>
      </c>
      <c r="F928" s="249" t="s">
        <v>191</v>
      </c>
      <c r="G928" s="247"/>
      <c r="H928" s="250">
        <v>530.52949999999998</v>
      </c>
      <c r="I928" s="251"/>
      <c r="J928" s="247"/>
      <c r="K928" s="247"/>
      <c r="L928" s="252"/>
      <c r="M928" s="253"/>
      <c r="N928" s="254"/>
      <c r="O928" s="254"/>
      <c r="P928" s="254"/>
      <c r="Q928" s="254"/>
      <c r="R928" s="254"/>
      <c r="S928" s="254"/>
      <c r="T928" s="25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56" t="s">
        <v>186</v>
      </c>
      <c r="AU928" s="256" t="s">
        <v>78</v>
      </c>
      <c r="AV928" s="15" t="s">
        <v>182</v>
      </c>
      <c r="AW928" s="15" t="s">
        <v>188</v>
      </c>
      <c r="AX928" s="15" t="s">
        <v>76</v>
      </c>
      <c r="AY928" s="256" t="s">
        <v>175</v>
      </c>
    </row>
    <row r="929" s="2" customFormat="1" ht="24.15" customHeight="1">
      <c r="A929" s="40"/>
      <c r="B929" s="41"/>
      <c r="C929" s="206" t="s">
        <v>969</v>
      </c>
      <c r="D929" s="206" t="s">
        <v>177</v>
      </c>
      <c r="E929" s="207" t="s">
        <v>970</v>
      </c>
      <c r="F929" s="208" t="s">
        <v>971</v>
      </c>
      <c r="G929" s="209" t="s">
        <v>180</v>
      </c>
      <c r="H929" s="210">
        <v>1061.059</v>
      </c>
      <c r="I929" s="211"/>
      <c r="J929" s="212">
        <f>ROUND(I929*H929,2)</f>
        <v>0</v>
      </c>
      <c r="K929" s="208" t="s">
        <v>181</v>
      </c>
      <c r="L929" s="46"/>
      <c r="M929" s="213" t="s">
        <v>19</v>
      </c>
      <c r="N929" s="214" t="s">
        <v>39</v>
      </c>
      <c r="O929" s="86"/>
      <c r="P929" s="215">
        <f>O929*H929</f>
        <v>0</v>
      </c>
      <c r="Q929" s="215">
        <v>0</v>
      </c>
      <c r="R929" s="215">
        <f>Q929*H929</f>
        <v>0</v>
      </c>
      <c r="S929" s="215">
        <v>0</v>
      </c>
      <c r="T929" s="216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17" t="s">
        <v>182</v>
      </c>
      <c r="AT929" s="217" t="s">
        <v>177</v>
      </c>
      <c r="AU929" s="217" t="s">
        <v>78</v>
      </c>
      <c r="AY929" s="19" t="s">
        <v>175</v>
      </c>
      <c r="BE929" s="218">
        <f>IF(N929="základní",J929,0)</f>
        <v>0</v>
      </c>
      <c r="BF929" s="218">
        <f>IF(N929="snížená",J929,0)</f>
        <v>0</v>
      </c>
      <c r="BG929" s="218">
        <f>IF(N929="zákl. přenesená",J929,0)</f>
        <v>0</v>
      </c>
      <c r="BH929" s="218">
        <f>IF(N929="sníž. přenesená",J929,0)</f>
        <v>0</v>
      </c>
      <c r="BI929" s="218">
        <f>IF(N929="nulová",J929,0)</f>
        <v>0</v>
      </c>
      <c r="BJ929" s="19" t="s">
        <v>76</v>
      </c>
      <c r="BK929" s="218">
        <f>ROUND(I929*H929,2)</f>
        <v>0</v>
      </c>
      <c r="BL929" s="19" t="s">
        <v>182</v>
      </c>
      <c r="BM929" s="217" t="s">
        <v>972</v>
      </c>
    </row>
    <row r="930" s="2" customFormat="1">
      <c r="A930" s="40"/>
      <c r="B930" s="41"/>
      <c r="C930" s="42"/>
      <c r="D930" s="219" t="s">
        <v>184</v>
      </c>
      <c r="E930" s="42"/>
      <c r="F930" s="220" t="s">
        <v>973</v>
      </c>
      <c r="G930" s="42"/>
      <c r="H930" s="42"/>
      <c r="I930" s="221"/>
      <c r="J930" s="42"/>
      <c r="K930" s="42"/>
      <c r="L930" s="46"/>
      <c r="M930" s="222"/>
      <c r="N930" s="223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184</v>
      </c>
      <c r="AU930" s="19" t="s">
        <v>78</v>
      </c>
    </row>
    <row r="931" s="13" customFormat="1">
      <c r="A931" s="13"/>
      <c r="B931" s="224"/>
      <c r="C931" s="225"/>
      <c r="D931" s="226" t="s">
        <v>186</v>
      </c>
      <c r="E931" s="227" t="s">
        <v>19</v>
      </c>
      <c r="F931" s="228" t="s">
        <v>187</v>
      </c>
      <c r="G931" s="225"/>
      <c r="H931" s="227" t="s">
        <v>19</v>
      </c>
      <c r="I931" s="229"/>
      <c r="J931" s="225"/>
      <c r="K931" s="225"/>
      <c r="L931" s="230"/>
      <c r="M931" s="231"/>
      <c r="N931" s="232"/>
      <c r="O931" s="232"/>
      <c r="P931" s="232"/>
      <c r="Q931" s="232"/>
      <c r="R931" s="232"/>
      <c r="S931" s="232"/>
      <c r="T931" s="23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4" t="s">
        <v>186</v>
      </c>
      <c r="AU931" s="234" t="s">
        <v>78</v>
      </c>
      <c r="AV931" s="13" t="s">
        <v>76</v>
      </c>
      <c r="AW931" s="13" t="s">
        <v>188</v>
      </c>
      <c r="AX931" s="13" t="s">
        <v>68</v>
      </c>
      <c r="AY931" s="234" t="s">
        <v>175</v>
      </c>
    </row>
    <row r="932" s="13" customFormat="1">
      <c r="A932" s="13"/>
      <c r="B932" s="224"/>
      <c r="C932" s="225"/>
      <c r="D932" s="226" t="s">
        <v>186</v>
      </c>
      <c r="E932" s="227" t="s">
        <v>19</v>
      </c>
      <c r="F932" s="228" t="s">
        <v>189</v>
      </c>
      <c r="G932" s="225"/>
      <c r="H932" s="227" t="s">
        <v>19</v>
      </c>
      <c r="I932" s="229"/>
      <c r="J932" s="225"/>
      <c r="K932" s="225"/>
      <c r="L932" s="230"/>
      <c r="M932" s="231"/>
      <c r="N932" s="232"/>
      <c r="O932" s="232"/>
      <c r="P932" s="232"/>
      <c r="Q932" s="232"/>
      <c r="R932" s="232"/>
      <c r="S932" s="232"/>
      <c r="T932" s="23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4" t="s">
        <v>186</v>
      </c>
      <c r="AU932" s="234" t="s">
        <v>78</v>
      </c>
      <c r="AV932" s="13" t="s">
        <v>76</v>
      </c>
      <c r="AW932" s="13" t="s">
        <v>188</v>
      </c>
      <c r="AX932" s="13" t="s">
        <v>68</v>
      </c>
      <c r="AY932" s="234" t="s">
        <v>175</v>
      </c>
    </row>
    <row r="933" s="13" customFormat="1">
      <c r="A933" s="13"/>
      <c r="B933" s="224"/>
      <c r="C933" s="225"/>
      <c r="D933" s="226" t="s">
        <v>186</v>
      </c>
      <c r="E933" s="227" t="s">
        <v>19</v>
      </c>
      <c r="F933" s="228" t="s">
        <v>974</v>
      </c>
      <c r="G933" s="225"/>
      <c r="H933" s="227" t="s">
        <v>19</v>
      </c>
      <c r="I933" s="229"/>
      <c r="J933" s="225"/>
      <c r="K933" s="225"/>
      <c r="L933" s="230"/>
      <c r="M933" s="231"/>
      <c r="N933" s="232"/>
      <c r="O933" s="232"/>
      <c r="P933" s="232"/>
      <c r="Q933" s="232"/>
      <c r="R933" s="232"/>
      <c r="S933" s="232"/>
      <c r="T933" s="23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4" t="s">
        <v>186</v>
      </c>
      <c r="AU933" s="234" t="s">
        <v>78</v>
      </c>
      <c r="AV933" s="13" t="s">
        <v>76</v>
      </c>
      <c r="AW933" s="13" t="s">
        <v>188</v>
      </c>
      <c r="AX933" s="13" t="s">
        <v>68</v>
      </c>
      <c r="AY933" s="234" t="s">
        <v>175</v>
      </c>
    </row>
    <row r="934" s="14" customFormat="1">
      <c r="A934" s="14"/>
      <c r="B934" s="235"/>
      <c r="C934" s="236"/>
      <c r="D934" s="226" t="s">
        <v>186</v>
      </c>
      <c r="E934" s="237" t="s">
        <v>19</v>
      </c>
      <c r="F934" s="238" t="s">
        <v>975</v>
      </c>
      <c r="G934" s="236"/>
      <c r="H934" s="239">
        <v>477.94175000000007</v>
      </c>
      <c r="I934" s="240"/>
      <c r="J934" s="236"/>
      <c r="K934" s="236"/>
      <c r="L934" s="241"/>
      <c r="M934" s="242"/>
      <c r="N934" s="243"/>
      <c r="O934" s="243"/>
      <c r="P934" s="243"/>
      <c r="Q934" s="243"/>
      <c r="R934" s="243"/>
      <c r="S934" s="243"/>
      <c r="T934" s="24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5" t="s">
        <v>186</v>
      </c>
      <c r="AU934" s="245" t="s">
        <v>78</v>
      </c>
      <c r="AV934" s="14" t="s">
        <v>78</v>
      </c>
      <c r="AW934" s="14" t="s">
        <v>188</v>
      </c>
      <c r="AX934" s="14" t="s">
        <v>68</v>
      </c>
      <c r="AY934" s="245" t="s">
        <v>175</v>
      </c>
    </row>
    <row r="935" s="14" customFormat="1">
      <c r="A935" s="14"/>
      <c r="B935" s="235"/>
      <c r="C935" s="236"/>
      <c r="D935" s="226" t="s">
        <v>186</v>
      </c>
      <c r="E935" s="237" t="s">
        <v>19</v>
      </c>
      <c r="F935" s="238" t="s">
        <v>976</v>
      </c>
      <c r="G935" s="236"/>
      <c r="H935" s="239">
        <v>-56.875</v>
      </c>
      <c r="I935" s="240"/>
      <c r="J935" s="236"/>
      <c r="K935" s="236"/>
      <c r="L935" s="241"/>
      <c r="M935" s="242"/>
      <c r="N935" s="243"/>
      <c r="O935" s="243"/>
      <c r="P935" s="243"/>
      <c r="Q935" s="243"/>
      <c r="R935" s="243"/>
      <c r="S935" s="243"/>
      <c r="T935" s="24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5" t="s">
        <v>186</v>
      </c>
      <c r="AU935" s="245" t="s">
        <v>78</v>
      </c>
      <c r="AV935" s="14" t="s">
        <v>78</v>
      </c>
      <c r="AW935" s="14" t="s">
        <v>188</v>
      </c>
      <c r="AX935" s="14" t="s">
        <v>68</v>
      </c>
      <c r="AY935" s="245" t="s">
        <v>175</v>
      </c>
    </row>
    <row r="936" s="13" customFormat="1">
      <c r="A936" s="13"/>
      <c r="B936" s="224"/>
      <c r="C936" s="225"/>
      <c r="D936" s="226" t="s">
        <v>186</v>
      </c>
      <c r="E936" s="227" t="s">
        <v>19</v>
      </c>
      <c r="F936" s="228" t="s">
        <v>977</v>
      </c>
      <c r="G936" s="225"/>
      <c r="H936" s="227" t="s">
        <v>19</v>
      </c>
      <c r="I936" s="229"/>
      <c r="J936" s="225"/>
      <c r="K936" s="225"/>
      <c r="L936" s="230"/>
      <c r="M936" s="231"/>
      <c r="N936" s="232"/>
      <c r="O936" s="232"/>
      <c r="P936" s="232"/>
      <c r="Q936" s="232"/>
      <c r="R936" s="232"/>
      <c r="S936" s="232"/>
      <c r="T936" s="23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4" t="s">
        <v>186</v>
      </c>
      <c r="AU936" s="234" t="s">
        <v>78</v>
      </c>
      <c r="AV936" s="13" t="s">
        <v>76</v>
      </c>
      <c r="AW936" s="13" t="s">
        <v>188</v>
      </c>
      <c r="AX936" s="13" t="s">
        <v>68</v>
      </c>
      <c r="AY936" s="234" t="s">
        <v>175</v>
      </c>
    </row>
    <row r="937" s="14" customFormat="1">
      <c r="A937" s="14"/>
      <c r="B937" s="235"/>
      <c r="C937" s="236"/>
      <c r="D937" s="226" t="s">
        <v>186</v>
      </c>
      <c r="E937" s="237" t="s">
        <v>19</v>
      </c>
      <c r="F937" s="238" t="s">
        <v>978</v>
      </c>
      <c r="G937" s="236"/>
      <c r="H937" s="239">
        <v>123.34399999999999</v>
      </c>
      <c r="I937" s="240"/>
      <c r="J937" s="236"/>
      <c r="K937" s="236"/>
      <c r="L937" s="241"/>
      <c r="M937" s="242"/>
      <c r="N937" s="243"/>
      <c r="O937" s="243"/>
      <c r="P937" s="243"/>
      <c r="Q937" s="243"/>
      <c r="R937" s="243"/>
      <c r="S937" s="243"/>
      <c r="T937" s="24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5" t="s">
        <v>186</v>
      </c>
      <c r="AU937" s="245" t="s">
        <v>78</v>
      </c>
      <c r="AV937" s="14" t="s">
        <v>78</v>
      </c>
      <c r="AW937" s="14" t="s">
        <v>188</v>
      </c>
      <c r="AX937" s="14" t="s">
        <v>68</v>
      </c>
      <c r="AY937" s="245" t="s">
        <v>175</v>
      </c>
    </row>
    <row r="938" s="14" customFormat="1">
      <c r="A938" s="14"/>
      <c r="B938" s="235"/>
      <c r="C938" s="236"/>
      <c r="D938" s="226" t="s">
        <v>186</v>
      </c>
      <c r="E938" s="237" t="s">
        <v>19</v>
      </c>
      <c r="F938" s="238" t="s">
        <v>979</v>
      </c>
      <c r="G938" s="236"/>
      <c r="H938" s="239">
        <v>-6</v>
      </c>
      <c r="I938" s="240"/>
      <c r="J938" s="236"/>
      <c r="K938" s="236"/>
      <c r="L938" s="241"/>
      <c r="M938" s="242"/>
      <c r="N938" s="243"/>
      <c r="O938" s="243"/>
      <c r="P938" s="243"/>
      <c r="Q938" s="243"/>
      <c r="R938" s="243"/>
      <c r="S938" s="243"/>
      <c r="T938" s="24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5" t="s">
        <v>186</v>
      </c>
      <c r="AU938" s="245" t="s">
        <v>78</v>
      </c>
      <c r="AV938" s="14" t="s">
        <v>78</v>
      </c>
      <c r="AW938" s="14" t="s">
        <v>188</v>
      </c>
      <c r="AX938" s="14" t="s">
        <v>68</v>
      </c>
      <c r="AY938" s="245" t="s">
        <v>175</v>
      </c>
    </row>
    <row r="939" s="13" customFormat="1">
      <c r="A939" s="13"/>
      <c r="B939" s="224"/>
      <c r="C939" s="225"/>
      <c r="D939" s="226" t="s">
        <v>186</v>
      </c>
      <c r="E939" s="227" t="s">
        <v>19</v>
      </c>
      <c r="F939" s="228" t="s">
        <v>980</v>
      </c>
      <c r="G939" s="225"/>
      <c r="H939" s="227" t="s">
        <v>19</v>
      </c>
      <c r="I939" s="229"/>
      <c r="J939" s="225"/>
      <c r="K939" s="225"/>
      <c r="L939" s="230"/>
      <c r="M939" s="231"/>
      <c r="N939" s="232"/>
      <c r="O939" s="232"/>
      <c r="P939" s="232"/>
      <c r="Q939" s="232"/>
      <c r="R939" s="232"/>
      <c r="S939" s="232"/>
      <c r="T939" s="23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4" t="s">
        <v>186</v>
      </c>
      <c r="AU939" s="234" t="s">
        <v>78</v>
      </c>
      <c r="AV939" s="13" t="s">
        <v>76</v>
      </c>
      <c r="AW939" s="13" t="s">
        <v>188</v>
      </c>
      <c r="AX939" s="13" t="s">
        <v>68</v>
      </c>
      <c r="AY939" s="234" t="s">
        <v>175</v>
      </c>
    </row>
    <row r="940" s="14" customFormat="1">
      <c r="A940" s="14"/>
      <c r="B940" s="235"/>
      <c r="C940" s="236"/>
      <c r="D940" s="226" t="s">
        <v>186</v>
      </c>
      <c r="E940" s="237" t="s">
        <v>19</v>
      </c>
      <c r="F940" s="238" t="s">
        <v>981</v>
      </c>
      <c r="G940" s="236"/>
      <c r="H940" s="239">
        <v>474.99475000000007</v>
      </c>
      <c r="I940" s="240"/>
      <c r="J940" s="236"/>
      <c r="K940" s="236"/>
      <c r="L940" s="241"/>
      <c r="M940" s="242"/>
      <c r="N940" s="243"/>
      <c r="O940" s="243"/>
      <c r="P940" s="243"/>
      <c r="Q940" s="243"/>
      <c r="R940" s="243"/>
      <c r="S940" s="243"/>
      <c r="T940" s="24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5" t="s">
        <v>186</v>
      </c>
      <c r="AU940" s="245" t="s">
        <v>78</v>
      </c>
      <c r="AV940" s="14" t="s">
        <v>78</v>
      </c>
      <c r="AW940" s="14" t="s">
        <v>188</v>
      </c>
      <c r="AX940" s="14" t="s">
        <v>68</v>
      </c>
      <c r="AY940" s="245" t="s">
        <v>175</v>
      </c>
    </row>
    <row r="941" s="14" customFormat="1">
      <c r="A941" s="14"/>
      <c r="B941" s="235"/>
      <c r="C941" s="236"/>
      <c r="D941" s="226" t="s">
        <v>186</v>
      </c>
      <c r="E941" s="237" t="s">
        <v>19</v>
      </c>
      <c r="F941" s="238" t="s">
        <v>982</v>
      </c>
      <c r="G941" s="236"/>
      <c r="H941" s="239">
        <v>-58.475000000000001</v>
      </c>
      <c r="I941" s="240"/>
      <c r="J941" s="236"/>
      <c r="K941" s="236"/>
      <c r="L941" s="241"/>
      <c r="M941" s="242"/>
      <c r="N941" s="243"/>
      <c r="O941" s="243"/>
      <c r="P941" s="243"/>
      <c r="Q941" s="243"/>
      <c r="R941" s="243"/>
      <c r="S941" s="243"/>
      <c r="T941" s="24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5" t="s">
        <v>186</v>
      </c>
      <c r="AU941" s="245" t="s">
        <v>78</v>
      </c>
      <c r="AV941" s="14" t="s">
        <v>78</v>
      </c>
      <c r="AW941" s="14" t="s">
        <v>188</v>
      </c>
      <c r="AX941" s="14" t="s">
        <v>68</v>
      </c>
      <c r="AY941" s="245" t="s">
        <v>175</v>
      </c>
    </row>
    <row r="942" s="13" customFormat="1">
      <c r="A942" s="13"/>
      <c r="B942" s="224"/>
      <c r="C942" s="225"/>
      <c r="D942" s="226" t="s">
        <v>186</v>
      </c>
      <c r="E942" s="227" t="s">
        <v>19</v>
      </c>
      <c r="F942" s="228" t="s">
        <v>983</v>
      </c>
      <c r="G942" s="225"/>
      <c r="H942" s="227" t="s">
        <v>19</v>
      </c>
      <c r="I942" s="229"/>
      <c r="J942" s="225"/>
      <c r="K942" s="225"/>
      <c r="L942" s="230"/>
      <c r="M942" s="231"/>
      <c r="N942" s="232"/>
      <c r="O942" s="232"/>
      <c r="P942" s="232"/>
      <c r="Q942" s="232"/>
      <c r="R942" s="232"/>
      <c r="S942" s="232"/>
      <c r="T942" s="23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4" t="s">
        <v>186</v>
      </c>
      <c r="AU942" s="234" t="s">
        <v>78</v>
      </c>
      <c r="AV942" s="13" t="s">
        <v>76</v>
      </c>
      <c r="AW942" s="13" t="s">
        <v>188</v>
      </c>
      <c r="AX942" s="13" t="s">
        <v>68</v>
      </c>
      <c r="AY942" s="234" t="s">
        <v>175</v>
      </c>
    </row>
    <row r="943" s="14" customFormat="1">
      <c r="A943" s="14"/>
      <c r="B943" s="235"/>
      <c r="C943" s="236"/>
      <c r="D943" s="226" t="s">
        <v>186</v>
      </c>
      <c r="E943" s="237" t="s">
        <v>19</v>
      </c>
      <c r="F943" s="238" t="s">
        <v>978</v>
      </c>
      <c r="G943" s="236"/>
      <c r="H943" s="239">
        <v>123.34399999999999</v>
      </c>
      <c r="I943" s="240"/>
      <c r="J943" s="236"/>
      <c r="K943" s="236"/>
      <c r="L943" s="241"/>
      <c r="M943" s="242"/>
      <c r="N943" s="243"/>
      <c r="O943" s="243"/>
      <c r="P943" s="243"/>
      <c r="Q943" s="243"/>
      <c r="R943" s="243"/>
      <c r="S943" s="243"/>
      <c r="T943" s="24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45" t="s">
        <v>186</v>
      </c>
      <c r="AU943" s="245" t="s">
        <v>78</v>
      </c>
      <c r="AV943" s="14" t="s">
        <v>78</v>
      </c>
      <c r="AW943" s="14" t="s">
        <v>188</v>
      </c>
      <c r="AX943" s="14" t="s">
        <v>68</v>
      </c>
      <c r="AY943" s="245" t="s">
        <v>175</v>
      </c>
    </row>
    <row r="944" s="14" customFormat="1">
      <c r="A944" s="14"/>
      <c r="B944" s="235"/>
      <c r="C944" s="236"/>
      <c r="D944" s="226" t="s">
        <v>186</v>
      </c>
      <c r="E944" s="237" t="s">
        <v>19</v>
      </c>
      <c r="F944" s="238" t="s">
        <v>984</v>
      </c>
      <c r="G944" s="236"/>
      <c r="H944" s="239">
        <v>-17.216000000000001</v>
      </c>
      <c r="I944" s="240"/>
      <c r="J944" s="236"/>
      <c r="K944" s="236"/>
      <c r="L944" s="241"/>
      <c r="M944" s="242"/>
      <c r="N944" s="243"/>
      <c r="O944" s="243"/>
      <c r="P944" s="243"/>
      <c r="Q944" s="243"/>
      <c r="R944" s="243"/>
      <c r="S944" s="243"/>
      <c r="T944" s="24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45" t="s">
        <v>186</v>
      </c>
      <c r="AU944" s="245" t="s">
        <v>78</v>
      </c>
      <c r="AV944" s="14" t="s">
        <v>78</v>
      </c>
      <c r="AW944" s="14" t="s">
        <v>188</v>
      </c>
      <c r="AX944" s="14" t="s">
        <v>68</v>
      </c>
      <c r="AY944" s="245" t="s">
        <v>175</v>
      </c>
    </row>
    <row r="945" s="15" customFormat="1">
      <c r="A945" s="15"/>
      <c r="B945" s="246"/>
      <c r="C945" s="247"/>
      <c r="D945" s="226" t="s">
        <v>186</v>
      </c>
      <c r="E945" s="248" t="s">
        <v>19</v>
      </c>
      <c r="F945" s="249" t="s">
        <v>191</v>
      </c>
      <c r="G945" s="247"/>
      <c r="H945" s="250">
        <v>1061.0585000000001</v>
      </c>
      <c r="I945" s="251"/>
      <c r="J945" s="247"/>
      <c r="K945" s="247"/>
      <c r="L945" s="252"/>
      <c r="M945" s="253"/>
      <c r="N945" s="254"/>
      <c r="O945" s="254"/>
      <c r="P945" s="254"/>
      <c r="Q945" s="254"/>
      <c r="R945" s="254"/>
      <c r="S945" s="254"/>
      <c r="T945" s="25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56" t="s">
        <v>186</v>
      </c>
      <c r="AU945" s="256" t="s">
        <v>78</v>
      </c>
      <c r="AV945" s="15" t="s">
        <v>182</v>
      </c>
      <c r="AW945" s="15" t="s">
        <v>188</v>
      </c>
      <c r="AX945" s="15" t="s">
        <v>76</v>
      </c>
      <c r="AY945" s="256" t="s">
        <v>175</v>
      </c>
    </row>
    <row r="946" s="2" customFormat="1" ht="24.15" customHeight="1">
      <c r="A946" s="40"/>
      <c r="B946" s="41"/>
      <c r="C946" s="206" t="s">
        <v>985</v>
      </c>
      <c r="D946" s="206" t="s">
        <v>177</v>
      </c>
      <c r="E946" s="207" t="s">
        <v>986</v>
      </c>
      <c r="F946" s="208" t="s">
        <v>987</v>
      </c>
      <c r="G946" s="209" t="s">
        <v>180</v>
      </c>
      <c r="H946" s="210">
        <v>1061.059</v>
      </c>
      <c r="I946" s="211"/>
      <c r="J946" s="212">
        <f>ROUND(I946*H946,2)</f>
        <v>0</v>
      </c>
      <c r="K946" s="208" t="s">
        <v>181</v>
      </c>
      <c r="L946" s="46"/>
      <c r="M946" s="213" t="s">
        <v>19</v>
      </c>
      <c r="N946" s="214" t="s">
        <v>39</v>
      </c>
      <c r="O946" s="86"/>
      <c r="P946" s="215">
        <f>O946*H946</f>
        <v>0</v>
      </c>
      <c r="Q946" s="215">
        <v>0</v>
      </c>
      <c r="R946" s="215">
        <f>Q946*H946</f>
        <v>0</v>
      </c>
      <c r="S946" s="215">
        <v>0</v>
      </c>
      <c r="T946" s="216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17" t="s">
        <v>182</v>
      </c>
      <c r="AT946" s="217" t="s">
        <v>177</v>
      </c>
      <c r="AU946" s="217" t="s">
        <v>78</v>
      </c>
      <c r="AY946" s="19" t="s">
        <v>175</v>
      </c>
      <c r="BE946" s="218">
        <f>IF(N946="základní",J946,0)</f>
        <v>0</v>
      </c>
      <c r="BF946" s="218">
        <f>IF(N946="snížená",J946,0)</f>
        <v>0</v>
      </c>
      <c r="BG946" s="218">
        <f>IF(N946="zákl. přenesená",J946,0)</f>
        <v>0</v>
      </c>
      <c r="BH946" s="218">
        <f>IF(N946="sníž. přenesená",J946,0)</f>
        <v>0</v>
      </c>
      <c r="BI946" s="218">
        <f>IF(N946="nulová",J946,0)</f>
        <v>0</v>
      </c>
      <c r="BJ946" s="19" t="s">
        <v>76</v>
      </c>
      <c r="BK946" s="218">
        <f>ROUND(I946*H946,2)</f>
        <v>0</v>
      </c>
      <c r="BL946" s="19" t="s">
        <v>182</v>
      </c>
      <c r="BM946" s="217" t="s">
        <v>988</v>
      </c>
    </row>
    <row r="947" s="2" customFormat="1">
      <c r="A947" s="40"/>
      <c r="B947" s="41"/>
      <c r="C947" s="42"/>
      <c r="D947" s="219" t="s">
        <v>184</v>
      </c>
      <c r="E947" s="42"/>
      <c r="F947" s="220" t="s">
        <v>989</v>
      </c>
      <c r="G947" s="42"/>
      <c r="H947" s="42"/>
      <c r="I947" s="221"/>
      <c r="J947" s="42"/>
      <c r="K947" s="42"/>
      <c r="L947" s="46"/>
      <c r="M947" s="222"/>
      <c r="N947" s="223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184</v>
      </c>
      <c r="AU947" s="19" t="s">
        <v>78</v>
      </c>
    </row>
    <row r="948" s="13" customFormat="1">
      <c r="A948" s="13"/>
      <c r="B948" s="224"/>
      <c r="C948" s="225"/>
      <c r="D948" s="226" t="s">
        <v>186</v>
      </c>
      <c r="E948" s="227" t="s">
        <v>19</v>
      </c>
      <c r="F948" s="228" t="s">
        <v>187</v>
      </c>
      <c r="G948" s="225"/>
      <c r="H948" s="227" t="s">
        <v>19</v>
      </c>
      <c r="I948" s="229"/>
      <c r="J948" s="225"/>
      <c r="K948" s="225"/>
      <c r="L948" s="230"/>
      <c r="M948" s="231"/>
      <c r="N948" s="232"/>
      <c r="O948" s="232"/>
      <c r="P948" s="232"/>
      <c r="Q948" s="232"/>
      <c r="R948" s="232"/>
      <c r="S948" s="232"/>
      <c r="T948" s="23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4" t="s">
        <v>186</v>
      </c>
      <c r="AU948" s="234" t="s">
        <v>78</v>
      </c>
      <c r="AV948" s="13" t="s">
        <v>76</v>
      </c>
      <c r="AW948" s="13" t="s">
        <v>188</v>
      </c>
      <c r="AX948" s="13" t="s">
        <v>68</v>
      </c>
      <c r="AY948" s="234" t="s">
        <v>175</v>
      </c>
    </row>
    <row r="949" s="13" customFormat="1">
      <c r="A949" s="13"/>
      <c r="B949" s="224"/>
      <c r="C949" s="225"/>
      <c r="D949" s="226" t="s">
        <v>186</v>
      </c>
      <c r="E949" s="227" t="s">
        <v>19</v>
      </c>
      <c r="F949" s="228" t="s">
        <v>189</v>
      </c>
      <c r="G949" s="225"/>
      <c r="H949" s="227" t="s">
        <v>19</v>
      </c>
      <c r="I949" s="229"/>
      <c r="J949" s="225"/>
      <c r="K949" s="225"/>
      <c r="L949" s="230"/>
      <c r="M949" s="231"/>
      <c r="N949" s="232"/>
      <c r="O949" s="232"/>
      <c r="P949" s="232"/>
      <c r="Q949" s="232"/>
      <c r="R949" s="232"/>
      <c r="S949" s="232"/>
      <c r="T949" s="23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4" t="s">
        <v>186</v>
      </c>
      <c r="AU949" s="234" t="s">
        <v>78</v>
      </c>
      <c r="AV949" s="13" t="s">
        <v>76</v>
      </c>
      <c r="AW949" s="13" t="s">
        <v>188</v>
      </c>
      <c r="AX949" s="13" t="s">
        <v>68</v>
      </c>
      <c r="AY949" s="234" t="s">
        <v>175</v>
      </c>
    </row>
    <row r="950" s="13" customFormat="1">
      <c r="A950" s="13"/>
      <c r="B950" s="224"/>
      <c r="C950" s="225"/>
      <c r="D950" s="226" t="s">
        <v>186</v>
      </c>
      <c r="E950" s="227" t="s">
        <v>19</v>
      </c>
      <c r="F950" s="228" t="s">
        <v>974</v>
      </c>
      <c r="G950" s="225"/>
      <c r="H950" s="227" t="s">
        <v>19</v>
      </c>
      <c r="I950" s="229"/>
      <c r="J950" s="225"/>
      <c r="K950" s="225"/>
      <c r="L950" s="230"/>
      <c r="M950" s="231"/>
      <c r="N950" s="232"/>
      <c r="O950" s="232"/>
      <c r="P950" s="232"/>
      <c r="Q950" s="232"/>
      <c r="R950" s="232"/>
      <c r="S950" s="232"/>
      <c r="T950" s="23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4" t="s">
        <v>186</v>
      </c>
      <c r="AU950" s="234" t="s">
        <v>78</v>
      </c>
      <c r="AV950" s="13" t="s">
        <v>76</v>
      </c>
      <c r="AW950" s="13" t="s">
        <v>188</v>
      </c>
      <c r="AX950" s="13" t="s">
        <v>68</v>
      </c>
      <c r="AY950" s="234" t="s">
        <v>175</v>
      </c>
    </row>
    <row r="951" s="14" customFormat="1">
      <c r="A951" s="14"/>
      <c r="B951" s="235"/>
      <c r="C951" s="236"/>
      <c r="D951" s="226" t="s">
        <v>186</v>
      </c>
      <c r="E951" s="237" t="s">
        <v>19</v>
      </c>
      <c r="F951" s="238" t="s">
        <v>975</v>
      </c>
      <c r="G951" s="236"/>
      <c r="H951" s="239">
        <v>477.94175000000007</v>
      </c>
      <c r="I951" s="240"/>
      <c r="J951" s="236"/>
      <c r="K951" s="236"/>
      <c r="L951" s="241"/>
      <c r="M951" s="242"/>
      <c r="N951" s="243"/>
      <c r="O951" s="243"/>
      <c r="P951" s="243"/>
      <c r="Q951" s="243"/>
      <c r="R951" s="243"/>
      <c r="S951" s="243"/>
      <c r="T951" s="24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5" t="s">
        <v>186</v>
      </c>
      <c r="AU951" s="245" t="s">
        <v>78</v>
      </c>
      <c r="AV951" s="14" t="s">
        <v>78</v>
      </c>
      <c r="AW951" s="14" t="s">
        <v>188</v>
      </c>
      <c r="AX951" s="14" t="s">
        <v>68</v>
      </c>
      <c r="AY951" s="245" t="s">
        <v>175</v>
      </c>
    </row>
    <row r="952" s="14" customFormat="1">
      <c r="A952" s="14"/>
      <c r="B952" s="235"/>
      <c r="C952" s="236"/>
      <c r="D952" s="226" t="s">
        <v>186</v>
      </c>
      <c r="E952" s="237" t="s">
        <v>19</v>
      </c>
      <c r="F952" s="238" t="s">
        <v>976</v>
      </c>
      <c r="G952" s="236"/>
      <c r="H952" s="239">
        <v>-56.875</v>
      </c>
      <c r="I952" s="240"/>
      <c r="J952" s="236"/>
      <c r="K952" s="236"/>
      <c r="L952" s="241"/>
      <c r="M952" s="242"/>
      <c r="N952" s="243"/>
      <c r="O952" s="243"/>
      <c r="P952" s="243"/>
      <c r="Q952" s="243"/>
      <c r="R952" s="243"/>
      <c r="S952" s="243"/>
      <c r="T952" s="24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45" t="s">
        <v>186</v>
      </c>
      <c r="AU952" s="245" t="s">
        <v>78</v>
      </c>
      <c r="AV952" s="14" t="s">
        <v>78</v>
      </c>
      <c r="AW952" s="14" t="s">
        <v>188</v>
      </c>
      <c r="AX952" s="14" t="s">
        <v>68</v>
      </c>
      <c r="AY952" s="245" t="s">
        <v>175</v>
      </c>
    </row>
    <row r="953" s="13" customFormat="1">
      <c r="A953" s="13"/>
      <c r="B953" s="224"/>
      <c r="C953" s="225"/>
      <c r="D953" s="226" t="s">
        <v>186</v>
      </c>
      <c r="E953" s="227" t="s">
        <v>19</v>
      </c>
      <c r="F953" s="228" t="s">
        <v>977</v>
      </c>
      <c r="G953" s="225"/>
      <c r="H953" s="227" t="s">
        <v>19</v>
      </c>
      <c r="I953" s="229"/>
      <c r="J953" s="225"/>
      <c r="K953" s="225"/>
      <c r="L953" s="230"/>
      <c r="M953" s="231"/>
      <c r="N953" s="232"/>
      <c r="O953" s="232"/>
      <c r="P953" s="232"/>
      <c r="Q953" s="232"/>
      <c r="R953" s="232"/>
      <c r="S953" s="232"/>
      <c r="T953" s="23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4" t="s">
        <v>186</v>
      </c>
      <c r="AU953" s="234" t="s">
        <v>78</v>
      </c>
      <c r="AV953" s="13" t="s">
        <v>76</v>
      </c>
      <c r="AW953" s="13" t="s">
        <v>188</v>
      </c>
      <c r="AX953" s="13" t="s">
        <v>68</v>
      </c>
      <c r="AY953" s="234" t="s">
        <v>175</v>
      </c>
    </row>
    <row r="954" s="14" customFormat="1">
      <c r="A954" s="14"/>
      <c r="B954" s="235"/>
      <c r="C954" s="236"/>
      <c r="D954" s="226" t="s">
        <v>186</v>
      </c>
      <c r="E954" s="237" t="s">
        <v>19</v>
      </c>
      <c r="F954" s="238" t="s">
        <v>978</v>
      </c>
      <c r="G954" s="236"/>
      <c r="H954" s="239">
        <v>123.34399999999999</v>
      </c>
      <c r="I954" s="240"/>
      <c r="J954" s="236"/>
      <c r="K954" s="236"/>
      <c r="L954" s="241"/>
      <c r="M954" s="242"/>
      <c r="N954" s="243"/>
      <c r="O954" s="243"/>
      <c r="P954" s="243"/>
      <c r="Q954" s="243"/>
      <c r="R954" s="243"/>
      <c r="S954" s="243"/>
      <c r="T954" s="24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45" t="s">
        <v>186</v>
      </c>
      <c r="AU954" s="245" t="s">
        <v>78</v>
      </c>
      <c r="AV954" s="14" t="s">
        <v>78</v>
      </c>
      <c r="AW954" s="14" t="s">
        <v>188</v>
      </c>
      <c r="AX954" s="14" t="s">
        <v>68</v>
      </c>
      <c r="AY954" s="245" t="s">
        <v>175</v>
      </c>
    </row>
    <row r="955" s="14" customFormat="1">
      <c r="A955" s="14"/>
      <c r="B955" s="235"/>
      <c r="C955" s="236"/>
      <c r="D955" s="226" t="s">
        <v>186</v>
      </c>
      <c r="E955" s="237" t="s">
        <v>19</v>
      </c>
      <c r="F955" s="238" t="s">
        <v>979</v>
      </c>
      <c r="G955" s="236"/>
      <c r="H955" s="239">
        <v>-6</v>
      </c>
      <c r="I955" s="240"/>
      <c r="J955" s="236"/>
      <c r="K955" s="236"/>
      <c r="L955" s="241"/>
      <c r="M955" s="242"/>
      <c r="N955" s="243"/>
      <c r="O955" s="243"/>
      <c r="P955" s="243"/>
      <c r="Q955" s="243"/>
      <c r="R955" s="243"/>
      <c r="S955" s="243"/>
      <c r="T955" s="24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45" t="s">
        <v>186</v>
      </c>
      <c r="AU955" s="245" t="s">
        <v>78</v>
      </c>
      <c r="AV955" s="14" t="s">
        <v>78</v>
      </c>
      <c r="AW955" s="14" t="s">
        <v>188</v>
      </c>
      <c r="AX955" s="14" t="s">
        <v>68</v>
      </c>
      <c r="AY955" s="245" t="s">
        <v>175</v>
      </c>
    </row>
    <row r="956" s="13" customFormat="1">
      <c r="A956" s="13"/>
      <c r="B956" s="224"/>
      <c r="C956" s="225"/>
      <c r="D956" s="226" t="s">
        <v>186</v>
      </c>
      <c r="E956" s="227" t="s">
        <v>19</v>
      </c>
      <c r="F956" s="228" t="s">
        <v>980</v>
      </c>
      <c r="G956" s="225"/>
      <c r="H956" s="227" t="s">
        <v>19</v>
      </c>
      <c r="I956" s="229"/>
      <c r="J956" s="225"/>
      <c r="K956" s="225"/>
      <c r="L956" s="230"/>
      <c r="M956" s="231"/>
      <c r="N956" s="232"/>
      <c r="O956" s="232"/>
      <c r="P956" s="232"/>
      <c r="Q956" s="232"/>
      <c r="R956" s="232"/>
      <c r="S956" s="232"/>
      <c r="T956" s="23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4" t="s">
        <v>186</v>
      </c>
      <c r="AU956" s="234" t="s">
        <v>78</v>
      </c>
      <c r="AV956" s="13" t="s">
        <v>76</v>
      </c>
      <c r="AW956" s="13" t="s">
        <v>188</v>
      </c>
      <c r="AX956" s="13" t="s">
        <v>68</v>
      </c>
      <c r="AY956" s="234" t="s">
        <v>175</v>
      </c>
    </row>
    <row r="957" s="14" customFormat="1">
      <c r="A957" s="14"/>
      <c r="B957" s="235"/>
      <c r="C957" s="236"/>
      <c r="D957" s="226" t="s">
        <v>186</v>
      </c>
      <c r="E957" s="237" t="s">
        <v>19</v>
      </c>
      <c r="F957" s="238" t="s">
        <v>981</v>
      </c>
      <c r="G957" s="236"/>
      <c r="H957" s="239">
        <v>474.99475000000007</v>
      </c>
      <c r="I957" s="240"/>
      <c r="J957" s="236"/>
      <c r="K957" s="236"/>
      <c r="L957" s="241"/>
      <c r="M957" s="242"/>
      <c r="N957" s="243"/>
      <c r="O957" s="243"/>
      <c r="P957" s="243"/>
      <c r="Q957" s="243"/>
      <c r="R957" s="243"/>
      <c r="S957" s="243"/>
      <c r="T957" s="24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45" t="s">
        <v>186</v>
      </c>
      <c r="AU957" s="245" t="s">
        <v>78</v>
      </c>
      <c r="AV957" s="14" t="s">
        <v>78</v>
      </c>
      <c r="AW957" s="14" t="s">
        <v>188</v>
      </c>
      <c r="AX957" s="14" t="s">
        <v>68</v>
      </c>
      <c r="AY957" s="245" t="s">
        <v>175</v>
      </c>
    </row>
    <row r="958" s="14" customFormat="1">
      <c r="A958" s="14"/>
      <c r="B958" s="235"/>
      <c r="C958" s="236"/>
      <c r="D958" s="226" t="s">
        <v>186</v>
      </c>
      <c r="E958" s="237" t="s">
        <v>19</v>
      </c>
      <c r="F958" s="238" t="s">
        <v>982</v>
      </c>
      <c r="G958" s="236"/>
      <c r="H958" s="239">
        <v>-58.475000000000001</v>
      </c>
      <c r="I958" s="240"/>
      <c r="J958" s="236"/>
      <c r="K958" s="236"/>
      <c r="L958" s="241"/>
      <c r="M958" s="242"/>
      <c r="N958" s="243"/>
      <c r="O958" s="243"/>
      <c r="P958" s="243"/>
      <c r="Q958" s="243"/>
      <c r="R958" s="243"/>
      <c r="S958" s="243"/>
      <c r="T958" s="24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45" t="s">
        <v>186</v>
      </c>
      <c r="AU958" s="245" t="s">
        <v>78</v>
      </c>
      <c r="AV958" s="14" t="s">
        <v>78</v>
      </c>
      <c r="AW958" s="14" t="s">
        <v>188</v>
      </c>
      <c r="AX958" s="14" t="s">
        <v>68</v>
      </c>
      <c r="AY958" s="245" t="s">
        <v>175</v>
      </c>
    </row>
    <row r="959" s="13" customFormat="1">
      <c r="A959" s="13"/>
      <c r="B959" s="224"/>
      <c r="C959" s="225"/>
      <c r="D959" s="226" t="s">
        <v>186</v>
      </c>
      <c r="E959" s="227" t="s">
        <v>19</v>
      </c>
      <c r="F959" s="228" t="s">
        <v>983</v>
      </c>
      <c r="G959" s="225"/>
      <c r="H959" s="227" t="s">
        <v>19</v>
      </c>
      <c r="I959" s="229"/>
      <c r="J959" s="225"/>
      <c r="K959" s="225"/>
      <c r="L959" s="230"/>
      <c r="M959" s="231"/>
      <c r="N959" s="232"/>
      <c r="O959" s="232"/>
      <c r="P959" s="232"/>
      <c r="Q959" s="232"/>
      <c r="R959" s="232"/>
      <c r="S959" s="232"/>
      <c r="T959" s="23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4" t="s">
        <v>186</v>
      </c>
      <c r="AU959" s="234" t="s">
        <v>78</v>
      </c>
      <c r="AV959" s="13" t="s">
        <v>76</v>
      </c>
      <c r="AW959" s="13" t="s">
        <v>188</v>
      </c>
      <c r="AX959" s="13" t="s">
        <v>68</v>
      </c>
      <c r="AY959" s="234" t="s">
        <v>175</v>
      </c>
    </row>
    <row r="960" s="14" customFormat="1">
      <c r="A960" s="14"/>
      <c r="B960" s="235"/>
      <c r="C960" s="236"/>
      <c r="D960" s="226" t="s">
        <v>186</v>
      </c>
      <c r="E960" s="237" t="s">
        <v>19</v>
      </c>
      <c r="F960" s="238" t="s">
        <v>978</v>
      </c>
      <c r="G960" s="236"/>
      <c r="H960" s="239">
        <v>123.34399999999999</v>
      </c>
      <c r="I960" s="240"/>
      <c r="J960" s="236"/>
      <c r="K960" s="236"/>
      <c r="L960" s="241"/>
      <c r="M960" s="242"/>
      <c r="N960" s="243"/>
      <c r="O960" s="243"/>
      <c r="P960" s="243"/>
      <c r="Q960" s="243"/>
      <c r="R960" s="243"/>
      <c r="S960" s="243"/>
      <c r="T960" s="24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45" t="s">
        <v>186</v>
      </c>
      <c r="AU960" s="245" t="s">
        <v>78</v>
      </c>
      <c r="AV960" s="14" t="s">
        <v>78</v>
      </c>
      <c r="AW960" s="14" t="s">
        <v>188</v>
      </c>
      <c r="AX960" s="14" t="s">
        <v>68</v>
      </c>
      <c r="AY960" s="245" t="s">
        <v>175</v>
      </c>
    </row>
    <row r="961" s="14" customFormat="1">
      <c r="A961" s="14"/>
      <c r="B961" s="235"/>
      <c r="C961" s="236"/>
      <c r="D961" s="226" t="s">
        <v>186</v>
      </c>
      <c r="E961" s="237" t="s">
        <v>19</v>
      </c>
      <c r="F961" s="238" t="s">
        <v>984</v>
      </c>
      <c r="G961" s="236"/>
      <c r="H961" s="239">
        <v>-17.216000000000001</v>
      </c>
      <c r="I961" s="240"/>
      <c r="J961" s="236"/>
      <c r="K961" s="236"/>
      <c r="L961" s="241"/>
      <c r="M961" s="242"/>
      <c r="N961" s="243"/>
      <c r="O961" s="243"/>
      <c r="P961" s="243"/>
      <c r="Q961" s="243"/>
      <c r="R961" s="243"/>
      <c r="S961" s="243"/>
      <c r="T961" s="24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5" t="s">
        <v>186</v>
      </c>
      <c r="AU961" s="245" t="s">
        <v>78</v>
      </c>
      <c r="AV961" s="14" t="s">
        <v>78</v>
      </c>
      <c r="AW961" s="14" t="s">
        <v>188</v>
      </c>
      <c r="AX961" s="14" t="s">
        <v>68</v>
      </c>
      <c r="AY961" s="245" t="s">
        <v>175</v>
      </c>
    </row>
    <row r="962" s="15" customFormat="1">
      <c r="A962" s="15"/>
      <c r="B962" s="246"/>
      <c r="C962" s="247"/>
      <c r="D962" s="226" t="s">
        <v>186</v>
      </c>
      <c r="E962" s="248" t="s">
        <v>19</v>
      </c>
      <c r="F962" s="249" t="s">
        <v>191</v>
      </c>
      <c r="G962" s="247"/>
      <c r="H962" s="250">
        <v>1061.0585000000001</v>
      </c>
      <c r="I962" s="251"/>
      <c r="J962" s="247"/>
      <c r="K962" s="247"/>
      <c r="L962" s="252"/>
      <c r="M962" s="253"/>
      <c r="N962" s="254"/>
      <c r="O962" s="254"/>
      <c r="P962" s="254"/>
      <c r="Q962" s="254"/>
      <c r="R962" s="254"/>
      <c r="S962" s="254"/>
      <c r="T962" s="25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56" t="s">
        <v>186</v>
      </c>
      <c r="AU962" s="256" t="s">
        <v>78</v>
      </c>
      <c r="AV962" s="15" t="s">
        <v>182</v>
      </c>
      <c r="AW962" s="15" t="s">
        <v>188</v>
      </c>
      <c r="AX962" s="15" t="s">
        <v>76</v>
      </c>
      <c r="AY962" s="256" t="s">
        <v>175</v>
      </c>
    </row>
    <row r="963" s="2" customFormat="1" ht="24.15" customHeight="1">
      <c r="A963" s="40"/>
      <c r="B963" s="41"/>
      <c r="C963" s="206" t="s">
        <v>990</v>
      </c>
      <c r="D963" s="206" t="s">
        <v>177</v>
      </c>
      <c r="E963" s="207" t="s">
        <v>930</v>
      </c>
      <c r="F963" s="208" t="s">
        <v>931</v>
      </c>
      <c r="G963" s="209" t="s">
        <v>402</v>
      </c>
      <c r="H963" s="210">
        <v>7.2000000000000002</v>
      </c>
      <c r="I963" s="211"/>
      <c r="J963" s="212">
        <f>ROUND(I963*H963,2)</f>
        <v>0</v>
      </c>
      <c r="K963" s="208" t="s">
        <v>181</v>
      </c>
      <c r="L963" s="46"/>
      <c r="M963" s="213" t="s">
        <v>19</v>
      </c>
      <c r="N963" s="214" t="s">
        <v>39</v>
      </c>
      <c r="O963" s="86"/>
      <c r="P963" s="215">
        <f>O963*H963</f>
        <v>0</v>
      </c>
      <c r="Q963" s="215">
        <v>0</v>
      </c>
      <c r="R963" s="215">
        <f>Q963*H963</f>
        <v>0</v>
      </c>
      <c r="S963" s="215">
        <v>0</v>
      </c>
      <c r="T963" s="216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17" t="s">
        <v>182</v>
      </c>
      <c r="AT963" s="217" t="s">
        <v>177</v>
      </c>
      <c r="AU963" s="217" t="s">
        <v>78</v>
      </c>
      <c r="AY963" s="19" t="s">
        <v>175</v>
      </c>
      <c r="BE963" s="218">
        <f>IF(N963="základní",J963,0)</f>
        <v>0</v>
      </c>
      <c r="BF963" s="218">
        <f>IF(N963="snížená",J963,0)</f>
        <v>0</v>
      </c>
      <c r="BG963" s="218">
        <f>IF(N963="zákl. přenesená",J963,0)</f>
        <v>0</v>
      </c>
      <c r="BH963" s="218">
        <f>IF(N963="sníž. přenesená",J963,0)</f>
        <v>0</v>
      </c>
      <c r="BI963" s="218">
        <f>IF(N963="nulová",J963,0)</f>
        <v>0</v>
      </c>
      <c r="BJ963" s="19" t="s">
        <v>76</v>
      </c>
      <c r="BK963" s="218">
        <f>ROUND(I963*H963,2)</f>
        <v>0</v>
      </c>
      <c r="BL963" s="19" t="s">
        <v>182</v>
      </c>
      <c r="BM963" s="217" t="s">
        <v>991</v>
      </c>
    </row>
    <row r="964" s="2" customFormat="1">
      <c r="A964" s="40"/>
      <c r="B964" s="41"/>
      <c r="C964" s="42"/>
      <c r="D964" s="219" t="s">
        <v>184</v>
      </c>
      <c r="E964" s="42"/>
      <c r="F964" s="220" t="s">
        <v>933</v>
      </c>
      <c r="G964" s="42"/>
      <c r="H964" s="42"/>
      <c r="I964" s="221"/>
      <c r="J964" s="42"/>
      <c r="K964" s="42"/>
      <c r="L964" s="46"/>
      <c r="M964" s="222"/>
      <c r="N964" s="223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184</v>
      </c>
      <c r="AU964" s="19" t="s">
        <v>78</v>
      </c>
    </row>
    <row r="965" s="2" customFormat="1" ht="24.15" customHeight="1">
      <c r="A965" s="40"/>
      <c r="B965" s="41"/>
      <c r="C965" s="257" t="s">
        <v>992</v>
      </c>
      <c r="D965" s="257" t="s">
        <v>303</v>
      </c>
      <c r="E965" s="258" t="s">
        <v>993</v>
      </c>
      <c r="F965" s="259" t="s">
        <v>994</v>
      </c>
      <c r="G965" s="260" t="s">
        <v>402</v>
      </c>
      <c r="H965" s="261">
        <v>7.5599999999999996</v>
      </c>
      <c r="I965" s="262"/>
      <c r="J965" s="263">
        <f>ROUND(I965*H965,2)</f>
        <v>0</v>
      </c>
      <c r="K965" s="259" t="s">
        <v>181</v>
      </c>
      <c r="L965" s="264"/>
      <c r="M965" s="265" t="s">
        <v>19</v>
      </c>
      <c r="N965" s="266" t="s">
        <v>39</v>
      </c>
      <c r="O965" s="86"/>
      <c r="P965" s="215">
        <f>O965*H965</f>
        <v>0</v>
      </c>
      <c r="Q965" s="215">
        <v>0</v>
      </c>
      <c r="R965" s="215">
        <f>Q965*H965</f>
        <v>0</v>
      </c>
      <c r="S965" s="215">
        <v>0</v>
      </c>
      <c r="T965" s="216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17" t="s">
        <v>244</v>
      </c>
      <c r="AT965" s="217" t="s">
        <v>303</v>
      </c>
      <c r="AU965" s="217" t="s">
        <v>78</v>
      </c>
      <c r="AY965" s="19" t="s">
        <v>175</v>
      </c>
      <c r="BE965" s="218">
        <f>IF(N965="základní",J965,0)</f>
        <v>0</v>
      </c>
      <c r="BF965" s="218">
        <f>IF(N965="snížená",J965,0)</f>
        <v>0</v>
      </c>
      <c r="BG965" s="218">
        <f>IF(N965="zákl. přenesená",J965,0)</f>
        <v>0</v>
      </c>
      <c r="BH965" s="218">
        <f>IF(N965="sníž. přenesená",J965,0)</f>
        <v>0</v>
      </c>
      <c r="BI965" s="218">
        <f>IF(N965="nulová",J965,0)</f>
        <v>0</v>
      </c>
      <c r="BJ965" s="19" t="s">
        <v>76</v>
      </c>
      <c r="BK965" s="218">
        <f>ROUND(I965*H965,2)</f>
        <v>0</v>
      </c>
      <c r="BL965" s="19" t="s">
        <v>182</v>
      </c>
      <c r="BM965" s="217" t="s">
        <v>995</v>
      </c>
    </row>
    <row r="966" s="2" customFormat="1" ht="24.15" customHeight="1">
      <c r="A966" s="40"/>
      <c r="B966" s="41"/>
      <c r="C966" s="206" t="s">
        <v>996</v>
      </c>
      <c r="D966" s="206" t="s">
        <v>177</v>
      </c>
      <c r="E966" s="207" t="s">
        <v>997</v>
      </c>
      <c r="F966" s="208" t="s">
        <v>998</v>
      </c>
      <c r="G966" s="209" t="s">
        <v>180</v>
      </c>
      <c r="H966" s="210">
        <v>48.799999999999997</v>
      </c>
      <c r="I966" s="211"/>
      <c r="J966" s="212">
        <f>ROUND(I966*H966,2)</f>
        <v>0</v>
      </c>
      <c r="K966" s="208" t="s">
        <v>181</v>
      </c>
      <c r="L966" s="46"/>
      <c r="M966" s="213" t="s">
        <v>19</v>
      </c>
      <c r="N966" s="214" t="s">
        <v>39</v>
      </c>
      <c r="O966" s="86"/>
      <c r="P966" s="215">
        <f>O966*H966</f>
        <v>0</v>
      </c>
      <c r="Q966" s="215">
        <v>0</v>
      </c>
      <c r="R966" s="215">
        <f>Q966*H966</f>
        <v>0</v>
      </c>
      <c r="S966" s="215">
        <v>0</v>
      </c>
      <c r="T966" s="216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17" t="s">
        <v>182</v>
      </c>
      <c r="AT966" s="217" t="s">
        <v>177</v>
      </c>
      <c r="AU966" s="217" t="s">
        <v>78</v>
      </c>
      <c r="AY966" s="19" t="s">
        <v>175</v>
      </c>
      <c r="BE966" s="218">
        <f>IF(N966="základní",J966,0)</f>
        <v>0</v>
      </c>
      <c r="BF966" s="218">
        <f>IF(N966="snížená",J966,0)</f>
        <v>0</v>
      </c>
      <c r="BG966" s="218">
        <f>IF(N966="zákl. přenesená",J966,0)</f>
        <v>0</v>
      </c>
      <c r="BH966" s="218">
        <f>IF(N966="sníž. přenesená",J966,0)</f>
        <v>0</v>
      </c>
      <c r="BI966" s="218">
        <f>IF(N966="nulová",J966,0)</f>
        <v>0</v>
      </c>
      <c r="BJ966" s="19" t="s">
        <v>76</v>
      </c>
      <c r="BK966" s="218">
        <f>ROUND(I966*H966,2)</f>
        <v>0</v>
      </c>
      <c r="BL966" s="19" t="s">
        <v>182</v>
      </c>
      <c r="BM966" s="217" t="s">
        <v>999</v>
      </c>
    </row>
    <row r="967" s="2" customFormat="1">
      <c r="A967" s="40"/>
      <c r="B967" s="41"/>
      <c r="C967" s="42"/>
      <c r="D967" s="219" t="s">
        <v>184</v>
      </c>
      <c r="E967" s="42"/>
      <c r="F967" s="220" t="s">
        <v>1000</v>
      </c>
      <c r="G967" s="42"/>
      <c r="H967" s="42"/>
      <c r="I967" s="221"/>
      <c r="J967" s="42"/>
      <c r="K967" s="42"/>
      <c r="L967" s="46"/>
      <c r="M967" s="222"/>
      <c r="N967" s="223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184</v>
      </c>
      <c r="AU967" s="19" t="s">
        <v>78</v>
      </c>
    </row>
    <row r="968" s="13" customFormat="1">
      <c r="A968" s="13"/>
      <c r="B968" s="224"/>
      <c r="C968" s="225"/>
      <c r="D968" s="226" t="s">
        <v>186</v>
      </c>
      <c r="E968" s="227" t="s">
        <v>19</v>
      </c>
      <c r="F968" s="228" t="s">
        <v>187</v>
      </c>
      <c r="G968" s="225"/>
      <c r="H968" s="227" t="s">
        <v>19</v>
      </c>
      <c r="I968" s="229"/>
      <c r="J968" s="225"/>
      <c r="K968" s="225"/>
      <c r="L968" s="230"/>
      <c r="M968" s="231"/>
      <c r="N968" s="232"/>
      <c r="O968" s="232"/>
      <c r="P968" s="232"/>
      <c r="Q968" s="232"/>
      <c r="R968" s="232"/>
      <c r="S968" s="232"/>
      <c r="T968" s="23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4" t="s">
        <v>186</v>
      </c>
      <c r="AU968" s="234" t="s">
        <v>78</v>
      </c>
      <c r="AV968" s="13" t="s">
        <v>76</v>
      </c>
      <c r="AW968" s="13" t="s">
        <v>188</v>
      </c>
      <c r="AX968" s="13" t="s">
        <v>68</v>
      </c>
      <c r="AY968" s="234" t="s">
        <v>175</v>
      </c>
    </row>
    <row r="969" s="13" customFormat="1">
      <c r="A969" s="13"/>
      <c r="B969" s="224"/>
      <c r="C969" s="225"/>
      <c r="D969" s="226" t="s">
        <v>186</v>
      </c>
      <c r="E969" s="227" t="s">
        <v>19</v>
      </c>
      <c r="F969" s="228" t="s">
        <v>189</v>
      </c>
      <c r="G969" s="225"/>
      <c r="H969" s="227" t="s">
        <v>19</v>
      </c>
      <c r="I969" s="229"/>
      <c r="J969" s="225"/>
      <c r="K969" s="225"/>
      <c r="L969" s="230"/>
      <c r="M969" s="231"/>
      <c r="N969" s="232"/>
      <c r="O969" s="232"/>
      <c r="P969" s="232"/>
      <c r="Q969" s="232"/>
      <c r="R969" s="232"/>
      <c r="S969" s="232"/>
      <c r="T969" s="23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4" t="s">
        <v>186</v>
      </c>
      <c r="AU969" s="234" t="s">
        <v>78</v>
      </c>
      <c r="AV969" s="13" t="s">
        <v>76</v>
      </c>
      <c r="AW969" s="13" t="s">
        <v>188</v>
      </c>
      <c r="AX969" s="13" t="s">
        <v>68</v>
      </c>
      <c r="AY969" s="234" t="s">
        <v>175</v>
      </c>
    </row>
    <row r="970" s="13" customFormat="1">
      <c r="A970" s="13"/>
      <c r="B970" s="224"/>
      <c r="C970" s="225"/>
      <c r="D970" s="226" t="s">
        <v>186</v>
      </c>
      <c r="E970" s="227" t="s">
        <v>19</v>
      </c>
      <c r="F970" s="228" t="s">
        <v>1001</v>
      </c>
      <c r="G970" s="225"/>
      <c r="H970" s="227" t="s">
        <v>19</v>
      </c>
      <c r="I970" s="229"/>
      <c r="J970" s="225"/>
      <c r="K970" s="225"/>
      <c r="L970" s="230"/>
      <c r="M970" s="231"/>
      <c r="N970" s="232"/>
      <c r="O970" s="232"/>
      <c r="P970" s="232"/>
      <c r="Q970" s="232"/>
      <c r="R970" s="232"/>
      <c r="S970" s="232"/>
      <c r="T970" s="23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4" t="s">
        <v>186</v>
      </c>
      <c r="AU970" s="234" t="s">
        <v>78</v>
      </c>
      <c r="AV970" s="13" t="s">
        <v>76</v>
      </c>
      <c r="AW970" s="13" t="s">
        <v>188</v>
      </c>
      <c r="AX970" s="13" t="s">
        <v>68</v>
      </c>
      <c r="AY970" s="234" t="s">
        <v>175</v>
      </c>
    </row>
    <row r="971" s="14" customFormat="1">
      <c r="A971" s="14"/>
      <c r="B971" s="235"/>
      <c r="C971" s="236"/>
      <c r="D971" s="226" t="s">
        <v>186</v>
      </c>
      <c r="E971" s="237" t="s">
        <v>19</v>
      </c>
      <c r="F971" s="238" t="s">
        <v>1002</v>
      </c>
      <c r="G971" s="236"/>
      <c r="H971" s="239">
        <v>48.800000000000004</v>
      </c>
      <c r="I971" s="240"/>
      <c r="J971" s="236"/>
      <c r="K971" s="236"/>
      <c r="L971" s="241"/>
      <c r="M971" s="242"/>
      <c r="N971" s="243"/>
      <c r="O971" s="243"/>
      <c r="P971" s="243"/>
      <c r="Q971" s="243"/>
      <c r="R971" s="243"/>
      <c r="S971" s="243"/>
      <c r="T971" s="24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5" t="s">
        <v>186</v>
      </c>
      <c r="AU971" s="245" t="s">
        <v>78</v>
      </c>
      <c r="AV971" s="14" t="s">
        <v>78</v>
      </c>
      <c r="AW971" s="14" t="s">
        <v>188</v>
      </c>
      <c r="AX971" s="14" t="s">
        <v>68</v>
      </c>
      <c r="AY971" s="245" t="s">
        <v>175</v>
      </c>
    </row>
    <row r="972" s="15" customFormat="1">
      <c r="A972" s="15"/>
      <c r="B972" s="246"/>
      <c r="C972" s="247"/>
      <c r="D972" s="226" t="s">
        <v>186</v>
      </c>
      <c r="E972" s="248" t="s">
        <v>19</v>
      </c>
      <c r="F972" s="249" t="s">
        <v>191</v>
      </c>
      <c r="G972" s="247"/>
      <c r="H972" s="250">
        <v>48.800000000000004</v>
      </c>
      <c r="I972" s="251"/>
      <c r="J972" s="247"/>
      <c r="K972" s="247"/>
      <c r="L972" s="252"/>
      <c r="M972" s="253"/>
      <c r="N972" s="254"/>
      <c r="O972" s="254"/>
      <c r="P972" s="254"/>
      <c r="Q972" s="254"/>
      <c r="R972" s="254"/>
      <c r="S972" s="254"/>
      <c r="T972" s="25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56" t="s">
        <v>186</v>
      </c>
      <c r="AU972" s="256" t="s">
        <v>78</v>
      </c>
      <c r="AV972" s="15" t="s">
        <v>182</v>
      </c>
      <c r="AW972" s="15" t="s">
        <v>188</v>
      </c>
      <c r="AX972" s="15" t="s">
        <v>76</v>
      </c>
      <c r="AY972" s="256" t="s">
        <v>175</v>
      </c>
    </row>
    <row r="973" s="2" customFormat="1" ht="24.15" customHeight="1">
      <c r="A973" s="40"/>
      <c r="B973" s="41"/>
      <c r="C973" s="206" t="s">
        <v>1003</v>
      </c>
      <c r="D973" s="206" t="s">
        <v>177</v>
      </c>
      <c r="E973" s="207" t="s">
        <v>1004</v>
      </c>
      <c r="F973" s="208" t="s">
        <v>1005</v>
      </c>
      <c r="G973" s="209" t="s">
        <v>180</v>
      </c>
      <c r="H973" s="210">
        <v>48.799999999999997</v>
      </c>
      <c r="I973" s="211"/>
      <c r="J973" s="212">
        <f>ROUND(I973*H973,2)</f>
        <v>0</v>
      </c>
      <c r="K973" s="208" t="s">
        <v>181</v>
      </c>
      <c r="L973" s="46"/>
      <c r="M973" s="213" t="s">
        <v>19</v>
      </c>
      <c r="N973" s="214" t="s">
        <v>39</v>
      </c>
      <c r="O973" s="86"/>
      <c r="P973" s="215">
        <f>O973*H973</f>
        <v>0</v>
      </c>
      <c r="Q973" s="215">
        <v>0</v>
      </c>
      <c r="R973" s="215">
        <f>Q973*H973</f>
        <v>0</v>
      </c>
      <c r="S973" s="215">
        <v>0</v>
      </c>
      <c r="T973" s="216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17" t="s">
        <v>182</v>
      </c>
      <c r="AT973" s="217" t="s">
        <v>177</v>
      </c>
      <c r="AU973" s="217" t="s">
        <v>78</v>
      </c>
      <c r="AY973" s="19" t="s">
        <v>175</v>
      </c>
      <c r="BE973" s="218">
        <f>IF(N973="základní",J973,0)</f>
        <v>0</v>
      </c>
      <c r="BF973" s="218">
        <f>IF(N973="snížená",J973,0)</f>
        <v>0</v>
      </c>
      <c r="BG973" s="218">
        <f>IF(N973="zákl. přenesená",J973,0)</f>
        <v>0</v>
      </c>
      <c r="BH973" s="218">
        <f>IF(N973="sníž. přenesená",J973,0)</f>
        <v>0</v>
      </c>
      <c r="BI973" s="218">
        <f>IF(N973="nulová",J973,0)</f>
        <v>0</v>
      </c>
      <c r="BJ973" s="19" t="s">
        <v>76</v>
      </c>
      <c r="BK973" s="218">
        <f>ROUND(I973*H973,2)</f>
        <v>0</v>
      </c>
      <c r="BL973" s="19" t="s">
        <v>182</v>
      </c>
      <c r="BM973" s="217" t="s">
        <v>1006</v>
      </c>
    </row>
    <row r="974" s="2" customFormat="1">
      <c r="A974" s="40"/>
      <c r="B974" s="41"/>
      <c r="C974" s="42"/>
      <c r="D974" s="219" t="s">
        <v>184</v>
      </c>
      <c r="E974" s="42"/>
      <c r="F974" s="220" t="s">
        <v>1007</v>
      </c>
      <c r="G974" s="42"/>
      <c r="H974" s="42"/>
      <c r="I974" s="221"/>
      <c r="J974" s="42"/>
      <c r="K974" s="42"/>
      <c r="L974" s="46"/>
      <c r="M974" s="222"/>
      <c r="N974" s="223"/>
      <c r="O974" s="86"/>
      <c r="P974" s="86"/>
      <c r="Q974" s="86"/>
      <c r="R974" s="86"/>
      <c r="S974" s="86"/>
      <c r="T974" s="87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184</v>
      </c>
      <c r="AU974" s="19" t="s">
        <v>78</v>
      </c>
    </row>
    <row r="975" s="2" customFormat="1" ht="21.75" customHeight="1">
      <c r="A975" s="40"/>
      <c r="B975" s="41"/>
      <c r="C975" s="206" t="s">
        <v>1008</v>
      </c>
      <c r="D975" s="206" t="s">
        <v>177</v>
      </c>
      <c r="E975" s="207" t="s">
        <v>954</v>
      </c>
      <c r="F975" s="208" t="s">
        <v>955</v>
      </c>
      <c r="G975" s="209" t="s">
        <v>180</v>
      </c>
      <c r="H975" s="210">
        <v>110.325</v>
      </c>
      <c r="I975" s="211"/>
      <c r="J975" s="212">
        <f>ROUND(I975*H975,2)</f>
        <v>0</v>
      </c>
      <c r="K975" s="208" t="s">
        <v>181</v>
      </c>
      <c r="L975" s="46"/>
      <c r="M975" s="213" t="s">
        <v>19</v>
      </c>
      <c r="N975" s="214" t="s">
        <v>39</v>
      </c>
      <c r="O975" s="86"/>
      <c r="P975" s="215">
        <f>O975*H975</f>
        <v>0</v>
      </c>
      <c r="Q975" s="215">
        <v>0</v>
      </c>
      <c r="R975" s="215">
        <f>Q975*H975</f>
        <v>0</v>
      </c>
      <c r="S975" s="215">
        <v>0</v>
      </c>
      <c r="T975" s="216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17" t="s">
        <v>182</v>
      </c>
      <c r="AT975" s="217" t="s">
        <v>177</v>
      </c>
      <c r="AU975" s="217" t="s">
        <v>78</v>
      </c>
      <c r="AY975" s="19" t="s">
        <v>175</v>
      </c>
      <c r="BE975" s="218">
        <f>IF(N975="základní",J975,0)</f>
        <v>0</v>
      </c>
      <c r="BF975" s="218">
        <f>IF(N975="snížená",J975,0)</f>
        <v>0</v>
      </c>
      <c r="BG975" s="218">
        <f>IF(N975="zákl. přenesená",J975,0)</f>
        <v>0</v>
      </c>
      <c r="BH975" s="218">
        <f>IF(N975="sníž. přenesená",J975,0)</f>
        <v>0</v>
      </c>
      <c r="BI975" s="218">
        <f>IF(N975="nulová",J975,0)</f>
        <v>0</v>
      </c>
      <c r="BJ975" s="19" t="s">
        <v>76</v>
      </c>
      <c r="BK975" s="218">
        <f>ROUND(I975*H975,2)</f>
        <v>0</v>
      </c>
      <c r="BL975" s="19" t="s">
        <v>182</v>
      </c>
      <c r="BM975" s="217" t="s">
        <v>1009</v>
      </c>
    </row>
    <row r="976" s="2" customFormat="1">
      <c r="A976" s="40"/>
      <c r="B976" s="41"/>
      <c r="C976" s="42"/>
      <c r="D976" s="219" t="s">
        <v>184</v>
      </c>
      <c r="E976" s="42"/>
      <c r="F976" s="220" t="s">
        <v>957</v>
      </c>
      <c r="G976" s="42"/>
      <c r="H976" s="42"/>
      <c r="I976" s="221"/>
      <c r="J976" s="42"/>
      <c r="K976" s="42"/>
      <c r="L976" s="46"/>
      <c r="M976" s="222"/>
      <c r="N976" s="223"/>
      <c r="O976" s="86"/>
      <c r="P976" s="86"/>
      <c r="Q976" s="86"/>
      <c r="R976" s="86"/>
      <c r="S976" s="86"/>
      <c r="T976" s="87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184</v>
      </c>
      <c r="AU976" s="19" t="s">
        <v>78</v>
      </c>
    </row>
    <row r="977" s="13" customFormat="1">
      <c r="A977" s="13"/>
      <c r="B977" s="224"/>
      <c r="C977" s="225"/>
      <c r="D977" s="226" t="s">
        <v>186</v>
      </c>
      <c r="E977" s="227" t="s">
        <v>19</v>
      </c>
      <c r="F977" s="228" t="s">
        <v>187</v>
      </c>
      <c r="G977" s="225"/>
      <c r="H977" s="227" t="s">
        <v>19</v>
      </c>
      <c r="I977" s="229"/>
      <c r="J977" s="225"/>
      <c r="K977" s="225"/>
      <c r="L977" s="230"/>
      <c r="M977" s="231"/>
      <c r="N977" s="232"/>
      <c r="O977" s="232"/>
      <c r="P977" s="232"/>
      <c r="Q977" s="232"/>
      <c r="R977" s="232"/>
      <c r="S977" s="232"/>
      <c r="T977" s="23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4" t="s">
        <v>186</v>
      </c>
      <c r="AU977" s="234" t="s">
        <v>78</v>
      </c>
      <c r="AV977" s="13" t="s">
        <v>76</v>
      </c>
      <c r="AW977" s="13" t="s">
        <v>188</v>
      </c>
      <c r="AX977" s="13" t="s">
        <v>68</v>
      </c>
      <c r="AY977" s="234" t="s">
        <v>175</v>
      </c>
    </row>
    <row r="978" s="13" customFormat="1">
      <c r="A978" s="13"/>
      <c r="B978" s="224"/>
      <c r="C978" s="225"/>
      <c r="D978" s="226" t="s">
        <v>186</v>
      </c>
      <c r="E978" s="227" t="s">
        <v>19</v>
      </c>
      <c r="F978" s="228" t="s">
        <v>189</v>
      </c>
      <c r="G978" s="225"/>
      <c r="H978" s="227" t="s">
        <v>19</v>
      </c>
      <c r="I978" s="229"/>
      <c r="J978" s="225"/>
      <c r="K978" s="225"/>
      <c r="L978" s="230"/>
      <c r="M978" s="231"/>
      <c r="N978" s="232"/>
      <c r="O978" s="232"/>
      <c r="P978" s="232"/>
      <c r="Q978" s="232"/>
      <c r="R978" s="232"/>
      <c r="S978" s="232"/>
      <c r="T978" s="23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4" t="s">
        <v>186</v>
      </c>
      <c r="AU978" s="234" t="s">
        <v>78</v>
      </c>
      <c r="AV978" s="13" t="s">
        <v>76</v>
      </c>
      <c r="AW978" s="13" t="s">
        <v>188</v>
      </c>
      <c r="AX978" s="13" t="s">
        <v>68</v>
      </c>
      <c r="AY978" s="234" t="s">
        <v>175</v>
      </c>
    </row>
    <row r="979" s="13" customFormat="1">
      <c r="A979" s="13"/>
      <c r="B979" s="224"/>
      <c r="C979" s="225"/>
      <c r="D979" s="226" t="s">
        <v>186</v>
      </c>
      <c r="E979" s="227" t="s">
        <v>19</v>
      </c>
      <c r="F979" s="228" t="s">
        <v>425</v>
      </c>
      <c r="G979" s="225"/>
      <c r="H979" s="227" t="s">
        <v>19</v>
      </c>
      <c r="I979" s="229"/>
      <c r="J979" s="225"/>
      <c r="K979" s="225"/>
      <c r="L979" s="230"/>
      <c r="M979" s="231"/>
      <c r="N979" s="232"/>
      <c r="O979" s="232"/>
      <c r="P979" s="232"/>
      <c r="Q979" s="232"/>
      <c r="R979" s="232"/>
      <c r="S979" s="232"/>
      <c r="T979" s="23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4" t="s">
        <v>186</v>
      </c>
      <c r="AU979" s="234" t="s">
        <v>78</v>
      </c>
      <c r="AV979" s="13" t="s">
        <v>76</v>
      </c>
      <c r="AW979" s="13" t="s">
        <v>188</v>
      </c>
      <c r="AX979" s="13" t="s">
        <v>68</v>
      </c>
      <c r="AY979" s="234" t="s">
        <v>175</v>
      </c>
    </row>
    <row r="980" s="14" customFormat="1">
      <c r="A980" s="14"/>
      <c r="B980" s="235"/>
      <c r="C980" s="236"/>
      <c r="D980" s="226" t="s">
        <v>186</v>
      </c>
      <c r="E980" s="237" t="s">
        <v>19</v>
      </c>
      <c r="F980" s="238" t="s">
        <v>958</v>
      </c>
      <c r="G980" s="236"/>
      <c r="H980" s="239">
        <v>33.950000000000003</v>
      </c>
      <c r="I980" s="240"/>
      <c r="J980" s="236"/>
      <c r="K980" s="236"/>
      <c r="L980" s="241"/>
      <c r="M980" s="242"/>
      <c r="N980" s="243"/>
      <c r="O980" s="243"/>
      <c r="P980" s="243"/>
      <c r="Q980" s="243"/>
      <c r="R980" s="243"/>
      <c r="S980" s="243"/>
      <c r="T980" s="24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5" t="s">
        <v>186</v>
      </c>
      <c r="AU980" s="245" t="s">
        <v>78</v>
      </c>
      <c r="AV980" s="14" t="s">
        <v>78</v>
      </c>
      <c r="AW980" s="14" t="s">
        <v>188</v>
      </c>
      <c r="AX980" s="14" t="s">
        <v>68</v>
      </c>
      <c r="AY980" s="245" t="s">
        <v>175</v>
      </c>
    </row>
    <row r="981" s="13" customFormat="1">
      <c r="A981" s="13"/>
      <c r="B981" s="224"/>
      <c r="C981" s="225"/>
      <c r="D981" s="226" t="s">
        <v>186</v>
      </c>
      <c r="E981" s="227" t="s">
        <v>19</v>
      </c>
      <c r="F981" s="228" t="s">
        <v>428</v>
      </c>
      <c r="G981" s="225"/>
      <c r="H981" s="227" t="s">
        <v>19</v>
      </c>
      <c r="I981" s="229"/>
      <c r="J981" s="225"/>
      <c r="K981" s="225"/>
      <c r="L981" s="230"/>
      <c r="M981" s="231"/>
      <c r="N981" s="232"/>
      <c r="O981" s="232"/>
      <c r="P981" s="232"/>
      <c r="Q981" s="232"/>
      <c r="R981" s="232"/>
      <c r="S981" s="232"/>
      <c r="T981" s="23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4" t="s">
        <v>186</v>
      </c>
      <c r="AU981" s="234" t="s">
        <v>78</v>
      </c>
      <c r="AV981" s="13" t="s">
        <v>76</v>
      </c>
      <c r="AW981" s="13" t="s">
        <v>188</v>
      </c>
      <c r="AX981" s="13" t="s">
        <v>68</v>
      </c>
      <c r="AY981" s="234" t="s">
        <v>175</v>
      </c>
    </row>
    <row r="982" s="14" customFormat="1">
      <c r="A982" s="14"/>
      <c r="B982" s="235"/>
      <c r="C982" s="236"/>
      <c r="D982" s="226" t="s">
        <v>186</v>
      </c>
      <c r="E982" s="237" t="s">
        <v>19</v>
      </c>
      <c r="F982" s="238" t="s">
        <v>959</v>
      </c>
      <c r="G982" s="236"/>
      <c r="H982" s="239">
        <v>76.375</v>
      </c>
      <c r="I982" s="240"/>
      <c r="J982" s="236"/>
      <c r="K982" s="236"/>
      <c r="L982" s="241"/>
      <c r="M982" s="242"/>
      <c r="N982" s="243"/>
      <c r="O982" s="243"/>
      <c r="P982" s="243"/>
      <c r="Q982" s="243"/>
      <c r="R982" s="243"/>
      <c r="S982" s="243"/>
      <c r="T982" s="24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5" t="s">
        <v>186</v>
      </c>
      <c r="AU982" s="245" t="s">
        <v>78</v>
      </c>
      <c r="AV982" s="14" t="s">
        <v>78</v>
      </c>
      <c r="AW982" s="14" t="s">
        <v>188</v>
      </c>
      <c r="AX982" s="14" t="s">
        <v>68</v>
      </c>
      <c r="AY982" s="245" t="s">
        <v>175</v>
      </c>
    </row>
    <row r="983" s="15" customFormat="1">
      <c r="A983" s="15"/>
      <c r="B983" s="246"/>
      <c r="C983" s="247"/>
      <c r="D983" s="226" t="s">
        <v>186</v>
      </c>
      <c r="E983" s="248" t="s">
        <v>19</v>
      </c>
      <c r="F983" s="249" t="s">
        <v>191</v>
      </c>
      <c r="G983" s="247"/>
      <c r="H983" s="250">
        <v>110.325</v>
      </c>
      <c r="I983" s="251"/>
      <c r="J983" s="247"/>
      <c r="K983" s="247"/>
      <c r="L983" s="252"/>
      <c r="M983" s="253"/>
      <c r="N983" s="254"/>
      <c r="O983" s="254"/>
      <c r="P983" s="254"/>
      <c r="Q983" s="254"/>
      <c r="R983" s="254"/>
      <c r="S983" s="254"/>
      <c r="T983" s="25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56" t="s">
        <v>186</v>
      </c>
      <c r="AU983" s="256" t="s">
        <v>78</v>
      </c>
      <c r="AV983" s="15" t="s">
        <v>182</v>
      </c>
      <c r="AW983" s="15" t="s">
        <v>188</v>
      </c>
      <c r="AX983" s="15" t="s">
        <v>76</v>
      </c>
      <c r="AY983" s="256" t="s">
        <v>175</v>
      </c>
    </row>
    <row r="984" s="2" customFormat="1" ht="24.15" customHeight="1">
      <c r="A984" s="40"/>
      <c r="B984" s="41"/>
      <c r="C984" s="206" t="s">
        <v>1010</v>
      </c>
      <c r="D984" s="206" t="s">
        <v>177</v>
      </c>
      <c r="E984" s="207" t="s">
        <v>1011</v>
      </c>
      <c r="F984" s="208" t="s">
        <v>1012</v>
      </c>
      <c r="G984" s="209" t="s">
        <v>180</v>
      </c>
      <c r="H984" s="210">
        <v>943.87900000000002</v>
      </c>
      <c r="I984" s="211"/>
      <c r="J984" s="212">
        <f>ROUND(I984*H984,2)</f>
        <v>0</v>
      </c>
      <c r="K984" s="208" t="s">
        <v>181</v>
      </c>
      <c r="L984" s="46"/>
      <c r="M984" s="213" t="s">
        <v>19</v>
      </c>
      <c r="N984" s="214" t="s">
        <v>39</v>
      </c>
      <c r="O984" s="86"/>
      <c r="P984" s="215">
        <f>O984*H984</f>
        <v>0</v>
      </c>
      <c r="Q984" s="215">
        <v>0</v>
      </c>
      <c r="R984" s="215">
        <f>Q984*H984</f>
        <v>0</v>
      </c>
      <c r="S984" s="215">
        <v>0</v>
      </c>
      <c r="T984" s="216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17" t="s">
        <v>182</v>
      </c>
      <c r="AT984" s="217" t="s">
        <v>177</v>
      </c>
      <c r="AU984" s="217" t="s">
        <v>78</v>
      </c>
      <c r="AY984" s="19" t="s">
        <v>175</v>
      </c>
      <c r="BE984" s="218">
        <f>IF(N984="základní",J984,0)</f>
        <v>0</v>
      </c>
      <c r="BF984" s="218">
        <f>IF(N984="snížená",J984,0)</f>
        <v>0</v>
      </c>
      <c r="BG984" s="218">
        <f>IF(N984="zákl. přenesená",J984,0)</f>
        <v>0</v>
      </c>
      <c r="BH984" s="218">
        <f>IF(N984="sníž. přenesená",J984,0)</f>
        <v>0</v>
      </c>
      <c r="BI984" s="218">
        <f>IF(N984="nulová",J984,0)</f>
        <v>0</v>
      </c>
      <c r="BJ984" s="19" t="s">
        <v>76</v>
      </c>
      <c r="BK984" s="218">
        <f>ROUND(I984*H984,2)</f>
        <v>0</v>
      </c>
      <c r="BL984" s="19" t="s">
        <v>182</v>
      </c>
      <c r="BM984" s="217" t="s">
        <v>1013</v>
      </c>
    </row>
    <row r="985" s="2" customFormat="1">
      <c r="A985" s="40"/>
      <c r="B985" s="41"/>
      <c r="C985" s="42"/>
      <c r="D985" s="219" t="s">
        <v>184</v>
      </c>
      <c r="E985" s="42"/>
      <c r="F985" s="220" t="s">
        <v>1014</v>
      </c>
      <c r="G985" s="42"/>
      <c r="H985" s="42"/>
      <c r="I985" s="221"/>
      <c r="J985" s="42"/>
      <c r="K985" s="42"/>
      <c r="L985" s="46"/>
      <c r="M985" s="222"/>
      <c r="N985" s="223"/>
      <c r="O985" s="86"/>
      <c r="P985" s="86"/>
      <c r="Q985" s="86"/>
      <c r="R985" s="86"/>
      <c r="S985" s="86"/>
      <c r="T985" s="87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T985" s="19" t="s">
        <v>184</v>
      </c>
      <c r="AU985" s="19" t="s">
        <v>78</v>
      </c>
    </row>
    <row r="986" s="2" customFormat="1" ht="24.15" customHeight="1">
      <c r="A986" s="40"/>
      <c r="B986" s="41"/>
      <c r="C986" s="257" t="s">
        <v>1015</v>
      </c>
      <c r="D986" s="257" t="s">
        <v>303</v>
      </c>
      <c r="E986" s="258" t="s">
        <v>1016</v>
      </c>
      <c r="F986" s="259" t="s">
        <v>1017</v>
      </c>
      <c r="G986" s="260" t="s">
        <v>180</v>
      </c>
      <c r="H986" s="261">
        <v>835.673</v>
      </c>
      <c r="I986" s="262"/>
      <c r="J986" s="263">
        <f>ROUND(I986*H986,2)</f>
        <v>0</v>
      </c>
      <c r="K986" s="259" t="s">
        <v>181</v>
      </c>
      <c r="L986" s="264"/>
      <c r="M986" s="265" t="s">
        <v>19</v>
      </c>
      <c r="N986" s="266" t="s">
        <v>39</v>
      </c>
      <c r="O986" s="86"/>
      <c r="P986" s="215">
        <f>O986*H986</f>
        <v>0</v>
      </c>
      <c r="Q986" s="215">
        <v>0</v>
      </c>
      <c r="R986" s="215">
        <f>Q986*H986</f>
        <v>0</v>
      </c>
      <c r="S986" s="215">
        <v>0</v>
      </c>
      <c r="T986" s="216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17" t="s">
        <v>244</v>
      </c>
      <c r="AT986" s="217" t="s">
        <v>303</v>
      </c>
      <c r="AU986" s="217" t="s">
        <v>78</v>
      </c>
      <c r="AY986" s="19" t="s">
        <v>175</v>
      </c>
      <c r="BE986" s="218">
        <f>IF(N986="základní",J986,0)</f>
        <v>0</v>
      </c>
      <c r="BF986" s="218">
        <f>IF(N986="snížená",J986,0)</f>
        <v>0</v>
      </c>
      <c r="BG986" s="218">
        <f>IF(N986="zákl. přenesená",J986,0)</f>
        <v>0</v>
      </c>
      <c r="BH986" s="218">
        <f>IF(N986="sníž. přenesená",J986,0)</f>
        <v>0</v>
      </c>
      <c r="BI986" s="218">
        <f>IF(N986="nulová",J986,0)</f>
        <v>0</v>
      </c>
      <c r="BJ986" s="19" t="s">
        <v>76</v>
      </c>
      <c r="BK986" s="218">
        <f>ROUND(I986*H986,2)</f>
        <v>0</v>
      </c>
      <c r="BL986" s="19" t="s">
        <v>182</v>
      </c>
      <c r="BM986" s="217" t="s">
        <v>1018</v>
      </c>
    </row>
    <row r="987" s="2" customFormat="1" ht="24.15" customHeight="1">
      <c r="A987" s="40"/>
      <c r="B987" s="41"/>
      <c r="C987" s="257" t="s">
        <v>1019</v>
      </c>
      <c r="D987" s="257" t="s">
        <v>303</v>
      </c>
      <c r="E987" s="258" t="s">
        <v>1020</v>
      </c>
      <c r="F987" s="259" t="s">
        <v>1021</v>
      </c>
      <c r="G987" s="260" t="s">
        <v>180</v>
      </c>
      <c r="H987" s="261">
        <v>155.40000000000001</v>
      </c>
      <c r="I987" s="262"/>
      <c r="J987" s="263">
        <f>ROUND(I987*H987,2)</f>
        <v>0</v>
      </c>
      <c r="K987" s="259" t="s">
        <v>181</v>
      </c>
      <c r="L987" s="264"/>
      <c r="M987" s="265" t="s">
        <v>19</v>
      </c>
      <c r="N987" s="266" t="s">
        <v>39</v>
      </c>
      <c r="O987" s="86"/>
      <c r="P987" s="215">
        <f>O987*H987</f>
        <v>0</v>
      </c>
      <c r="Q987" s="215">
        <v>0</v>
      </c>
      <c r="R987" s="215">
        <f>Q987*H987</f>
        <v>0</v>
      </c>
      <c r="S987" s="215">
        <v>0</v>
      </c>
      <c r="T987" s="216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17" t="s">
        <v>244</v>
      </c>
      <c r="AT987" s="217" t="s">
        <v>303</v>
      </c>
      <c r="AU987" s="217" t="s">
        <v>78</v>
      </c>
      <c r="AY987" s="19" t="s">
        <v>175</v>
      </c>
      <c r="BE987" s="218">
        <f>IF(N987="základní",J987,0)</f>
        <v>0</v>
      </c>
      <c r="BF987" s="218">
        <f>IF(N987="snížená",J987,0)</f>
        <v>0</v>
      </c>
      <c r="BG987" s="218">
        <f>IF(N987="zákl. přenesená",J987,0)</f>
        <v>0</v>
      </c>
      <c r="BH987" s="218">
        <f>IF(N987="sníž. přenesená",J987,0)</f>
        <v>0</v>
      </c>
      <c r="BI987" s="218">
        <f>IF(N987="nulová",J987,0)</f>
        <v>0</v>
      </c>
      <c r="BJ987" s="19" t="s">
        <v>76</v>
      </c>
      <c r="BK987" s="218">
        <f>ROUND(I987*H987,2)</f>
        <v>0</v>
      </c>
      <c r="BL987" s="19" t="s">
        <v>182</v>
      </c>
      <c r="BM987" s="217" t="s">
        <v>1022</v>
      </c>
    </row>
    <row r="988" s="2" customFormat="1" ht="24.15" customHeight="1">
      <c r="A988" s="40"/>
      <c r="B988" s="41"/>
      <c r="C988" s="206" t="s">
        <v>1023</v>
      </c>
      <c r="D988" s="206" t="s">
        <v>177</v>
      </c>
      <c r="E988" s="207" t="s">
        <v>1024</v>
      </c>
      <c r="F988" s="208" t="s">
        <v>1025</v>
      </c>
      <c r="G988" s="209" t="s">
        <v>180</v>
      </c>
      <c r="H988" s="210">
        <v>964.06100000000004</v>
      </c>
      <c r="I988" s="211"/>
      <c r="J988" s="212">
        <f>ROUND(I988*H988,2)</f>
        <v>0</v>
      </c>
      <c r="K988" s="208" t="s">
        <v>181</v>
      </c>
      <c r="L988" s="46"/>
      <c r="M988" s="213" t="s">
        <v>19</v>
      </c>
      <c r="N988" s="214" t="s">
        <v>39</v>
      </c>
      <c r="O988" s="86"/>
      <c r="P988" s="215">
        <f>O988*H988</f>
        <v>0</v>
      </c>
      <c r="Q988" s="215">
        <v>0</v>
      </c>
      <c r="R988" s="215">
        <f>Q988*H988</f>
        <v>0</v>
      </c>
      <c r="S988" s="215">
        <v>0</v>
      </c>
      <c r="T988" s="216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17" t="s">
        <v>182</v>
      </c>
      <c r="AT988" s="217" t="s">
        <v>177</v>
      </c>
      <c r="AU988" s="217" t="s">
        <v>78</v>
      </c>
      <c r="AY988" s="19" t="s">
        <v>175</v>
      </c>
      <c r="BE988" s="218">
        <f>IF(N988="základní",J988,0)</f>
        <v>0</v>
      </c>
      <c r="BF988" s="218">
        <f>IF(N988="snížená",J988,0)</f>
        <v>0</v>
      </c>
      <c r="BG988" s="218">
        <f>IF(N988="zákl. přenesená",J988,0)</f>
        <v>0</v>
      </c>
      <c r="BH988" s="218">
        <f>IF(N988="sníž. přenesená",J988,0)</f>
        <v>0</v>
      </c>
      <c r="BI988" s="218">
        <f>IF(N988="nulová",J988,0)</f>
        <v>0</v>
      </c>
      <c r="BJ988" s="19" t="s">
        <v>76</v>
      </c>
      <c r="BK988" s="218">
        <f>ROUND(I988*H988,2)</f>
        <v>0</v>
      </c>
      <c r="BL988" s="19" t="s">
        <v>182</v>
      </c>
      <c r="BM988" s="217" t="s">
        <v>1026</v>
      </c>
    </row>
    <row r="989" s="2" customFormat="1">
      <c r="A989" s="40"/>
      <c r="B989" s="41"/>
      <c r="C989" s="42"/>
      <c r="D989" s="219" t="s">
        <v>184</v>
      </c>
      <c r="E989" s="42"/>
      <c r="F989" s="220" t="s">
        <v>1027</v>
      </c>
      <c r="G989" s="42"/>
      <c r="H989" s="42"/>
      <c r="I989" s="221"/>
      <c r="J989" s="42"/>
      <c r="K989" s="42"/>
      <c r="L989" s="46"/>
      <c r="M989" s="222"/>
      <c r="N989" s="223"/>
      <c r="O989" s="86"/>
      <c r="P989" s="86"/>
      <c r="Q989" s="86"/>
      <c r="R989" s="86"/>
      <c r="S989" s="86"/>
      <c r="T989" s="87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184</v>
      </c>
      <c r="AU989" s="19" t="s">
        <v>78</v>
      </c>
    </row>
    <row r="990" s="2" customFormat="1" ht="24.15" customHeight="1">
      <c r="A990" s="40"/>
      <c r="B990" s="41"/>
      <c r="C990" s="257" t="s">
        <v>1028</v>
      </c>
      <c r="D990" s="257" t="s">
        <v>303</v>
      </c>
      <c r="E990" s="258" t="s">
        <v>1029</v>
      </c>
      <c r="F990" s="259" t="s">
        <v>1030</v>
      </c>
      <c r="G990" s="260" t="s">
        <v>180</v>
      </c>
      <c r="H990" s="261">
        <v>1253.279</v>
      </c>
      <c r="I990" s="262"/>
      <c r="J990" s="263">
        <f>ROUND(I990*H990,2)</f>
        <v>0</v>
      </c>
      <c r="K990" s="259" t="s">
        <v>181</v>
      </c>
      <c r="L990" s="264"/>
      <c r="M990" s="265" t="s">
        <v>19</v>
      </c>
      <c r="N990" s="266" t="s">
        <v>39</v>
      </c>
      <c r="O990" s="86"/>
      <c r="P990" s="215">
        <f>O990*H990</f>
        <v>0</v>
      </c>
      <c r="Q990" s="215">
        <v>0</v>
      </c>
      <c r="R990" s="215">
        <f>Q990*H990</f>
        <v>0</v>
      </c>
      <c r="S990" s="215">
        <v>0</v>
      </c>
      <c r="T990" s="216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17" t="s">
        <v>244</v>
      </c>
      <c r="AT990" s="217" t="s">
        <v>303</v>
      </c>
      <c r="AU990" s="217" t="s">
        <v>78</v>
      </c>
      <c r="AY990" s="19" t="s">
        <v>175</v>
      </c>
      <c r="BE990" s="218">
        <f>IF(N990="základní",J990,0)</f>
        <v>0</v>
      </c>
      <c r="BF990" s="218">
        <f>IF(N990="snížená",J990,0)</f>
        <v>0</v>
      </c>
      <c r="BG990" s="218">
        <f>IF(N990="zákl. přenesená",J990,0)</f>
        <v>0</v>
      </c>
      <c r="BH990" s="218">
        <f>IF(N990="sníž. přenesená",J990,0)</f>
        <v>0</v>
      </c>
      <c r="BI990" s="218">
        <f>IF(N990="nulová",J990,0)</f>
        <v>0</v>
      </c>
      <c r="BJ990" s="19" t="s">
        <v>76</v>
      </c>
      <c r="BK990" s="218">
        <f>ROUND(I990*H990,2)</f>
        <v>0</v>
      </c>
      <c r="BL990" s="19" t="s">
        <v>182</v>
      </c>
      <c r="BM990" s="217" t="s">
        <v>1031</v>
      </c>
    </row>
    <row r="991" s="2" customFormat="1" ht="24.15" customHeight="1">
      <c r="A991" s="40"/>
      <c r="B991" s="41"/>
      <c r="C991" s="206" t="s">
        <v>1032</v>
      </c>
      <c r="D991" s="206" t="s">
        <v>177</v>
      </c>
      <c r="E991" s="207" t="s">
        <v>1033</v>
      </c>
      <c r="F991" s="208" t="s">
        <v>1034</v>
      </c>
      <c r="G991" s="209" t="s">
        <v>402</v>
      </c>
      <c r="H991" s="210">
        <v>194.96000000000001</v>
      </c>
      <c r="I991" s="211"/>
      <c r="J991" s="212">
        <f>ROUND(I991*H991,2)</f>
        <v>0</v>
      </c>
      <c r="K991" s="208" t="s">
        <v>181</v>
      </c>
      <c r="L991" s="46"/>
      <c r="M991" s="213" t="s">
        <v>19</v>
      </c>
      <c r="N991" s="214" t="s">
        <v>39</v>
      </c>
      <c r="O991" s="86"/>
      <c r="P991" s="215">
        <f>O991*H991</f>
        <v>0</v>
      </c>
      <c r="Q991" s="215">
        <v>0</v>
      </c>
      <c r="R991" s="215">
        <f>Q991*H991</f>
        <v>0</v>
      </c>
      <c r="S991" s="215">
        <v>0</v>
      </c>
      <c r="T991" s="216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17" t="s">
        <v>182</v>
      </c>
      <c r="AT991" s="217" t="s">
        <v>177</v>
      </c>
      <c r="AU991" s="217" t="s">
        <v>78</v>
      </c>
      <c r="AY991" s="19" t="s">
        <v>175</v>
      </c>
      <c r="BE991" s="218">
        <f>IF(N991="základní",J991,0)</f>
        <v>0</v>
      </c>
      <c r="BF991" s="218">
        <f>IF(N991="snížená",J991,0)</f>
        <v>0</v>
      </c>
      <c r="BG991" s="218">
        <f>IF(N991="zákl. přenesená",J991,0)</f>
        <v>0</v>
      </c>
      <c r="BH991" s="218">
        <f>IF(N991="sníž. přenesená",J991,0)</f>
        <v>0</v>
      </c>
      <c r="BI991" s="218">
        <f>IF(N991="nulová",J991,0)</f>
        <v>0</v>
      </c>
      <c r="BJ991" s="19" t="s">
        <v>76</v>
      </c>
      <c r="BK991" s="218">
        <f>ROUND(I991*H991,2)</f>
        <v>0</v>
      </c>
      <c r="BL991" s="19" t="s">
        <v>182</v>
      </c>
      <c r="BM991" s="217" t="s">
        <v>1035</v>
      </c>
    </row>
    <row r="992" s="2" customFormat="1">
      <c r="A992" s="40"/>
      <c r="B992" s="41"/>
      <c r="C992" s="42"/>
      <c r="D992" s="219" t="s">
        <v>184</v>
      </c>
      <c r="E992" s="42"/>
      <c r="F992" s="220" t="s">
        <v>1036</v>
      </c>
      <c r="G992" s="42"/>
      <c r="H992" s="42"/>
      <c r="I992" s="221"/>
      <c r="J992" s="42"/>
      <c r="K992" s="42"/>
      <c r="L992" s="46"/>
      <c r="M992" s="222"/>
      <c r="N992" s="223"/>
      <c r="O992" s="86"/>
      <c r="P992" s="86"/>
      <c r="Q992" s="86"/>
      <c r="R992" s="86"/>
      <c r="S992" s="86"/>
      <c r="T992" s="87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184</v>
      </c>
      <c r="AU992" s="19" t="s">
        <v>78</v>
      </c>
    </row>
    <row r="993" s="13" customFormat="1">
      <c r="A993" s="13"/>
      <c r="B993" s="224"/>
      <c r="C993" s="225"/>
      <c r="D993" s="226" t="s">
        <v>186</v>
      </c>
      <c r="E993" s="227" t="s">
        <v>19</v>
      </c>
      <c r="F993" s="228" t="s">
        <v>1037</v>
      </c>
      <c r="G993" s="225"/>
      <c r="H993" s="227" t="s">
        <v>19</v>
      </c>
      <c r="I993" s="229"/>
      <c r="J993" s="225"/>
      <c r="K993" s="225"/>
      <c r="L993" s="230"/>
      <c r="M993" s="231"/>
      <c r="N993" s="232"/>
      <c r="O993" s="232"/>
      <c r="P993" s="232"/>
      <c r="Q993" s="232"/>
      <c r="R993" s="232"/>
      <c r="S993" s="232"/>
      <c r="T993" s="23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4" t="s">
        <v>186</v>
      </c>
      <c r="AU993" s="234" t="s">
        <v>78</v>
      </c>
      <c r="AV993" s="13" t="s">
        <v>76</v>
      </c>
      <c r="AW993" s="13" t="s">
        <v>188</v>
      </c>
      <c r="AX993" s="13" t="s">
        <v>68</v>
      </c>
      <c r="AY993" s="234" t="s">
        <v>175</v>
      </c>
    </row>
    <row r="994" s="13" customFormat="1">
      <c r="A994" s="13"/>
      <c r="B994" s="224"/>
      <c r="C994" s="225"/>
      <c r="D994" s="226" t="s">
        <v>186</v>
      </c>
      <c r="E994" s="227" t="s">
        <v>19</v>
      </c>
      <c r="F994" s="228" t="s">
        <v>189</v>
      </c>
      <c r="G994" s="225"/>
      <c r="H994" s="227" t="s">
        <v>19</v>
      </c>
      <c r="I994" s="229"/>
      <c r="J994" s="225"/>
      <c r="K994" s="225"/>
      <c r="L994" s="230"/>
      <c r="M994" s="231"/>
      <c r="N994" s="232"/>
      <c r="O994" s="232"/>
      <c r="P994" s="232"/>
      <c r="Q994" s="232"/>
      <c r="R994" s="232"/>
      <c r="S994" s="232"/>
      <c r="T994" s="23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4" t="s">
        <v>186</v>
      </c>
      <c r="AU994" s="234" t="s">
        <v>78</v>
      </c>
      <c r="AV994" s="13" t="s">
        <v>76</v>
      </c>
      <c r="AW994" s="13" t="s">
        <v>188</v>
      </c>
      <c r="AX994" s="13" t="s">
        <v>68</v>
      </c>
      <c r="AY994" s="234" t="s">
        <v>175</v>
      </c>
    </row>
    <row r="995" s="13" customFormat="1">
      <c r="A995" s="13"/>
      <c r="B995" s="224"/>
      <c r="C995" s="225"/>
      <c r="D995" s="226" t="s">
        <v>186</v>
      </c>
      <c r="E995" s="227" t="s">
        <v>19</v>
      </c>
      <c r="F995" s="228" t="s">
        <v>974</v>
      </c>
      <c r="G995" s="225"/>
      <c r="H995" s="227" t="s">
        <v>19</v>
      </c>
      <c r="I995" s="229"/>
      <c r="J995" s="225"/>
      <c r="K995" s="225"/>
      <c r="L995" s="230"/>
      <c r="M995" s="231"/>
      <c r="N995" s="232"/>
      <c r="O995" s="232"/>
      <c r="P995" s="232"/>
      <c r="Q995" s="232"/>
      <c r="R995" s="232"/>
      <c r="S995" s="232"/>
      <c r="T995" s="23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4" t="s">
        <v>186</v>
      </c>
      <c r="AU995" s="234" t="s">
        <v>78</v>
      </c>
      <c r="AV995" s="13" t="s">
        <v>76</v>
      </c>
      <c r="AW995" s="13" t="s">
        <v>188</v>
      </c>
      <c r="AX995" s="13" t="s">
        <v>68</v>
      </c>
      <c r="AY995" s="234" t="s">
        <v>175</v>
      </c>
    </row>
    <row r="996" s="14" customFormat="1">
      <c r="A996" s="14"/>
      <c r="B996" s="235"/>
      <c r="C996" s="236"/>
      <c r="D996" s="226" t="s">
        <v>186</v>
      </c>
      <c r="E996" s="237" t="s">
        <v>19</v>
      </c>
      <c r="F996" s="238" t="s">
        <v>1038</v>
      </c>
      <c r="G996" s="236"/>
      <c r="H996" s="239">
        <v>63.779999999999994</v>
      </c>
      <c r="I996" s="240"/>
      <c r="J996" s="236"/>
      <c r="K996" s="236"/>
      <c r="L996" s="241"/>
      <c r="M996" s="242"/>
      <c r="N996" s="243"/>
      <c r="O996" s="243"/>
      <c r="P996" s="243"/>
      <c r="Q996" s="243"/>
      <c r="R996" s="243"/>
      <c r="S996" s="243"/>
      <c r="T996" s="24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5" t="s">
        <v>186</v>
      </c>
      <c r="AU996" s="245" t="s">
        <v>78</v>
      </c>
      <c r="AV996" s="14" t="s">
        <v>78</v>
      </c>
      <c r="AW996" s="14" t="s">
        <v>188</v>
      </c>
      <c r="AX996" s="14" t="s">
        <v>68</v>
      </c>
      <c r="AY996" s="245" t="s">
        <v>175</v>
      </c>
    </row>
    <row r="997" s="14" customFormat="1">
      <c r="A997" s="14"/>
      <c r="B997" s="235"/>
      <c r="C997" s="236"/>
      <c r="D997" s="226" t="s">
        <v>186</v>
      </c>
      <c r="E997" s="237" t="s">
        <v>19</v>
      </c>
      <c r="F997" s="238" t="s">
        <v>1039</v>
      </c>
      <c r="G997" s="236"/>
      <c r="H997" s="239">
        <v>40.75</v>
      </c>
      <c r="I997" s="240"/>
      <c r="J997" s="236"/>
      <c r="K997" s="236"/>
      <c r="L997" s="241"/>
      <c r="M997" s="242"/>
      <c r="N997" s="243"/>
      <c r="O997" s="243"/>
      <c r="P997" s="243"/>
      <c r="Q997" s="243"/>
      <c r="R997" s="243"/>
      <c r="S997" s="243"/>
      <c r="T997" s="24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5" t="s">
        <v>186</v>
      </c>
      <c r="AU997" s="245" t="s">
        <v>78</v>
      </c>
      <c r="AV997" s="14" t="s">
        <v>78</v>
      </c>
      <c r="AW997" s="14" t="s">
        <v>188</v>
      </c>
      <c r="AX997" s="14" t="s">
        <v>68</v>
      </c>
      <c r="AY997" s="245" t="s">
        <v>175</v>
      </c>
    </row>
    <row r="998" s="13" customFormat="1">
      <c r="A998" s="13"/>
      <c r="B998" s="224"/>
      <c r="C998" s="225"/>
      <c r="D998" s="226" t="s">
        <v>186</v>
      </c>
      <c r="E998" s="227" t="s">
        <v>19</v>
      </c>
      <c r="F998" s="228" t="s">
        <v>980</v>
      </c>
      <c r="G998" s="225"/>
      <c r="H998" s="227" t="s">
        <v>19</v>
      </c>
      <c r="I998" s="229"/>
      <c r="J998" s="225"/>
      <c r="K998" s="225"/>
      <c r="L998" s="230"/>
      <c r="M998" s="231"/>
      <c r="N998" s="232"/>
      <c r="O998" s="232"/>
      <c r="P998" s="232"/>
      <c r="Q998" s="232"/>
      <c r="R998" s="232"/>
      <c r="S998" s="232"/>
      <c r="T998" s="23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4" t="s">
        <v>186</v>
      </c>
      <c r="AU998" s="234" t="s">
        <v>78</v>
      </c>
      <c r="AV998" s="13" t="s">
        <v>76</v>
      </c>
      <c r="AW998" s="13" t="s">
        <v>188</v>
      </c>
      <c r="AX998" s="13" t="s">
        <v>68</v>
      </c>
      <c r="AY998" s="234" t="s">
        <v>175</v>
      </c>
    </row>
    <row r="999" s="14" customFormat="1">
      <c r="A999" s="14"/>
      <c r="B999" s="235"/>
      <c r="C999" s="236"/>
      <c r="D999" s="226" t="s">
        <v>186</v>
      </c>
      <c r="E999" s="237" t="s">
        <v>19</v>
      </c>
      <c r="F999" s="238" t="s">
        <v>1040</v>
      </c>
      <c r="G999" s="236"/>
      <c r="H999" s="239">
        <v>63.260000000000005</v>
      </c>
      <c r="I999" s="240"/>
      <c r="J999" s="236"/>
      <c r="K999" s="236"/>
      <c r="L999" s="241"/>
      <c r="M999" s="242"/>
      <c r="N999" s="243"/>
      <c r="O999" s="243"/>
      <c r="P999" s="243"/>
      <c r="Q999" s="243"/>
      <c r="R999" s="243"/>
      <c r="S999" s="243"/>
      <c r="T999" s="24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5" t="s">
        <v>186</v>
      </c>
      <c r="AU999" s="245" t="s">
        <v>78</v>
      </c>
      <c r="AV999" s="14" t="s">
        <v>78</v>
      </c>
      <c r="AW999" s="14" t="s">
        <v>188</v>
      </c>
      <c r="AX999" s="14" t="s">
        <v>68</v>
      </c>
      <c r="AY999" s="245" t="s">
        <v>175</v>
      </c>
    </row>
    <row r="1000" s="14" customFormat="1">
      <c r="A1000" s="14"/>
      <c r="B1000" s="235"/>
      <c r="C1000" s="236"/>
      <c r="D1000" s="226" t="s">
        <v>186</v>
      </c>
      <c r="E1000" s="237" t="s">
        <v>19</v>
      </c>
      <c r="F1000" s="238" t="s">
        <v>1041</v>
      </c>
      <c r="G1000" s="236"/>
      <c r="H1000" s="239">
        <v>17.490000000000002</v>
      </c>
      <c r="I1000" s="240"/>
      <c r="J1000" s="236"/>
      <c r="K1000" s="236"/>
      <c r="L1000" s="241"/>
      <c r="M1000" s="242"/>
      <c r="N1000" s="243"/>
      <c r="O1000" s="243"/>
      <c r="P1000" s="243"/>
      <c r="Q1000" s="243"/>
      <c r="R1000" s="243"/>
      <c r="S1000" s="243"/>
      <c r="T1000" s="24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45" t="s">
        <v>186</v>
      </c>
      <c r="AU1000" s="245" t="s">
        <v>78</v>
      </c>
      <c r="AV1000" s="14" t="s">
        <v>78</v>
      </c>
      <c r="AW1000" s="14" t="s">
        <v>188</v>
      </c>
      <c r="AX1000" s="14" t="s">
        <v>68</v>
      </c>
      <c r="AY1000" s="245" t="s">
        <v>175</v>
      </c>
    </row>
    <row r="1001" s="13" customFormat="1">
      <c r="A1001" s="13"/>
      <c r="B1001" s="224"/>
      <c r="C1001" s="225"/>
      <c r="D1001" s="226" t="s">
        <v>186</v>
      </c>
      <c r="E1001" s="227" t="s">
        <v>19</v>
      </c>
      <c r="F1001" s="228" t="s">
        <v>977</v>
      </c>
      <c r="G1001" s="225"/>
      <c r="H1001" s="227" t="s">
        <v>19</v>
      </c>
      <c r="I1001" s="229"/>
      <c r="J1001" s="225"/>
      <c r="K1001" s="225"/>
      <c r="L1001" s="230"/>
      <c r="M1001" s="231"/>
      <c r="N1001" s="232"/>
      <c r="O1001" s="232"/>
      <c r="P1001" s="232"/>
      <c r="Q1001" s="232"/>
      <c r="R1001" s="232"/>
      <c r="S1001" s="232"/>
      <c r="T1001" s="23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4" t="s">
        <v>186</v>
      </c>
      <c r="AU1001" s="234" t="s">
        <v>78</v>
      </c>
      <c r="AV1001" s="13" t="s">
        <v>76</v>
      </c>
      <c r="AW1001" s="13" t="s">
        <v>188</v>
      </c>
      <c r="AX1001" s="13" t="s">
        <v>68</v>
      </c>
      <c r="AY1001" s="234" t="s">
        <v>175</v>
      </c>
    </row>
    <row r="1002" s="14" customFormat="1">
      <c r="A1002" s="14"/>
      <c r="B1002" s="235"/>
      <c r="C1002" s="236"/>
      <c r="D1002" s="226" t="s">
        <v>186</v>
      </c>
      <c r="E1002" s="237" t="s">
        <v>19</v>
      </c>
      <c r="F1002" s="238" t="s">
        <v>1042</v>
      </c>
      <c r="G1002" s="236"/>
      <c r="H1002" s="239">
        <v>9.6799999999999997</v>
      </c>
      <c r="I1002" s="240"/>
      <c r="J1002" s="236"/>
      <c r="K1002" s="236"/>
      <c r="L1002" s="241"/>
      <c r="M1002" s="242"/>
      <c r="N1002" s="243"/>
      <c r="O1002" s="243"/>
      <c r="P1002" s="243"/>
      <c r="Q1002" s="243"/>
      <c r="R1002" s="243"/>
      <c r="S1002" s="243"/>
      <c r="T1002" s="24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45" t="s">
        <v>186</v>
      </c>
      <c r="AU1002" s="245" t="s">
        <v>78</v>
      </c>
      <c r="AV1002" s="14" t="s">
        <v>78</v>
      </c>
      <c r="AW1002" s="14" t="s">
        <v>188</v>
      </c>
      <c r="AX1002" s="14" t="s">
        <v>68</v>
      </c>
      <c r="AY1002" s="245" t="s">
        <v>175</v>
      </c>
    </row>
    <row r="1003" s="15" customFormat="1">
      <c r="A1003" s="15"/>
      <c r="B1003" s="246"/>
      <c r="C1003" s="247"/>
      <c r="D1003" s="226" t="s">
        <v>186</v>
      </c>
      <c r="E1003" s="248" t="s">
        <v>19</v>
      </c>
      <c r="F1003" s="249" t="s">
        <v>191</v>
      </c>
      <c r="G1003" s="247"/>
      <c r="H1003" s="250">
        <v>194.96000000000004</v>
      </c>
      <c r="I1003" s="251"/>
      <c r="J1003" s="247"/>
      <c r="K1003" s="247"/>
      <c r="L1003" s="252"/>
      <c r="M1003" s="253"/>
      <c r="N1003" s="254"/>
      <c r="O1003" s="254"/>
      <c r="P1003" s="254"/>
      <c r="Q1003" s="254"/>
      <c r="R1003" s="254"/>
      <c r="S1003" s="254"/>
      <c r="T1003" s="25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56" t="s">
        <v>186</v>
      </c>
      <c r="AU1003" s="256" t="s">
        <v>78</v>
      </c>
      <c r="AV1003" s="15" t="s">
        <v>182</v>
      </c>
      <c r="AW1003" s="15" t="s">
        <v>188</v>
      </c>
      <c r="AX1003" s="15" t="s">
        <v>76</v>
      </c>
      <c r="AY1003" s="256" t="s">
        <v>175</v>
      </c>
    </row>
    <row r="1004" s="2" customFormat="1" ht="24.15" customHeight="1">
      <c r="A1004" s="40"/>
      <c r="B1004" s="41"/>
      <c r="C1004" s="257" t="s">
        <v>1043</v>
      </c>
      <c r="D1004" s="257" t="s">
        <v>303</v>
      </c>
      <c r="E1004" s="258" t="s">
        <v>1044</v>
      </c>
      <c r="F1004" s="259" t="s">
        <v>1045</v>
      </c>
      <c r="G1004" s="260" t="s">
        <v>402</v>
      </c>
      <c r="H1004" s="261">
        <v>253.44800000000001</v>
      </c>
      <c r="I1004" s="262"/>
      <c r="J1004" s="263">
        <f>ROUND(I1004*H1004,2)</f>
        <v>0</v>
      </c>
      <c r="K1004" s="259" t="s">
        <v>19</v>
      </c>
      <c r="L1004" s="264"/>
      <c r="M1004" s="265" t="s">
        <v>19</v>
      </c>
      <c r="N1004" s="266" t="s">
        <v>39</v>
      </c>
      <c r="O1004" s="86"/>
      <c r="P1004" s="215">
        <f>O1004*H1004</f>
        <v>0</v>
      </c>
      <c r="Q1004" s="215">
        <v>0</v>
      </c>
      <c r="R1004" s="215">
        <f>Q1004*H1004</f>
        <v>0</v>
      </c>
      <c r="S1004" s="215">
        <v>0</v>
      </c>
      <c r="T1004" s="216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17" t="s">
        <v>244</v>
      </c>
      <c r="AT1004" s="217" t="s">
        <v>303</v>
      </c>
      <c r="AU1004" s="217" t="s">
        <v>78</v>
      </c>
      <c r="AY1004" s="19" t="s">
        <v>175</v>
      </c>
      <c r="BE1004" s="218">
        <f>IF(N1004="základní",J1004,0)</f>
        <v>0</v>
      </c>
      <c r="BF1004" s="218">
        <f>IF(N1004="snížená",J1004,0)</f>
        <v>0</v>
      </c>
      <c r="BG1004" s="218">
        <f>IF(N1004="zákl. přenesená",J1004,0)</f>
        <v>0</v>
      </c>
      <c r="BH1004" s="218">
        <f>IF(N1004="sníž. přenesená",J1004,0)</f>
        <v>0</v>
      </c>
      <c r="BI1004" s="218">
        <f>IF(N1004="nulová",J1004,0)</f>
        <v>0</v>
      </c>
      <c r="BJ1004" s="19" t="s">
        <v>76</v>
      </c>
      <c r="BK1004" s="218">
        <f>ROUND(I1004*H1004,2)</f>
        <v>0</v>
      </c>
      <c r="BL1004" s="19" t="s">
        <v>182</v>
      </c>
      <c r="BM1004" s="217" t="s">
        <v>1046</v>
      </c>
    </row>
    <row r="1005" s="14" customFormat="1">
      <c r="A1005" s="14"/>
      <c r="B1005" s="235"/>
      <c r="C1005" s="236"/>
      <c r="D1005" s="226" t="s">
        <v>186</v>
      </c>
      <c r="E1005" s="237" t="s">
        <v>19</v>
      </c>
      <c r="F1005" s="238" t="s">
        <v>1047</v>
      </c>
      <c r="G1005" s="236"/>
      <c r="H1005" s="239">
        <v>253.44800000000001</v>
      </c>
      <c r="I1005" s="240"/>
      <c r="J1005" s="236"/>
      <c r="K1005" s="236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5" t="s">
        <v>186</v>
      </c>
      <c r="AU1005" s="245" t="s">
        <v>78</v>
      </c>
      <c r="AV1005" s="14" t="s">
        <v>78</v>
      </c>
      <c r="AW1005" s="14" t="s">
        <v>188</v>
      </c>
      <c r="AX1005" s="14" t="s">
        <v>68</v>
      </c>
      <c r="AY1005" s="245" t="s">
        <v>175</v>
      </c>
    </row>
    <row r="1006" s="15" customFormat="1">
      <c r="A1006" s="15"/>
      <c r="B1006" s="246"/>
      <c r="C1006" s="247"/>
      <c r="D1006" s="226" t="s">
        <v>186</v>
      </c>
      <c r="E1006" s="248" t="s">
        <v>19</v>
      </c>
      <c r="F1006" s="249" t="s">
        <v>191</v>
      </c>
      <c r="G1006" s="247"/>
      <c r="H1006" s="250">
        <v>253.44800000000001</v>
      </c>
      <c r="I1006" s="251"/>
      <c r="J1006" s="247"/>
      <c r="K1006" s="247"/>
      <c r="L1006" s="252"/>
      <c r="M1006" s="253"/>
      <c r="N1006" s="254"/>
      <c r="O1006" s="254"/>
      <c r="P1006" s="254"/>
      <c r="Q1006" s="254"/>
      <c r="R1006" s="254"/>
      <c r="S1006" s="254"/>
      <c r="T1006" s="25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56" t="s">
        <v>186</v>
      </c>
      <c r="AU1006" s="256" t="s">
        <v>78</v>
      </c>
      <c r="AV1006" s="15" t="s">
        <v>182</v>
      </c>
      <c r="AW1006" s="15" t="s">
        <v>188</v>
      </c>
      <c r="AX1006" s="15" t="s">
        <v>76</v>
      </c>
      <c r="AY1006" s="256" t="s">
        <v>175</v>
      </c>
    </row>
    <row r="1007" s="2" customFormat="1" ht="24.15" customHeight="1">
      <c r="A1007" s="40"/>
      <c r="B1007" s="41"/>
      <c r="C1007" s="257" t="s">
        <v>1048</v>
      </c>
      <c r="D1007" s="257" t="s">
        <v>303</v>
      </c>
      <c r="E1007" s="258" t="s">
        <v>1049</v>
      </c>
      <c r="F1007" s="259" t="s">
        <v>1050</v>
      </c>
      <c r="G1007" s="260" t="s">
        <v>180</v>
      </c>
      <c r="H1007" s="261">
        <v>1227.059</v>
      </c>
      <c r="I1007" s="262"/>
      <c r="J1007" s="263">
        <f>ROUND(I1007*H1007,2)</f>
        <v>0</v>
      </c>
      <c r="K1007" s="259" t="s">
        <v>181</v>
      </c>
      <c r="L1007" s="264"/>
      <c r="M1007" s="265" t="s">
        <v>19</v>
      </c>
      <c r="N1007" s="266" t="s">
        <v>39</v>
      </c>
      <c r="O1007" s="86"/>
      <c r="P1007" s="215">
        <f>O1007*H1007</f>
        <v>0</v>
      </c>
      <c r="Q1007" s="215">
        <v>0</v>
      </c>
      <c r="R1007" s="215">
        <f>Q1007*H1007</f>
        <v>0</v>
      </c>
      <c r="S1007" s="215">
        <v>0</v>
      </c>
      <c r="T1007" s="216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17" t="s">
        <v>244</v>
      </c>
      <c r="AT1007" s="217" t="s">
        <v>303</v>
      </c>
      <c r="AU1007" s="217" t="s">
        <v>78</v>
      </c>
      <c r="AY1007" s="19" t="s">
        <v>175</v>
      </c>
      <c r="BE1007" s="218">
        <f>IF(N1007="základní",J1007,0)</f>
        <v>0</v>
      </c>
      <c r="BF1007" s="218">
        <f>IF(N1007="snížená",J1007,0)</f>
        <v>0</v>
      </c>
      <c r="BG1007" s="218">
        <f>IF(N1007="zákl. přenesená",J1007,0)</f>
        <v>0</v>
      </c>
      <c r="BH1007" s="218">
        <f>IF(N1007="sníž. přenesená",J1007,0)</f>
        <v>0</v>
      </c>
      <c r="BI1007" s="218">
        <f>IF(N1007="nulová",J1007,0)</f>
        <v>0</v>
      </c>
      <c r="BJ1007" s="19" t="s">
        <v>76</v>
      </c>
      <c r="BK1007" s="218">
        <f>ROUND(I1007*H1007,2)</f>
        <v>0</v>
      </c>
      <c r="BL1007" s="19" t="s">
        <v>182</v>
      </c>
      <c r="BM1007" s="217" t="s">
        <v>1051</v>
      </c>
    </row>
    <row r="1008" s="2" customFormat="1" ht="24.15" customHeight="1">
      <c r="A1008" s="40"/>
      <c r="B1008" s="41"/>
      <c r="C1008" s="206" t="s">
        <v>1052</v>
      </c>
      <c r="D1008" s="206" t="s">
        <v>177</v>
      </c>
      <c r="E1008" s="207" t="s">
        <v>1053</v>
      </c>
      <c r="F1008" s="208" t="s">
        <v>1054</v>
      </c>
      <c r="G1008" s="209" t="s">
        <v>402</v>
      </c>
      <c r="H1008" s="210">
        <v>56.399999999999999</v>
      </c>
      <c r="I1008" s="211"/>
      <c r="J1008" s="212">
        <f>ROUND(I1008*H1008,2)</f>
        <v>0</v>
      </c>
      <c r="K1008" s="208" t="s">
        <v>181</v>
      </c>
      <c r="L1008" s="46"/>
      <c r="M1008" s="213" t="s">
        <v>19</v>
      </c>
      <c r="N1008" s="214" t="s">
        <v>39</v>
      </c>
      <c r="O1008" s="86"/>
      <c r="P1008" s="215">
        <f>O1008*H1008</f>
        <v>0</v>
      </c>
      <c r="Q1008" s="215">
        <v>0</v>
      </c>
      <c r="R1008" s="215">
        <f>Q1008*H1008</f>
        <v>0</v>
      </c>
      <c r="S1008" s="215">
        <v>0</v>
      </c>
      <c r="T1008" s="216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17" t="s">
        <v>182</v>
      </c>
      <c r="AT1008" s="217" t="s">
        <v>177</v>
      </c>
      <c r="AU1008" s="217" t="s">
        <v>78</v>
      </c>
      <c r="AY1008" s="19" t="s">
        <v>175</v>
      </c>
      <c r="BE1008" s="218">
        <f>IF(N1008="základní",J1008,0)</f>
        <v>0</v>
      </c>
      <c r="BF1008" s="218">
        <f>IF(N1008="snížená",J1008,0)</f>
        <v>0</v>
      </c>
      <c r="BG1008" s="218">
        <f>IF(N1008="zákl. přenesená",J1008,0)</f>
        <v>0</v>
      </c>
      <c r="BH1008" s="218">
        <f>IF(N1008="sníž. přenesená",J1008,0)</f>
        <v>0</v>
      </c>
      <c r="BI1008" s="218">
        <f>IF(N1008="nulová",J1008,0)</f>
        <v>0</v>
      </c>
      <c r="BJ1008" s="19" t="s">
        <v>76</v>
      </c>
      <c r="BK1008" s="218">
        <f>ROUND(I1008*H1008,2)</f>
        <v>0</v>
      </c>
      <c r="BL1008" s="19" t="s">
        <v>182</v>
      </c>
      <c r="BM1008" s="217" t="s">
        <v>1055</v>
      </c>
    </row>
    <row r="1009" s="2" customFormat="1">
      <c r="A1009" s="40"/>
      <c r="B1009" s="41"/>
      <c r="C1009" s="42"/>
      <c r="D1009" s="219" t="s">
        <v>184</v>
      </c>
      <c r="E1009" s="42"/>
      <c r="F1009" s="220" t="s">
        <v>1056</v>
      </c>
      <c r="G1009" s="42"/>
      <c r="H1009" s="42"/>
      <c r="I1009" s="221"/>
      <c r="J1009" s="42"/>
      <c r="K1009" s="42"/>
      <c r="L1009" s="46"/>
      <c r="M1009" s="222"/>
      <c r="N1009" s="223"/>
      <c r="O1009" s="86"/>
      <c r="P1009" s="86"/>
      <c r="Q1009" s="86"/>
      <c r="R1009" s="86"/>
      <c r="S1009" s="86"/>
      <c r="T1009" s="87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9" t="s">
        <v>184</v>
      </c>
      <c r="AU1009" s="19" t="s">
        <v>78</v>
      </c>
    </row>
    <row r="1010" s="13" customFormat="1">
      <c r="A1010" s="13"/>
      <c r="B1010" s="224"/>
      <c r="C1010" s="225"/>
      <c r="D1010" s="226" t="s">
        <v>186</v>
      </c>
      <c r="E1010" s="227" t="s">
        <v>19</v>
      </c>
      <c r="F1010" s="228" t="s">
        <v>1037</v>
      </c>
      <c r="G1010" s="225"/>
      <c r="H1010" s="227" t="s">
        <v>19</v>
      </c>
      <c r="I1010" s="229"/>
      <c r="J1010" s="225"/>
      <c r="K1010" s="225"/>
      <c r="L1010" s="230"/>
      <c r="M1010" s="231"/>
      <c r="N1010" s="232"/>
      <c r="O1010" s="232"/>
      <c r="P1010" s="232"/>
      <c r="Q1010" s="232"/>
      <c r="R1010" s="232"/>
      <c r="S1010" s="232"/>
      <c r="T1010" s="23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4" t="s">
        <v>186</v>
      </c>
      <c r="AU1010" s="234" t="s">
        <v>78</v>
      </c>
      <c r="AV1010" s="13" t="s">
        <v>76</v>
      </c>
      <c r="AW1010" s="13" t="s">
        <v>188</v>
      </c>
      <c r="AX1010" s="13" t="s">
        <v>68</v>
      </c>
      <c r="AY1010" s="234" t="s">
        <v>175</v>
      </c>
    </row>
    <row r="1011" s="13" customFormat="1">
      <c r="A1011" s="13"/>
      <c r="B1011" s="224"/>
      <c r="C1011" s="225"/>
      <c r="D1011" s="226" t="s">
        <v>186</v>
      </c>
      <c r="E1011" s="227" t="s">
        <v>19</v>
      </c>
      <c r="F1011" s="228" t="s">
        <v>189</v>
      </c>
      <c r="G1011" s="225"/>
      <c r="H1011" s="227" t="s">
        <v>19</v>
      </c>
      <c r="I1011" s="229"/>
      <c r="J1011" s="225"/>
      <c r="K1011" s="225"/>
      <c r="L1011" s="230"/>
      <c r="M1011" s="231"/>
      <c r="N1011" s="232"/>
      <c r="O1011" s="232"/>
      <c r="P1011" s="232"/>
      <c r="Q1011" s="232"/>
      <c r="R1011" s="232"/>
      <c r="S1011" s="232"/>
      <c r="T1011" s="23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4" t="s">
        <v>186</v>
      </c>
      <c r="AU1011" s="234" t="s">
        <v>78</v>
      </c>
      <c r="AV1011" s="13" t="s">
        <v>76</v>
      </c>
      <c r="AW1011" s="13" t="s">
        <v>188</v>
      </c>
      <c r="AX1011" s="13" t="s">
        <v>68</v>
      </c>
      <c r="AY1011" s="234" t="s">
        <v>175</v>
      </c>
    </row>
    <row r="1012" s="14" customFormat="1">
      <c r="A1012" s="14"/>
      <c r="B1012" s="235"/>
      <c r="C1012" s="236"/>
      <c r="D1012" s="226" t="s">
        <v>186</v>
      </c>
      <c r="E1012" s="237" t="s">
        <v>19</v>
      </c>
      <c r="F1012" s="238" t="s">
        <v>1057</v>
      </c>
      <c r="G1012" s="236"/>
      <c r="H1012" s="239">
        <v>56.399999999999999</v>
      </c>
      <c r="I1012" s="240"/>
      <c r="J1012" s="236"/>
      <c r="K1012" s="236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45" t="s">
        <v>186</v>
      </c>
      <c r="AU1012" s="245" t="s">
        <v>78</v>
      </c>
      <c r="AV1012" s="14" t="s">
        <v>78</v>
      </c>
      <c r="AW1012" s="14" t="s">
        <v>188</v>
      </c>
      <c r="AX1012" s="14" t="s">
        <v>68</v>
      </c>
      <c r="AY1012" s="245" t="s">
        <v>175</v>
      </c>
    </row>
    <row r="1013" s="15" customFormat="1">
      <c r="A1013" s="15"/>
      <c r="B1013" s="246"/>
      <c r="C1013" s="247"/>
      <c r="D1013" s="226" t="s">
        <v>186</v>
      </c>
      <c r="E1013" s="248" t="s">
        <v>19</v>
      </c>
      <c r="F1013" s="249" t="s">
        <v>191</v>
      </c>
      <c r="G1013" s="247"/>
      <c r="H1013" s="250">
        <v>56.399999999999999</v>
      </c>
      <c r="I1013" s="251"/>
      <c r="J1013" s="247"/>
      <c r="K1013" s="247"/>
      <c r="L1013" s="252"/>
      <c r="M1013" s="253"/>
      <c r="N1013" s="254"/>
      <c r="O1013" s="254"/>
      <c r="P1013" s="254"/>
      <c r="Q1013" s="254"/>
      <c r="R1013" s="254"/>
      <c r="S1013" s="254"/>
      <c r="T1013" s="25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56" t="s">
        <v>186</v>
      </c>
      <c r="AU1013" s="256" t="s">
        <v>78</v>
      </c>
      <c r="AV1013" s="15" t="s">
        <v>182</v>
      </c>
      <c r="AW1013" s="15" t="s">
        <v>188</v>
      </c>
      <c r="AX1013" s="15" t="s">
        <v>76</v>
      </c>
      <c r="AY1013" s="256" t="s">
        <v>175</v>
      </c>
    </row>
    <row r="1014" s="2" customFormat="1" ht="24.15" customHeight="1">
      <c r="A1014" s="40"/>
      <c r="B1014" s="41"/>
      <c r="C1014" s="257" t="s">
        <v>1058</v>
      </c>
      <c r="D1014" s="257" t="s">
        <v>303</v>
      </c>
      <c r="E1014" s="258" t="s">
        <v>1059</v>
      </c>
      <c r="F1014" s="259" t="s">
        <v>1060</v>
      </c>
      <c r="G1014" s="260" t="s">
        <v>402</v>
      </c>
      <c r="H1014" s="261">
        <v>62.039999999999999</v>
      </c>
      <c r="I1014" s="262"/>
      <c r="J1014" s="263">
        <f>ROUND(I1014*H1014,2)</f>
        <v>0</v>
      </c>
      <c r="K1014" s="259" t="s">
        <v>181</v>
      </c>
      <c r="L1014" s="264"/>
      <c r="M1014" s="265" t="s">
        <v>19</v>
      </c>
      <c r="N1014" s="266" t="s">
        <v>39</v>
      </c>
      <c r="O1014" s="86"/>
      <c r="P1014" s="215">
        <f>O1014*H1014</f>
        <v>0</v>
      </c>
      <c r="Q1014" s="215">
        <v>0</v>
      </c>
      <c r="R1014" s="215">
        <f>Q1014*H1014</f>
        <v>0</v>
      </c>
      <c r="S1014" s="215">
        <v>0</v>
      </c>
      <c r="T1014" s="216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17" t="s">
        <v>244</v>
      </c>
      <c r="AT1014" s="217" t="s">
        <v>303</v>
      </c>
      <c r="AU1014" s="217" t="s">
        <v>78</v>
      </c>
      <c r="AY1014" s="19" t="s">
        <v>175</v>
      </c>
      <c r="BE1014" s="218">
        <f>IF(N1014="základní",J1014,0)</f>
        <v>0</v>
      </c>
      <c r="BF1014" s="218">
        <f>IF(N1014="snížená",J1014,0)</f>
        <v>0</v>
      </c>
      <c r="BG1014" s="218">
        <f>IF(N1014="zákl. přenesená",J1014,0)</f>
        <v>0</v>
      </c>
      <c r="BH1014" s="218">
        <f>IF(N1014="sníž. přenesená",J1014,0)</f>
        <v>0</v>
      </c>
      <c r="BI1014" s="218">
        <f>IF(N1014="nulová",J1014,0)</f>
        <v>0</v>
      </c>
      <c r="BJ1014" s="19" t="s">
        <v>76</v>
      </c>
      <c r="BK1014" s="218">
        <f>ROUND(I1014*H1014,2)</f>
        <v>0</v>
      </c>
      <c r="BL1014" s="19" t="s">
        <v>182</v>
      </c>
      <c r="BM1014" s="217" t="s">
        <v>1061</v>
      </c>
    </row>
    <row r="1015" s="14" customFormat="1">
      <c r="A1015" s="14"/>
      <c r="B1015" s="235"/>
      <c r="C1015" s="236"/>
      <c r="D1015" s="226" t="s">
        <v>186</v>
      </c>
      <c r="E1015" s="237" t="s">
        <v>19</v>
      </c>
      <c r="F1015" s="238" t="s">
        <v>1062</v>
      </c>
      <c r="G1015" s="236"/>
      <c r="H1015" s="239">
        <v>62.040000000000006</v>
      </c>
      <c r="I1015" s="240"/>
      <c r="J1015" s="236"/>
      <c r="K1015" s="236"/>
      <c r="L1015" s="241"/>
      <c r="M1015" s="242"/>
      <c r="N1015" s="243"/>
      <c r="O1015" s="243"/>
      <c r="P1015" s="243"/>
      <c r="Q1015" s="243"/>
      <c r="R1015" s="243"/>
      <c r="S1015" s="243"/>
      <c r="T1015" s="24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5" t="s">
        <v>186</v>
      </c>
      <c r="AU1015" s="245" t="s">
        <v>78</v>
      </c>
      <c r="AV1015" s="14" t="s">
        <v>78</v>
      </c>
      <c r="AW1015" s="14" t="s">
        <v>188</v>
      </c>
      <c r="AX1015" s="14" t="s">
        <v>68</v>
      </c>
      <c r="AY1015" s="245" t="s">
        <v>175</v>
      </c>
    </row>
    <row r="1016" s="15" customFormat="1">
      <c r="A1016" s="15"/>
      <c r="B1016" s="246"/>
      <c r="C1016" s="247"/>
      <c r="D1016" s="226" t="s">
        <v>186</v>
      </c>
      <c r="E1016" s="248" t="s">
        <v>19</v>
      </c>
      <c r="F1016" s="249" t="s">
        <v>191</v>
      </c>
      <c r="G1016" s="247"/>
      <c r="H1016" s="250">
        <v>62.040000000000006</v>
      </c>
      <c r="I1016" s="251"/>
      <c r="J1016" s="247"/>
      <c r="K1016" s="247"/>
      <c r="L1016" s="252"/>
      <c r="M1016" s="253"/>
      <c r="N1016" s="254"/>
      <c r="O1016" s="254"/>
      <c r="P1016" s="254"/>
      <c r="Q1016" s="254"/>
      <c r="R1016" s="254"/>
      <c r="S1016" s="254"/>
      <c r="T1016" s="25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56" t="s">
        <v>186</v>
      </c>
      <c r="AU1016" s="256" t="s">
        <v>78</v>
      </c>
      <c r="AV1016" s="15" t="s">
        <v>182</v>
      </c>
      <c r="AW1016" s="15" t="s">
        <v>188</v>
      </c>
      <c r="AX1016" s="15" t="s">
        <v>76</v>
      </c>
      <c r="AY1016" s="256" t="s">
        <v>175</v>
      </c>
    </row>
    <row r="1017" s="12" customFormat="1" ht="22.8" customHeight="1">
      <c r="A1017" s="12"/>
      <c r="B1017" s="190"/>
      <c r="C1017" s="191"/>
      <c r="D1017" s="192" t="s">
        <v>67</v>
      </c>
      <c r="E1017" s="204" t="s">
        <v>602</v>
      </c>
      <c r="F1017" s="204" t="s">
        <v>1063</v>
      </c>
      <c r="G1017" s="191"/>
      <c r="H1017" s="191"/>
      <c r="I1017" s="194"/>
      <c r="J1017" s="205">
        <f>BK1017</f>
        <v>0</v>
      </c>
      <c r="K1017" s="191"/>
      <c r="L1017" s="196"/>
      <c r="M1017" s="197"/>
      <c r="N1017" s="198"/>
      <c r="O1017" s="198"/>
      <c r="P1017" s="199">
        <f>SUM(P1018:P1141)</f>
        <v>0</v>
      </c>
      <c r="Q1017" s="198"/>
      <c r="R1017" s="199">
        <f>SUM(R1018:R1141)</f>
        <v>0</v>
      </c>
      <c r="S1017" s="198"/>
      <c r="T1017" s="200">
        <f>SUM(T1018:T1141)</f>
        <v>0</v>
      </c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R1017" s="201" t="s">
        <v>76</v>
      </c>
      <c r="AT1017" s="202" t="s">
        <v>67</v>
      </c>
      <c r="AU1017" s="202" t="s">
        <v>76</v>
      </c>
      <c r="AY1017" s="201" t="s">
        <v>175</v>
      </c>
      <c r="BK1017" s="203">
        <f>SUM(BK1018:BK1141)</f>
        <v>0</v>
      </c>
    </row>
    <row r="1018" s="2" customFormat="1" ht="16.5" customHeight="1">
      <c r="A1018" s="40"/>
      <c r="B1018" s="41"/>
      <c r="C1018" s="206" t="s">
        <v>1064</v>
      </c>
      <c r="D1018" s="206" t="s">
        <v>177</v>
      </c>
      <c r="E1018" s="207" t="s">
        <v>1065</v>
      </c>
      <c r="F1018" s="208" t="s">
        <v>1066</v>
      </c>
      <c r="G1018" s="209" t="s">
        <v>180</v>
      </c>
      <c r="H1018" s="210">
        <v>185.54400000000001</v>
      </c>
      <c r="I1018" s="211"/>
      <c r="J1018" s="212">
        <f>ROUND(I1018*H1018,2)</f>
        <v>0</v>
      </c>
      <c r="K1018" s="208" t="s">
        <v>181</v>
      </c>
      <c r="L1018" s="46"/>
      <c r="M1018" s="213" t="s">
        <v>19</v>
      </c>
      <c r="N1018" s="214" t="s">
        <v>39</v>
      </c>
      <c r="O1018" s="86"/>
      <c r="P1018" s="215">
        <f>O1018*H1018</f>
        <v>0</v>
      </c>
      <c r="Q1018" s="215">
        <v>0</v>
      </c>
      <c r="R1018" s="215">
        <f>Q1018*H1018</f>
        <v>0</v>
      </c>
      <c r="S1018" s="215">
        <v>0</v>
      </c>
      <c r="T1018" s="216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17" t="s">
        <v>182</v>
      </c>
      <c r="AT1018" s="217" t="s">
        <v>177</v>
      </c>
      <c r="AU1018" s="217" t="s">
        <v>78</v>
      </c>
      <c r="AY1018" s="19" t="s">
        <v>175</v>
      </c>
      <c r="BE1018" s="218">
        <f>IF(N1018="základní",J1018,0)</f>
        <v>0</v>
      </c>
      <c r="BF1018" s="218">
        <f>IF(N1018="snížená",J1018,0)</f>
        <v>0</v>
      </c>
      <c r="BG1018" s="218">
        <f>IF(N1018="zákl. přenesená",J1018,0)</f>
        <v>0</v>
      </c>
      <c r="BH1018" s="218">
        <f>IF(N1018="sníž. přenesená",J1018,0)</f>
        <v>0</v>
      </c>
      <c r="BI1018" s="218">
        <f>IF(N1018="nulová",J1018,0)</f>
        <v>0</v>
      </c>
      <c r="BJ1018" s="19" t="s">
        <v>76</v>
      </c>
      <c r="BK1018" s="218">
        <f>ROUND(I1018*H1018,2)</f>
        <v>0</v>
      </c>
      <c r="BL1018" s="19" t="s">
        <v>182</v>
      </c>
      <c r="BM1018" s="217" t="s">
        <v>1067</v>
      </c>
    </row>
    <row r="1019" s="2" customFormat="1">
      <c r="A1019" s="40"/>
      <c r="B1019" s="41"/>
      <c r="C1019" s="42"/>
      <c r="D1019" s="219" t="s">
        <v>184</v>
      </c>
      <c r="E1019" s="42"/>
      <c r="F1019" s="220" t="s">
        <v>1068</v>
      </c>
      <c r="G1019" s="42"/>
      <c r="H1019" s="42"/>
      <c r="I1019" s="221"/>
      <c r="J1019" s="42"/>
      <c r="K1019" s="42"/>
      <c r="L1019" s="46"/>
      <c r="M1019" s="222"/>
      <c r="N1019" s="223"/>
      <c r="O1019" s="86"/>
      <c r="P1019" s="86"/>
      <c r="Q1019" s="86"/>
      <c r="R1019" s="86"/>
      <c r="S1019" s="86"/>
      <c r="T1019" s="87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T1019" s="19" t="s">
        <v>184</v>
      </c>
      <c r="AU1019" s="19" t="s">
        <v>78</v>
      </c>
    </row>
    <row r="1020" s="13" customFormat="1">
      <c r="A1020" s="13"/>
      <c r="B1020" s="224"/>
      <c r="C1020" s="225"/>
      <c r="D1020" s="226" t="s">
        <v>186</v>
      </c>
      <c r="E1020" s="227" t="s">
        <v>19</v>
      </c>
      <c r="F1020" s="228" t="s">
        <v>187</v>
      </c>
      <c r="G1020" s="225"/>
      <c r="H1020" s="227" t="s">
        <v>19</v>
      </c>
      <c r="I1020" s="229"/>
      <c r="J1020" s="225"/>
      <c r="K1020" s="225"/>
      <c r="L1020" s="230"/>
      <c r="M1020" s="231"/>
      <c r="N1020" s="232"/>
      <c r="O1020" s="232"/>
      <c r="P1020" s="232"/>
      <c r="Q1020" s="232"/>
      <c r="R1020" s="232"/>
      <c r="S1020" s="232"/>
      <c r="T1020" s="23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4" t="s">
        <v>186</v>
      </c>
      <c r="AU1020" s="234" t="s">
        <v>78</v>
      </c>
      <c r="AV1020" s="13" t="s">
        <v>76</v>
      </c>
      <c r="AW1020" s="13" t="s">
        <v>188</v>
      </c>
      <c r="AX1020" s="13" t="s">
        <v>68</v>
      </c>
      <c r="AY1020" s="234" t="s">
        <v>175</v>
      </c>
    </row>
    <row r="1021" s="13" customFormat="1">
      <c r="A1021" s="13"/>
      <c r="B1021" s="224"/>
      <c r="C1021" s="225"/>
      <c r="D1021" s="226" t="s">
        <v>186</v>
      </c>
      <c r="E1021" s="227" t="s">
        <v>19</v>
      </c>
      <c r="F1021" s="228" t="s">
        <v>189</v>
      </c>
      <c r="G1021" s="225"/>
      <c r="H1021" s="227" t="s">
        <v>19</v>
      </c>
      <c r="I1021" s="229"/>
      <c r="J1021" s="225"/>
      <c r="K1021" s="225"/>
      <c r="L1021" s="230"/>
      <c r="M1021" s="231"/>
      <c r="N1021" s="232"/>
      <c r="O1021" s="232"/>
      <c r="P1021" s="232"/>
      <c r="Q1021" s="232"/>
      <c r="R1021" s="232"/>
      <c r="S1021" s="232"/>
      <c r="T1021" s="23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4" t="s">
        <v>186</v>
      </c>
      <c r="AU1021" s="234" t="s">
        <v>78</v>
      </c>
      <c r="AV1021" s="13" t="s">
        <v>76</v>
      </c>
      <c r="AW1021" s="13" t="s">
        <v>188</v>
      </c>
      <c r="AX1021" s="13" t="s">
        <v>68</v>
      </c>
      <c r="AY1021" s="234" t="s">
        <v>175</v>
      </c>
    </row>
    <row r="1022" s="13" customFormat="1">
      <c r="A1022" s="13"/>
      <c r="B1022" s="224"/>
      <c r="C1022" s="225"/>
      <c r="D1022" s="226" t="s">
        <v>186</v>
      </c>
      <c r="E1022" s="227" t="s">
        <v>19</v>
      </c>
      <c r="F1022" s="228" t="s">
        <v>1069</v>
      </c>
      <c r="G1022" s="225"/>
      <c r="H1022" s="227" t="s">
        <v>19</v>
      </c>
      <c r="I1022" s="229"/>
      <c r="J1022" s="225"/>
      <c r="K1022" s="225"/>
      <c r="L1022" s="230"/>
      <c r="M1022" s="231"/>
      <c r="N1022" s="232"/>
      <c r="O1022" s="232"/>
      <c r="P1022" s="232"/>
      <c r="Q1022" s="232"/>
      <c r="R1022" s="232"/>
      <c r="S1022" s="232"/>
      <c r="T1022" s="23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4" t="s">
        <v>186</v>
      </c>
      <c r="AU1022" s="234" t="s">
        <v>78</v>
      </c>
      <c r="AV1022" s="13" t="s">
        <v>76</v>
      </c>
      <c r="AW1022" s="13" t="s">
        <v>188</v>
      </c>
      <c r="AX1022" s="13" t="s">
        <v>68</v>
      </c>
      <c r="AY1022" s="234" t="s">
        <v>175</v>
      </c>
    </row>
    <row r="1023" s="13" customFormat="1">
      <c r="A1023" s="13"/>
      <c r="B1023" s="224"/>
      <c r="C1023" s="225"/>
      <c r="D1023" s="226" t="s">
        <v>186</v>
      </c>
      <c r="E1023" s="227" t="s">
        <v>19</v>
      </c>
      <c r="F1023" s="228" t="s">
        <v>1070</v>
      </c>
      <c r="G1023" s="225"/>
      <c r="H1023" s="227" t="s">
        <v>19</v>
      </c>
      <c r="I1023" s="229"/>
      <c r="J1023" s="225"/>
      <c r="K1023" s="225"/>
      <c r="L1023" s="230"/>
      <c r="M1023" s="231"/>
      <c r="N1023" s="232"/>
      <c r="O1023" s="232"/>
      <c r="P1023" s="232"/>
      <c r="Q1023" s="232"/>
      <c r="R1023" s="232"/>
      <c r="S1023" s="232"/>
      <c r="T1023" s="23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4" t="s">
        <v>186</v>
      </c>
      <c r="AU1023" s="234" t="s">
        <v>78</v>
      </c>
      <c r="AV1023" s="13" t="s">
        <v>76</v>
      </c>
      <c r="AW1023" s="13" t="s">
        <v>188</v>
      </c>
      <c r="AX1023" s="13" t="s">
        <v>68</v>
      </c>
      <c r="AY1023" s="234" t="s">
        <v>175</v>
      </c>
    </row>
    <row r="1024" s="13" customFormat="1">
      <c r="A1024" s="13"/>
      <c r="B1024" s="224"/>
      <c r="C1024" s="225"/>
      <c r="D1024" s="226" t="s">
        <v>186</v>
      </c>
      <c r="E1024" s="227" t="s">
        <v>19</v>
      </c>
      <c r="F1024" s="228" t="s">
        <v>425</v>
      </c>
      <c r="G1024" s="225"/>
      <c r="H1024" s="227" t="s">
        <v>19</v>
      </c>
      <c r="I1024" s="229"/>
      <c r="J1024" s="225"/>
      <c r="K1024" s="225"/>
      <c r="L1024" s="230"/>
      <c r="M1024" s="231"/>
      <c r="N1024" s="232"/>
      <c r="O1024" s="232"/>
      <c r="P1024" s="232"/>
      <c r="Q1024" s="232"/>
      <c r="R1024" s="232"/>
      <c r="S1024" s="232"/>
      <c r="T1024" s="23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4" t="s">
        <v>186</v>
      </c>
      <c r="AU1024" s="234" t="s">
        <v>78</v>
      </c>
      <c r="AV1024" s="13" t="s">
        <v>76</v>
      </c>
      <c r="AW1024" s="13" t="s">
        <v>188</v>
      </c>
      <c r="AX1024" s="13" t="s">
        <v>68</v>
      </c>
      <c r="AY1024" s="234" t="s">
        <v>175</v>
      </c>
    </row>
    <row r="1025" s="14" customFormat="1">
      <c r="A1025" s="14"/>
      <c r="B1025" s="235"/>
      <c r="C1025" s="236"/>
      <c r="D1025" s="226" t="s">
        <v>186</v>
      </c>
      <c r="E1025" s="237" t="s">
        <v>19</v>
      </c>
      <c r="F1025" s="238" t="s">
        <v>1071</v>
      </c>
      <c r="G1025" s="236"/>
      <c r="H1025" s="239">
        <v>185.54400000000001</v>
      </c>
      <c r="I1025" s="240"/>
      <c r="J1025" s="236"/>
      <c r="K1025" s="236"/>
      <c r="L1025" s="241"/>
      <c r="M1025" s="242"/>
      <c r="N1025" s="243"/>
      <c r="O1025" s="243"/>
      <c r="P1025" s="243"/>
      <c r="Q1025" s="243"/>
      <c r="R1025" s="243"/>
      <c r="S1025" s="243"/>
      <c r="T1025" s="24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5" t="s">
        <v>186</v>
      </c>
      <c r="AU1025" s="245" t="s">
        <v>78</v>
      </c>
      <c r="AV1025" s="14" t="s">
        <v>78</v>
      </c>
      <c r="AW1025" s="14" t="s">
        <v>188</v>
      </c>
      <c r="AX1025" s="14" t="s">
        <v>68</v>
      </c>
      <c r="AY1025" s="245" t="s">
        <v>175</v>
      </c>
    </row>
    <row r="1026" s="15" customFormat="1">
      <c r="A1026" s="15"/>
      <c r="B1026" s="246"/>
      <c r="C1026" s="247"/>
      <c r="D1026" s="226" t="s">
        <v>186</v>
      </c>
      <c r="E1026" s="248" t="s">
        <v>19</v>
      </c>
      <c r="F1026" s="249" t="s">
        <v>191</v>
      </c>
      <c r="G1026" s="247"/>
      <c r="H1026" s="250">
        <v>185.54400000000001</v>
      </c>
      <c r="I1026" s="251"/>
      <c r="J1026" s="247"/>
      <c r="K1026" s="247"/>
      <c r="L1026" s="252"/>
      <c r="M1026" s="253"/>
      <c r="N1026" s="254"/>
      <c r="O1026" s="254"/>
      <c r="P1026" s="254"/>
      <c r="Q1026" s="254"/>
      <c r="R1026" s="254"/>
      <c r="S1026" s="254"/>
      <c r="T1026" s="25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56" t="s">
        <v>186</v>
      </c>
      <c r="AU1026" s="256" t="s">
        <v>78</v>
      </c>
      <c r="AV1026" s="15" t="s">
        <v>182</v>
      </c>
      <c r="AW1026" s="15" t="s">
        <v>188</v>
      </c>
      <c r="AX1026" s="15" t="s">
        <v>76</v>
      </c>
      <c r="AY1026" s="256" t="s">
        <v>175</v>
      </c>
    </row>
    <row r="1027" s="2" customFormat="1" ht="33" customHeight="1">
      <c r="A1027" s="40"/>
      <c r="B1027" s="41"/>
      <c r="C1027" s="206" t="s">
        <v>1072</v>
      </c>
      <c r="D1027" s="206" t="s">
        <v>177</v>
      </c>
      <c r="E1027" s="207" t="s">
        <v>1073</v>
      </c>
      <c r="F1027" s="208" t="s">
        <v>1074</v>
      </c>
      <c r="G1027" s="209" t="s">
        <v>194</v>
      </c>
      <c r="H1027" s="210">
        <v>30.114999999999998</v>
      </c>
      <c r="I1027" s="211"/>
      <c r="J1027" s="212">
        <f>ROUND(I1027*H1027,2)</f>
        <v>0</v>
      </c>
      <c r="K1027" s="208" t="s">
        <v>181</v>
      </c>
      <c r="L1027" s="46"/>
      <c r="M1027" s="213" t="s">
        <v>19</v>
      </c>
      <c r="N1027" s="214" t="s">
        <v>39</v>
      </c>
      <c r="O1027" s="86"/>
      <c r="P1027" s="215">
        <f>O1027*H1027</f>
        <v>0</v>
      </c>
      <c r="Q1027" s="215">
        <v>0</v>
      </c>
      <c r="R1027" s="215">
        <f>Q1027*H1027</f>
        <v>0</v>
      </c>
      <c r="S1027" s="215">
        <v>0</v>
      </c>
      <c r="T1027" s="216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17" t="s">
        <v>182</v>
      </c>
      <c r="AT1027" s="217" t="s">
        <v>177</v>
      </c>
      <c r="AU1027" s="217" t="s">
        <v>78</v>
      </c>
      <c r="AY1027" s="19" t="s">
        <v>175</v>
      </c>
      <c r="BE1027" s="218">
        <f>IF(N1027="základní",J1027,0)</f>
        <v>0</v>
      </c>
      <c r="BF1027" s="218">
        <f>IF(N1027="snížená",J1027,0)</f>
        <v>0</v>
      </c>
      <c r="BG1027" s="218">
        <f>IF(N1027="zákl. přenesená",J1027,0)</f>
        <v>0</v>
      </c>
      <c r="BH1027" s="218">
        <f>IF(N1027="sníž. přenesená",J1027,0)</f>
        <v>0</v>
      </c>
      <c r="BI1027" s="218">
        <f>IF(N1027="nulová",J1027,0)</f>
        <v>0</v>
      </c>
      <c r="BJ1027" s="19" t="s">
        <v>76</v>
      </c>
      <c r="BK1027" s="218">
        <f>ROUND(I1027*H1027,2)</f>
        <v>0</v>
      </c>
      <c r="BL1027" s="19" t="s">
        <v>182</v>
      </c>
      <c r="BM1027" s="217" t="s">
        <v>1075</v>
      </c>
    </row>
    <row r="1028" s="2" customFormat="1">
      <c r="A1028" s="40"/>
      <c r="B1028" s="41"/>
      <c r="C1028" s="42"/>
      <c r="D1028" s="219" t="s">
        <v>184</v>
      </c>
      <c r="E1028" s="42"/>
      <c r="F1028" s="220" t="s">
        <v>1076</v>
      </c>
      <c r="G1028" s="42"/>
      <c r="H1028" s="42"/>
      <c r="I1028" s="221"/>
      <c r="J1028" s="42"/>
      <c r="K1028" s="42"/>
      <c r="L1028" s="46"/>
      <c r="M1028" s="222"/>
      <c r="N1028" s="223"/>
      <c r="O1028" s="86"/>
      <c r="P1028" s="86"/>
      <c r="Q1028" s="86"/>
      <c r="R1028" s="86"/>
      <c r="S1028" s="86"/>
      <c r="T1028" s="87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184</v>
      </c>
      <c r="AU1028" s="19" t="s">
        <v>78</v>
      </c>
    </row>
    <row r="1029" s="13" customFormat="1">
      <c r="A1029" s="13"/>
      <c r="B1029" s="224"/>
      <c r="C1029" s="225"/>
      <c r="D1029" s="226" t="s">
        <v>186</v>
      </c>
      <c r="E1029" s="227" t="s">
        <v>19</v>
      </c>
      <c r="F1029" s="228" t="s">
        <v>187</v>
      </c>
      <c r="G1029" s="225"/>
      <c r="H1029" s="227" t="s">
        <v>19</v>
      </c>
      <c r="I1029" s="229"/>
      <c r="J1029" s="225"/>
      <c r="K1029" s="225"/>
      <c r="L1029" s="230"/>
      <c r="M1029" s="231"/>
      <c r="N1029" s="232"/>
      <c r="O1029" s="232"/>
      <c r="P1029" s="232"/>
      <c r="Q1029" s="232"/>
      <c r="R1029" s="232"/>
      <c r="S1029" s="232"/>
      <c r="T1029" s="23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4" t="s">
        <v>186</v>
      </c>
      <c r="AU1029" s="234" t="s">
        <v>78</v>
      </c>
      <c r="AV1029" s="13" t="s">
        <v>76</v>
      </c>
      <c r="AW1029" s="13" t="s">
        <v>188</v>
      </c>
      <c r="AX1029" s="13" t="s">
        <v>68</v>
      </c>
      <c r="AY1029" s="234" t="s">
        <v>175</v>
      </c>
    </row>
    <row r="1030" s="13" customFormat="1">
      <c r="A1030" s="13"/>
      <c r="B1030" s="224"/>
      <c r="C1030" s="225"/>
      <c r="D1030" s="226" t="s">
        <v>186</v>
      </c>
      <c r="E1030" s="227" t="s">
        <v>19</v>
      </c>
      <c r="F1030" s="228" t="s">
        <v>189</v>
      </c>
      <c r="G1030" s="225"/>
      <c r="H1030" s="227" t="s">
        <v>19</v>
      </c>
      <c r="I1030" s="229"/>
      <c r="J1030" s="225"/>
      <c r="K1030" s="225"/>
      <c r="L1030" s="230"/>
      <c r="M1030" s="231"/>
      <c r="N1030" s="232"/>
      <c r="O1030" s="232"/>
      <c r="P1030" s="232"/>
      <c r="Q1030" s="232"/>
      <c r="R1030" s="232"/>
      <c r="S1030" s="232"/>
      <c r="T1030" s="23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4" t="s">
        <v>186</v>
      </c>
      <c r="AU1030" s="234" t="s">
        <v>78</v>
      </c>
      <c r="AV1030" s="13" t="s">
        <v>76</v>
      </c>
      <c r="AW1030" s="13" t="s">
        <v>188</v>
      </c>
      <c r="AX1030" s="13" t="s">
        <v>68</v>
      </c>
      <c r="AY1030" s="234" t="s">
        <v>175</v>
      </c>
    </row>
    <row r="1031" s="13" customFormat="1">
      <c r="A1031" s="13"/>
      <c r="B1031" s="224"/>
      <c r="C1031" s="225"/>
      <c r="D1031" s="226" t="s">
        <v>186</v>
      </c>
      <c r="E1031" s="227" t="s">
        <v>19</v>
      </c>
      <c r="F1031" s="228" t="s">
        <v>333</v>
      </c>
      <c r="G1031" s="225"/>
      <c r="H1031" s="227" t="s">
        <v>19</v>
      </c>
      <c r="I1031" s="229"/>
      <c r="J1031" s="225"/>
      <c r="K1031" s="225"/>
      <c r="L1031" s="230"/>
      <c r="M1031" s="231"/>
      <c r="N1031" s="232"/>
      <c r="O1031" s="232"/>
      <c r="P1031" s="232"/>
      <c r="Q1031" s="232"/>
      <c r="R1031" s="232"/>
      <c r="S1031" s="232"/>
      <c r="T1031" s="23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4" t="s">
        <v>186</v>
      </c>
      <c r="AU1031" s="234" t="s">
        <v>78</v>
      </c>
      <c r="AV1031" s="13" t="s">
        <v>76</v>
      </c>
      <c r="AW1031" s="13" t="s">
        <v>188</v>
      </c>
      <c r="AX1031" s="13" t="s">
        <v>68</v>
      </c>
      <c r="AY1031" s="234" t="s">
        <v>175</v>
      </c>
    </row>
    <row r="1032" s="13" customFormat="1">
      <c r="A1032" s="13"/>
      <c r="B1032" s="224"/>
      <c r="C1032" s="225"/>
      <c r="D1032" s="226" t="s">
        <v>186</v>
      </c>
      <c r="E1032" s="227" t="s">
        <v>19</v>
      </c>
      <c r="F1032" s="228" t="s">
        <v>1077</v>
      </c>
      <c r="G1032" s="225"/>
      <c r="H1032" s="227" t="s">
        <v>19</v>
      </c>
      <c r="I1032" s="229"/>
      <c r="J1032" s="225"/>
      <c r="K1032" s="225"/>
      <c r="L1032" s="230"/>
      <c r="M1032" s="231"/>
      <c r="N1032" s="232"/>
      <c r="O1032" s="232"/>
      <c r="P1032" s="232"/>
      <c r="Q1032" s="232"/>
      <c r="R1032" s="232"/>
      <c r="S1032" s="232"/>
      <c r="T1032" s="23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4" t="s">
        <v>186</v>
      </c>
      <c r="AU1032" s="234" t="s">
        <v>78</v>
      </c>
      <c r="AV1032" s="13" t="s">
        <v>76</v>
      </c>
      <c r="AW1032" s="13" t="s">
        <v>188</v>
      </c>
      <c r="AX1032" s="13" t="s">
        <v>68</v>
      </c>
      <c r="AY1032" s="234" t="s">
        <v>175</v>
      </c>
    </row>
    <row r="1033" s="13" customFormat="1">
      <c r="A1033" s="13"/>
      <c r="B1033" s="224"/>
      <c r="C1033" s="225"/>
      <c r="D1033" s="226" t="s">
        <v>186</v>
      </c>
      <c r="E1033" s="227" t="s">
        <v>19</v>
      </c>
      <c r="F1033" s="228" t="s">
        <v>425</v>
      </c>
      <c r="G1033" s="225"/>
      <c r="H1033" s="227" t="s">
        <v>19</v>
      </c>
      <c r="I1033" s="229"/>
      <c r="J1033" s="225"/>
      <c r="K1033" s="225"/>
      <c r="L1033" s="230"/>
      <c r="M1033" s="231"/>
      <c r="N1033" s="232"/>
      <c r="O1033" s="232"/>
      <c r="P1033" s="232"/>
      <c r="Q1033" s="232"/>
      <c r="R1033" s="232"/>
      <c r="S1033" s="232"/>
      <c r="T1033" s="23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4" t="s">
        <v>186</v>
      </c>
      <c r="AU1033" s="234" t="s">
        <v>78</v>
      </c>
      <c r="AV1033" s="13" t="s">
        <v>76</v>
      </c>
      <c r="AW1033" s="13" t="s">
        <v>188</v>
      </c>
      <c r="AX1033" s="13" t="s">
        <v>68</v>
      </c>
      <c r="AY1033" s="234" t="s">
        <v>175</v>
      </c>
    </row>
    <row r="1034" s="14" customFormat="1">
      <c r="A1034" s="14"/>
      <c r="B1034" s="235"/>
      <c r="C1034" s="236"/>
      <c r="D1034" s="226" t="s">
        <v>186</v>
      </c>
      <c r="E1034" s="237" t="s">
        <v>19</v>
      </c>
      <c r="F1034" s="238" t="s">
        <v>1078</v>
      </c>
      <c r="G1034" s="236"/>
      <c r="H1034" s="239">
        <v>0.87236499999999984</v>
      </c>
      <c r="I1034" s="240"/>
      <c r="J1034" s="236"/>
      <c r="K1034" s="236"/>
      <c r="L1034" s="241"/>
      <c r="M1034" s="242"/>
      <c r="N1034" s="243"/>
      <c r="O1034" s="243"/>
      <c r="P1034" s="243"/>
      <c r="Q1034" s="243"/>
      <c r="R1034" s="243"/>
      <c r="S1034" s="243"/>
      <c r="T1034" s="24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45" t="s">
        <v>186</v>
      </c>
      <c r="AU1034" s="245" t="s">
        <v>78</v>
      </c>
      <c r="AV1034" s="14" t="s">
        <v>78</v>
      </c>
      <c r="AW1034" s="14" t="s">
        <v>188</v>
      </c>
      <c r="AX1034" s="14" t="s">
        <v>68</v>
      </c>
      <c r="AY1034" s="245" t="s">
        <v>175</v>
      </c>
    </row>
    <row r="1035" s="14" customFormat="1">
      <c r="A1035" s="14"/>
      <c r="B1035" s="235"/>
      <c r="C1035" s="236"/>
      <c r="D1035" s="226" t="s">
        <v>186</v>
      </c>
      <c r="E1035" s="237" t="s">
        <v>19</v>
      </c>
      <c r="F1035" s="238" t="s">
        <v>1079</v>
      </c>
      <c r="G1035" s="236"/>
      <c r="H1035" s="239">
        <v>1.8517200000000003</v>
      </c>
      <c r="I1035" s="240"/>
      <c r="J1035" s="236"/>
      <c r="K1035" s="236"/>
      <c r="L1035" s="241"/>
      <c r="M1035" s="242"/>
      <c r="N1035" s="243"/>
      <c r="O1035" s="243"/>
      <c r="P1035" s="243"/>
      <c r="Q1035" s="243"/>
      <c r="R1035" s="243"/>
      <c r="S1035" s="243"/>
      <c r="T1035" s="24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5" t="s">
        <v>186</v>
      </c>
      <c r="AU1035" s="245" t="s">
        <v>78</v>
      </c>
      <c r="AV1035" s="14" t="s">
        <v>78</v>
      </c>
      <c r="AW1035" s="14" t="s">
        <v>188</v>
      </c>
      <c r="AX1035" s="14" t="s">
        <v>68</v>
      </c>
      <c r="AY1035" s="245" t="s">
        <v>175</v>
      </c>
    </row>
    <row r="1036" s="14" customFormat="1">
      <c r="A1036" s="14"/>
      <c r="B1036" s="235"/>
      <c r="C1036" s="236"/>
      <c r="D1036" s="226" t="s">
        <v>186</v>
      </c>
      <c r="E1036" s="237" t="s">
        <v>19</v>
      </c>
      <c r="F1036" s="238" t="s">
        <v>1080</v>
      </c>
      <c r="G1036" s="236"/>
      <c r="H1036" s="239">
        <v>0.66819999999999991</v>
      </c>
      <c r="I1036" s="240"/>
      <c r="J1036" s="236"/>
      <c r="K1036" s="236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45" t="s">
        <v>186</v>
      </c>
      <c r="AU1036" s="245" t="s">
        <v>78</v>
      </c>
      <c r="AV1036" s="14" t="s">
        <v>78</v>
      </c>
      <c r="AW1036" s="14" t="s">
        <v>188</v>
      </c>
      <c r="AX1036" s="14" t="s">
        <v>68</v>
      </c>
      <c r="AY1036" s="245" t="s">
        <v>175</v>
      </c>
    </row>
    <row r="1037" s="14" customFormat="1">
      <c r="A1037" s="14"/>
      <c r="B1037" s="235"/>
      <c r="C1037" s="236"/>
      <c r="D1037" s="226" t="s">
        <v>186</v>
      </c>
      <c r="E1037" s="237" t="s">
        <v>19</v>
      </c>
      <c r="F1037" s="238" t="s">
        <v>1081</v>
      </c>
      <c r="G1037" s="236"/>
      <c r="H1037" s="239">
        <v>0.35308</v>
      </c>
      <c r="I1037" s="240"/>
      <c r="J1037" s="236"/>
      <c r="K1037" s="236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45" t="s">
        <v>186</v>
      </c>
      <c r="AU1037" s="245" t="s">
        <v>78</v>
      </c>
      <c r="AV1037" s="14" t="s">
        <v>78</v>
      </c>
      <c r="AW1037" s="14" t="s">
        <v>188</v>
      </c>
      <c r="AX1037" s="14" t="s">
        <v>68</v>
      </c>
      <c r="AY1037" s="245" t="s">
        <v>175</v>
      </c>
    </row>
    <row r="1038" s="14" customFormat="1">
      <c r="A1038" s="14"/>
      <c r="B1038" s="235"/>
      <c r="C1038" s="236"/>
      <c r="D1038" s="226" t="s">
        <v>186</v>
      </c>
      <c r="E1038" s="237" t="s">
        <v>19</v>
      </c>
      <c r="F1038" s="238" t="s">
        <v>1082</v>
      </c>
      <c r="G1038" s="236"/>
      <c r="H1038" s="239">
        <v>0.29152499999999998</v>
      </c>
      <c r="I1038" s="240"/>
      <c r="J1038" s="236"/>
      <c r="K1038" s="236"/>
      <c r="L1038" s="241"/>
      <c r="M1038" s="242"/>
      <c r="N1038" s="243"/>
      <c r="O1038" s="243"/>
      <c r="P1038" s="243"/>
      <c r="Q1038" s="243"/>
      <c r="R1038" s="243"/>
      <c r="S1038" s="243"/>
      <c r="T1038" s="24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45" t="s">
        <v>186</v>
      </c>
      <c r="AU1038" s="245" t="s">
        <v>78</v>
      </c>
      <c r="AV1038" s="14" t="s">
        <v>78</v>
      </c>
      <c r="AW1038" s="14" t="s">
        <v>188</v>
      </c>
      <c r="AX1038" s="14" t="s">
        <v>68</v>
      </c>
      <c r="AY1038" s="245" t="s">
        <v>175</v>
      </c>
    </row>
    <row r="1039" s="14" customFormat="1">
      <c r="A1039" s="14"/>
      <c r="B1039" s="235"/>
      <c r="C1039" s="236"/>
      <c r="D1039" s="226" t="s">
        <v>186</v>
      </c>
      <c r="E1039" s="237" t="s">
        <v>19</v>
      </c>
      <c r="F1039" s="238" t="s">
        <v>1083</v>
      </c>
      <c r="G1039" s="236"/>
      <c r="H1039" s="239">
        <v>0.40611999999999998</v>
      </c>
      <c r="I1039" s="240"/>
      <c r="J1039" s="236"/>
      <c r="K1039" s="236"/>
      <c r="L1039" s="241"/>
      <c r="M1039" s="242"/>
      <c r="N1039" s="243"/>
      <c r="O1039" s="243"/>
      <c r="P1039" s="243"/>
      <c r="Q1039" s="243"/>
      <c r="R1039" s="243"/>
      <c r="S1039" s="243"/>
      <c r="T1039" s="24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5" t="s">
        <v>186</v>
      </c>
      <c r="AU1039" s="245" t="s">
        <v>78</v>
      </c>
      <c r="AV1039" s="14" t="s">
        <v>78</v>
      </c>
      <c r="AW1039" s="14" t="s">
        <v>188</v>
      </c>
      <c r="AX1039" s="14" t="s">
        <v>68</v>
      </c>
      <c r="AY1039" s="245" t="s">
        <v>175</v>
      </c>
    </row>
    <row r="1040" s="14" customFormat="1">
      <c r="A1040" s="14"/>
      <c r="B1040" s="235"/>
      <c r="C1040" s="236"/>
      <c r="D1040" s="226" t="s">
        <v>186</v>
      </c>
      <c r="E1040" s="237" t="s">
        <v>19</v>
      </c>
      <c r="F1040" s="238" t="s">
        <v>1084</v>
      </c>
      <c r="G1040" s="236"/>
      <c r="H1040" s="239">
        <v>0.88328499999999988</v>
      </c>
      <c r="I1040" s="240"/>
      <c r="J1040" s="236"/>
      <c r="K1040" s="236"/>
      <c r="L1040" s="241"/>
      <c r="M1040" s="242"/>
      <c r="N1040" s="243"/>
      <c r="O1040" s="243"/>
      <c r="P1040" s="243"/>
      <c r="Q1040" s="243"/>
      <c r="R1040" s="243"/>
      <c r="S1040" s="243"/>
      <c r="T1040" s="24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5" t="s">
        <v>186</v>
      </c>
      <c r="AU1040" s="245" t="s">
        <v>78</v>
      </c>
      <c r="AV1040" s="14" t="s">
        <v>78</v>
      </c>
      <c r="AW1040" s="14" t="s">
        <v>188</v>
      </c>
      <c r="AX1040" s="14" t="s">
        <v>68</v>
      </c>
      <c r="AY1040" s="245" t="s">
        <v>175</v>
      </c>
    </row>
    <row r="1041" s="14" customFormat="1">
      <c r="A1041" s="14"/>
      <c r="B1041" s="235"/>
      <c r="C1041" s="236"/>
      <c r="D1041" s="226" t="s">
        <v>186</v>
      </c>
      <c r="E1041" s="237" t="s">
        <v>19</v>
      </c>
      <c r="F1041" s="238" t="s">
        <v>1085</v>
      </c>
      <c r="G1041" s="236"/>
      <c r="H1041" s="239">
        <v>0.90876499999999993</v>
      </c>
      <c r="I1041" s="240"/>
      <c r="J1041" s="236"/>
      <c r="K1041" s="236"/>
      <c r="L1041" s="241"/>
      <c r="M1041" s="242"/>
      <c r="N1041" s="243"/>
      <c r="O1041" s="243"/>
      <c r="P1041" s="243"/>
      <c r="Q1041" s="243"/>
      <c r="R1041" s="243"/>
      <c r="S1041" s="243"/>
      <c r="T1041" s="24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45" t="s">
        <v>186</v>
      </c>
      <c r="AU1041" s="245" t="s">
        <v>78</v>
      </c>
      <c r="AV1041" s="14" t="s">
        <v>78</v>
      </c>
      <c r="AW1041" s="14" t="s">
        <v>188</v>
      </c>
      <c r="AX1041" s="14" t="s">
        <v>68</v>
      </c>
      <c r="AY1041" s="245" t="s">
        <v>175</v>
      </c>
    </row>
    <row r="1042" s="14" customFormat="1">
      <c r="A1042" s="14"/>
      <c r="B1042" s="235"/>
      <c r="C1042" s="236"/>
      <c r="D1042" s="226" t="s">
        <v>186</v>
      </c>
      <c r="E1042" s="237" t="s">
        <v>19</v>
      </c>
      <c r="F1042" s="238" t="s">
        <v>1086</v>
      </c>
      <c r="G1042" s="236"/>
      <c r="H1042" s="239">
        <v>0.94484000000000001</v>
      </c>
      <c r="I1042" s="240"/>
      <c r="J1042" s="236"/>
      <c r="K1042" s="236"/>
      <c r="L1042" s="241"/>
      <c r="M1042" s="242"/>
      <c r="N1042" s="243"/>
      <c r="O1042" s="243"/>
      <c r="P1042" s="243"/>
      <c r="Q1042" s="243"/>
      <c r="R1042" s="243"/>
      <c r="S1042" s="243"/>
      <c r="T1042" s="24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45" t="s">
        <v>186</v>
      </c>
      <c r="AU1042" s="245" t="s">
        <v>78</v>
      </c>
      <c r="AV1042" s="14" t="s">
        <v>78</v>
      </c>
      <c r="AW1042" s="14" t="s">
        <v>188</v>
      </c>
      <c r="AX1042" s="14" t="s">
        <v>68</v>
      </c>
      <c r="AY1042" s="245" t="s">
        <v>175</v>
      </c>
    </row>
    <row r="1043" s="14" customFormat="1">
      <c r="A1043" s="14"/>
      <c r="B1043" s="235"/>
      <c r="C1043" s="236"/>
      <c r="D1043" s="226" t="s">
        <v>186</v>
      </c>
      <c r="E1043" s="237" t="s">
        <v>19</v>
      </c>
      <c r="F1043" s="238" t="s">
        <v>1087</v>
      </c>
      <c r="G1043" s="236"/>
      <c r="H1043" s="239">
        <v>0.91988000000000003</v>
      </c>
      <c r="I1043" s="240"/>
      <c r="J1043" s="236"/>
      <c r="K1043" s="236"/>
      <c r="L1043" s="241"/>
      <c r="M1043" s="242"/>
      <c r="N1043" s="243"/>
      <c r="O1043" s="243"/>
      <c r="P1043" s="243"/>
      <c r="Q1043" s="243"/>
      <c r="R1043" s="243"/>
      <c r="S1043" s="243"/>
      <c r="T1043" s="24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5" t="s">
        <v>186</v>
      </c>
      <c r="AU1043" s="245" t="s">
        <v>78</v>
      </c>
      <c r="AV1043" s="14" t="s">
        <v>78</v>
      </c>
      <c r="AW1043" s="14" t="s">
        <v>188</v>
      </c>
      <c r="AX1043" s="14" t="s">
        <v>68</v>
      </c>
      <c r="AY1043" s="245" t="s">
        <v>175</v>
      </c>
    </row>
    <row r="1044" s="14" customFormat="1">
      <c r="A1044" s="14"/>
      <c r="B1044" s="235"/>
      <c r="C1044" s="236"/>
      <c r="D1044" s="226" t="s">
        <v>186</v>
      </c>
      <c r="E1044" s="237" t="s">
        <v>19</v>
      </c>
      <c r="F1044" s="238" t="s">
        <v>1088</v>
      </c>
      <c r="G1044" s="236"/>
      <c r="H1044" s="239">
        <v>2.3899199999999996</v>
      </c>
      <c r="I1044" s="240"/>
      <c r="J1044" s="236"/>
      <c r="K1044" s="236"/>
      <c r="L1044" s="241"/>
      <c r="M1044" s="242"/>
      <c r="N1044" s="243"/>
      <c r="O1044" s="243"/>
      <c r="P1044" s="243"/>
      <c r="Q1044" s="243"/>
      <c r="R1044" s="243"/>
      <c r="S1044" s="243"/>
      <c r="T1044" s="24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45" t="s">
        <v>186</v>
      </c>
      <c r="AU1044" s="245" t="s">
        <v>78</v>
      </c>
      <c r="AV1044" s="14" t="s">
        <v>78</v>
      </c>
      <c r="AW1044" s="14" t="s">
        <v>188</v>
      </c>
      <c r="AX1044" s="14" t="s">
        <v>68</v>
      </c>
      <c r="AY1044" s="245" t="s">
        <v>175</v>
      </c>
    </row>
    <row r="1045" s="14" customFormat="1">
      <c r="A1045" s="14"/>
      <c r="B1045" s="235"/>
      <c r="C1045" s="236"/>
      <c r="D1045" s="226" t="s">
        <v>186</v>
      </c>
      <c r="E1045" s="237" t="s">
        <v>19</v>
      </c>
      <c r="F1045" s="238" t="s">
        <v>1089</v>
      </c>
      <c r="G1045" s="236"/>
      <c r="H1045" s="239">
        <v>0.25479999999999997</v>
      </c>
      <c r="I1045" s="240"/>
      <c r="J1045" s="236"/>
      <c r="K1045" s="236"/>
      <c r="L1045" s="241"/>
      <c r="M1045" s="242"/>
      <c r="N1045" s="243"/>
      <c r="O1045" s="243"/>
      <c r="P1045" s="243"/>
      <c r="Q1045" s="243"/>
      <c r="R1045" s="243"/>
      <c r="S1045" s="243"/>
      <c r="T1045" s="24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45" t="s">
        <v>186</v>
      </c>
      <c r="AU1045" s="245" t="s">
        <v>78</v>
      </c>
      <c r="AV1045" s="14" t="s">
        <v>78</v>
      </c>
      <c r="AW1045" s="14" t="s">
        <v>188</v>
      </c>
      <c r="AX1045" s="14" t="s">
        <v>68</v>
      </c>
      <c r="AY1045" s="245" t="s">
        <v>175</v>
      </c>
    </row>
    <row r="1046" s="14" customFormat="1">
      <c r="A1046" s="14"/>
      <c r="B1046" s="235"/>
      <c r="C1046" s="236"/>
      <c r="D1046" s="226" t="s">
        <v>186</v>
      </c>
      <c r="E1046" s="237" t="s">
        <v>19</v>
      </c>
      <c r="F1046" s="238" t="s">
        <v>1090</v>
      </c>
      <c r="G1046" s="236"/>
      <c r="H1046" s="239">
        <v>0.74827999999999995</v>
      </c>
      <c r="I1046" s="240"/>
      <c r="J1046" s="236"/>
      <c r="K1046" s="236"/>
      <c r="L1046" s="241"/>
      <c r="M1046" s="242"/>
      <c r="N1046" s="243"/>
      <c r="O1046" s="243"/>
      <c r="P1046" s="243"/>
      <c r="Q1046" s="243"/>
      <c r="R1046" s="243"/>
      <c r="S1046" s="243"/>
      <c r="T1046" s="24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45" t="s">
        <v>186</v>
      </c>
      <c r="AU1046" s="245" t="s">
        <v>78</v>
      </c>
      <c r="AV1046" s="14" t="s">
        <v>78</v>
      </c>
      <c r="AW1046" s="14" t="s">
        <v>188</v>
      </c>
      <c r="AX1046" s="14" t="s">
        <v>68</v>
      </c>
      <c r="AY1046" s="245" t="s">
        <v>175</v>
      </c>
    </row>
    <row r="1047" s="14" customFormat="1">
      <c r="A1047" s="14"/>
      <c r="B1047" s="235"/>
      <c r="C1047" s="236"/>
      <c r="D1047" s="226" t="s">
        <v>186</v>
      </c>
      <c r="E1047" s="237" t="s">
        <v>19</v>
      </c>
      <c r="F1047" s="238" t="s">
        <v>1091</v>
      </c>
      <c r="G1047" s="236"/>
      <c r="H1047" s="239">
        <v>0.47839999999999994</v>
      </c>
      <c r="I1047" s="240"/>
      <c r="J1047" s="236"/>
      <c r="K1047" s="236"/>
      <c r="L1047" s="241"/>
      <c r="M1047" s="242"/>
      <c r="N1047" s="243"/>
      <c r="O1047" s="243"/>
      <c r="P1047" s="243"/>
      <c r="Q1047" s="243"/>
      <c r="R1047" s="243"/>
      <c r="S1047" s="243"/>
      <c r="T1047" s="24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45" t="s">
        <v>186</v>
      </c>
      <c r="AU1047" s="245" t="s">
        <v>78</v>
      </c>
      <c r="AV1047" s="14" t="s">
        <v>78</v>
      </c>
      <c r="AW1047" s="14" t="s">
        <v>188</v>
      </c>
      <c r="AX1047" s="14" t="s">
        <v>68</v>
      </c>
      <c r="AY1047" s="245" t="s">
        <v>175</v>
      </c>
    </row>
    <row r="1048" s="14" customFormat="1">
      <c r="A1048" s="14"/>
      <c r="B1048" s="235"/>
      <c r="C1048" s="236"/>
      <c r="D1048" s="226" t="s">
        <v>186</v>
      </c>
      <c r="E1048" s="237" t="s">
        <v>19</v>
      </c>
      <c r="F1048" s="238" t="s">
        <v>1092</v>
      </c>
      <c r="G1048" s="236"/>
      <c r="H1048" s="239">
        <v>0.56608499999999995</v>
      </c>
      <c r="I1048" s="240"/>
      <c r="J1048" s="236"/>
      <c r="K1048" s="236"/>
      <c r="L1048" s="241"/>
      <c r="M1048" s="242"/>
      <c r="N1048" s="243"/>
      <c r="O1048" s="243"/>
      <c r="P1048" s="243"/>
      <c r="Q1048" s="243"/>
      <c r="R1048" s="243"/>
      <c r="S1048" s="243"/>
      <c r="T1048" s="24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5" t="s">
        <v>186</v>
      </c>
      <c r="AU1048" s="245" t="s">
        <v>78</v>
      </c>
      <c r="AV1048" s="14" t="s">
        <v>78</v>
      </c>
      <c r="AW1048" s="14" t="s">
        <v>188</v>
      </c>
      <c r="AX1048" s="14" t="s">
        <v>68</v>
      </c>
      <c r="AY1048" s="245" t="s">
        <v>175</v>
      </c>
    </row>
    <row r="1049" s="14" customFormat="1">
      <c r="A1049" s="14"/>
      <c r="B1049" s="235"/>
      <c r="C1049" s="236"/>
      <c r="D1049" s="226" t="s">
        <v>186</v>
      </c>
      <c r="E1049" s="237" t="s">
        <v>19</v>
      </c>
      <c r="F1049" s="238" t="s">
        <v>1093</v>
      </c>
      <c r="G1049" s="236"/>
      <c r="H1049" s="239">
        <v>1.0116599999999998</v>
      </c>
      <c r="I1049" s="240"/>
      <c r="J1049" s="236"/>
      <c r="K1049" s="236"/>
      <c r="L1049" s="241"/>
      <c r="M1049" s="242"/>
      <c r="N1049" s="243"/>
      <c r="O1049" s="243"/>
      <c r="P1049" s="243"/>
      <c r="Q1049" s="243"/>
      <c r="R1049" s="243"/>
      <c r="S1049" s="243"/>
      <c r="T1049" s="24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45" t="s">
        <v>186</v>
      </c>
      <c r="AU1049" s="245" t="s">
        <v>78</v>
      </c>
      <c r="AV1049" s="14" t="s">
        <v>78</v>
      </c>
      <c r="AW1049" s="14" t="s">
        <v>188</v>
      </c>
      <c r="AX1049" s="14" t="s">
        <v>68</v>
      </c>
      <c r="AY1049" s="245" t="s">
        <v>175</v>
      </c>
    </row>
    <row r="1050" s="14" customFormat="1">
      <c r="A1050" s="14"/>
      <c r="B1050" s="235"/>
      <c r="C1050" s="236"/>
      <c r="D1050" s="226" t="s">
        <v>186</v>
      </c>
      <c r="E1050" s="237" t="s">
        <v>19</v>
      </c>
      <c r="F1050" s="238" t="s">
        <v>1094</v>
      </c>
      <c r="G1050" s="236"/>
      <c r="H1050" s="239">
        <v>0.082680000000000003</v>
      </c>
      <c r="I1050" s="240"/>
      <c r="J1050" s="236"/>
      <c r="K1050" s="236"/>
      <c r="L1050" s="241"/>
      <c r="M1050" s="242"/>
      <c r="N1050" s="243"/>
      <c r="O1050" s="243"/>
      <c r="P1050" s="243"/>
      <c r="Q1050" s="243"/>
      <c r="R1050" s="243"/>
      <c r="S1050" s="243"/>
      <c r="T1050" s="24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45" t="s">
        <v>186</v>
      </c>
      <c r="AU1050" s="245" t="s">
        <v>78</v>
      </c>
      <c r="AV1050" s="14" t="s">
        <v>78</v>
      </c>
      <c r="AW1050" s="14" t="s">
        <v>188</v>
      </c>
      <c r="AX1050" s="14" t="s">
        <v>68</v>
      </c>
      <c r="AY1050" s="245" t="s">
        <v>175</v>
      </c>
    </row>
    <row r="1051" s="14" customFormat="1">
      <c r="A1051" s="14"/>
      <c r="B1051" s="235"/>
      <c r="C1051" s="236"/>
      <c r="D1051" s="226" t="s">
        <v>186</v>
      </c>
      <c r="E1051" s="237" t="s">
        <v>19</v>
      </c>
      <c r="F1051" s="238" t="s">
        <v>1095</v>
      </c>
      <c r="G1051" s="236"/>
      <c r="H1051" s="239">
        <v>0.45187999999999995</v>
      </c>
      <c r="I1051" s="240"/>
      <c r="J1051" s="236"/>
      <c r="K1051" s="236"/>
      <c r="L1051" s="241"/>
      <c r="M1051" s="242"/>
      <c r="N1051" s="243"/>
      <c r="O1051" s="243"/>
      <c r="P1051" s="243"/>
      <c r="Q1051" s="243"/>
      <c r="R1051" s="243"/>
      <c r="S1051" s="243"/>
      <c r="T1051" s="24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45" t="s">
        <v>186</v>
      </c>
      <c r="AU1051" s="245" t="s">
        <v>78</v>
      </c>
      <c r="AV1051" s="14" t="s">
        <v>78</v>
      </c>
      <c r="AW1051" s="14" t="s">
        <v>188</v>
      </c>
      <c r="AX1051" s="14" t="s">
        <v>68</v>
      </c>
      <c r="AY1051" s="245" t="s">
        <v>175</v>
      </c>
    </row>
    <row r="1052" s="14" customFormat="1">
      <c r="A1052" s="14"/>
      <c r="B1052" s="235"/>
      <c r="C1052" s="236"/>
      <c r="D1052" s="226" t="s">
        <v>186</v>
      </c>
      <c r="E1052" s="237" t="s">
        <v>19</v>
      </c>
      <c r="F1052" s="238" t="s">
        <v>1096</v>
      </c>
      <c r="G1052" s="236"/>
      <c r="H1052" s="239">
        <v>0.36815999999999999</v>
      </c>
      <c r="I1052" s="240"/>
      <c r="J1052" s="236"/>
      <c r="K1052" s="236"/>
      <c r="L1052" s="241"/>
      <c r="M1052" s="242"/>
      <c r="N1052" s="243"/>
      <c r="O1052" s="243"/>
      <c r="P1052" s="243"/>
      <c r="Q1052" s="243"/>
      <c r="R1052" s="243"/>
      <c r="S1052" s="243"/>
      <c r="T1052" s="24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5" t="s">
        <v>186</v>
      </c>
      <c r="AU1052" s="245" t="s">
        <v>78</v>
      </c>
      <c r="AV1052" s="14" t="s">
        <v>78</v>
      </c>
      <c r="AW1052" s="14" t="s">
        <v>188</v>
      </c>
      <c r="AX1052" s="14" t="s">
        <v>68</v>
      </c>
      <c r="AY1052" s="245" t="s">
        <v>175</v>
      </c>
    </row>
    <row r="1053" s="14" customFormat="1">
      <c r="A1053" s="14"/>
      <c r="B1053" s="235"/>
      <c r="C1053" s="236"/>
      <c r="D1053" s="226" t="s">
        <v>186</v>
      </c>
      <c r="E1053" s="237" t="s">
        <v>19</v>
      </c>
      <c r="F1053" s="238" t="s">
        <v>1097</v>
      </c>
      <c r="G1053" s="236"/>
      <c r="H1053" s="239">
        <v>0.26051999999999997</v>
      </c>
      <c r="I1053" s="240"/>
      <c r="J1053" s="236"/>
      <c r="K1053" s="236"/>
      <c r="L1053" s="241"/>
      <c r="M1053" s="242"/>
      <c r="N1053" s="243"/>
      <c r="O1053" s="243"/>
      <c r="P1053" s="243"/>
      <c r="Q1053" s="243"/>
      <c r="R1053" s="243"/>
      <c r="S1053" s="243"/>
      <c r="T1053" s="24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45" t="s">
        <v>186</v>
      </c>
      <c r="AU1053" s="245" t="s">
        <v>78</v>
      </c>
      <c r="AV1053" s="14" t="s">
        <v>78</v>
      </c>
      <c r="AW1053" s="14" t="s">
        <v>188</v>
      </c>
      <c r="AX1053" s="14" t="s">
        <v>68</v>
      </c>
      <c r="AY1053" s="245" t="s">
        <v>175</v>
      </c>
    </row>
    <row r="1054" s="13" customFormat="1">
      <c r="A1054" s="13"/>
      <c r="B1054" s="224"/>
      <c r="C1054" s="225"/>
      <c r="D1054" s="226" t="s">
        <v>186</v>
      </c>
      <c r="E1054" s="227" t="s">
        <v>19</v>
      </c>
      <c r="F1054" s="228" t="s">
        <v>189</v>
      </c>
      <c r="G1054" s="225"/>
      <c r="H1054" s="227" t="s">
        <v>19</v>
      </c>
      <c r="I1054" s="229"/>
      <c r="J1054" s="225"/>
      <c r="K1054" s="225"/>
      <c r="L1054" s="230"/>
      <c r="M1054" s="231"/>
      <c r="N1054" s="232"/>
      <c r="O1054" s="232"/>
      <c r="P1054" s="232"/>
      <c r="Q1054" s="232"/>
      <c r="R1054" s="232"/>
      <c r="S1054" s="232"/>
      <c r="T1054" s="23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4" t="s">
        <v>186</v>
      </c>
      <c r="AU1054" s="234" t="s">
        <v>78</v>
      </c>
      <c r="AV1054" s="13" t="s">
        <v>76</v>
      </c>
      <c r="AW1054" s="13" t="s">
        <v>188</v>
      </c>
      <c r="AX1054" s="13" t="s">
        <v>68</v>
      </c>
      <c r="AY1054" s="234" t="s">
        <v>175</v>
      </c>
    </row>
    <row r="1055" s="13" customFormat="1">
      <c r="A1055" s="13"/>
      <c r="B1055" s="224"/>
      <c r="C1055" s="225"/>
      <c r="D1055" s="226" t="s">
        <v>186</v>
      </c>
      <c r="E1055" s="227" t="s">
        <v>19</v>
      </c>
      <c r="F1055" s="228" t="s">
        <v>1098</v>
      </c>
      <c r="G1055" s="225"/>
      <c r="H1055" s="227" t="s">
        <v>19</v>
      </c>
      <c r="I1055" s="229"/>
      <c r="J1055" s="225"/>
      <c r="K1055" s="225"/>
      <c r="L1055" s="230"/>
      <c r="M1055" s="231"/>
      <c r="N1055" s="232"/>
      <c r="O1055" s="232"/>
      <c r="P1055" s="232"/>
      <c r="Q1055" s="232"/>
      <c r="R1055" s="232"/>
      <c r="S1055" s="232"/>
      <c r="T1055" s="23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4" t="s">
        <v>186</v>
      </c>
      <c r="AU1055" s="234" t="s">
        <v>78</v>
      </c>
      <c r="AV1055" s="13" t="s">
        <v>76</v>
      </c>
      <c r="AW1055" s="13" t="s">
        <v>188</v>
      </c>
      <c r="AX1055" s="13" t="s">
        <v>68</v>
      </c>
      <c r="AY1055" s="234" t="s">
        <v>175</v>
      </c>
    </row>
    <row r="1056" s="13" customFormat="1">
      <c r="A1056" s="13"/>
      <c r="B1056" s="224"/>
      <c r="C1056" s="225"/>
      <c r="D1056" s="226" t="s">
        <v>186</v>
      </c>
      <c r="E1056" s="227" t="s">
        <v>19</v>
      </c>
      <c r="F1056" s="228" t="s">
        <v>428</v>
      </c>
      <c r="G1056" s="225"/>
      <c r="H1056" s="227" t="s">
        <v>19</v>
      </c>
      <c r="I1056" s="229"/>
      <c r="J1056" s="225"/>
      <c r="K1056" s="225"/>
      <c r="L1056" s="230"/>
      <c r="M1056" s="231"/>
      <c r="N1056" s="232"/>
      <c r="O1056" s="232"/>
      <c r="P1056" s="232"/>
      <c r="Q1056" s="232"/>
      <c r="R1056" s="232"/>
      <c r="S1056" s="232"/>
      <c r="T1056" s="23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4" t="s">
        <v>186</v>
      </c>
      <c r="AU1056" s="234" t="s">
        <v>78</v>
      </c>
      <c r="AV1056" s="13" t="s">
        <v>76</v>
      </c>
      <c r="AW1056" s="13" t="s">
        <v>188</v>
      </c>
      <c r="AX1056" s="13" t="s">
        <v>68</v>
      </c>
      <c r="AY1056" s="234" t="s">
        <v>175</v>
      </c>
    </row>
    <row r="1057" s="14" customFormat="1">
      <c r="A1057" s="14"/>
      <c r="B1057" s="235"/>
      <c r="C1057" s="236"/>
      <c r="D1057" s="226" t="s">
        <v>186</v>
      </c>
      <c r="E1057" s="237" t="s">
        <v>19</v>
      </c>
      <c r="F1057" s="238" t="s">
        <v>1099</v>
      </c>
      <c r="G1057" s="236"/>
      <c r="H1057" s="239">
        <v>3.6992799999999999</v>
      </c>
      <c r="I1057" s="240"/>
      <c r="J1057" s="236"/>
      <c r="K1057" s="236"/>
      <c r="L1057" s="241"/>
      <c r="M1057" s="242"/>
      <c r="N1057" s="243"/>
      <c r="O1057" s="243"/>
      <c r="P1057" s="243"/>
      <c r="Q1057" s="243"/>
      <c r="R1057" s="243"/>
      <c r="S1057" s="243"/>
      <c r="T1057" s="24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45" t="s">
        <v>186</v>
      </c>
      <c r="AU1057" s="245" t="s">
        <v>78</v>
      </c>
      <c r="AV1057" s="14" t="s">
        <v>78</v>
      </c>
      <c r="AW1057" s="14" t="s">
        <v>188</v>
      </c>
      <c r="AX1057" s="14" t="s">
        <v>68</v>
      </c>
      <c r="AY1057" s="245" t="s">
        <v>175</v>
      </c>
    </row>
    <row r="1058" s="14" customFormat="1">
      <c r="A1058" s="14"/>
      <c r="B1058" s="235"/>
      <c r="C1058" s="236"/>
      <c r="D1058" s="226" t="s">
        <v>186</v>
      </c>
      <c r="E1058" s="237" t="s">
        <v>19</v>
      </c>
      <c r="F1058" s="238" t="s">
        <v>1100</v>
      </c>
      <c r="G1058" s="236"/>
      <c r="H1058" s="239">
        <v>0.96043999999999985</v>
      </c>
      <c r="I1058" s="240"/>
      <c r="J1058" s="236"/>
      <c r="K1058" s="236"/>
      <c r="L1058" s="241"/>
      <c r="M1058" s="242"/>
      <c r="N1058" s="243"/>
      <c r="O1058" s="243"/>
      <c r="P1058" s="243"/>
      <c r="Q1058" s="243"/>
      <c r="R1058" s="243"/>
      <c r="S1058" s="243"/>
      <c r="T1058" s="24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45" t="s">
        <v>186</v>
      </c>
      <c r="AU1058" s="245" t="s">
        <v>78</v>
      </c>
      <c r="AV1058" s="14" t="s">
        <v>78</v>
      </c>
      <c r="AW1058" s="14" t="s">
        <v>188</v>
      </c>
      <c r="AX1058" s="14" t="s">
        <v>68</v>
      </c>
      <c r="AY1058" s="245" t="s">
        <v>175</v>
      </c>
    </row>
    <row r="1059" s="14" customFormat="1">
      <c r="A1059" s="14"/>
      <c r="B1059" s="235"/>
      <c r="C1059" s="236"/>
      <c r="D1059" s="226" t="s">
        <v>186</v>
      </c>
      <c r="E1059" s="237" t="s">
        <v>19</v>
      </c>
      <c r="F1059" s="238" t="s">
        <v>1101</v>
      </c>
      <c r="G1059" s="236"/>
      <c r="H1059" s="239">
        <v>0.79923999999999995</v>
      </c>
      <c r="I1059" s="240"/>
      <c r="J1059" s="236"/>
      <c r="K1059" s="236"/>
      <c r="L1059" s="241"/>
      <c r="M1059" s="242"/>
      <c r="N1059" s="243"/>
      <c r="O1059" s="243"/>
      <c r="P1059" s="243"/>
      <c r="Q1059" s="243"/>
      <c r="R1059" s="243"/>
      <c r="S1059" s="243"/>
      <c r="T1059" s="24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5" t="s">
        <v>186</v>
      </c>
      <c r="AU1059" s="245" t="s">
        <v>78</v>
      </c>
      <c r="AV1059" s="14" t="s">
        <v>78</v>
      </c>
      <c r="AW1059" s="14" t="s">
        <v>188</v>
      </c>
      <c r="AX1059" s="14" t="s">
        <v>68</v>
      </c>
      <c r="AY1059" s="245" t="s">
        <v>175</v>
      </c>
    </row>
    <row r="1060" s="14" customFormat="1">
      <c r="A1060" s="14"/>
      <c r="B1060" s="235"/>
      <c r="C1060" s="236"/>
      <c r="D1060" s="226" t="s">
        <v>186</v>
      </c>
      <c r="E1060" s="237" t="s">
        <v>19</v>
      </c>
      <c r="F1060" s="238" t="s">
        <v>1102</v>
      </c>
      <c r="G1060" s="236"/>
      <c r="H1060" s="239">
        <v>0.27872000000000002</v>
      </c>
      <c r="I1060" s="240"/>
      <c r="J1060" s="236"/>
      <c r="K1060" s="236"/>
      <c r="L1060" s="241"/>
      <c r="M1060" s="242"/>
      <c r="N1060" s="243"/>
      <c r="O1060" s="243"/>
      <c r="P1060" s="243"/>
      <c r="Q1060" s="243"/>
      <c r="R1060" s="243"/>
      <c r="S1060" s="243"/>
      <c r="T1060" s="24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5" t="s">
        <v>186</v>
      </c>
      <c r="AU1060" s="245" t="s">
        <v>78</v>
      </c>
      <c r="AV1060" s="14" t="s">
        <v>78</v>
      </c>
      <c r="AW1060" s="14" t="s">
        <v>188</v>
      </c>
      <c r="AX1060" s="14" t="s">
        <v>68</v>
      </c>
      <c r="AY1060" s="245" t="s">
        <v>175</v>
      </c>
    </row>
    <row r="1061" s="14" customFormat="1">
      <c r="A1061" s="14"/>
      <c r="B1061" s="235"/>
      <c r="C1061" s="236"/>
      <c r="D1061" s="226" t="s">
        <v>186</v>
      </c>
      <c r="E1061" s="237" t="s">
        <v>19</v>
      </c>
      <c r="F1061" s="238" t="s">
        <v>1103</v>
      </c>
      <c r="G1061" s="236"/>
      <c r="H1061" s="239">
        <v>0.34423999999999993</v>
      </c>
      <c r="I1061" s="240"/>
      <c r="J1061" s="236"/>
      <c r="K1061" s="236"/>
      <c r="L1061" s="241"/>
      <c r="M1061" s="242"/>
      <c r="N1061" s="243"/>
      <c r="O1061" s="243"/>
      <c r="P1061" s="243"/>
      <c r="Q1061" s="243"/>
      <c r="R1061" s="243"/>
      <c r="S1061" s="243"/>
      <c r="T1061" s="24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45" t="s">
        <v>186</v>
      </c>
      <c r="AU1061" s="245" t="s">
        <v>78</v>
      </c>
      <c r="AV1061" s="14" t="s">
        <v>78</v>
      </c>
      <c r="AW1061" s="14" t="s">
        <v>188</v>
      </c>
      <c r="AX1061" s="14" t="s">
        <v>68</v>
      </c>
      <c r="AY1061" s="245" t="s">
        <v>175</v>
      </c>
    </row>
    <row r="1062" s="14" customFormat="1">
      <c r="A1062" s="14"/>
      <c r="B1062" s="235"/>
      <c r="C1062" s="236"/>
      <c r="D1062" s="226" t="s">
        <v>186</v>
      </c>
      <c r="E1062" s="237" t="s">
        <v>19</v>
      </c>
      <c r="F1062" s="238" t="s">
        <v>1104</v>
      </c>
      <c r="G1062" s="236"/>
      <c r="H1062" s="239">
        <v>0.79247999999999996</v>
      </c>
      <c r="I1062" s="240"/>
      <c r="J1062" s="236"/>
      <c r="K1062" s="236"/>
      <c r="L1062" s="241"/>
      <c r="M1062" s="242"/>
      <c r="N1062" s="243"/>
      <c r="O1062" s="243"/>
      <c r="P1062" s="243"/>
      <c r="Q1062" s="243"/>
      <c r="R1062" s="243"/>
      <c r="S1062" s="243"/>
      <c r="T1062" s="24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45" t="s">
        <v>186</v>
      </c>
      <c r="AU1062" s="245" t="s">
        <v>78</v>
      </c>
      <c r="AV1062" s="14" t="s">
        <v>78</v>
      </c>
      <c r="AW1062" s="14" t="s">
        <v>188</v>
      </c>
      <c r="AX1062" s="14" t="s">
        <v>68</v>
      </c>
      <c r="AY1062" s="245" t="s">
        <v>175</v>
      </c>
    </row>
    <row r="1063" s="13" customFormat="1">
      <c r="A1063" s="13"/>
      <c r="B1063" s="224"/>
      <c r="C1063" s="225"/>
      <c r="D1063" s="226" t="s">
        <v>186</v>
      </c>
      <c r="E1063" s="227" t="s">
        <v>19</v>
      </c>
      <c r="F1063" s="228" t="s">
        <v>189</v>
      </c>
      <c r="G1063" s="225"/>
      <c r="H1063" s="227" t="s">
        <v>19</v>
      </c>
      <c r="I1063" s="229"/>
      <c r="J1063" s="225"/>
      <c r="K1063" s="225"/>
      <c r="L1063" s="230"/>
      <c r="M1063" s="231"/>
      <c r="N1063" s="232"/>
      <c r="O1063" s="232"/>
      <c r="P1063" s="232"/>
      <c r="Q1063" s="232"/>
      <c r="R1063" s="232"/>
      <c r="S1063" s="232"/>
      <c r="T1063" s="23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4" t="s">
        <v>186</v>
      </c>
      <c r="AU1063" s="234" t="s">
        <v>78</v>
      </c>
      <c r="AV1063" s="13" t="s">
        <v>76</v>
      </c>
      <c r="AW1063" s="13" t="s">
        <v>188</v>
      </c>
      <c r="AX1063" s="13" t="s">
        <v>68</v>
      </c>
      <c r="AY1063" s="234" t="s">
        <v>175</v>
      </c>
    </row>
    <row r="1064" s="13" customFormat="1">
      <c r="A1064" s="13"/>
      <c r="B1064" s="224"/>
      <c r="C1064" s="225"/>
      <c r="D1064" s="226" t="s">
        <v>186</v>
      </c>
      <c r="E1064" s="227" t="s">
        <v>19</v>
      </c>
      <c r="F1064" s="228" t="s">
        <v>1105</v>
      </c>
      <c r="G1064" s="225"/>
      <c r="H1064" s="227" t="s">
        <v>19</v>
      </c>
      <c r="I1064" s="229"/>
      <c r="J1064" s="225"/>
      <c r="K1064" s="225"/>
      <c r="L1064" s="230"/>
      <c r="M1064" s="231"/>
      <c r="N1064" s="232"/>
      <c r="O1064" s="232"/>
      <c r="P1064" s="232"/>
      <c r="Q1064" s="232"/>
      <c r="R1064" s="232"/>
      <c r="S1064" s="232"/>
      <c r="T1064" s="23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4" t="s">
        <v>186</v>
      </c>
      <c r="AU1064" s="234" t="s">
        <v>78</v>
      </c>
      <c r="AV1064" s="13" t="s">
        <v>76</v>
      </c>
      <c r="AW1064" s="13" t="s">
        <v>188</v>
      </c>
      <c r="AX1064" s="13" t="s">
        <v>68</v>
      </c>
      <c r="AY1064" s="234" t="s">
        <v>175</v>
      </c>
    </row>
    <row r="1065" s="13" customFormat="1">
      <c r="A1065" s="13"/>
      <c r="B1065" s="224"/>
      <c r="C1065" s="225"/>
      <c r="D1065" s="226" t="s">
        <v>186</v>
      </c>
      <c r="E1065" s="227" t="s">
        <v>19</v>
      </c>
      <c r="F1065" s="228" t="s">
        <v>428</v>
      </c>
      <c r="G1065" s="225"/>
      <c r="H1065" s="227" t="s">
        <v>19</v>
      </c>
      <c r="I1065" s="229"/>
      <c r="J1065" s="225"/>
      <c r="K1065" s="225"/>
      <c r="L1065" s="230"/>
      <c r="M1065" s="231"/>
      <c r="N1065" s="232"/>
      <c r="O1065" s="232"/>
      <c r="P1065" s="232"/>
      <c r="Q1065" s="232"/>
      <c r="R1065" s="232"/>
      <c r="S1065" s="232"/>
      <c r="T1065" s="23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4" t="s">
        <v>186</v>
      </c>
      <c r="AU1065" s="234" t="s">
        <v>78</v>
      </c>
      <c r="AV1065" s="13" t="s">
        <v>76</v>
      </c>
      <c r="AW1065" s="13" t="s">
        <v>188</v>
      </c>
      <c r="AX1065" s="13" t="s">
        <v>68</v>
      </c>
      <c r="AY1065" s="234" t="s">
        <v>175</v>
      </c>
    </row>
    <row r="1066" s="14" customFormat="1">
      <c r="A1066" s="14"/>
      <c r="B1066" s="235"/>
      <c r="C1066" s="236"/>
      <c r="D1066" s="226" t="s">
        <v>186</v>
      </c>
      <c r="E1066" s="237" t="s">
        <v>19</v>
      </c>
      <c r="F1066" s="238" t="s">
        <v>1106</v>
      </c>
      <c r="G1066" s="236"/>
      <c r="H1066" s="239">
        <v>4.1075199999999992</v>
      </c>
      <c r="I1066" s="240"/>
      <c r="J1066" s="236"/>
      <c r="K1066" s="236"/>
      <c r="L1066" s="241"/>
      <c r="M1066" s="242"/>
      <c r="N1066" s="243"/>
      <c r="O1066" s="243"/>
      <c r="P1066" s="243"/>
      <c r="Q1066" s="243"/>
      <c r="R1066" s="243"/>
      <c r="S1066" s="243"/>
      <c r="T1066" s="24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5" t="s">
        <v>186</v>
      </c>
      <c r="AU1066" s="245" t="s">
        <v>78</v>
      </c>
      <c r="AV1066" s="14" t="s">
        <v>78</v>
      </c>
      <c r="AW1066" s="14" t="s">
        <v>188</v>
      </c>
      <c r="AX1066" s="14" t="s">
        <v>68</v>
      </c>
      <c r="AY1066" s="245" t="s">
        <v>175</v>
      </c>
    </row>
    <row r="1067" s="13" customFormat="1">
      <c r="A1067" s="13"/>
      <c r="B1067" s="224"/>
      <c r="C1067" s="225"/>
      <c r="D1067" s="226" t="s">
        <v>186</v>
      </c>
      <c r="E1067" s="227" t="s">
        <v>19</v>
      </c>
      <c r="F1067" s="228" t="s">
        <v>189</v>
      </c>
      <c r="G1067" s="225"/>
      <c r="H1067" s="227" t="s">
        <v>19</v>
      </c>
      <c r="I1067" s="229"/>
      <c r="J1067" s="225"/>
      <c r="K1067" s="225"/>
      <c r="L1067" s="230"/>
      <c r="M1067" s="231"/>
      <c r="N1067" s="232"/>
      <c r="O1067" s="232"/>
      <c r="P1067" s="232"/>
      <c r="Q1067" s="232"/>
      <c r="R1067" s="232"/>
      <c r="S1067" s="232"/>
      <c r="T1067" s="23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4" t="s">
        <v>186</v>
      </c>
      <c r="AU1067" s="234" t="s">
        <v>78</v>
      </c>
      <c r="AV1067" s="13" t="s">
        <v>76</v>
      </c>
      <c r="AW1067" s="13" t="s">
        <v>188</v>
      </c>
      <c r="AX1067" s="13" t="s">
        <v>68</v>
      </c>
      <c r="AY1067" s="234" t="s">
        <v>175</v>
      </c>
    </row>
    <row r="1068" s="13" customFormat="1">
      <c r="A1068" s="13"/>
      <c r="B1068" s="224"/>
      <c r="C1068" s="225"/>
      <c r="D1068" s="226" t="s">
        <v>186</v>
      </c>
      <c r="E1068" s="227" t="s">
        <v>19</v>
      </c>
      <c r="F1068" s="228" t="s">
        <v>1107</v>
      </c>
      <c r="G1068" s="225"/>
      <c r="H1068" s="227" t="s">
        <v>19</v>
      </c>
      <c r="I1068" s="229"/>
      <c r="J1068" s="225"/>
      <c r="K1068" s="225"/>
      <c r="L1068" s="230"/>
      <c r="M1068" s="231"/>
      <c r="N1068" s="232"/>
      <c r="O1068" s="232"/>
      <c r="P1068" s="232"/>
      <c r="Q1068" s="232"/>
      <c r="R1068" s="232"/>
      <c r="S1068" s="232"/>
      <c r="T1068" s="23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34" t="s">
        <v>186</v>
      </c>
      <c r="AU1068" s="234" t="s">
        <v>78</v>
      </c>
      <c r="AV1068" s="13" t="s">
        <v>76</v>
      </c>
      <c r="AW1068" s="13" t="s">
        <v>188</v>
      </c>
      <c r="AX1068" s="13" t="s">
        <v>68</v>
      </c>
      <c r="AY1068" s="234" t="s">
        <v>175</v>
      </c>
    </row>
    <row r="1069" s="13" customFormat="1">
      <c r="A1069" s="13"/>
      <c r="B1069" s="224"/>
      <c r="C1069" s="225"/>
      <c r="D1069" s="226" t="s">
        <v>186</v>
      </c>
      <c r="E1069" s="227" t="s">
        <v>19</v>
      </c>
      <c r="F1069" s="228" t="s">
        <v>428</v>
      </c>
      <c r="G1069" s="225"/>
      <c r="H1069" s="227" t="s">
        <v>19</v>
      </c>
      <c r="I1069" s="229"/>
      <c r="J1069" s="225"/>
      <c r="K1069" s="225"/>
      <c r="L1069" s="230"/>
      <c r="M1069" s="231"/>
      <c r="N1069" s="232"/>
      <c r="O1069" s="232"/>
      <c r="P1069" s="232"/>
      <c r="Q1069" s="232"/>
      <c r="R1069" s="232"/>
      <c r="S1069" s="232"/>
      <c r="T1069" s="23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34" t="s">
        <v>186</v>
      </c>
      <c r="AU1069" s="234" t="s">
        <v>78</v>
      </c>
      <c r="AV1069" s="13" t="s">
        <v>76</v>
      </c>
      <c r="AW1069" s="13" t="s">
        <v>188</v>
      </c>
      <c r="AX1069" s="13" t="s">
        <v>68</v>
      </c>
      <c r="AY1069" s="234" t="s">
        <v>175</v>
      </c>
    </row>
    <row r="1070" s="14" customFormat="1">
      <c r="A1070" s="14"/>
      <c r="B1070" s="235"/>
      <c r="C1070" s="236"/>
      <c r="D1070" s="226" t="s">
        <v>186</v>
      </c>
      <c r="E1070" s="237" t="s">
        <v>19</v>
      </c>
      <c r="F1070" s="238" t="s">
        <v>1108</v>
      </c>
      <c r="G1070" s="236"/>
      <c r="H1070" s="239">
        <v>1.5583999999999998</v>
      </c>
      <c r="I1070" s="240"/>
      <c r="J1070" s="236"/>
      <c r="K1070" s="236"/>
      <c r="L1070" s="241"/>
      <c r="M1070" s="242"/>
      <c r="N1070" s="243"/>
      <c r="O1070" s="243"/>
      <c r="P1070" s="243"/>
      <c r="Q1070" s="243"/>
      <c r="R1070" s="243"/>
      <c r="S1070" s="243"/>
      <c r="T1070" s="24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45" t="s">
        <v>186</v>
      </c>
      <c r="AU1070" s="245" t="s">
        <v>78</v>
      </c>
      <c r="AV1070" s="14" t="s">
        <v>78</v>
      </c>
      <c r="AW1070" s="14" t="s">
        <v>188</v>
      </c>
      <c r="AX1070" s="14" t="s">
        <v>68</v>
      </c>
      <c r="AY1070" s="245" t="s">
        <v>175</v>
      </c>
    </row>
    <row r="1071" s="14" customFormat="1">
      <c r="A1071" s="14"/>
      <c r="B1071" s="235"/>
      <c r="C1071" s="236"/>
      <c r="D1071" s="226" t="s">
        <v>186</v>
      </c>
      <c r="E1071" s="237" t="s">
        <v>19</v>
      </c>
      <c r="F1071" s="238" t="s">
        <v>1109</v>
      </c>
      <c r="G1071" s="236"/>
      <c r="H1071" s="239">
        <v>0.67264000000000002</v>
      </c>
      <c r="I1071" s="240"/>
      <c r="J1071" s="236"/>
      <c r="K1071" s="236"/>
      <c r="L1071" s="241"/>
      <c r="M1071" s="242"/>
      <c r="N1071" s="243"/>
      <c r="O1071" s="243"/>
      <c r="P1071" s="243"/>
      <c r="Q1071" s="243"/>
      <c r="R1071" s="243"/>
      <c r="S1071" s="243"/>
      <c r="T1071" s="24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45" t="s">
        <v>186</v>
      </c>
      <c r="AU1071" s="245" t="s">
        <v>78</v>
      </c>
      <c r="AV1071" s="14" t="s">
        <v>78</v>
      </c>
      <c r="AW1071" s="14" t="s">
        <v>188</v>
      </c>
      <c r="AX1071" s="14" t="s">
        <v>68</v>
      </c>
      <c r="AY1071" s="245" t="s">
        <v>175</v>
      </c>
    </row>
    <row r="1072" s="14" customFormat="1">
      <c r="A1072" s="14"/>
      <c r="B1072" s="235"/>
      <c r="C1072" s="236"/>
      <c r="D1072" s="226" t="s">
        <v>186</v>
      </c>
      <c r="E1072" s="237" t="s">
        <v>19</v>
      </c>
      <c r="F1072" s="238" t="s">
        <v>1110</v>
      </c>
      <c r="G1072" s="236"/>
      <c r="H1072" s="239">
        <v>1.2947200000000001</v>
      </c>
      <c r="I1072" s="240"/>
      <c r="J1072" s="236"/>
      <c r="K1072" s="236"/>
      <c r="L1072" s="241"/>
      <c r="M1072" s="242"/>
      <c r="N1072" s="243"/>
      <c r="O1072" s="243"/>
      <c r="P1072" s="243"/>
      <c r="Q1072" s="243"/>
      <c r="R1072" s="243"/>
      <c r="S1072" s="243"/>
      <c r="T1072" s="24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5" t="s">
        <v>186</v>
      </c>
      <c r="AU1072" s="245" t="s">
        <v>78</v>
      </c>
      <c r="AV1072" s="14" t="s">
        <v>78</v>
      </c>
      <c r="AW1072" s="14" t="s">
        <v>188</v>
      </c>
      <c r="AX1072" s="14" t="s">
        <v>68</v>
      </c>
      <c r="AY1072" s="245" t="s">
        <v>175</v>
      </c>
    </row>
    <row r="1073" s="14" customFormat="1">
      <c r="A1073" s="14"/>
      <c r="B1073" s="235"/>
      <c r="C1073" s="236"/>
      <c r="D1073" s="226" t="s">
        <v>186</v>
      </c>
      <c r="E1073" s="237" t="s">
        <v>19</v>
      </c>
      <c r="F1073" s="238" t="s">
        <v>1111</v>
      </c>
      <c r="G1073" s="236"/>
      <c r="H1073" s="239">
        <v>0.89472000000000007</v>
      </c>
      <c r="I1073" s="240"/>
      <c r="J1073" s="236"/>
      <c r="K1073" s="236"/>
      <c r="L1073" s="241"/>
      <c r="M1073" s="242"/>
      <c r="N1073" s="243"/>
      <c r="O1073" s="243"/>
      <c r="P1073" s="243"/>
      <c r="Q1073" s="243"/>
      <c r="R1073" s="243"/>
      <c r="S1073" s="243"/>
      <c r="T1073" s="24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5" t="s">
        <v>186</v>
      </c>
      <c r="AU1073" s="245" t="s">
        <v>78</v>
      </c>
      <c r="AV1073" s="14" t="s">
        <v>78</v>
      </c>
      <c r="AW1073" s="14" t="s">
        <v>188</v>
      </c>
      <c r="AX1073" s="14" t="s">
        <v>68</v>
      </c>
      <c r="AY1073" s="245" t="s">
        <v>175</v>
      </c>
    </row>
    <row r="1074" s="15" customFormat="1">
      <c r="A1074" s="15"/>
      <c r="B1074" s="246"/>
      <c r="C1074" s="247"/>
      <c r="D1074" s="226" t="s">
        <v>186</v>
      </c>
      <c r="E1074" s="248" t="s">
        <v>19</v>
      </c>
      <c r="F1074" s="249" t="s">
        <v>191</v>
      </c>
      <c r="G1074" s="247"/>
      <c r="H1074" s="250">
        <v>30.114564999999995</v>
      </c>
      <c r="I1074" s="251"/>
      <c r="J1074" s="247"/>
      <c r="K1074" s="247"/>
      <c r="L1074" s="252"/>
      <c r="M1074" s="253"/>
      <c r="N1074" s="254"/>
      <c r="O1074" s="254"/>
      <c r="P1074" s="254"/>
      <c r="Q1074" s="254"/>
      <c r="R1074" s="254"/>
      <c r="S1074" s="254"/>
      <c r="T1074" s="25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56" t="s">
        <v>186</v>
      </c>
      <c r="AU1074" s="256" t="s">
        <v>78</v>
      </c>
      <c r="AV1074" s="15" t="s">
        <v>182</v>
      </c>
      <c r="AW1074" s="15" t="s">
        <v>188</v>
      </c>
      <c r="AX1074" s="15" t="s">
        <v>76</v>
      </c>
      <c r="AY1074" s="256" t="s">
        <v>175</v>
      </c>
    </row>
    <row r="1075" s="2" customFormat="1" ht="33" customHeight="1">
      <c r="A1075" s="40"/>
      <c r="B1075" s="41"/>
      <c r="C1075" s="206" t="s">
        <v>1112</v>
      </c>
      <c r="D1075" s="206" t="s">
        <v>177</v>
      </c>
      <c r="E1075" s="207" t="s">
        <v>1113</v>
      </c>
      <c r="F1075" s="208" t="s">
        <v>1114</v>
      </c>
      <c r="G1075" s="209" t="s">
        <v>194</v>
      </c>
      <c r="H1075" s="210">
        <v>29.687000000000001</v>
      </c>
      <c r="I1075" s="211"/>
      <c r="J1075" s="212">
        <f>ROUND(I1075*H1075,2)</f>
        <v>0</v>
      </c>
      <c r="K1075" s="208" t="s">
        <v>181</v>
      </c>
      <c r="L1075" s="46"/>
      <c r="M1075" s="213" t="s">
        <v>19</v>
      </c>
      <c r="N1075" s="214" t="s">
        <v>39</v>
      </c>
      <c r="O1075" s="86"/>
      <c r="P1075" s="215">
        <f>O1075*H1075</f>
        <v>0</v>
      </c>
      <c r="Q1075" s="215">
        <v>0</v>
      </c>
      <c r="R1075" s="215">
        <f>Q1075*H1075</f>
        <v>0</v>
      </c>
      <c r="S1075" s="215">
        <v>0</v>
      </c>
      <c r="T1075" s="216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17" t="s">
        <v>182</v>
      </c>
      <c r="AT1075" s="217" t="s">
        <v>177</v>
      </c>
      <c r="AU1075" s="217" t="s">
        <v>78</v>
      </c>
      <c r="AY1075" s="19" t="s">
        <v>175</v>
      </c>
      <c r="BE1075" s="218">
        <f>IF(N1075="základní",J1075,0)</f>
        <v>0</v>
      </c>
      <c r="BF1075" s="218">
        <f>IF(N1075="snížená",J1075,0)</f>
        <v>0</v>
      </c>
      <c r="BG1075" s="218">
        <f>IF(N1075="zákl. přenesená",J1075,0)</f>
        <v>0</v>
      </c>
      <c r="BH1075" s="218">
        <f>IF(N1075="sníž. přenesená",J1075,0)</f>
        <v>0</v>
      </c>
      <c r="BI1075" s="218">
        <f>IF(N1075="nulová",J1075,0)</f>
        <v>0</v>
      </c>
      <c r="BJ1075" s="19" t="s">
        <v>76</v>
      </c>
      <c r="BK1075" s="218">
        <f>ROUND(I1075*H1075,2)</f>
        <v>0</v>
      </c>
      <c r="BL1075" s="19" t="s">
        <v>182</v>
      </c>
      <c r="BM1075" s="217" t="s">
        <v>1115</v>
      </c>
    </row>
    <row r="1076" s="2" customFormat="1">
      <c r="A1076" s="40"/>
      <c r="B1076" s="41"/>
      <c r="C1076" s="42"/>
      <c r="D1076" s="219" t="s">
        <v>184</v>
      </c>
      <c r="E1076" s="42"/>
      <c r="F1076" s="220" t="s">
        <v>1116</v>
      </c>
      <c r="G1076" s="42"/>
      <c r="H1076" s="42"/>
      <c r="I1076" s="221"/>
      <c r="J1076" s="42"/>
      <c r="K1076" s="42"/>
      <c r="L1076" s="46"/>
      <c r="M1076" s="222"/>
      <c r="N1076" s="223"/>
      <c r="O1076" s="86"/>
      <c r="P1076" s="86"/>
      <c r="Q1076" s="86"/>
      <c r="R1076" s="86"/>
      <c r="S1076" s="86"/>
      <c r="T1076" s="87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T1076" s="19" t="s">
        <v>184</v>
      </c>
      <c r="AU1076" s="19" t="s">
        <v>78</v>
      </c>
    </row>
    <row r="1077" s="13" customFormat="1">
      <c r="A1077" s="13"/>
      <c r="B1077" s="224"/>
      <c r="C1077" s="225"/>
      <c r="D1077" s="226" t="s">
        <v>186</v>
      </c>
      <c r="E1077" s="227" t="s">
        <v>19</v>
      </c>
      <c r="F1077" s="228" t="s">
        <v>187</v>
      </c>
      <c r="G1077" s="225"/>
      <c r="H1077" s="227" t="s">
        <v>19</v>
      </c>
      <c r="I1077" s="229"/>
      <c r="J1077" s="225"/>
      <c r="K1077" s="225"/>
      <c r="L1077" s="230"/>
      <c r="M1077" s="231"/>
      <c r="N1077" s="232"/>
      <c r="O1077" s="232"/>
      <c r="P1077" s="232"/>
      <c r="Q1077" s="232"/>
      <c r="R1077" s="232"/>
      <c r="S1077" s="232"/>
      <c r="T1077" s="23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4" t="s">
        <v>186</v>
      </c>
      <c r="AU1077" s="234" t="s">
        <v>78</v>
      </c>
      <c r="AV1077" s="13" t="s">
        <v>76</v>
      </c>
      <c r="AW1077" s="13" t="s">
        <v>188</v>
      </c>
      <c r="AX1077" s="13" t="s">
        <v>68</v>
      </c>
      <c r="AY1077" s="234" t="s">
        <v>175</v>
      </c>
    </row>
    <row r="1078" s="13" customFormat="1">
      <c r="A1078" s="13"/>
      <c r="B1078" s="224"/>
      <c r="C1078" s="225"/>
      <c r="D1078" s="226" t="s">
        <v>186</v>
      </c>
      <c r="E1078" s="227" t="s">
        <v>19</v>
      </c>
      <c r="F1078" s="228" t="s">
        <v>189</v>
      </c>
      <c r="G1078" s="225"/>
      <c r="H1078" s="227" t="s">
        <v>19</v>
      </c>
      <c r="I1078" s="229"/>
      <c r="J1078" s="225"/>
      <c r="K1078" s="225"/>
      <c r="L1078" s="230"/>
      <c r="M1078" s="231"/>
      <c r="N1078" s="232"/>
      <c r="O1078" s="232"/>
      <c r="P1078" s="232"/>
      <c r="Q1078" s="232"/>
      <c r="R1078" s="232"/>
      <c r="S1078" s="232"/>
      <c r="T1078" s="23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4" t="s">
        <v>186</v>
      </c>
      <c r="AU1078" s="234" t="s">
        <v>78</v>
      </c>
      <c r="AV1078" s="13" t="s">
        <v>76</v>
      </c>
      <c r="AW1078" s="13" t="s">
        <v>188</v>
      </c>
      <c r="AX1078" s="13" t="s">
        <v>68</v>
      </c>
      <c r="AY1078" s="234" t="s">
        <v>175</v>
      </c>
    </row>
    <row r="1079" s="13" customFormat="1">
      <c r="A1079" s="13"/>
      <c r="B1079" s="224"/>
      <c r="C1079" s="225"/>
      <c r="D1079" s="226" t="s">
        <v>186</v>
      </c>
      <c r="E1079" s="227" t="s">
        <v>19</v>
      </c>
      <c r="F1079" s="228" t="s">
        <v>1070</v>
      </c>
      <c r="G1079" s="225"/>
      <c r="H1079" s="227" t="s">
        <v>19</v>
      </c>
      <c r="I1079" s="229"/>
      <c r="J1079" s="225"/>
      <c r="K1079" s="225"/>
      <c r="L1079" s="230"/>
      <c r="M1079" s="231"/>
      <c r="N1079" s="232"/>
      <c r="O1079" s="232"/>
      <c r="P1079" s="232"/>
      <c r="Q1079" s="232"/>
      <c r="R1079" s="232"/>
      <c r="S1079" s="232"/>
      <c r="T1079" s="23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4" t="s">
        <v>186</v>
      </c>
      <c r="AU1079" s="234" t="s">
        <v>78</v>
      </c>
      <c r="AV1079" s="13" t="s">
        <v>76</v>
      </c>
      <c r="AW1079" s="13" t="s">
        <v>188</v>
      </c>
      <c r="AX1079" s="13" t="s">
        <v>68</v>
      </c>
      <c r="AY1079" s="234" t="s">
        <v>175</v>
      </c>
    </row>
    <row r="1080" s="13" customFormat="1">
      <c r="A1080" s="13"/>
      <c r="B1080" s="224"/>
      <c r="C1080" s="225"/>
      <c r="D1080" s="226" t="s">
        <v>186</v>
      </c>
      <c r="E1080" s="227" t="s">
        <v>19</v>
      </c>
      <c r="F1080" s="228" t="s">
        <v>425</v>
      </c>
      <c r="G1080" s="225"/>
      <c r="H1080" s="227" t="s">
        <v>19</v>
      </c>
      <c r="I1080" s="229"/>
      <c r="J1080" s="225"/>
      <c r="K1080" s="225"/>
      <c r="L1080" s="230"/>
      <c r="M1080" s="231"/>
      <c r="N1080" s="232"/>
      <c r="O1080" s="232"/>
      <c r="P1080" s="232"/>
      <c r="Q1080" s="232"/>
      <c r="R1080" s="232"/>
      <c r="S1080" s="232"/>
      <c r="T1080" s="23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4" t="s">
        <v>186</v>
      </c>
      <c r="AU1080" s="234" t="s">
        <v>78</v>
      </c>
      <c r="AV1080" s="13" t="s">
        <v>76</v>
      </c>
      <c r="AW1080" s="13" t="s">
        <v>188</v>
      </c>
      <c r="AX1080" s="13" t="s">
        <v>68</v>
      </c>
      <c r="AY1080" s="234" t="s">
        <v>175</v>
      </c>
    </row>
    <row r="1081" s="14" customFormat="1">
      <c r="A1081" s="14"/>
      <c r="B1081" s="235"/>
      <c r="C1081" s="236"/>
      <c r="D1081" s="226" t="s">
        <v>186</v>
      </c>
      <c r="E1081" s="237" t="s">
        <v>19</v>
      </c>
      <c r="F1081" s="238" t="s">
        <v>1117</v>
      </c>
      <c r="G1081" s="236"/>
      <c r="H1081" s="239">
        <v>29.687040000000003</v>
      </c>
      <c r="I1081" s="240"/>
      <c r="J1081" s="236"/>
      <c r="K1081" s="236"/>
      <c r="L1081" s="241"/>
      <c r="M1081" s="242"/>
      <c r="N1081" s="243"/>
      <c r="O1081" s="243"/>
      <c r="P1081" s="243"/>
      <c r="Q1081" s="243"/>
      <c r="R1081" s="243"/>
      <c r="S1081" s="243"/>
      <c r="T1081" s="24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45" t="s">
        <v>186</v>
      </c>
      <c r="AU1081" s="245" t="s">
        <v>78</v>
      </c>
      <c r="AV1081" s="14" t="s">
        <v>78</v>
      </c>
      <c r="AW1081" s="14" t="s">
        <v>188</v>
      </c>
      <c r="AX1081" s="14" t="s">
        <v>68</v>
      </c>
      <c r="AY1081" s="245" t="s">
        <v>175</v>
      </c>
    </row>
    <row r="1082" s="15" customFormat="1">
      <c r="A1082" s="15"/>
      <c r="B1082" s="246"/>
      <c r="C1082" s="247"/>
      <c r="D1082" s="226" t="s">
        <v>186</v>
      </c>
      <c r="E1082" s="248" t="s">
        <v>19</v>
      </c>
      <c r="F1082" s="249" t="s">
        <v>191</v>
      </c>
      <c r="G1082" s="247"/>
      <c r="H1082" s="250">
        <v>29.687040000000003</v>
      </c>
      <c r="I1082" s="251"/>
      <c r="J1082" s="247"/>
      <c r="K1082" s="247"/>
      <c r="L1082" s="252"/>
      <c r="M1082" s="253"/>
      <c r="N1082" s="254"/>
      <c r="O1082" s="254"/>
      <c r="P1082" s="254"/>
      <c r="Q1082" s="254"/>
      <c r="R1082" s="254"/>
      <c r="S1082" s="254"/>
      <c r="T1082" s="25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56" t="s">
        <v>186</v>
      </c>
      <c r="AU1082" s="256" t="s">
        <v>78</v>
      </c>
      <c r="AV1082" s="15" t="s">
        <v>182</v>
      </c>
      <c r="AW1082" s="15" t="s">
        <v>188</v>
      </c>
      <c r="AX1082" s="15" t="s">
        <v>76</v>
      </c>
      <c r="AY1082" s="256" t="s">
        <v>175</v>
      </c>
    </row>
    <row r="1083" s="2" customFormat="1" ht="24.15" customHeight="1">
      <c r="A1083" s="40"/>
      <c r="B1083" s="41"/>
      <c r="C1083" s="206" t="s">
        <v>1118</v>
      </c>
      <c r="D1083" s="206" t="s">
        <v>177</v>
      </c>
      <c r="E1083" s="207" t="s">
        <v>1119</v>
      </c>
      <c r="F1083" s="208" t="s">
        <v>1120</v>
      </c>
      <c r="G1083" s="209" t="s">
        <v>194</v>
      </c>
      <c r="H1083" s="210">
        <v>30.114999999999998</v>
      </c>
      <c r="I1083" s="211"/>
      <c r="J1083" s="212">
        <f>ROUND(I1083*H1083,2)</f>
        <v>0</v>
      </c>
      <c r="K1083" s="208" t="s">
        <v>181</v>
      </c>
      <c r="L1083" s="46"/>
      <c r="M1083" s="213" t="s">
        <v>19</v>
      </c>
      <c r="N1083" s="214" t="s">
        <v>39</v>
      </c>
      <c r="O1083" s="86"/>
      <c r="P1083" s="215">
        <f>O1083*H1083</f>
        <v>0</v>
      </c>
      <c r="Q1083" s="215">
        <v>0</v>
      </c>
      <c r="R1083" s="215">
        <f>Q1083*H1083</f>
        <v>0</v>
      </c>
      <c r="S1083" s="215">
        <v>0</v>
      </c>
      <c r="T1083" s="216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17" t="s">
        <v>182</v>
      </c>
      <c r="AT1083" s="217" t="s">
        <v>177</v>
      </c>
      <c r="AU1083" s="217" t="s">
        <v>78</v>
      </c>
      <c r="AY1083" s="19" t="s">
        <v>175</v>
      </c>
      <c r="BE1083" s="218">
        <f>IF(N1083="základní",J1083,0)</f>
        <v>0</v>
      </c>
      <c r="BF1083" s="218">
        <f>IF(N1083="snížená",J1083,0)</f>
        <v>0</v>
      </c>
      <c r="BG1083" s="218">
        <f>IF(N1083="zákl. přenesená",J1083,0)</f>
        <v>0</v>
      </c>
      <c r="BH1083" s="218">
        <f>IF(N1083="sníž. přenesená",J1083,0)</f>
        <v>0</v>
      </c>
      <c r="BI1083" s="218">
        <f>IF(N1083="nulová",J1083,0)</f>
        <v>0</v>
      </c>
      <c r="BJ1083" s="19" t="s">
        <v>76</v>
      </c>
      <c r="BK1083" s="218">
        <f>ROUND(I1083*H1083,2)</f>
        <v>0</v>
      </c>
      <c r="BL1083" s="19" t="s">
        <v>182</v>
      </c>
      <c r="BM1083" s="217" t="s">
        <v>1121</v>
      </c>
    </row>
    <row r="1084" s="2" customFormat="1">
      <c r="A1084" s="40"/>
      <c r="B1084" s="41"/>
      <c r="C1084" s="42"/>
      <c r="D1084" s="219" t="s">
        <v>184</v>
      </c>
      <c r="E1084" s="42"/>
      <c r="F1084" s="220" t="s">
        <v>1122</v>
      </c>
      <c r="G1084" s="42"/>
      <c r="H1084" s="42"/>
      <c r="I1084" s="221"/>
      <c r="J1084" s="42"/>
      <c r="K1084" s="42"/>
      <c r="L1084" s="46"/>
      <c r="M1084" s="222"/>
      <c r="N1084" s="223"/>
      <c r="O1084" s="86"/>
      <c r="P1084" s="86"/>
      <c r="Q1084" s="86"/>
      <c r="R1084" s="86"/>
      <c r="S1084" s="86"/>
      <c r="T1084" s="87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9" t="s">
        <v>184</v>
      </c>
      <c r="AU1084" s="19" t="s">
        <v>78</v>
      </c>
    </row>
    <row r="1085" s="14" customFormat="1">
      <c r="A1085" s="14"/>
      <c r="B1085" s="235"/>
      <c r="C1085" s="236"/>
      <c r="D1085" s="226" t="s">
        <v>186</v>
      </c>
      <c r="E1085" s="237" t="s">
        <v>19</v>
      </c>
      <c r="F1085" s="238" t="s">
        <v>1123</v>
      </c>
      <c r="G1085" s="236"/>
      <c r="H1085" s="239">
        <v>30.114999999999998</v>
      </c>
      <c r="I1085" s="240"/>
      <c r="J1085" s="236"/>
      <c r="K1085" s="236"/>
      <c r="L1085" s="241"/>
      <c r="M1085" s="242"/>
      <c r="N1085" s="243"/>
      <c r="O1085" s="243"/>
      <c r="P1085" s="243"/>
      <c r="Q1085" s="243"/>
      <c r="R1085" s="243"/>
      <c r="S1085" s="243"/>
      <c r="T1085" s="24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45" t="s">
        <v>186</v>
      </c>
      <c r="AU1085" s="245" t="s">
        <v>78</v>
      </c>
      <c r="AV1085" s="14" t="s">
        <v>78</v>
      </c>
      <c r="AW1085" s="14" t="s">
        <v>188</v>
      </c>
      <c r="AX1085" s="14" t="s">
        <v>68</v>
      </c>
      <c r="AY1085" s="245" t="s">
        <v>175</v>
      </c>
    </row>
    <row r="1086" s="15" customFormat="1">
      <c r="A1086" s="15"/>
      <c r="B1086" s="246"/>
      <c r="C1086" s="247"/>
      <c r="D1086" s="226" t="s">
        <v>186</v>
      </c>
      <c r="E1086" s="248" t="s">
        <v>19</v>
      </c>
      <c r="F1086" s="249" t="s">
        <v>191</v>
      </c>
      <c r="G1086" s="247"/>
      <c r="H1086" s="250">
        <v>30.114999999999998</v>
      </c>
      <c r="I1086" s="251"/>
      <c r="J1086" s="247"/>
      <c r="K1086" s="247"/>
      <c r="L1086" s="252"/>
      <c r="M1086" s="253"/>
      <c r="N1086" s="254"/>
      <c r="O1086" s="254"/>
      <c r="P1086" s="254"/>
      <c r="Q1086" s="254"/>
      <c r="R1086" s="254"/>
      <c r="S1086" s="254"/>
      <c r="T1086" s="25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56" t="s">
        <v>186</v>
      </c>
      <c r="AU1086" s="256" t="s">
        <v>78</v>
      </c>
      <c r="AV1086" s="15" t="s">
        <v>182</v>
      </c>
      <c r="AW1086" s="15" t="s">
        <v>188</v>
      </c>
      <c r="AX1086" s="15" t="s">
        <v>76</v>
      </c>
      <c r="AY1086" s="256" t="s">
        <v>175</v>
      </c>
    </row>
    <row r="1087" s="2" customFormat="1" ht="24.15" customHeight="1">
      <c r="A1087" s="40"/>
      <c r="B1087" s="41"/>
      <c r="C1087" s="206" t="s">
        <v>1124</v>
      </c>
      <c r="D1087" s="206" t="s">
        <v>177</v>
      </c>
      <c r="E1087" s="207" t="s">
        <v>1125</v>
      </c>
      <c r="F1087" s="208" t="s">
        <v>1126</v>
      </c>
      <c r="G1087" s="209" t="s">
        <v>194</v>
      </c>
      <c r="H1087" s="210">
        <v>29.687000000000001</v>
      </c>
      <c r="I1087" s="211"/>
      <c r="J1087" s="212">
        <f>ROUND(I1087*H1087,2)</f>
        <v>0</v>
      </c>
      <c r="K1087" s="208" t="s">
        <v>181</v>
      </c>
      <c r="L1087" s="46"/>
      <c r="M1087" s="213" t="s">
        <v>19</v>
      </c>
      <c r="N1087" s="214" t="s">
        <v>39</v>
      </c>
      <c r="O1087" s="86"/>
      <c r="P1087" s="215">
        <f>O1087*H1087</f>
        <v>0</v>
      </c>
      <c r="Q1087" s="215">
        <v>0</v>
      </c>
      <c r="R1087" s="215">
        <f>Q1087*H1087</f>
        <v>0</v>
      </c>
      <c r="S1087" s="215">
        <v>0</v>
      </c>
      <c r="T1087" s="216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17" t="s">
        <v>182</v>
      </c>
      <c r="AT1087" s="217" t="s">
        <v>177</v>
      </c>
      <c r="AU1087" s="217" t="s">
        <v>78</v>
      </c>
      <c r="AY1087" s="19" t="s">
        <v>175</v>
      </c>
      <c r="BE1087" s="218">
        <f>IF(N1087="základní",J1087,0)</f>
        <v>0</v>
      </c>
      <c r="BF1087" s="218">
        <f>IF(N1087="snížená",J1087,0)</f>
        <v>0</v>
      </c>
      <c r="BG1087" s="218">
        <f>IF(N1087="zákl. přenesená",J1087,0)</f>
        <v>0</v>
      </c>
      <c r="BH1087" s="218">
        <f>IF(N1087="sníž. přenesená",J1087,0)</f>
        <v>0</v>
      </c>
      <c r="BI1087" s="218">
        <f>IF(N1087="nulová",J1087,0)</f>
        <v>0</v>
      </c>
      <c r="BJ1087" s="19" t="s">
        <v>76</v>
      </c>
      <c r="BK1087" s="218">
        <f>ROUND(I1087*H1087,2)</f>
        <v>0</v>
      </c>
      <c r="BL1087" s="19" t="s">
        <v>182</v>
      </c>
      <c r="BM1087" s="217" t="s">
        <v>1127</v>
      </c>
    </row>
    <row r="1088" s="2" customFormat="1">
      <c r="A1088" s="40"/>
      <c r="B1088" s="41"/>
      <c r="C1088" s="42"/>
      <c r="D1088" s="219" t="s">
        <v>184</v>
      </c>
      <c r="E1088" s="42"/>
      <c r="F1088" s="220" t="s">
        <v>1128</v>
      </c>
      <c r="G1088" s="42"/>
      <c r="H1088" s="42"/>
      <c r="I1088" s="221"/>
      <c r="J1088" s="42"/>
      <c r="K1088" s="42"/>
      <c r="L1088" s="46"/>
      <c r="M1088" s="222"/>
      <c r="N1088" s="223"/>
      <c r="O1088" s="86"/>
      <c r="P1088" s="86"/>
      <c r="Q1088" s="86"/>
      <c r="R1088" s="86"/>
      <c r="S1088" s="86"/>
      <c r="T1088" s="87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184</v>
      </c>
      <c r="AU1088" s="19" t="s">
        <v>78</v>
      </c>
    </row>
    <row r="1089" s="14" customFormat="1">
      <c r="A1089" s="14"/>
      <c r="B1089" s="235"/>
      <c r="C1089" s="236"/>
      <c r="D1089" s="226" t="s">
        <v>186</v>
      </c>
      <c r="E1089" s="237" t="s">
        <v>19</v>
      </c>
      <c r="F1089" s="238" t="s">
        <v>1129</v>
      </c>
      <c r="G1089" s="236"/>
      <c r="H1089" s="239">
        <v>29.687000000000001</v>
      </c>
      <c r="I1089" s="240"/>
      <c r="J1089" s="236"/>
      <c r="K1089" s="236"/>
      <c r="L1089" s="241"/>
      <c r="M1089" s="242"/>
      <c r="N1089" s="243"/>
      <c r="O1089" s="243"/>
      <c r="P1089" s="243"/>
      <c r="Q1089" s="243"/>
      <c r="R1089" s="243"/>
      <c r="S1089" s="243"/>
      <c r="T1089" s="24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45" t="s">
        <v>186</v>
      </c>
      <c r="AU1089" s="245" t="s">
        <v>78</v>
      </c>
      <c r="AV1089" s="14" t="s">
        <v>78</v>
      </c>
      <c r="AW1089" s="14" t="s">
        <v>188</v>
      </c>
      <c r="AX1089" s="14" t="s">
        <v>68</v>
      </c>
      <c r="AY1089" s="245" t="s">
        <v>175</v>
      </c>
    </row>
    <row r="1090" s="15" customFormat="1">
      <c r="A1090" s="15"/>
      <c r="B1090" s="246"/>
      <c r="C1090" s="247"/>
      <c r="D1090" s="226" t="s">
        <v>186</v>
      </c>
      <c r="E1090" s="248" t="s">
        <v>19</v>
      </c>
      <c r="F1090" s="249" t="s">
        <v>191</v>
      </c>
      <c r="G1090" s="247"/>
      <c r="H1090" s="250">
        <v>29.687000000000001</v>
      </c>
      <c r="I1090" s="251"/>
      <c r="J1090" s="247"/>
      <c r="K1090" s="247"/>
      <c r="L1090" s="252"/>
      <c r="M1090" s="253"/>
      <c r="N1090" s="254"/>
      <c r="O1090" s="254"/>
      <c r="P1090" s="254"/>
      <c r="Q1090" s="254"/>
      <c r="R1090" s="254"/>
      <c r="S1090" s="254"/>
      <c r="T1090" s="25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56" t="s">
        <v>186</v>
      </c>
      <c r="AU1090" s="256" t="s">
        <v>78</v>
      </c>
      <c r="AV1090" s="15" t="s">
        <v>182</v>
      </c>
      <c r="AW1090" s="15" t="s">
        <v>188</v>
      </c>
      <c r="AX1090" s="15" t="s">
        <v>76</v>
      </c>
      <c r="AY1090" s="256" t="s">
        <v>175</v>
      </c>
    </row>
    <row r="1091" s="2" customFormat="1" ht="33" customHeight="1">
      <c r="A1091" s="40"/>
      <c r="B1091" s="41"/>
      <c r="C1091" s="206" t="s">
        <v>1130</v>
      </c>
      <c r="D1091" s="206" t="s">
        <v>177</v>
      </c>
      <c r="E1091" s="207" t="s">
        <v>1131</v>
      </c>
      <c r="F1091" s="208" t="s">
        <v>1132</v>
      </c>
      <c r="G1091" s="209" t="s">
        <v>194</v>
      </c>
      <c r="H1091" s="210">
        <v>30.114999999999998</v>
      </c>
      <c r="I1091" s="211"/>
      <c r="J1091" s="212">
        <f>ROUND(I1091*H1091,2)</f>
        <v>0</v>
      </c>
      <c r="K1091" s="208" t="s">
        <v>181</v>
      </c>
      <c r="L1091" s="46"/>
      <c r="M1091" s="213" t="s">
        <v>19</v>
      </c>
      <c r="N1091" s="214" t="s">
        <v>39</v>
      </c>
      <c r="O1091" s="86"/>
      <c r="P1091" s="215">
        <f>O1091*H1091</f>
        <v>0</v>
      </c>
      <c r="Q1091" s="215">
        <v>0</v>
      </c>
      <c r="R1091" s="215">
        <f>Q1091*H1091</f>
        <v>0</v>
      </c>
      <c r="S1091" s="215">
        <v>0</v>
      </c>
      <c r="T1091" s="216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17" t="s">
        <v>182</v>
      </c>
      <c r="AT1091" s="217" t="s">
        <v>177</v>
      </c>
      <c r="AU1091" s="217" t="s">
        <v>78</v>
      </c>
      <c r="AY1091" s="19" t="s">
        <v>175</v>
      </c>
      <c r="BE1091" s="218">
        <f>IF(N1091="základní",J1091,0)</f>
        <v>0</v>
      </c>
      <c r="BF1091" s="218">
        <f>IF(N1091="snížená",J1091,0)</f>
        <v>0</v>
      </c>
      <c r="BG1091" s="218">
        <f>IF(N1091="zákl. přenesená",J1091,0)</f>
        <v>0</v>
      </c>
      <c r="BH1091" s="218">
        <f>IF(N1091="sníž. přenesená",J1091,0)</f>
        <v>0</v>
      </c>
      <c r="BI1091" s="218">
        <f>IF(N1091="nulová",J1091,0)</f>
        <v>0</v>
      </c>
      <c r="BJ1091" s="19" t="s">
        <v>76</v>
      </c>
      <c r="BK1091" s="218">
        <f>ROUND(I1091*H1091,2)</f>
        <v>0</v>
      </c>
      <c r="BL1091" s="19" t="s">
        <v>182</v>
      </c>
      <c r="BM1091" s="217" t="s">
        <v>1133</v>
      </c>
    </row>
    <row r="1092" s="2" customFormat="1">
      <c r="A1092" s="40"/>
      <c r="B1092" s="41"/>
      <c r="C1092" s="42"/>
      <c r="D1092" s="219" t="s">
        <v>184</v>
      </c>
      <c r="E1092" s="42"/>
      <c r="F1092" s="220" t="s">
        <v>1134</v>
      </c>
      <c r="G1092" s="42"/>
      <c r="H1092" s="42"/>
      <c r="I1092" s="221"/>
      <c r="J1092" s="42"/>
      <c r="K1092" s="42"/>
      <c r="L1092" s="46"/>
      <c r="M1092" s="222"/>
      <c r="N1092" s="223"/>
      <c r="O1092" s="86"/>
      <c r="P1092" s="86"/>
      <c r="Q1092" s="86"/>
      <c r="R1092" s="86"/>
      <c r="S1092" s="86"/>
      <c r="T1092" s="87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T1092" s="19" t="s">
        <v>184</v>
      </c>
      <c r="AU1092" s="19" t="s">
        <v>78</v>
      </c>
    </row>
    <row r="1093" s="14" customFormat="1">
      <c r="A1093" s="14"/>
      <c r="B1093" s="235"/>
      <c r="C1093" s="236"/>
      <c r="D1093" s="226" t="s">
        <v>186</v>
      </c>
      <c r="E1093" s="237" t="s">
        <v>19</v>
      </c>
      <c r="F1093" s="238" t="s">
        <v>1123</v>
      </c>
      <c r="G1093" s="236"/>
      <c r="H1093" s="239">
        <v>30.114999999999998</v>
      </c>
      <c r="I1093" s="240"/>
      <c r="J1093" s="236"/>
      <c r="K1093" s="236"/>
      <c r="L1093" s="241"/>
      <c r="M1093" s="242"/>
      <c r="N1093" s="243"/>
      <c r="O1093" s="243"/>
      <c r="P1093" s="243"/>
      <c r="Q1093" s="243"/>
      <c r="R1093" s="243"/>
      <c r="S1093" s="243"/>
      <c r="T1093" s="24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45" t="s">
        <v>186</v>
      </c>
      <c r="AU1093" s="245" t="s">
        <v>78</v>
      </c>
      <c r="AV1093" s="14" t="s">
        <v>78</v>
      </c>
      <c r="AW1093" s="14" t="s">
        <v>188</v>
      </c>
      <c r="AX1093" s="14" t="s">
        <v>68</v>
      </c>
      <c r="AY1093" s="245" t="s">
        <v>175</v>
      </c>
    </row>
    <row r="1094" s="15" customFormat="1">
      <c r="A1094" s="15"/>
      <c r="B1094" s="246"/>
      <c r="C1094" s="247"/>
      <c r="D1094" s="226" t="s">
        <v>186</v>
      </c>
      <c r="E1094" s="248" t="s">
        <v>19</v>
      </c>
      <c r="F1094" s="249" t="s">
        <v>191</v>
      </c>
      <c r="G1094" s="247"/>
      <c r="H1094" s="250">
        <v>30.114999999999998</v>
      </c>
      <c r="I1094" s="251"/>
      <c r="J1094" s="247"/>
      <c r="K1094" s="247"/>
      <c r="L1094" s="252"/>
      <c r="M1094" s="253"/>
      <c r="N1094" s="254"/>
      <c r="O1094" s="254"/>
      <c r="P1094" s="254"/>
      <c r="Q1094" s="254"/>
      <c r="R1094" s="254"/>
      <c r="S1094" s="254"/>
      <c r="T1094" s="25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56" t="s">
        <v>186</v>
      </c>
      <c r="AU1094" s="256" t="s">
        <v>78</v>
      </c>
      <c r="AV1094" s="15" t="s">
        <v>182</v>
      </c>
      <c r="AW1094" s="15" t="s">
        <v>188</v>
      </c>
      <c r="AX1094" s="15" t="s">
        <v>76</v>
      </c>
      <c r="AY1094" s="256" t="s">
        <v>175</v>
      </c>
    </row>
    <row r="1095" s="2" customFormat="1" ht="33" customHeight="1">
      <c r="A1095" s="40"/>
      <c r="B1095" s="41"/>
      <c r="C1095" s="206" t="s">
        <v>1135</v>
      </c>
      <c r="D1095" s="206" t="s">
        <v>177</v>
      </c>
      <c r="E1095" s="207" t="s">
        <v>1136</v>
      </c>
      <c r="F1095" s="208" t="s">
        <v>1137</v>
      </c>
      <c r="G1095" s="209" t="s">
        <v>194</v>
      </c>
      <c r="H1095" s="210">
        <v>59.374000000000002</v>
      </c>
      <c r="I1095" s="211"/>
      <c r="J1095" s="212">
        <f>ROUND(I1095*H1095,2)</f>
        <v>0</v>
      </c>
      <c r="K1095" s="208" t="s">
        <v>181</v>
      </c>
      <c r="L1095" s="46"/>
      <c r="M1095" s="213" t="s">
        <v>19</v>
      </c>
      <c r="N1095" s="214" t="s">
        <v>39</v>
      </c>
      <c r="O1095" s="86"/>
      <c r="P1095" s="215">
        <f>O1095*H1095</f>
        <v>0</v>
      </c>
      <c r="Q1095" s="215">
        <v>0</v>
      </c>
      <c r="R1095" s="215">
        <f>Q1095*H1095</f>
        <v>0</v>
      </c>
      <c r="S1095" s="215">
        <v>0</v>
      </c>
      <c r="T1095" s="216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17" t="s">
        <v>182</v>
      </c>
      <c r="AT1095" s="217" t="s">
        <v>177</v>
      </c>
      <c r="AU1095" s="217" t="s">
        <v>78</v>
      </c>
      <c r="AY1095" s="19" t="s">
        <v>175</v>
      </c>
      <c r="BE1095" s="218">
        <f>IF(N1095="základní",J1095,0)</f>
        <v>0</v>
      </c>
      <c r="BF1095" s="218">
        <f>IF(N1095="snížená",J1095,0)</f>
        <v>0</v>
      </c>
      <c r="BG1095" s="218">
        <f>IF(N1095="zákl. přenesená",J1095,0)</f>
        <v>0</v>
      </c>
      <c r="BH1095" s="218">
        <f>IF(N1095="sníž. přenesená",J1095,0)</f>
        <v>0</v>
      </c>
      <c r="BI1095" s="218">
        <f>IF(N1095="nulová",J1095,0)</f>
        <v>0</v>
      </c>
      <c r="BJ1095" s="19" t="s">
        <v>76</v>
      </c>
      <c r="BK1095" s="218">
        <f>ROUND(I1095*H1095,2)</f>
        <v>0</v>
      </c>
      <c r="BL1095" s="19" t="s">
        <v>182</v>
      </c>
      <c r="BM1095" s="217" t="s">
        <v>1138</v>
      </c>
    </row>
    <row r="1096" s="2" customFormat="1">
      <c r="A1096" s="40"/>
      <c r="B1096" s="41"/>
      <c r="C1096" s="42"/>
      <c r="D1096" s="219" t="s">
        <v>184</v>
      </c>
      <c r="E1096" s="42"/>
      <c r="F1096" s="220" t="s">
        <v>1139</v>
      </c>
      <c r="G1096" s="42"/>
      <c r="H1096" s="42"/>
      <c r="I1096" s="221"/>
      <c r="J1096" s="42"/>
      <c r="K1096" s="42"/>
      <c r="L1096" s="46"/>
      <c r="M1096" s="222"/>
      <c r="N1096" s="223"/>
      <c r="O1096" s="86"/>
      <c r="P1096" s="86"/>
      <c r="Q1096" s="86"/>
      <c r="R1096" s="86"/>
      <c r="S1096" s="86"/>
      <c r="T1096" s="87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9" t="s">
        <v>184</v>
      </c>
      <c r="AU1096" s="19" t="s">
        <v>78</v>
      </c>
    </row>
    <row r="1097" s="14" customFormat="1">
      <c r="A1097" s="14"/>
      <c r="B1097" s="235"/>
      <c r="C1097" s="236"/>
      <c r="D1097" s="226" t="s">
        <v>186</v>
      </c>
      <c r="E1097" s="237" t="s">
        <v>19</v>
      </c>
      <c r="F1097" s="238" t="s">
        <v>1140</v>
      </c>
      <c r="G1097" s="236"/>
      <c r="H1097" s="239">
        <v>59.374000000000002</v>
      </c>
      <c r="I1097" s="240"/>
      <c r="J1097" s="236"/>
      <c r="K1097" s="236"/>
      <c r="L1097" s="241"/>
      <c r="M1097" s="242"/>
      <c r="N1097" s="243"/>
      <c r="O1097" s="243"/>
      <c r="P1097" s="243"/>
      <c r="Q1097" s="243"/>
      <c r="R1097" s="243"/>
      <c r="S1097" s="243"/>
      <c r="T1097" s="24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45" t="s">
        <v>186</v>
      </c>
      <c r="AU1097" s="245" t="s">
        <v>78</v>
      </c>
      <c r="AV1097" s="14" t="s">
        <v>78</v>
      </c>
      <c r="AW1097" s="14" t="s">
        <v>188</v>
      </c>
      <c r="AX1097" s="14" t="s">
        <v>68</v>
      </c>
      <c r="AY1097" s="245" t="s">
        <v>175</v>
      </c>
    </row>
    <row r="1098" s="15" customFormat="1">
      <c r="A1098" s="15"/>
      <c r="B1098" s="246"/>
      <c r="C1098" s="247"/>
      <c r="D1098" s="226" t="s">
        <v>186</v>
      </c>
      <c r="E1098" s="248" t="s">
        <v>19</v>
      </c>
      <c r="F1098" s="249" t="s">
        <v>191</v>
      </c>
      <c r="G1098" s="247"/>
      <c r="H1098" s="250">
        <v>59.374000000000002</v>
      </c>
      <c r="I1098" s="251"/>
      <c r="J1098" s="247"/>
      <c r="K1098" s="247"/>
      <c r="L1098" s="252"/>
      <c r="M1098" s="253"/>
      <c r="N1098" s="254"/>
      <c r="O1098" s="254"/>
      <c r="P1098" s="254"/>
      <c r="Q1098" s="254"/>
      <c r="R1098" s="254"/>
      <c r="S1098" s="254"/>
      <c r="T1098" s="25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56" t="s">
        <v>186</v>
      </c>
      <c r="AU1098" s="256" t="s">
        <v>78</v>
      </c>
      <c r="AV1098" s="15" t="s">
        <v>182</v>
      </c>
      <c r="AW1098" s="15" t="s">
        <v>188</v>
      </c>
      <c r="AX1098" s="15" t="s">
        <v>76</v>
      </c>
      <c r="AY1098" s="256" t="s">
        <v>175</v>
      </c>
    </row>
    <row r="1099" s="2" customFormat="1" ht="24.15" customHeight="1">
      <c r="A1099" s="40"/>
      <c r="B1099" s="41"/>
      <c r="C1099" s="206" t="s">
        <v>1141</v>
      </c>
      <c r="D1099" s="206" t="s">
        <v>177</v>
      </c>
      <c r="E1099" s="207" t="s">
        <v>1142</v>
      </c>
      <c r="F1099" s="208" t="s">
        <v>1143</v>
      </c>
      <c r="G1099" s="209" t="s">
        <v>402</v>
      </c>
      <c r="H1099" s="210">
        <v>44.259999999999998</v>
      </c>
      <c r="I1099" s="211"/>
      <c r="J1099" s="212">
        <f>ROUND(I1099*H1099,2)</f>
        <v>0</v>
      </c>
      <c r="K1099" s="208" t="s">
        <v>181</v>
      </c>
      <c r="L1099" s="46"/>
      <c r="M1099" s="213" t="s">
        <v>19</v>
      </c>
      <c r="N1099" s="214" t="s">
        <v>39</v>
      </c>
      <c r="O1099" s="86"/>
      <c r="P1099" s="215">
        <f>O1099*H1099</f>
        <v>0</v>
      </c>
      <c r="Q1099" s="215">
        <v>0</v>
      </c>
      <c r="R1099" s="215">
        <f>Q1099*H1099</f>
        <v>0</v>
      </c>
      <c r="S1099" s="215">
        <v>0</v>
      </c>
      <c r="T1099" s="216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17" t="s">
        <v>182</v>
      </c>
      <c r="AT1099" s="217" t="s">
        <v>177</v>
      </c>
      <c r="AU1099" s="217" t="s">
        <v>78</v>
      </c>
      <c r="AY1099" s="19" t="s">
        <v>175</v>
      </c>
      <c r="BE1099" s="218">
        <f>IF(N1099="základní",J1099,0)</f>
        <v>0</v>
      </c>
      <c r="BF1099" s="218">
        <f>IF(N1099="snížená",J1099,0)</f>
        <v>0</v>
      </c>
      <c r="BG1099" s="218">
        <f>IF(N1099="zákl. přenesená",J1099,0)</f>
        <v>0</v>
      </c>
      <c r="BH1099" s="218">
        <f>IF(N1099="sníž. přenesená",J1099,0)</f>
        <v>0</v>
      </c>
      <c r="BI1099" s="218">
        <f>IF(N1099="nulová",J1099,0)</f>
        <v>0</v>
      </c>
      <c r="BJ1099" s="19" t="s">
        <v>76</v>
      </c>
      <c r="BK1099" s="218">
        <f>ROUND(I1099*H1099,2)</f>
        <v>0</v>
      </c>
      <c r="BL1099" s="19" t="s">
        <v>182</v>
      </c>
      <c r="BM1099" s="217" t="s">
        <v>1144</v>
      </c>
    </row>
    <row r="1100" s="2" customFormat="1">
      <c r="A1100" s="40"/>
      <c r="B1100" s="41"/>
      <c r="C1100" s="42"/>
      <c r="D1100" s="219" t="s">
        <v>184</v>
      </c>
      <c r="E1100" s="42"/>
      <c r="F1100" s="220" t="s">
        <v>1145</v>
      </c>
      <c r="G1100" s="42"/>
      <c r="H1100" s="42"/>
      <c r="I1100" s="221"/>
      <c r="J1100" s="42"/>
      <c r="K1100" s="42"/>
      <c r="L1100" s="46"/>
      <c r="M1100" s="222"/>
      <c r="N1100" s="223"/>
      <c r="O1100" s="86"/>
      <c r="P1100" s="86"/>
      <c r="Q1100" s="86"/>
      <c r="R1100" s="86"/>
      <c r="S1100" s="86"/>
      <c r="T1100" s="87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T1100" s="19" t="s">
        <v>184</v>
      </c>
      <c r="AU1100" s="19" t="s">
        <v>78</v>
      </c>
    </row>
    <row r="1101" s="2" customFormat="1" ht="24.15" customHeight="1">
      <c r="A1101" s="40"/>
      <c r="B1101" s="41"/>
      <c r="C1101" s="206" t="s">
        <v>1146</v>
      </c>
      <c r="D1101" s="206" t="s">
        <v>177</v>
      </c>
      <c r="E1101" s="207" t="s">
        <v>1147</v>
      </c>
      <c r="F1101" s="208" t="s">
        <v>1148</v>
      </c>
      <c r="G1101" s="209" t="s">
        <v>402</v>
      </c>
      <c r="H1101" s="210">
        <v>44.259999999999998</v>
      </c>
      <c r="I1101" s="211"/>
      <c r="J1101" s="212">
        <f>ROUND(I1101*H1101,2)</f>
        <v>0</v>
      </c>
      <c r="K1101" s="208" t="s">
        <v>181</v>
      </c>
      <c r="L1101" s="46"/>
      <c r="M1101" s="213" t="s">
        <v>19</v>
      </c>
      <c r="N1101" s="214" t="s">
        <v>39</v>
      </c>
      <c r="O1101" s="86"/>
      <c r="P1101" s="215">
        <f>O1101*H1101</f>
        <v>0</v>
      </c>
      <c r="Q1101" s="215">
        <v>0</v>
      </c>
      <c r="R1101" s="215">
        <f>Q1101*H1101</f>
        <v>0</v>
      </c>
      <c r="S1101" s="215">
        <v>0</v>
      </c>
      <c r="T1101" s="216">
        <f>S1101*H1101</f>
        <v>0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17" t="s">
        <v>182</v>
      </c>
      <c r="AT1101" s="217" t="s">
        <v>177</v>
      </c>
      <c r="AU1101" s="217" t="s">
        <v>78</v>
      </c>
      <c r="AY1101" s="19" t="s">
        <v>175</v>
      </c>
      <c r="BE1101" s="218">
        <f>IF(N1101="základní",J1101,0)</f>
        <v>0</v>
      </c>
      <c r="BF1101" s="218">
        <f>IF(N1101="snížená",J1101,0)</f>
        <v>0</v>
      </c>
      <c r="BG1101" s="218">
        <f>IF(N1101="zákl. přenesená",J1101,0)</f>
        <v>0</v>
      </c>
      <c r="BH1101" s="218">
        <f>IF(N1101="sníž. přenesená",J1101,0)</f>
        <v>0</v>
      </c>
      <c r="BI1101" s="218">
        <f>IF(N1101="nulová",J1101,0)</f>
        <v>0</v>
      </c>
      <c r="BJ1101" s="19" t="s">
        <v>76</v>
      </c>
      <c r="BK1101" s="218">
        <f>ROUND(I1101*H1101,2)</f>
        <v>0</v>
      </c>
      <c r="BL1101" s="19" t="s">
        <v>182</v>
      </c>
      <c r="BM1101" s="217" t="s">
        <v>1149</v>
      </c>
    </row>
    <row r="1102" s="2" customFormat="1">
      <c r="A1102" s="40"/>
      <c r="B1102" s="41"/>
      <c r="C1102" s="42"/>
      <c r="D1102" s="219" t="s">
        <v>184</v>
      </c>
      <c r="E1102" s="42"/>
      <c r="F1102" s="220" t="s">
        <v>1150</v>
      </c>
      <c r="G1102" s="42"/>
      <c r="H1102" s="42"/>
      <c r="I1102" s="221"/>
      <c r="J1102" s="42"/>
      <c r="K1102" s="42"/>
      <c r="L1102" s="46"/>
      <c r="M1102" s="222"/>
      <c r="N1102" s="223"/>
      <c r="O1102" s="86"/>
      <c r="P1102" s="86"/>
      <c r="Q1102" s="86"/>
      <c r="R1102" s="86"/>
      <c r="S1102" s="86"/>
      <c r="T1102" s="87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9" t="s">
        <v>184</v>
      </c>
      <c r="AU1102" s="19" t="s">
        <v>78</v>
      </c>
    </row>
    <row r="1103" s="13" customFormat="1">
      <c r="A1103" s="13"/>
      <c r="B1103" s="224"/>
      <c r="C1103" s="225"/>
      <c r="D1103" s="226" t="s">
        <v>186</v>
      </c>
      <c r="E1103" s="227" t="s">
        <v>19</v>
      </c>
      <c r="F1103" s="228" t="s">
        <v>187</v>
      </c>
      <c r="G1103" s="225"/>
      <c r="H1103" s="227" t="s">
        <v>19</v>
      </c>
      <c r="I1103" s="229"/>
      <c r="J1103" s="225"/>
      <c r="K1103" s="225"/>
      <c r="L1103" s="230"/>
      <c r="M1103" s="231"/>
      <c r="N1103" s="232"/>
      <c r="O1103" s="232"/>
      <c r="P1103" s="232"/>
      <c r="Q1103" s="232"/>
      <c r="R1103" s="232"/>
      <c r="S1103" s="232"/>
      <c r="T1103" s="23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4" t="s">
        <v>186</v>
      </c>
      <c r="AU1103" s="234" t="s">
        <v>78</v>
      </c>
      <c r="AV1103" s="13" t="s">
        <v>76</v>
      </c>
      <c r="AW1103" s="13" t="s">
        <v>188</v>
      </c>
      <c r="AX1103" s="13" t="s">
        <v>68</v>
      </c>
      <c r="AY1103" s="234" t="s">
        <v>175</v>
      </c>
    </row>
    <row r="1104" s="13" customFormat="1">
      <c r="A1104" s="13"/>
      <c r="B1104" s="224"/>
      <c r="C1104" s="225"/>
      <c r="D1104" s="226" t="s">
        <v>186</v>
      </c>
      <c r="E1104" s="227" t="s">
        <v>19</v>
      </c>
      <c r="F1104" s="228" t="s">
        <v>189</v>
      </c>
      <c r="G1104" s="225"/>
      <c r="H1104" s="227" t="s">
        <v>19</v>
      </c>
      <c r="I1104" s="229"/>
      <c r="J1104" s="225"/>
      <c r="K1104" s="225"/>
      <c r="L1104" s="230"/>
      <c r="M1104" s="231"/>
      <c r="N1104" s="232"/>
      <c r="O1104" s="232"/>
      <c r="P1104" s="232"/>
      <c r="Q1104" s="232"/>
      <c r="R1104" s="232"/>
      <c r="S1104" s="232"/>
      <c r="T1104" s="23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4" t="s">
        <v>186</v>
      </c>
      <c r="AU1104" s="234" t="s">
        <v>78</v>
      </c>
      <c r="AV1104" s="13" t="s">
        <v>76</v>
      </c>
      <c r="AW1104" s="13" t="s">
        <v>188</v>
      </c>
      <c r="AX1104" s="13" t="s">
        <v>68</v>
      </c>
      <c r="AY1104" s="234" t="s">
        <v>175</v>
      </c>
    </row>
    <row r="1105" s="13" customFormat="1">
      <c r="A1105" s="13"/>
      <c r="B1105" s="224"/>
      <c r="C1105" s="225"/>
      <c r="D1105" s="226" t="s">
        <v>186</v>
      </c>
      <c r="E1105" s="227" t="s">
        <v>19</v>
      </c>
      <c r="F1105" s="228" t="s">
        <v>1070</v>
      </c>
      <c r="G1105" s="225"/>
      <c r="H1105" s="227" t="s">
        <v>19</v>
      </c>
      <c r="I1105" s="229"/>
      <c r="J1105" s="225"/>
      <c r="K1105" s="225"/>
      <c r="L1105" s="230"/>
      <c r="M1105" s="231"/>
      <c r="N1105" s="232"/>
      <c r="O1105" s="232"/>
      <c r="P1105" s="232"/>
      <c r="Q1105" s="232"/>
      <c r="R1105" s="232"/>
      <c r="S1105" s="232"/>
      <c r="T1105" s="23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4" t="s">
        <v>186</v>
      </c>
      <c r="AU1105" s="234" t="s">
        <v>78</v>
      </c>
      <c r="AV1105" s="13" t="s">
        <v>76</v>
      </c>
      <c r="AW1105" s="13" t="s">
        <v>188</v>
      </c>
      <c r="AX1105" s="13" t="s">
        <v>68</v>
      </c>
      <c r="AY1105" s="234" t="s">
        <v>175</v>
      </c>
    </row>
    <row r="1106" s="13" customFormat="1">
      <c r="A1106" s="13"/>
      <c r="B1106" s="224"/>
      <c r="C1106" s="225"/>
      <c r="D1106" s="226" t="s">
        <v>186</v>
      </c>
      <c r="E1106" s="227" t="s">
        <v>19</v>
      </c>
      <c r="F1106" s="228" t="s">
        <v>425</v>
      </c>
      <c r="G1106" s="225"/>
      <c r="H1106" s="227" t="s">
        <v>19</v>
      </c>
      <c r="I1106" s="229"/>
      <c r="J1106" s="225"/>
      <c r="K1106" s="225"/>
      <c r="L1106" s="230"/>
      <c r="M1106" s="231"/>
      <c r="N1106" s="232"/>
      <c r="O1106" s="232"/>
      <c r="P1106" s="232"/>
      <c r="Q1106" s="232"/>
      <c r="R1106" s="232"/>
      <c r="S1106" s="232"/>
      <c r="T1106" s="23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4" t="s">
        <v>186</v>
      </c>
      <c r="AU1106" s="234" t="s">
        <v>78</v>
      </c>
      <c r="AV1106" s="13" t="s">
        <v>76</v>
      </c>
      <c r="AW1106" s="13" t="s">
        <v>188</v>
      </c>
      <c r="AX1106" s="13" t="s">
        <v>68</v>
      </c>
      <c r="AY1106" s="234" t="s">
        <v>175</v>
      </c>
    </row>
    <row r="1107" s="14" customFormat="1">
      <c r="A1107" s="14"/>
      <c r="B1107" s="235"/>
      <c r="C1107" s="236"/>
      <c r="D1107" s="226" t="s">
        <v>186</v>
      </c>
      <c r="E1107" s="237" t="s">
        <v>19</v>
      </c>
      <c r="F1107" s="238" t="s">
        <v>1151</v>
      </c>
      <c r="G1107" s="236"/>
      <c r="H1107" s="239">
        <v>44.260000000000005</v>
      </c>
      <c r="I1107" s="240"/>
      <c r="J1107" s="236"/>
      <c r="K1107" s="236"/>
      <c r="L1107" s="241"/>
      <c r="M1107" s="242"/>
      <c r="N1107" s="243"/>
      <c r="O1107" s="243"/>
      <c r="P1107" s="243"/>
      <c r="Q1107" s="243"/>
      <c r="R1107" s="243"/>
      <c r="S1107" s="243"/>
      <c r="T1107" s="24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45" t="s">
        <v>186</v>
      </c>
      <c r="AU1107" s="245" t="s">
        <v>78</v>
      </c>
      <c r="AV1107" s="14" t="s">
        <v>78</v>
      </c>
      <c r="AW1107" s="14" t="s">
        <v>188</v>
      </c>
      <c r="AX1107" s="14" t="s">
        <v>68</v>
      </c>
      <c r="AY1107" s="245" t="s">
        <v>175</v>
      </c>
    </row>
    <row r="1108" s="15" customFormat="1">
      <c r="A1108" s="15"/>
      <c r="B1108" s="246"/>
      <c r="C1108" s="247"/>
      <c r="D1108" s="226" t="s">
        <v>186</v>
      </c>
      <c r="E1108" s="248" t="s">
        <v>19</v>
      </c>
      <c r="F1108" s="249" t="s">
        <v>191</v>
      </c>
      <c r="G1108" s="247"/>
      <c r="H1108" s="250">
        <v>44.260000000000005</v>
      </c>
      <c r="I1108" s="251"/>
      <c r="J1108" s="247"/>
      <c r="K1108" s="247"/>
      <c r="L1108" s="252"/>
      <c r="M1108" s="253"/>
      <c r="N1108" s="254"/>
      <c r="O1108" s="254"/>
      <c r="P1108" s="254"/>
      <c r="Q1108" s="254"/>
      <c r="R1108" s="254"/>
      <c r="S1108" s="254"/>
      <c r="T1108" s="25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56" t="s">
        <v>186</v>
      </c>
      <c r="AU1108" s="256" t="s">
        <v>78</v>
      </c>
      <c r="AV1108" s="15" t="s">
        <v>182</v>
      </c>
      <c r="AW1108" s="15" t="s">
        <v>188</v>
      </c>
      <c r="AX1108" s="15" t="s">
        <v>76</v>
      </c>
      <c r="AY1108" s="256" t="s">
        <v>175</v>
      </c>
    </row>
    <row r="1109" s="2" customFormat="1" ht="33" customHeight="1">
      <c r="A1109" s="40"/>
      <c r="B1109" s="41"/>
      <c r="C1109" s="206" t="s">
        <v>1152</v>
      </c>
      <c r="D1109" s="206" t="s">
        <v>177</v>
      </c>
      <c r="E1109" s="207" t="s">
        <v>1153</v>
      </c>
      <c r="F1109" s="208" t="s">
        <v>1154</v>
      </c>
      <c r="G1109" s="209" t="s">
        <v>194</v>
      </c>
      <c r="H1109" s="210">
        <v>29.687000000000001</v>
      </c>
      <c r="I1109" s="211"/>
      <c r="J1109" s="212">
        <f>ROUND(I1109*H1109,2)</f>
        <v>0</v>
      </c>
      <c r="K1109" s="208" t="s">
        <v>181</v>
      </c>
      <c r="L1109" s="46"/>
      <c r="M1109" s="213" t="s">
        <v>19</v>
      </c>
      <c r="N1109" s="214" t="s">
        <v>39</v>
      </c>
      <c r="O1109" s="86"/>
      <c r="P1109" s="215">
        <f>O1109*H1109</f>
        <v>0</v>
      </c>
      <c r="Q1109" s="215">
        <v>0</v>
      </c>
      <c r="R1109" s="215">
        <f>Q1109*H1109</f>
        <v>0</v>
      </c>
      <c r="S1109" s="215">
        <v>0</v>
      </c>
      <c r="T1109" s="216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17" t="s">
        <v>182</v>
      </c>
      <c r="AT1109" s="217" t="s">
        <v>177</v>
      </c>
      <c r="AU1109" s="217" t="s">
        <v>78</v>
      </c>
      <c r="AY1109" s="19" t="s">
        <v>175</v>
      </c>
      <c r="BE1109" s="218">
        <f>IF(N1109="základní",J1109,0)</f>
        <v>0</v>
      </c>
      <c r="BF1109" s="218">
        <f>IF(N1109="snížená",J1109,0)</f>
        <v>0</v>
      </c>
      <c r="BG1109" s="218">
        <f>IF(N1109="zákl. přenesená",J1109,0)</f>
        <v>0</v>
      </c>
      <c r="BH1109" s="218">
        <f>IF(N1109="sníž. přenesená",J1109,0)</f>
        <v>0</v>
      </c>
      <c r="BI1109" s="218">
        <f>IF(N1109="nulová",J1109,0)</f>
        <v>0</v>
      </c>
      <c r="BJ1109" s="19" t="s">
        <v>76</v>
      </c>
      <c r="BK1109" s="218">
        <f>ROUND(I1109*H1109,2)</f>
        <v>0</v>
      </c>
      <c r="BL1109" s="19" t="s">
        <v>182</v>
      </c>
      <c r="BM1109" s="217" t="s">
        <v>1155</v>
      </c>
    </row>
    <row r="1110" s="2" customFormat="1">
      <c r="A1110" s="40"/>
      <c r="B1110" s="41"/>
      <c r="C1110" s="42"/>
      <c r="D1110" s="219" t="s">
        <v>184</v>
      </c>
      <c r="E1110" s="42"/>
      <c r="F1110" s="220" t="s">
        <v>1156</v>
      </c>
      <c r="G1110" s="42"/>
      <c r="H1110" s="42"/>
      <c r="I1110" s="221"/>
      <c r="J1110" s="42"/>
      <c r="K1110" s="42"/>
      <c r="L1110" s="46"/>
      <c r="M1110" s="222"/>
      <c r="N1110" s="223"/>
      <c r="O1110" s="86"/>
      <c r="P1110" s="86"/>
      <c r="Q1110" s="86"/>
      <c r="R1110" s="86"/>
      <c r="S1110" s="86"/>
      <c r="T1110" s="87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T1110" s="19" t="s">
        <v>184</v>
      </c>
      <c r="AU1110" s="19" t="s">
        <v>78</v>
      </c>
    </row>
    <row r="1111" s="13" customFormat="1">
      <c r="A1111" s="13"/>
      <c r="B1111" s="224"/>
      <c r="C1111" s="225"/>
      <c r="D1111" s="226" t="s">
        <v>186</v>
      </c>
      <c r="E1111" s="227" t="s">
        <v>19</v>
      </c>
      <c r="F1111" s="228" t="s">
        <v>187</v>
      </c>
      <c r="G1111" s="225"/>
      <c r="H1111" s="227" t="s">
        <v>19</v>
      </c>
      <c r="I1111" s="229"/>
      <c r="J1111" s="225"/>
      <c r="K1111" s="225"/>
      <c r="L1111" s="230"/>
      <c r="M1111" s="231"/>
      <c r="N1111" s="232"/>
      <c r="O1111" s="232"/>
      <c r="P1111" s="232"/>
      <c r="Q1111" s="232"/>
      <c r="R1111" s="232"/>
      <c r="S1111" s="232"/>
      <c r="T1111" s="23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4" t="s">
        <v>186</v>
      </c>
      <c r="AU1111" s="234" t="s">
        <v>78</v>
      </c>
      <c r="AV1111" s="13" t="s">
        <v>76</v>
      </c>
      <c r="AW1111" s="13" t="s">
        <v>188</v>
      </c>
      <c r="AX1111" s="13" t="s">
        <v>68</v>
      </c>
      <c r="AY1111" s="234" t="s">
        <v>175</v>
      </c>
    </row>
    <row r="1112" s="13" customFormat="1">
      <c r="A1112" s="13"/>
      <c r="B1112" s="224"/>
      <c r="C1112" s="225"/>
      <c r="D1112" s="226" t="s">
        <v>186</v>
      </c>
      <c r="E1112" s="227" t="s">
        <v>19</v>
      </c>
      <c r="F1112" s="228" t="s">
        <v>189</v>
      </c>
      <c r="G1112" s="225"/>
      <c r="H1112" s="227" t="s">
        <v>19</v>
      </c>
      <c r="I1112" s="229"/>
      <c r="J1112" s="225"/>
      <c r="K1112" s="225"/>
      <c r="L1112" s="230"/>
      <c r="M1112" s="231"/>
      <c r="N1112" s="232"/>
      <c r="O1112" s="232"/>
      <c r="P1112" s="232"/>
      <c r="Q1112" s="232"/>
      <c r="R1112" s="232"/>
      <c r="S1112" s="232"/>
      <c r="T1112" s="23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4" t="s">
        <v>186</v>
      </c>
      <c r="AU1112" s="234" t="s">
        <v>78</v>
      </c>
      <c r="AV1112" s="13" t="s">
        <v>76</v>
      </c>
      <c r="AW1112" s="13" t="s">
        <v>188</v>
      </c>
      <c r="AX1112" s="13" t="s">
        <v>68</v>
      </c>
      <c r="AY1112" s="234" t="s">
        <v>175</v>
      </c>
    </row>
    <row r="1113" s="13" customFormat="1">
      <c r="A1113" s="13"/>
      <c r="B1113" s="224"/>
      <c r="C1113" s="225"/>
      <c r="D1113" s="226" t="s">
        <v>186</v>
      </c>
      <c r="E1113" s="227" t="s">
        <v>19</v>
      </c>
      <c r="F1113" s="228" t="s">
        <v>1070</v>
      </c>
      <c r="G1113" s="225"/>
      <c r="H1113" s="227" t="s">
        <v>19</v>
      </c>
      <c r="I1113" s="229"/>
      <c r="J1113" s="225"/>
      <c r="K1113" s="225"/>
      <c r="L1113" s="230"/>
      <c r="M1113" s="231"/>
      <c r="N1113" s="232"/>
      <c r="O1113" s="232"/>
      <c r="P1113" s="232"/>
      <c r="Q1113" s="232"/>
      <c r="R1113" s="232"/>
      <c r="S1113" s="232"/>
      <c r="T1113" s="23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4" t="s">
        <v>186</v>
      </c>
      <c r="AU1113" s="234" t="s">
        <v>78</v>
      </c>
      <c r="AV1113" s="13" t="s">
        <v>76</v>
      </c>
      <c r="AW1113" s="13" t="s">
        <v>188</v>
      </c>
      <c r="AX1113" s="13" t="s">
        <v>68</v>
      </c>
      <c r="AY1113" s="234" t="s">
        <v>175</v>
      </c>
    </row>
    <row r="1114" s="13" customFormat="1">
      <c r="A1114" s="13"/>
      <c r="B1114" s="224"/>
      <c r="C1114" s="225"/>
      <c r="D1114" s="226" t="s">
        <v>186</v>
      </c>
      <c r="E1114" s="227" t="s">
        <v>19</v>
      </c>
      <c r="F1114" s="228" t="s">
        <v>425</v>
      </c>
      <c r="G1114" s="225"/>
      <c r="H1114" s="227" t="s">
        <v>19</v>
      </c>
      <c r="I1114" s="229"/>
      <c r="J1114" s="225"/>
      <c r="K1114" s="225"/>
      <c r="L1114" s="230"/>
      <c r="M1114" s="231"/>
      <c r="N1114" s="232"/>
      <c r="O1114" s="232"/>
      <c r="P1114" s="232"/>
      <c r="Q1114" s="232"/>
      <c r="R1114" s="232"/>
      <c r="S1114" s="232"/>
      <c r="T1114" s="23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4" t="s">
        <v>186</v>
      </c>
      <c r="AU1114" s="234" t="s">
        <v>78</v>
      </c>
      <c r="AV1114" s="13" t="s">
        <v>76</v>
      </c>
      <c r="AW1114" s="13" t="s">
        <v>188</v>
      </c>
      <c r="AX1114" s="13" t="s">
        <v>68</v>
      </c>
      <c r="AY1114" s="234" t="s">
        <v>175</v>
      </c>
    </row>
    <row r="1115" s="14" customFormat="1">
      <c r="A1115" s="14"/>
      <c r="B1115" s="235"/>
      <c r="C1115" s="236"/>
      <c r="D1115" s="226" t="s">
        <v>186</v>
      </c>
      <c r="E1115" s="237" t="s">
        <v>19</v>
      </c>
      <c r="F1115" s="238" t="s">
        <v>1117</v>
      </c>
      <c r="G1115" s="236"/>
      <c r="H1115" s="239">
        <v>29.687040000000003</v>
      </c>
      <c r="I1115" s="240"/>
      <c r="J1115" s="236"/>
      <c r="K1115" s="236"/>
      <c r="L1115" s="241"/>
      <c r="M1115" s="242"/>
      <c r="N1115" s="243"/>
      <c r="O1115" s="243"/>
      <c r="P1115" s="243"/>
      <c r="Q1115" s="243"/>
      <c r="R1115" s="243"/>
      <c r="S1115" s="243"/>
      <c r="T1115" s="24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5" t="s">
        <v>186</v>
      </c>
      <c r="AU1115" s="245" t="s">
        <v>78</v>
      </c>
      <c r="AV1115" s="14" t="s">
        <v>78</v>
      </c>
      <c r="AW1115" s="14" t="s">
        <v>188</v>
      </c>
      <c r="AX1115" s="14" t="s">
        <v>68</v>
      </c>
      <c r="AY1115" s="245" t="s">
        <v>175</v>
      </c>
    </row>
    <row r="1116" s="15" customFormat="1">
      <c r="A1116" s="15"/>
      <c r="B1116" s="246"/>
      <c r="C1116" s="247"/>
      <c r="D1116" s="226" t="s">
        <v>186</v>
      </c>
      <c r="E1116" s="248" t="s">
        <v>19</v>
      </c>
      <c r="F1116" s="249" t="s">
        <v>191</v>
      </c>
      <c r="G1116" s="247"/>
      <c r="H1116" s="250">
        <v>29.687040000000003</v>
      </c>
      <c r="I1116" s="251"/>
      <c r="J1116" s="247"/>
      <c r="K1116" s="247"/>
      <c r="L1116" s="252"/>
      <c r="M1116" s="253"/>
      <c r="N1116" s="254"/>
      <c r="O1116" s="254"/>
      <c r="P1116" s="254"/>
      <c r="Q1116" s="254"/>
      <c r="R1116" s="254"/>
      <c r="S1116" s="254"/>
      <c r="T1116" s="25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56" t="s">
        <v>186</v>
      </c>
      <c r="AU1116" s="256" t="s">
        <v>78</v>
      </c>
      <c r="AV1116" s="15" t="s">
        <v>182</v>
      </c>
      <c r="AW1116" s="15" t="s">
        <v>188</v>
      </c>
      <c r="AX1116" s="15" t="s">
        <v>76</v>
      </c>
      <c r="AY1116" s="256" t="s">
        <v>175</v>
      </c>
    </row>
    <row r="1117" s="2" customFormat="1" ht="33" customHeight="1">
      <c r="A1117" s="40"/>
      <c r="B1117" s="41"/>
      <c r="C1117" s="206" t="s">
        <v>1157</v>
      </c>
      <c r="D1117" s="206" t="s">
        <v>177</v>
      </c>
      <c r="E1117" s="207" t="s">
        <v>1158</v>
      </c>
      <c r="F1117" s="208" t="s">
        <v>1159</v>
      </c>
      <c r="G1117" s="209" t="s">
        <v>180</v>
      </c>
      <c r="H1117" s="210">
        <v>185.54400000000001</v>
      </c>
      <c r="I1117" s="211"/>
      <c r="J1117" s="212">
        <f>ROUND(I1117*H1117,2)</f>
        <v>0</v>
      </c>
      <c r="K1117" s="208" t="s">
        <v>181</v>
      </c>
      <c r="L1117" s="46"/>
      <c r="M1117" s="213" t="s">
        <v>19</v>
      </c>
      <c r="N1117" s="214" t="s">
        <v>39</v>
      </c>
      <c r="O1117" s="86"/>
      <c r="P1117" s="215">
        <f>O1117*H1117</f>
        <v>0</v>
      </c>
      <c r="Q1117" s="215">
        <v>0</v>
      </c>
      <c r="R1117" s="215">
        <f>Q1117*H1117</f>
        <v>0</v>
      </c>
      <c r="S1117" s="215">
        <v>0</v>
      </c>
      <c r="T1117" s="216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17" t="s">
        <v>182</v>
      </c>
      <c r="AT1117" s="217" t="s">
        <v>177</v>
      </c>
      <c r="AU1117" s="217" t="s">
        <v>78</v>
      </c>
      <c r="AY1117" s="19" t="s">
        <v>175</v>
      </c>
      <c r="BE1117" s="218">
        <f>IF(N1117="základní",J1117,0)</f>
        <v>0</v>
      </c>
      <c r="BF1117" s="218">
        <f>IF(N1117="snížená",J1117,0)</f>
        <v>0</v>
      </c>
      <c r="BG1117" s="218">
        <f>IF(N1117="zákl. přenesená",J1117,0)</f>
        <v>0</v>
      </c>
      <c r="BH1117" s="218">
        <f>IF(N1117="sníž. přenesená",J1117,0)</f>
        <v>0</v>
      </c>
      <c r="BI1117" s="218">
        <f>IF(N1117="nulová",J1117,0)</f>
        <v>0</v>
      </c>
      <c r="BJ1117" s="19" t="s">
        <v>76</v>
      </c>
      <c r="BK1117" s="218">
        <f>ROUND(I1117*H1117,2)</f>
        <v>0</v>
      </c>
      <c r="BL1117" s="19" t="s">
        <v>182</v>
      </c>
      <c r="BM1117" s="217" t="s">
        <v>1160</v>
      </c>
    </row>
    <row r="1118" s="2" customFormat="1">
      <c r="A1118" s="40"/>
      <c r="B1118" s="41"/>
      <c r="C1118" s="42"/>
      <c r="D1118" s="219" t="s">
        <v>184</v>
      </c>
      <c r="E1118" s="42"/>
      <c r="F1118" s="220" t="s">
        <v>1161</v>
      </c>
      <c r="G1118" s="42"/>
      <c r="H1118" s="42"/>
      <c r="I1118" s="221"/>
      <c r="J1118" s="42"/>
      <c r="K1118" s="42"/>
      <c r="L1118" s="46"/>
      <c r="M1118" s="222"/>
      <c r="N1118" s="223"/>
      <c r="O1118" s="86"/>
      <c r="P1118" s="86"/>
      <c r="Q1118" s="86"/>
      <c r="R1118" s="86"/>
      <c r="S1118" s="86"/>
      <c r="T1118" s="87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9" t="s">
        <v>184</v>
      </c>
      <c r="AU1118" s="19" t="s">
        <v>78</v>
      </c>
    </row>
    <row r="1119" s="13" customFormat="1">
      <c r="A1119" s="13"/>
      <c r="B1119" s="224"/>
      <c r="C1119" s="225"/>
      <c r="D1119" s="226" t="s">
        <v>186</v>
      </c>
      <c r="E1119" s="227" t="s">
        <v>19</v>
      </c>
      <c r="F1119" s="228" t="s">
        <v>187</v>
      </c>
      <c r="G1119" s="225"/>
      <c r="H1119" s="227" t="s">
        <v>19</v>
      </c>
      <c r="I1119" s="229"/>
      <c r="J1119" s="225"/>
      <c r="K1119" s="225"/>
      <c r="L1119" s="230"/>
      <c r="M1119" s="231"/>
      <c r="N1119" s="232"/>
      <c r="O1119" s="232"/>
      <c r="P1119" s="232"/>
      <c r="Q1119" s="232"/>
      <c r="R1119" s="232"/>
      <c r="S1119" s="232"/>
      <c r="T1119" s="23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4" t="s">
        <v>186</v>
      </c>
      <c r="AU1119" s="234" t="s">
        <v>78</v>
      </c>
      <c r="AV1119" s="13" t="s">
        <v>76</v>
      </c>
      <c r="AW1119" s="13" t="s">
        <v>188</v>
      </c>
      <c r="AX1119" s="13" t="s">
        <v>68</v>
      </c>
      <c r="AY1119" s="234" t="s">
        <v>175</v>
      </c>
    </row>
    <row r="1120" s="13" customFormat="1">
      <c r="A1120" s="13"/>
      <c r="B1120" s="224"/>
      <c r="C1120" s="225"/>
      <c r="D1120" s="226" t="s">
        <v>186</v>
      </c>
      <c r="E1120" s="227" t="s">
        <v>19</v>
      </c>
      <c r="F1120" s="228" t="s">
        <v>189</v>
      </c>
      <c r="G1120" s="225"/>
      <c r="H1120" s="227" t="s">
        <v>19</v>
      </c>
      <c r="I1120" s="229"/>
      <c r="J1120" s="225"/>
      <c r="K1120" s="225"/>
      <c r="L1120" s="230"/>
      <c r="M1120" s="231"/>
      <c r="N1120" s="232"/>
      <c r="O1120" s="232"/>
      <c r="P1120" s="232"/>
      <c r="Q1120" s="232"/>
      <c r="R1120" s="232"/>
      <c r="S1120" s="232"/>
      <c r="T1120" s="23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4" t="s">
        <v>186</v>
      </c>
      <c r="AU1120" s="234" t="s">
        <v>78</v>
      </c>
      <c r="AV1120" s="13" t="s">
        <v>76</v>
      </c>
      <c r="AW1120" s="13" t="s">
        <v>188</v>
      </c>
      <c r="AX1120" s="13" t="s">
        <v>68</v>
      </c>
      <c r="AY1120" s="234" t="s">
        <v>175</v>
      </c>
    </row>
    <row r="1121" s="13" customFormat="1">
      <c r="A1121" s="13"/>
      <c r="B1121" s="224"/>
      <c r="C1121" s="225"/>
      <c r="D1121" s="226" t="s">
        <v>186</v>
      </c>
      <c r="E1121" s="227" t="s">
        <v>19</v>
      </c>
      <c r="F1121" s="228" t="s">
        <v>1070</v>
      </c>
      <c r="G1121" s="225"/>
      <c r="H1121" s="227" t="s">
        <v>19</v>
      </c>
      <c r="I1121" s="229"/>
      <c r="J1121" s="225"/>
      <c r="K1121" s="225"/>
      <c r="L1121" s="230"/>
      <c r="M1121" s="231"/>
      <c r="N1121" s="232"/>
      <c r="O1121" s="232"/>
      <c r="P1121" s="232"/>
      <c r="Q1121" s="232"/>
      <c r="R1121" s="232"/>
      <c r="S1121" s="232"/>
      <c r="T1121" s="23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4" t="s">
        <v>186</v>
      </c>
      <c r="AU1121" s="234" t="s">
        <v>78</v>
      </c>
      <c r="AV1121" s="13" t="s">
        <v>76</v>
      </c>
      <c r="AW1121" s="13" t="s">
        <v>188</v>
      </c>
      <c r="AX1121" s="13" t="s">
        <v>68</v>
      </c>
      <c r="AY1121" s="234" t="s">
        <v>175</v>
      </c>
    </row>
    <row r="1122" s="13" customFormat="1">
      <c r="A1122" s="13"/>
      <c r="B1122" s="224"/>
      <c r="C1122" s="225"/>
      <c r="D1122" s="226" t="s">
        <v>186</v>
      </c>
      <c r="E1122" s="227" t="s">
        <v>19</v>
      </c>
      <c r="F1122" s="228" t="s">
        <v>425</v>
      </c>
      <c r="G1122" s="225"/>
      <c r="H1122" s="227" t="s">
        <v>19</v>
      </c>
      <c r="I1122" s="229"/>
      <c r="J1122" s="225"/>
      <c r="K1122" s="225"/>
      <c r="L1122" s="230"/>
      <c r="M1122" s="231"/>
      <c r="N1122" s="232"/>
      <c r="O1122" s="232"/>
      <c r="P1122" s="232"/>
      <c r="Q1122" s="232"/>
      <c r="R1122" s="232"/>
      <c r="S1122" s="232"/>
      <c r="T1122" s="23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4" t="s">
        <v>186</v>
      </c>
      <c r="AU1122" s="234" t="s">
        <v>78</v>
      </c>
      <c r="AV1122" s="13" t="s">
        <v>76</v>
      </c>
      <c r="AW1122" s="13" t="s">
        <v>188</v>
      </c>
      <c r="AX1122" s="13" t="s">
        <v>68</v>
      </c>
      <c r="AY1122" s="234" t="s">
        <v>175</v>
      </c>
    </row>
    <row r="1123" s="14" customFormat="1">
      <c r="A1123" s="14"/>
      <c r="B1123" s="235"/>
      <c r="C1123" s="236"/>
      <c r="D1123" s="226" t="s">
        <v>186</v>
      </c>
      <c r="E1123" s="237" t="s">
        <v>19</v>
      </c>
      <c r="F1123" s="238" t="s">
        <v>1071</v>
      </c>
      <c r="G1123" s="236"/>
      <c r="H1123" s="239">
        <v>185.54400000000001</v>
      </c>
      <c r="I1123" s="240"/>
      <c r="J1123" s="236"/>
      <c r="K1123" s="236"/>
      <c r="L1123" s="241"/>
      <c r="M1123" s="242"/>
      <c r="N1123" s="243"/>
      <c r="O1123" s="243"/>
      <c r="P1123" s="243"/>
      <c r="Q1123" s="243"/>
      <c r="R1123" s="243"/>
      <c r="S1123" s="243"/>
      <c r="T1123" s="24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45" t="s">
        <v>186</v>
      </c>
      <c r="AU1123" s="245" t="s">
        <v>78</v>
      </c>
      <c r="AV1123" s="14" t="s">
        <v>78</v>
      </c>
      <c r="AW1123" s="14" t="s">
        <v>188</v>
      </c>
      <c r="AX1123" s="14" t="s">
        <v>68</v>
      </c>
      <c r="AY1123" s="245" t="s">
        <v>175</v>
      </c>
    </row>
    <row r="1124" s="15" customFormat="1">
      <c r="A1124" s="15"/>
      <c r="B1124" s="246"/>
      <c r="C1124" s="247"/>
      <c r="D1124" s="226" t="s">
        <v>186</v>
      </c>
      <c r="E1124" s="248" t="s">
        <v>19</v>
      </c>
      <c r="F1124" s="249" t="s">
        <v>191</v>
      </c>
      <c r="G1124" s="247"/>
      <c r="H1124" s="250">
        <v>185.54400000000001</v>
      </c>
      <c r="I1124" s="251"/>
      <c r="J1124" s="247"/>
      <c r="K1124" s="247"/>
      <c r="L1124" s="252"/>
      <c r="M1124" s="253"/>
      <c r="N1124" s="254"/>
      <c r="O1124" s="254"/>
      <c r="P1124" s="254"/>
      <c r="Q1124" s="254"/>
      <c r="R1124" s="254"/>
      <c r="S1124" s="254"/>
      <c r="T1124" s="25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56" t="s">
        <v>186</v>
      </c>
      <c r="AU1124" s="256" t="s">
        <v>78</v>
      </c>
      <c r="AV1124" s="15" t="s">
        <v>182</v>
      </c>
      <c r="AW1124" s="15" t="s">
        <v>188</v>
      </c>
      <c r="AX1124" s="15" t="s">
        <v>76</v>
      </c>
      <c r="AY1124" s="256" t="s">
        <v>175</v>
      </c>
    </row>
    <row r="1125" s="2" customFormat="1" ht="16.5" customHeight="1">
      <c r="A1125" s="40"/>
      <c r="B1125" s="41"/>
      <c r="C1125" s="206" t="s">
        <v>1162</v>
      </c>
      <c r="D1125" s="206" t="s">
        <v>177</v>
      </c>
      <c r="E1125" s="207" t="s">
        <v>1163</v>
      </c>
      <c r="F1125" s="208" t="s">
        <v>1164</v>
      </c>
      <c r="G1125" s="209" t="s">
        <v>180</v>
      </c>
      <c r="H1125" s="210">
        <v>2.8340000000000001</v>
      </c>
      <c r="I1125" s="211"/>
      <c r="J1125" s="212">
        <f>ROUND(I1125*H1125,2)</f>
        <v>0</v>
      </c>
      <c r="K1125" s="208" t="s">
        <v>181</v>
      </c>
      <c r="L1125" s="46"/>
      <c r="M1125" s="213" t="s">
        <v>19</v>
      </c>
      <c r="N1125" s="214" t="s">
        <v>39</v>
      </c>
      <c r="O1125" s="86"/>
      <c r="P1125" s="215">
        <f>O1125*H1125</f>
        <v>0</v>
      </c>
      <c r="Q1125" s="215">
        <v>0</v>
      </c>
      <c r="R1125" s="215">
        <f>Q1125*H1125</f>
        <v>0</v>
      </c>
      <c r="S1125" s="215">
        <v>0</v>
      </c>
      <c r="T1125" s="216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17" t="s">
        <v>182</v>
      </c>
      <c r="AT1125" s="217" t="s">
        <v>177</v>
      </c>
      <c r="AU1125" s="217" t="s">
        <v>78</v>
      </c>
      <c r="AY1125" s="19" t="s">
        <v>175</v>
      </c>
      <c r="BE1125" s="218">
        <f>IF(N1125="základní",J1125,0)</f>
        <v>0</v>
      </c>
      <c r="BF1125" s="218">
        <f>IF(N1125="snížená",J1125,0)</f>
        <v>0</v>
      </c>
      <c r="BG1125" s="218">
        <f>IF(N1125="zákl. přenesená",J1125,0)</f>
        <v>0</v>
      </c>
      <c r="BH1125" s="218">
        <f>IF(N1125="sníž. přenesená",J1125,0)</f>
        <v>0</v>
      </c>
      <c r="BI1125" s="218">
        <f>IF(N1125="nulová",J1125,0)</f>
        <v>0</v>
      </c>
      <c r="BJ1125" s="19" t="s">
        <v>76</v>
      </c>
      <c r="BK1125" s="218">
        <f>ROUND(I1125*H1125,2)</f>
        <v>0</v>
      </c>
      <c r="BL1125" s="19" t="s">
        <v>182</v>
      </c>
      <c r="BM1125" s="217" t="s">
        <v>1165</v>
      </c>
    </row>
    <row r="1126" s="2" customFormat="1">
      <c r="A1126" s="40"/>
      <c r="B1126" s="41"/>
      <c r="C1126" s="42"/>
      <c r="D1126" s="219" t="s">
        <v>184</v>
      </c>
      <c r="E1126" s="42"/>
      <c r="F1126" s="220" t="s">
        <v>1166</v>
      </c>
      <c r="G1126" s="42"/>
      <c r="H1126" s="42"/>
      <c r="I1126" s="221"/>
      <c r="J1126" s="42"/>
      <c r="K1126" s="42"/>
      <c r="L1126" s="46"/>
      <c r="M1126" s="222"/>
      <c r="N1126" s="223"/>
      <c r="O1126" s="86"/>
      <c r="P1126" s="86"/>
      <c r="Q1126" s="86"/>
      <c r="R1126" s="86"/>
      <c r="S1126" s="86"/>
      <c r="T1126" s="87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9" t="s">
        <v>184</v>
      </c>
      <c r="AU1126" s="19" t="s">
        <v>78</v>
      </c>
    </row>
    <row r="1127" s="13" customFormat="1">
      <c r="A1127" s="13"/>
      <c r="B1127" s="224"/>
      <c r="C1127" s="225"/>
      <c r="D1127" s="226" t="s">
        <v>186</v>
      </c>
      <c r="E1127" s="227" t="s">
        <v>19</v>
      </c>
      <c r="F1127" s="228" t="s">
        <v>187</v>
      </c>
      <c r="G1127" s="225"/>
      <c r="H1127" s="227" t="s">
        <v>19</v>
      </c>
      <c r="I1127" s="229"/>
      <c r="J1127" s="225"/>
      <c r="K1127" s="225"/>
      <c r="L1127" s="230"/>
      <c r="M1127" s="231"/>
      <c r="N1127" s="232"/>
      <c r="O1127" s="232"/>
      <c r="P1127" s="232"/>
      <c r="Q1127" s="232"/>
      <c r="R1127" s="232"/>
      <c r="S1127" s="232"/>
      <c r="T1127" s="23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4" t="s">
        <v>186</v>
      </c>
      <c r="AU1127" s="234" t="s">
        <v>78</v>
      </c>
      <c r="AV1127" s="13" t="s">
        <v>76</v>
      </c>
      <c r="AW1127" s="13" t="s">
        <v>188</v>
      </c>
      <c r="AX1127" s="13" t="s">
        <v>68</v>
      </c>
      <c r="AY1127" s="234" t="s">
        <v>175</v>
      </c>
    </row>
    <row r="1128" s="13" customFormat="1">
      <c r="A1128" s="13"/>
      <c r="B1128" s="224"/>
      <c r="C1128" s="225"/>
      <c r="D1128" s="226" t="s">
        <v>186</v>
      </c>
      <c r="E1128" s="227" t="s">
        <v>19</v>
      </c>
      <c r="F1128" s="228" t="s">
        <v>189</v>
      </c>
      <c r="G1128" s="225"/>
      <c r="H1128" s="227" t="s">
        <v>19</v>
      </c>
      <c r="I1128" s="229"/>
      <c r="J1128" s="225"/>
      <c r="K1128" s="225"/>
      <c r="L1128" s="230"/>
      <c r="M1128" s="231"/>
      <c r="N1128" s="232"/>
      <c r="O1128" s="232"/>
      <c r="P1128" s="232"/>
      <c r="Q1128" s="232"/>
      <c r="R1128" s="232"/>
      <c r="S1128" s="232"/>
      <c r="T1128" s="23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4" t="s">
        <v>186</v>
      </c>
      <c r="AU1128" s="234" t="s">
        <v>78</v>
      </c>
      <c r="AV1128" s="13" t="s">
        <v>76</v>
      </c>
      <c r="AW1128" s="13" t="s">
        <v>188</v>
      </c>
      <c r="AX1128" s="13" t="s">
        <v>68</v>
      </c>
      <c r="AY1128" s="234" t="s">
        <v>175</v>
      </c>
    </row>
    <row r="1129" s="13" customFormat="1">
      <c r="A1129" s="13"/>
      <c r="B1129" s="224"/>
      <c r="C1129" s="225"/>
      <c r="D1129" s="226" t="s">
        <v>186</v>
      </c>
      <c r="E1129" s="227" t="s">
        <v>19</v>
      </c>
      <c r="F1129" s="228" t="s">
        <v>425</v>
      </c>
      <c r="G1129" s="225"/>
      <c r="H1129" s="227" t="s">
        <v>19</v>
      </c>
      <c r="I1129" s="229"/>
      <c r="J1129" s="225"/>
      <c r="K1129" s="225"/>
      <c r="L1129" s="230"/>
      <c r="M1129" s="231"/>
      <c r="N1129" s="232"/>
      <c r="O1129" s="232"/>
      <c r="P1129" s="232"/>
      <c r="Q1129" s="232"/>
      <c r="R1129" s="232"/>
      <c r="S1129" s="232"/>
      <c r="T1129" s="23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4" t="s">
        <v>186</v>
      </c>
      <c r="AU1129" s="234" t="s">
        <v>78</v>
      </c>
      <c r="AV1129" s="13" t="s">
        <v>76</v>
      </c>
      <c r="AW1129" s="13" t="s">
        <v>188</v>
      </c>
      <c r="AX1129" s="13" t="s">
        <v>68</v>
      </c>
      <c r="AY1129" s="234" t="s">
        <v>175</v>
      </c>
    </row>
    <row r="1130" s="14" customFormat="1">
      <c r="A1130" s="14"/>
      <c r="B1130" s="235"/>
      <c r="C1130" s="236"/>
      <c r="D1130" s="226" t="s">
        <v>186</v>
      </c>
      <c r="E1130" s="237" t="s">
        <v>19</v>
      </c>
      <c r="F1130" s="238" t="s">
        <v>1167</v>
      </c>
      <c r="G1130" s="236"/>
      <c r="H1130" s="239">
        <v>1.5680000000000001</v>
      </c>
      <c r="I1130" s="240"/>
      <c r="J1130" s="236"/>
      <c r="K1130" s="236"/>
      <c r="L1130" s="241"/>
      <c r="M1130" s="242"/>
      <c r="N1130" s="243"/>
      <c r="O1130" s="243"/>
      <c r="P1130" s="243"/>
      <c r="Q1130" s="243"/>
      <c r="R1130" s="243"/>
      <c r="S1130" s="243"/>
      <c r="T1130" s="24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45" t="s">
        <v>186</v>
      </c>
      <c r="AU1130" s="245" t="s">
        <v>78</v>
      </c>
      <c r="AV1130" s="14" t="s">
        <v>78</v>
      </c>
      <c r="AW1130" s="14" t="s">
        <v>188</v>
      </c>
      <c r="AX1130" s="14" t="s">
        <v>68</v>
      </c>
      <c r="AY1130" s="245" t="s">
        <v>175</v>
      </c>
    </row>
    <row r="1131" s="14" customFormat="1">
      <c r="A1131" s="14"/>
      <c r="B1131" s="235"/>
      <c r="C1131" s="236"/>
      <c r="D1131" s="226" t="s">
        <v>186</v>
      </c>
      <c r="E1131" s="237" t="s">
        <v>19</v>
      </c>
      <c r="F1131" s="238" t="s">
        <v>1168</v>
      </c>
      <c r="G1131" s="236"/>
      <c r="H1131" s="239">
        <v>0.67599999999999993</v>
      </c>
      <c r="I1131" s="240"/>
      <c r="J1131" s="236"/>
      <c r="K1131" s="236"/>
      <c r="L1131" s="241"/>
      <c r="M1131" s="242"/>
      <c r="N1131" s="243"/>
      <c r="O1131" s="243"/>
      <c r="P1131" s="243"/>
      <c r="Q1131" s="243"/>
      <c r="R1131" s="243"/>
      <c r="S1131" s="243"/>
      <c r="T1131" s="24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5" t="s">
        <v>186</v>
      </c>
      <c r="AU1131" s="245" t="s">
        <v>78</v>
      </c>
      <c r="AV1131" s="14" t="s">
        <v>78</v>
      </c>
      <c r="AW1131" s="14" t="s">
        <v>188</v>
      </c>
      <c r="AX1131" s="14" t="s">
        <v>68</v>
      </c>
      <c r="AY1131" s="245" t="s">
        <v>175</v>
      </c>
    </row>
    <row r="1132" s="13" customFormat="1">
      <c r="A1132" s="13"/>
      <c r="B1132" s="224"/>
      <c r="C1132" s="225"/>
      <c r="D1132" s="226" t="s">
        <v>186</v>
      </c>
      <c r="E1132" s="227" t="s">
        <v>19</v>
      </c>
      <c r="F1132" s="228" t="s">
        <v>189</v>
      </c>
      <c r="G1132" s="225"/>
      <c r="H1132" s="227" t="s">
        <v>19</v>
      </c>
      <c r="I1132" s="229"/>
      <c r="J1132" s="225"/>
      <c r="K1132" s="225"/>
      <c r="L1132" s="230"/>
      <c r="M1132" s="231"/>
      <c r="N1132" s="232"/>
      <c r="O1132" s="232"/>
      <c r="P1132" s="232"/>
      <c r="Q1132" s="232"/>
      <c r="R1132" s="232"/>
      <c r="S1132" s="232"/>
      <c r="T1132" s="23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4" t="s">
        <v>186</v>
      </c>
      <c r="AU1132" s="234" t="s">
        <v>78</v>
      </c>
      <c r="AV1132" s="13" t="s">
        <v>76</v>
      </c>
      <c r="AW1132" s="13" t="s">
        <v>188</v>
      </c>
      <c r="AX1132" s="13" t="s">
        <v>68</v>
      </c>
      <c r="AY1132" s="234" t="s">
        <v>175</v>
      </c>
    </row>
    <row r="1133" s="13" customFormat="1">
      <c r="A1133" s="13"/>
      <c r="B1133" s="224"/>
      <c r="C1133" s="225"/>
      <c r="D1133" s="226" t="s">
        <v>186</v>
      </c>
      <c r="E1133" s="227" t="s">
        <v>19</v>
      </c>
      <c r="F1133" s="228" t="s">
        <v>428</v>
      </c>
      <c r="G1133" s="225"/>
      <c r="H1133" s="227" t="s">
        <v>19</v>
      </c>
      <c r="I1133" s="229"/>
      <c r="J1133" s="225"/>
      <c r="K1133" s="225"/>
      <c r="L1133" s="230"/>
      <c r="M1133" s="231"/>
      <c r="N1133" s="232"/>
      <c r="O1133" s="232"/>
      <c r="P1133" s="232"/>
      <c r="Q1133" s="232"/>
      <c r="R1133" s="232"/>
      <c r="S1133" s="232"/>
      <c r="T1133" s="23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4" t="s">
        <v>186</v>
      </c>
      <c r="AU1133" s="234" t="s">
        <v>78</v>
      </c>
      <c r="AV1133" s="13" t="s">
        <v>76</v>
      </c>
      <c r="AW1133" s="13" t="s">
        <v>188</v>
      </c>
      <c r="AX1133" s="13" t="s">
        <v>68</v>
      </c>
      <c r="AY1133" s="234" t="s">
        <v>175</v>
      </c>
    </row>
    <row r="1134" s="14" customFormat="1">
      <c r="A1134" s="14"/>
      <c r="B1134" s="235"/>
      <c r="C1134" s="236"/>
      <c r="D1134" s="226" t="s">
        <v>186</v>
      </c>
      <c r="E1134" s="237" t="s">
        <v>19</v>
      </c>
      <c r="F1134" s="238" t="s">
        <v>1169</v>
      </c>
      <c r="G1134" s="236"/>
      <c r="H1134" s="239">
        <v>0.58960000000000001</v>
      </c>
      <c r="I1134" s="240"/>
      <c r="J1134" s="236"/>
      <c r="K1134" s="236"/>
      <c r="L1134" s="241"/>
      <c r="M1134" s="242"/>
      <c r="N1134" s="243"/>
      <c r="O1134" s="243"/>
      <c r="P1134" s="243"/>
      <c r="Q1134" s="243"/>
      <c r="R1134" s="243"/>
      <c r="S1134" s="243"/>
      <c r="T1134" s="24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45" t="s">
        <v>186</v>
      </c>
      <c r="AU1134" s="245" t="s">
        <v>78</v>
      </c>
      <c r="AV1134" s="14" t="s">
        <v>78</v>
      </c>
      <c r="AW1134" s="14" t="s">
        <v>188</v>
      </c>
      <c r="AX1134" s="14" t="s">
        <v>68</v>
      </c>
      <c r="AY1134" s="245" t="s">
        <v>175</v>
      </c>
    </row>
    <row r="1135" s="15" customFormat="1">
      <c r="A1135" s="15"/>
      <c r="B1135" s="246"/>
      <c r="C1135" s="247"/>
      <c r="D1135" s="226" t="s">
        <v>186</v>
      </c>
      <c r="E1135" s="248" t="s">
        <v>19</v>
      </c>
      <c r="F1135" s="249" t="s">
        <v>191</v>
      </c>
      <c r="G1135" s="247"/>
      <c r="H1135" s="250">
        <v>2.8335999999999997</v>
      </c>
      <c r="I1135" s="251"/>
      <c r="J1135" s="247"/>
      <c r="K1135" s="247"/>
      <c r="L1135" s="252"/>
      <c r="M1135" s="253"/>
      <c r="N1135" s="254"/>
      <c r="O1135" s="254"/>
      <c r="P1135" s="254"/>
      <c r="Q1135" s="254"/>
      <c r="R1135" s="254"/>
      <c r="S1135" s="254"/>
      <c r="T1135" s="25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56" t="s">
        <v>186</v>
      </c>
      <c r="AU1135" s="256" t="s">
        <v>78</v>
      </c>
      <c r="AV1135" s="15" t="s">
        <v>182</v>
      </c>
      <c r="AW1135" s="15" t="s">
        <v>188</v>
      </c>
      <c r="AX1135" s="15" t="s">
        <v>76</v>
      </c>
      <c r="AY1135" s="256" t="s">
        <v>175</v>
      </c>
    </row>
    <row r="1136" s="2" customFormat="1" ht="16.5" customHeight="1">
      <c r="A1136" s="40"/>
      <c r="B1136" s="41"/>
      <c r="C1136" s="206" t="s">
        <v>1170</v>
      </c>
      <c r="D1136" s="206" t="s">
        <v>177</v>
      </c>
      <c r="E1136" s="207" t="s">
        <v>1171</v>
      </c>
      <c r="F1136" s="208" t="s">
        <v>1172</v>
      </c>
      <c r="G1136" s="209" t="s">
        <v>180</v>
      </c>
      <c r="H1136" s="210">
        <v>2.8340000000000001</v>
      </c>
      <c r="I1136" s="211"/>
      <c r="J1136" s="212">
        <f>ROUND(I1136*H1136,2)</f>
        <v>0</v>
      </c>
      <c r="K1136" s="208" t="s">
        <v>181</v>
      </c>
      <c r="L1136" s="46"/>
      <c r="M1136" s="213" t="s">
        <v>19</v>
      </c>
      <c r="N1136" s="214" t="s">
        <v>39</v>
      </c>
      <c r="O1136" s="86"/>
      <c r="P1136" s="215">
        <f>O1136*H1136</f>
        <v>0</v>
      </c>
      <c r="Q1136" s="215">
        <v>0</v>
      </c>
      <c r="R1136" s="215">
        <f>Q1136*H1136</f>
        <v>0</v>
      </c>
      <c r="S1136" s="215">
        <v>0</v>
      </c>
      <c r="T1136" s="216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17" t="s">
        <v>182</v>
      </c>
      <c r="AT1136" s="217" t="s">
        <v>177</v>
      </c>
      <c r="AU1136" s="217" t="s">
        <v>78</v>
      </c>
      <c r="AY1136" s="19" t="s">
        <v>175</v>
      </c>
      <c r="BE1136" s="218">
        <f>IF(N1136="základní",J1136,0)</f>
        <v>0</v>
      </c>
      <c r="BF1136" s="218">
        <f>IF(N1136="snížená",J1136,0)</f>
        <v>0</v>
      </c>
      <c r="BG1136" s="218">
        <f>IF(N1136="zákl. přenesená",J1136,0)</f>
        <v>0</v>
      </c>
      <c r="BH1136" s="218">
        <f>IF(N1136="sníž. přenesená",J1136,0)</f>
        <v>0</v>
      </c>
      <c r="BI1136" s="218">
        <f>IF(N1136="nulová",J1136,0)</f>
        <v>0</v>
      </c>
      <c r="BJ1136" s="19" t="s">
        <v>76</v>
      </c>
      <c r="BK1136" s="218">
        <f>ROUND(I1136*H1136,2)</f>
        <v>0</v>
      </c>
      <c r="BL1136" s="19" t="s">
        <v>182</v>
      </c>
      <c r="BM1136" s="217" t="s">
        <v>1173</v>
      </c>
    </row>
    <row r="1137" s="2" customFormat="1">
      <c r="A1137" s="40"/>
      <c r="B1137" s="41"/>
      <c r="C1137" s="42"/>
      <c r="D1137" s="219" t="s">
        <v>184</v>
      </c>
      <c r="E1137" s="42"/>
      <c r="F1137" s="220" t="s">
        <v>1174</v>
      </c>
      <c r="G1137" s="42"/>
      <c r="H1137" s="42"/>
      <c r="I1137" s="221"/>
      <c r="J1137" s="42"/>
      <c r="K1137" s="42"/>
      <c r="L1137" s="46"/>
      <c r="M1137" s="222"/>
      <c r="N1137" s="223"/>
      <c r="O1137" s="86"/>
      <c r="P1137" s="86"/>
      <c r="Q1137" s="86"/>
      <c r="R1137" s="86"/>
      <c r="S1137" s="86"/>
      <c r="T1137" s="87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T1137" s="19" t="s">
        <v>184</v>
      </c>
      <c r="AU1137" s="19" t="s">
        <v>78</v>
      </c>
    </row>
    <row r="1138" s="2" customFormat="1" ht="16.5" customHeight="1">
      <c r="A1138" s="40"/>
      <c r="B1138" s="41"/>
      <c r="C1138" s="206" t="s">
        <v>1175</v>
      </c>
      <c r="D1138" s="206" t="s">
        <v>177</v>
      </c>
      <c r="E1138" s="207" t="s">
        <v>1176</v>
      </c>
      <c r="F1138" s="208" t="s">
        <v>1177</v>
      </c>
      <c r="G1138" s="209" t="s">
        <v>265</v>
      </c>
      <c r="H1138" s="210">
        <v>3.496</v>
      </c>
      <c r="I1138" s="211"/>
      <c r="J1138" s="212">
        <f>ROUND(I1138*H1138,2)</f>
        <v>0</v>
      </c>
      <c r="K1138" s="208" t="s">
        <v>181</v>
      </c>
      <c r="L1138" s="46"/>
      <c r="M1138" s="213" t="s">
        <v>19</v>
      </c>
      <c r="N1138" s="214" t="s">
        <v>39</v>
      </c>
      <c r="O1138" s="86"/>
      <c r="P1138" s="215">
        <f>O1138*H1138</f>
        <v>0</v>
      </c>
      <c r="Q1138" s="215">
        <v>0</v>
      </c>
      <c r="R1138" s="215">
        <f>Q1138*H1138</f>
        <v>0</v>
      </c>
      <c r="S1138" s="215">
        <v>0</v>
      </c>
      <c r="T1138" s="216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17" t="s">
        <v>182</v>
      </c>
      <c r="AT1138" s="217" t="s">
        <v>177</v>
      </c>
      <c r="AU1138" s="217" t="s">
        <v>78</v>
      </c>
      <c r="AY1138" s="19" t="s">
        <v>175</v>
      </c>
      <c r="BE1138" s="218">
        <f>IF(N1138="základní",J1138,0)</f>
        <v>0</v>
      </c>
      <c r="BF1138" s="218">
        <f>IF(N1138="snížená",J1138,0)</f>
        <v>0</v>
      </c>
      <c r="BG1138" s="218">
        <f>IF(N1138="zákl. přenesená",J1138,0)</f>
        <v>0</v>
      </c>
      <c r="BH1138" s="218">
        <f>IF(N1138="sníž. přenesená",J1138,0)</f>
        <v>0</v>
      </c>
      <c r="BI1138" s="218">
        <f>IF(N1138="nulová",J1138,0)</f>
        <v>0</v>
      </c>
      <c r="BJ1138" s="19" t="s">
        <v>76</v>
      </c>
      <c r="BK1138" s="218">
        <f>ROUND(I1138*H1138,2)</f>
        <v>0</v>
      </c>
      <c r="BL1138" s="19" t="s">
        <v>182</v>
      </c>
      <c r="BM1138" s="217" t="s">
        <v>1178</v>
      </c>
    </row>
    <row r="1139" s="2" customFormat="1">
      <c r="A1139" s="40"/>
      <c r="B1139" s="41"/>
      <c r="C1139" s="42"/>
      <c r="D1139" s="219" t="s">
        <v>184</v>
      </c>
      <c r="E1139" s="42"/>
      <c r="F1139" s="220" t="s">
        <v>1179</v>
      </c>
      <c r="G1139" s="42"/>
      <c r="H1139" s="42"/>
      <c r="I1139" s="221"/>
      <c r="J1139" s="42"/>
      <c r="K1139" s="42"/>
      <c r="L1139" s="46"/>
      <c r="M1139" s="222"/>
      <c r="N1139" s="223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184</v>
      </c>
      <c r="AU1139" s="19" t="s">
        <v>78</v>
      </c>
    </row>
    <row r="1140" s="2" customFormat="1" ht="16.5" customHeight="1">
      <c r="A1140" s="40"/>
      <c r="B1140" s="41"/>
      <c r="C1140" s="206" t="s">
        <v>1180</v>
      </c>
      <c r="D1140" s="206" t="s">
        <v>177</v>
      </c>
      <c r="E1140" s="207" t="s">
        <v>1181</v>
      </c>
      <c r="F1140" s="208" t="s">
        <v>1182</v>
      </c>
      <c r="G1140" s="209" t="s">
        <v>194</v>
      </c>
      <c r="H1140" s="210">
        <v>15.711</v>
      </c>
      <c r="I1140" s="211"/>
      <c r="J1140" s="212">
        <f>ROUND(I1140*H1140,2)</f>
        <v>0</v>
      </c>
      <c r="K1140" s="208" t="s">
        <v>181</v>
      </c>
      <c r="L1140" s="46"/>
      <c r="M1140" s="213" t="s">
        <v>19</v>
      </c>
      <c r="N1140" s="214" t="s">
        <v>39</v>
      </c>
      <c r="O1140" s="86"/>
      <c r="P1140" s="215">
        <f>O1140*H1140</f>
        <v>0</v>
      </c>
      <c r="Q1140" s="215">
        <v>0</v>
      </c>
      <c r="R1140" s="215">
        <f>Q1140*H1140</f>
        <v>0</v>
      </c>
      <c r="S1140" s="215">
        <v>0</v>
      </c>
      <c r="T1140" s="216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17" t="s">
        <v>182</v>
      </c>
      <c r="AT1140" s="217" t="s">
        <v>177</v>
      </c>
      <c r="AU1140" s="217" t="s">
        <v>78</v>
      </c>
      <c r="AY1140" s="19" t="s">
        <v>175</v>
      </c>
      <c r="BE1140" s="218">
        <f>IF(N1140="základní",J1140,0)</f>
        <v>0</v>
      </c>
      <c r="BF1140" s="218">
        <f>IF(N1140="snížená",J1140,0)</f>
        <v>0</v>
      </c>
      <c r="BG1140" s="218">
        <f>IF(N1140="zákl. přenesená",J1140,0)</f>
        <v>0</v>
      </c>
      <c r="BH1140" s="218">
        <f>IF(N1140="sníž. přenesená",J1140,0)</f>
        <v>0</v>
      </c>
      <c r="BI1140" s="218">
        <f>IF(N1140="nulová",J1140,0)</f>
        <v>0</v>
      </c>
      <c r="BJ1140" s="19" t="s">
        <v>76</v>
      </c>
      <c r="BK1140" s="218">
        <f>ROUND(I1140*H1140,2)</f>
        <v>0</v>
      </c>
      <c r="BL1140" s="19" t="s">
        <v>182</v>
      </c>
      <c r="BM1140" s="217" t="s">
        <v>1183</v>
      </c>
    </row>
    <row r="1141" s="2" customFormat="1">
      <c r="A1141" s="40"/>
      <c r="B1141" s="41"/>
      <c r="C1141" s="42"/>
      <c r="D1141" s="219" t="s">
        <v>184</v>
      </c>
      <c r="E1141" s="42"/>
      <c r="F1141" s="220" t="s">
        <v>1184</v>
      </c>
      <c r="G1141" s="42"/>
      <c r="H1141" s="42"/>
      <c r="I1141" s="221"/>
      <c r="J1141" s="42"/>
      <c r="K1141" s="42"/>
      <c r="L1141" s="46"/>
      <c r="M1141" s="222"/>
      <c r="N1141" s="223"/>
      <c r="O1141" s="86"/>
      <c r="P1141" s="86"/>
      <c r="Q1141" s="86"/>
      <c r="R1141" s="86"/>
      <c r="S1141" s="86"/>
      <c r="T1141" s="87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T1141" s="19" t="s">
        <v>184</v>
      </c>
      <c r="AU1141" s="19" t="s">
        <v>78</v>
      </c>
    </row>
    <row r="1142" s="12" customFormat="1" ht="22.8" customHeight="1">
      <c r="A1142" s="12"/>
      <c r="B1142" s="190"/>
      <c r="C1142" s="191"/>
      <c r="D1142" s="192" t="s">
        <v>67</v>
      </c>
      <c r="E1142" s="204" t="s">
        <v>607</v>
      </c>
      <c r="F1142" s="204" t="s">
        <v>1185</v>
      </c>
      <c r="G1142" s="191"/>
      <c r="H1142" s="191"/>
      <c r="I1142" s="194"/>
      <c r="J1142" s="205">
        <f>BK1142</f>
        <v>0</v>
      </c>
      <c r="K1142" s="191"/>
      <c r="L1142" s="196"/>
      <c r="M1142" s="197"/>
      <c r="N1142" s="198"/>
      <c r="O1142" s="198"/>
      <c r="P1142" s="199">
        <f>SUM(P1143:P1150)</f>
        <v>0</v>
      </c>
      <c r="Q1142" s="198"/>
      <c r="R1142" s="199">
        <f>SUM(R1143:R1150)</f>
        <v>0</v>
      </c>
      <c r="S1142" s="198"/>
      <c r="T1142" s="200">
        <f>SUM(T1143:T1150)</f>
        <v>0</v>
      </c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R1142" s="201" t="s">
        <v>76</v>
      </c>
      <c r="AT1142" s="202" t="s">
        <v>67</v>
      </c>
      <c r="AU1142" s="202" t="s">
        <v>76</v>
      </c>
      <c r="AY1142" s="201" t="s">
        <v>175</v>
      </c>
      <c r="BK1142" s="203">
        <f>SUM(BK1143:BK1150)</f>
        <v>0</v>
      </c>
    </row>
    <row r="1143" s="2" customFormat="1" ht="33" customHeight="1">
      <c r="A1143" s="40"/>
      <c r="B1143" s="41"/>
      <c r="C1143" s="206" t="s">
        <v>1186</v>
      </c>
      <c r="D1143" s="206" t="s">
        <v>177</v>
      </c>
      <c r="E1143" s="207" t="s">
        <v>1187</v>
      </c>
      <c r="F1143" s="208" t="s">
        <v>1188</v>
      </c>
      <c r="G1143" s="209" t="s">
        <v>391</v>
      </c>
      <c r="H1143" s="210">
        <v>1</v>
      </c>
      <c r="I1143" s="211"/>
      <c r="J1143" s="212">
        <f>ROUND(I1143*H1143,2)</f>
        <v>0</v>
      </c>
      <c r="K1143" s="208" t="s">
        <v>181</v>
      </c>
      <c r="L1143" s="46"/>
      <c r="M1143" s="213" t="s">
        <v>19</v>
      </c>
      <c r="N1143" s="214" t="s">
        <v>39</v>
      </c>
      <c r="O1143" s="86"/>
      <c r="P1143" s="215">
        <f>O1143*H1143</f>
        <v>0</v>
      </c>
      <c r="Q1143" s="215">
        <v>0</v>
      </c>
      <c r="R1143" s="215">
        <f>Q1143*H1143</f>
        <v>0</v>
      </c>
      <c r="S1143" s="215">
        <v>0</v>
      </c>
      <c r="T1143" s="216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17" t="s">
        <v>182</v>
      </c>
      <c r="AT1143" s="217" t="s">
        <v>177</v>
      </c>
      <c r="AU1143" s="217" t="s">
        <v>78</v>
      </c>
      <c r="AY1143" s="19" t="s">
        <v>175</v>
      </c>
      <c r="BE1143" s="218">
        <f>IF(N1143="základní",J1143,0)</f>
        <v>0</v>
      </c>
      <c r="BF1143" s="218">
        <f>IF(N1143="snížená",J1143,0)</f>
        <v>0</v>
      </c>
      <c r="BG1143" s="218">
        <f>IF(N1143="zákl. přenesená",J1143,0)</f>
        <v>0</v>
      </c>
      <c r="BH1143" s="218">
        <f>IF(N1143="sníž. přenesená",J1143,0)</f>
        <v>0</v>
      </c>
      <c r="BI1143" s="218">
        <f>IF(N1143="nulová",J1143,0)</f>
        <v>0</v>
      </c>
      <c r="BJ1143" s="19" t="s">
        <v>76</v>
      </c>
      <c r="BK1143" s="218">
        <f>ROUND(I1143*H1143,2)</f>
        <v>0</v>
      </c>
      <c r="BL1143" s="19" t="s">
        <v>182</v>
      </c>
      <c r="BM1143" s="217" t="s">
        <v>1189</v>
      </c>
    </row>
    <row r="1144" s="2" customFormat="1">
      <c r="A1144" s="40"/>
      <c r="B1144" s="41"/>
      <c r="C1144" s="42"/>
      <c r="D1144" s="219" t="s">
        <v>184</v>
      </c>
      <c r="E1144" s="42"/>
      <c r="F1144" s="220" t="s">
        <v>1190</v>
      </c>
      <c r="G1144" s="42"/>
      <c r="H1144" s="42"/>
      <c r="I1144" s="221"/>
      <c r="J1144" s="42"/>
      <c r="K1144" s="42"/>
      <c r="L1144" s="46"/>
      <c r="M1144" s="222"/>
      <c r="N1144" s="223"/>
      <c r="O1144" s="86"/>
      <c r="P1144" s="86"/>
      <c r="Q1144" s="86"/>
      <c r="R1144" s="86"/>
      <c r="S1144" s="86"/>
      <c r="T1144" s="87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184</v>
      </c>
      <c r="AU1144" s="19" t="s">
        <v>78</v>
      </c>
    </row>
    <row r="1145" s="13" customFormat="1">
      <c r="A1145" s="13"/>
      <c r="B1145" s="224"/>
      <c r="C1145" s="225"/>
      <c r="D1145" s="226" t="s">
        <v>186</v>
      </c>
      <c r="E1145" s="227" t="s">
        <v>19</v>
      </c>
      <c r="F1145" s="228" t="s">
        <v>187</v>
      </c>
      <c r="G1145" s="225"/>
      <c r="H1145" s="227" t="s">
        <v>19</v>
      </c>
      <c r="I1145" s="229"/>
      <c r="J1145" s="225"/>
      <c r="K1145" s="225"/>
      <c r="L1145" s="230"/>
      <c r="M1145" s="231"/>
      <c r="N1145" s="232"/>
      <c r="O1145" s="232"/>
      <c r="P1145" s="232"/>
      <c r="Q1145" s="232"/>
      <c r="R1145" s="232"/>
      <c r="S1145" s="232"/>
      <c r="T1145" s="23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4" t="s">
        <v>186</v>
      </c>
      <c r="AU1145" s="234" t="s">
        <v>78</v>
      </c>
      <c r="AV1145" s="13" t="s">
        <v>76</v>
      </c>
      <c r="AW1145" s="13" t="s">
        <v>188</v>
      </c>
      <c r="AX1145" s="13" t="s">
        <v>68</v>
      </c>
      <c r="AY1145" s="234" t="s">
        <v>175</v>
      </c>
    </row>
    <row r="1146" s="13" customFormat="1">
      <c r="A1146" s="13"/>
      <c r="B1146" s="224"/>
      <c r="C1146" s="225"/>
      <c r="D1146" s="226" t="s">
        <v>186</v>
      </c>
      <c r="E1146" s="227" t="s">
        <v>19</v>
      </c>
      <c r="F1146" s="228" t="s">
        <v>189</v>
      </c>
      <c r="G1146" s="225"/>
      <c r="H1146" s="227" t="s">
        <v>19</v>
      </c>
      <c r="I1146" s="229"/>
      <c r="J1146" s="225"/>
      <c r="K1146" s="225"/>
      <c r="L1146" s="230"/>
      <c r="M1146" s="231"/>
      <c r="N1146" s="232"/>
      <c r="O1146" s="232"/>
      <c r="P1146" s="232"/>
      <c r="Q1146" s="232"/>
      <c r="R1146" s="232"/>
      <c r="S1146" s="232"/>
      <c r="T1146" s="23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4" t="s">
        <v>186</v>
      </c>
      <c r="AU1146" s="234" t="s">
        <v>78</v>
      </c>
      <c r="AV1146" s="13" t="s">
        <v>76</v>
      </c>
      <c r="AW1146" s="13" t="s">
        <v>188</v>
      </c>
      <c r="AX1146" s="13" t="s">
        <v>68</v>
      </c>
      <c r="AY1146" s="234" t="s">
        <v>175</v>
      </c>
    </row>
    <row r="1147" s="13" customFormat="1">
      <c r="A1147" s="13"/>
      <c r="B1147" s="224"/>
      <c r="C1147" s="225"/>
      <c r="D1147" s="226" t="s">
        <v>186</v>
      </c>
      <c r="E1147" s="227" t="s">
        <v>19</v>
      </c>
      <c r="F1147" s="228" t="s">
        <v>425</v>
      </c>
      <c r="G1147" s="225"/>
      <c r="H1147" s="227" t="s">
        <v>19</v>
      </c>
      <c r="I1147" s="229"/>
      <c r="J1147" s="225"/>
      <c r="K1147" s="225"/>
      <c r="L1147" s="230"/>
      <c r="M1147" s="231"/>
      <c r="N1147" s="232"/>
      <c r="O1147" s="232"/>
      <c r="P1147" s="232"/>
      <c r="Q1147" s="232"/>
      <c r="R1147" s="232"/>
      <c r="S1147" s="232"/>
      <c r="T1147" s="23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4" t="s">
        <v>186</v>
      </c>
      <c r="AU1147" s="234" t="s">
        <v>78</v>
      </c>
      <c r="AV1147" s="13" t="s">
        <v>76</v>
      </c>
      <c r="AW1147" s="13" t="s">
        <v>188</v>
      </c>
      <c r="AX1147" s="13" t="s">
        <v>68</v>
      </c>
      <c r="AY1147" s="234" t="s">
        <v>175</v>
      </c>
    </row>
    <row r="1148" s="14" customFormat="1">
      <c r="A1148" s="14"/>
      <c r="B1148" s="235"/>
      <c r="C1148" s="236"/>
      <c r="D1148" s="226" t="s">
        <v>186</v>
      </c>
      <c r="E1148" s="237" t="s">
        <v>19</v>
      </c>
      <c r="F1148" s="238" t="s">
        <v>76</v>
      </c>
      <c r="G1148" s="236"/>
      <c r="H1148" s="239">
        <v>1</v>
      </c>
      <c r="I1148" s="240"/>
      <c r="J1148" s="236"/>
      <c r="K1148" s="236"/>
      <c r="L1148" s="241"/>
      <c r="M1148" s="242"/>
      <c r="N1148" s="243"/>
      <c r="O1148" s="243"/>
      <c r="P1148" s="243"/>
      <c r="Q1148" s="243"/>
      <c r="R1148" s="243"/>
      <c r="S1148" s="243"/>
      <c r="T1148" s="24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45" t="s">
        <v>186</v>
      </c>
      <c r="AU1148" s="245" t="s">
        <v>78</v>
      </c>
      <c r="AV1148" s="14" t="s">
        <v>78</v>
      </c>
      <c r="AW1148" s="14" t="s">
        <v>188</v>
      </c>
      <c r="AX1148" s="14" t="s">
        <v>68</v>
      </c>
      <c r="AY1148" s="245" t="s">
        <v>175</v>
      </c>
    </row>
    <row r="1149" s="15" customFormat="1">
      <c r="A1149" s="15"/>
      <c r="B1149" s="246"/>
      <c r="C1149" s="247"/>
      <c r="D1149" s="226" t="s">
        <v>186</v>
      </c>
      <c r="E1149" s="248" t="s">
        <v>19</v>
      </c>
      <c r="F1149" s="249" t="s">
        <v>191</v>
      </c>
      <c r="G1149" s="247"/>
      <c r="H1149" s="250">
        <v>1</v>
      </c>
      <c r="I1149" s="251"/>
      <c r="J1149" s="247"/>
      <c r="K1149" s="247"/>
      <c r="L1149" s="252"/>
      <c r="M1149" s="253"/>
      <c r="N1149" s="254"/>
      <c r="O1149" s="254"/>
      <c r="P1149" s="254"/>
      <c r="Q1149" s="254"/>
      <c r="R1149" s="254"/>
      <c r="S1149" s="254"/>
      <c r="T1149" s="25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56" t="s">
        <v>186</v>
      </c>
      <c r="AU1149" s="256" t="s">
        <v>78</v>
      </c>
      <c r="AV1149" s="15" t="s">
        <v>182</v>
      </c>
      <c r="AW1149" s="15" t="s">
        <v>188</v>
      </c>
      <c r="AX1149" s="15" t="s">
        <v>76</v>
      </c>
      <c r="AY1149" s="256" t="s">
        <v>175</v>
      </c>
    </row>
    <row r="1150" s="2" customFormat="1" ht="24.15" customHeight="1">
      <c r="A1150" s="40"/>
      <c r="B1150" s="41"/>
      <c r="C1150" s="257" t="s">
        <v>1191</v>
      </c>
      <c r="D1150" s="257" t="s">
        <v>303</v>
      </c>
      <c r="E1150" s="258" t="s">
        <v>1192</v>
      </c>
      <c r="F1150" s="259" t="s">
        <v>1193</v>
      </c>
      <c r="G1150" s="260" t="s">
        <v>391</v>
      </c>
      <c r="H1150" s="261">
        <v>1</v>
      </c>
      <c r="I1150" s="262"/>
      <c r="J1150" s="263">
        <f>ROUND(I1150*H1150,2)</f>
        <v>0</v>
      </c>
      <c r="K1150" s="259" t="s">
        <v>181</v>
      </c>
      <c r="L1150" s="264"/>
      <c r="M1150" s="265" t="s">
        <v>19</v>
      </c>
      <c r="N1150" s="266" t="s">
        <v>39</v>
      </c>
      <c r="O1150" s="86"/>
      <c r="P1150" s="215">
        <f>O1150*H1150</f>
        <v>0</v>
      </c>
      <c r="Q1150" s="215">
        <v>0</v>
      </c>
      <c r="R1150" s="215">
        <f>Q1150*H1150</f>
        <v>0</v>
      </c>
      <c r="S1150" s="215">
        <v>0</v>
      </c>
      <c r="T1150" s="216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17" t="s">
        <v>244</v>
      </c>
      <c r="AT1150" s="217" t="s">
        <v>303</v>
      </c>
      <c r="AU1150" s="217" t="s">
        <v>78</v>
      </c>
      <c r="AY1150" s="19" t="s">
        <v>175</v>
      </c>
      <c r="BE1150" s="218">
        <f>IF(N1150="základní",J1150,0)</f>
        <v>0</v>
      </c>
      <c r="BF1150" s="218">
        <f>IF(N1150="snížená",J1150,0)</f>
        <v>0</v>
      </c>
      <c r="BG1150" s="218">
        <f>IF(N1150="zákl. přenesená",J1150,0)</f>
        <v>0</v>
      </c>
      <c r="BH1150" s="218">
        <f>IF(N1150="sníž. přenesená",J1150,0)</f>
        <v>0</v>
      </c>
      <c r="BI1150" s="218">
        <f>IF(N1150="nulová",J1150,0)</f>
        <v>0</v>
      </c>
      <c r="BJ1150" s="19" t="s">
        <v>76</v>
      </c>
      <c r="BK1150" s="218">
        <f>ROUND(I1150*H1150,2)</f>
        <v>0</v>
      </c>
      <c r="BL1150" s="19" t="s">
        <v>182</v>
      </c>
      <c r="BM1150" s="217" t="s">
        <v>1194</v>
      </c>
    </row>
    <row r="1151" s="12" customFormat="1" ht="22.8" customHeight="1">
      <c r="A1151" s="12"/>
      <c r="B1151" s="190"/>
      <c r="C1151" s="191"/>
      <c r="D1151" s="192" t="s">
        <v>67</v>
      </c>
      <c r="E1151" s="204" t="s">
        <v>244</v>
      </c>
      <c r="F1151" s="204" t="s">
        <v>1195</v>
      </c>
      <c r="G1151" s="191"/>
      <c r="H1151" s="191"/>
      <c r="I1151" s="194"/>
      <c r="J1151" s="205">
        <f>BK1151</f>
        <v>0</v>
      </c>
      <c r="K1151" s="191"/>
      <c r="L1151" s="196"/>
      <c r="M1151" s="197"/>
      <c r="N1151" s="198"/>
      <c r="O1151" s="198"/>
      <c r="P1151" s="199">
        <f>SUM(P1152:P1188)</f>
        <v>0</v>
      </c>
      <c r="Q1151" s="198"/>
      <c r="R1151" s="199">
        <f>SUM(R1152:R1188)</f>
        <v>0</v>
      </c>
      <c r="S1151" s="198"/>
      <c r="T1151" s="200">
        <f>SUM(T1152:T1188)</f>
        <v>0</v>
      </c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R1151" s="201" t="s">
        <v>76</v>
      </c>
      <c r="AT1151" s="202" t="s">
        <v>67</v>
      </c>
      <c r="AU1151" s="202" t="s">
        <v>76</v>
      </c>
      <c r="AY1151" s="201" t="s">
        <v>175</v>
      </c>
      <c r="BK1151" s="203">
        <f>SUM(BK1152:BK1188)</f>
        <v>0</v>
      </c>
    </row>
    <row r="1152" s="2" customFormat="1" ht="33" customHeight="1">
      <c r="A1152" s="40"/>
      <c r="B1152" s="41"/>
      <c r="C1152" s="206" t="s">
        <v>1196</v>
      </c>
      <c r="D1152" s="206" t="s">
        <v>177</v>
      </c>
      <c r="E1152" s="207" t="s">
        <v>1197</v>
      </c>
      <c r="F1152" s="208" t="s">
        <v>1198</v>
      </c>
      <c r="G1152" s="209" t="s">
        <v>194</v>
      </c>
      <c r="H1152" s="210">
        <v>6.2560000000000002</v>
      </c>
      <c r="I1152" s="211"/>
      <c r="J1152" s="212">
        <f>ROUND(I1152*H1152,2)</f>
        <v>0</v>
      </c>
      <c r="K1152" s="208" t="s">
        <v>181</v>
      </c>
      <c r="L1152" s="46"/>
      <c r="M1152" s="213" t="s">
        <v>19</v>
      </c>
      <c r="N1152" s="214" t="s">
        <v>39</v>
      </c>
      <c r="O1152" s="86"/>
      <c r="P1152" s="215">
        <f>O1152*H1152</f>
        <v>0</v>
      </c>
      <c r="Q1152" s="215">
        <v>0</v>
      </c>
      <c r="R1152" s="215">
        <f>Q1152*H1152</f>
        <v>0</v>
      </c>
      <c r="S1152" s="215">
        <v>0</v>
      </c>
      <c r="T1152" s="216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17" t="s">
        <v>182</v>
      </c>
      <c r="AT1152" s="217" t="s">
        <v>177</v>
      </c>
      <c r="AU1152" s="217" t="s">
        <v>78</v>
      </c>
      <c r="AY1152" s="19" t="s">
        <v>175</v>
      </c>
      <c r="BE1152" s="218">
        <f>IF(N1152="základní",J1152,0)</f>
        <v>0</v>
      </c>
      <c r="BF1152" s="218">
        <f>IF(N1152="snížená",J1152,0)</f>
        <v>0</v>
      </c>
      <c r="BG1152" s="218">
        <f>IF(N1152="zákl. přenesená",J1152,0)</f>
        <v>0</v>
      </c>
      <c r="BH1152" s="218">
        <f>IF(N1152="sníž. přenesená",J1152,0)</f>
        <v>0</v>
      </c>
      <c r="BI1152" s="218">
        <f>IF(N1152="nulová",J1152,0)</f>
        <v>0</v>
      </c>
      <c r="BJ1152" s="19" t="s">
        <v>76</v>
      </c>
      <c r="BK1152" s="218">
        <f>ROUND(I1152*H1152,2)</f>
        <v>0</v>
      </c>
      <c r="BL1152" s="19" t="s">
        <v>182</v>
      </c>
      <c r="BM1152" s="217" t="s">
        <v>1199</v>
      </c>
    </row>
    <row r="1153" s="2" customFormat="1">
      <c r="A1153" s="40"/>
      <c r="B1153" s="41"/>
      <c r="C1153" s="42"/>
      <c r="D1153" s="219" t="s">
        <v>184</v>
      </c>
      <c r="E1153" s="42"/>
      <c r="F1153" s="220" t="s">
        <v>1200</v>
      </c>
      <c r="G1153" s="42"/>
      <c r="H1153" s="42"/>
      <c r="I1153" s="221"/>
      <c r="J1153" s="42"/>
      <c r="K1153" s="42"/>
      <c r="L1153" s="46"/>
      <c r="M1153" s="222"/>
      <c r="N1153" s="223"/>
      <c r="O1153" s="86"/>
      <c r="P1153" s="86"/>
      <c r="Q1153" s="86"/>
      <c r="R1153" s="86"/>
      <c r="S1153" s="86"/>
      <c r="T1153" s="87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184</v>
      </c>
      <c r="AU1153" s="19" t="s">
        <v>78</v>
      </c>
    </row>
    <row r="1154" s="13" customFormat="1">
      <c r="A1154" s="13"/>
      <c r="B1154" s="224"/>
      <c r="C1154" s="225"/>
      <c r="D1154" s="226" t="s">
        <v>186</v>
      </c>
      <c r="E1154" s="227" t="s">
        <v>19</v>
      </c>
      <c r="F1154" s="228" t="s">
        <v>187</v>
      </c>
      <c r="G1154" s="225"/>
      <c r="H1154" s="227" t="s">
        <v>19</v>
      </c>
      <c r="I1154" s="229"/>
      <c r="J1154" s="225"/>
      <c r="K1154" s="225"/>
      <c r="L1154" s="230"/>
      <c r="M1154" s="231"/>
      <c r="N1154" s="232"/>
      <c r="O1154" s="232"/>
      <c r="P1154" s="232"/>
      <c r="Q1154" s="232"/>
      <c r="R1154" s="232"/>
      <c r="S1154" s="232"/>
      <c r="T1154" s="23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4" t="s">
        <v>186</v>
      </c>
      <c r="AU1154" s="234" t="s">
        <v>78</v>
      </c>
      <c r="AV1154" s="13" t="s">
        <v>76</v>
      </c>
      <c r="AW1154" s="13" t="s">
        <v>188</v>
      </c>
      <c r="AX1154" s="13" t="s">
        <v>68</v>
      </c>
      <c r="AY1154" s="234" t="s">
        <v>175</v>
      </c>
    </row>
    <row r="1155" s="13" customFormat="1">
      <c r="A1155" s="13"/>
      <c r="B1155" s="224"/>
      <c r="C1155" s="225"/>
      <c r="D1155" s="226" t="s">
        <v>186</v>
      </c>
      <c r="E1155" s="227" t="s">
        <v>19</v>
      </c>
      <c r="F1155" s="228" t="s">
        <v>189</v>
      </c>
      <c r="G1155" s="225"/>
      <c r="H1155" s="227" t="s">
        <v>19</v>
      </c>
      <c r="I1155" s="229"/>
      <c r="J1155" s="225"/>
      <c r="K1155" s="225"/>
      <c r="L1155" s="230"/>
      <c r="M1155" s="231"/>
      <c r="N1155" s="232"/>
      <c r="O1155" s="232"/>
      <c r="P1155" s="232"/>
      <c r="Q1155" s="232"/>
      <c r="R1155" s="232"/>
      <c r="S1155" s="232"/>
      <c r="T1155" s="23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4" t="s">
        <v>186</v>
      </c>
      <c r="AU1155" s="234" t="s">
        <v>78</v>
      </c>
      <c r="AV1155" s="13" t="s">
        <v>76</v>
      </c>
      <c r="AW1155" s="13" t="s">
        <v>188</v>
      </c>
      <c r="AX1155" s="13" t="s">
        <v>68</v>
      </c>
      <c r="AY1155" s="234" t="s">
        <v>175</v>
      </c>
    </row>
    <row r="1156" s="14" customFormat="1">
      <c r="A1156" s="14"/>
      <c r="B1156" s="235"/>
      <c r="C1156" s="236"/>
      <c r="D1156" s="226" t="s">
        <v>186</v>
      </c>
      <c r="E1156" s="237" t="s">
        <v>19</v>
      </c>
      <c r="F1156" s="238" t="s">
        <v>1201</v>
      </c>
      <c r="G1156" s="236"/>
      <c r="H1156" s="239">
        <v>6.2556250000000002</v>
      </c>
      <c r="I1156" s="240"/>
      <c r="J1156" s="236"/>
      <c r="K1156" s="236"/>
      <c r="L1156" s="241"/>
      <c r="M1156" s="242"/>
      <c r="N1156" s="243"/>
      <c r="O1156" s="243"/>
      <c r="P1156" s="243"/>
      <c r="Q1156" s="243"/>
      <c r="R1156" s="243"/>
      <c r="S1156" s="243"/>
      <c r="T1156" s="24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5" t="s">
        <v>186</v>
      </c>
      <c r="AU1156" s="245" t="s">
        <v>78</v>
      </c>
      <c r="AV1156" s="14" t="s">
        <v>78</v>
      </c>
      <c r="AW1156" s="14" t="s">
        <v>188</v>
      </c>
      <c r="AX1156" s="14" t="s">
        <v>68</v>
      </c>
      <c r="AY1156" s="245" t="s">
        <v>175</v>
      </c>
    </row>
    <row r="1157" s="15" customFormat="1">
      <c r="A1157" s="15"/>
      <c r="B1157" s="246"/>
      <c r="C1157" s="247"/>
      <c r="D1157" s="226" t="s">
        <v>186</v>
      </c>
      <c r="E1157" s="248" t="s">
        <v>19</v>
      </c>
      <c r="F1157" s="249" t="s">
        <v>191</v>
      </c>
      <c r="G1157" s="247"/>
      <c r="H1157" s="250">
        <v>6.2556250000000002</v>
      </c>
      <c r="I1157" s="251"/>
      <c r="J1157" s="247"/>
      <c r="K1157" s="247"/>
      <c r="L1157" s="252"/>
      <c r="M1157" s="253"/>
      <c r="N1157" s="254"/>
      <c r="O1157" s="254"/>
      <c r="P1157" s="254"/>
      <c r="Q1157" s="254"/>
      <c r="R1157" s="254"/>
      <c r="S1157" s="254"/>
      <c r="T1157" s="25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56" t="s">
        <v>186</v>
      </c>
      <c r="AU1157" s="256" t="s">
        <v>78</v>
      </c>
      <c r="AV1157" s="15" t="s">
        <v>182</v>
      </c>
      <c r="AW1157" s="15" t="s">
        <v>188</v>
      </c>
      <c r="AX1157" s="15" t="s">
        <v>76</v>
      </c>
      <c r="AY1157" s="256" t="s">
        <v>175</v>
      </c>
    </row>
    <row r="1158" s="2" customFormat="1" ht="44.25" customHeight="1">
      <c r="A1158" s="40"/>
      <c r="B1158" s="41"/>
      <c r="C1158" s="206" t="s">
        <v>1202</v>
      </c>
      <c r="D1158" s="206" t="s">
        <v>177</v>
      </c>
      <c r="E1158" s="207" t="s">
        <v>1203</v>
      </c>
      <c r="F1158" s="208" t="s">
        <v>1204</v>
      </c>
      <c r="G1158" s="209" t="s">
        <v>402</v>
      </c>
      <c r="H1158" s="210">
        <v>55.100000000000001</v>
      </c>
      <c r="I1158" s="211"/>
      <c r="J1158" s="212">
        <f>ROUND(I1158*H1158,2)</f>
        <v>0</v>
      </c>
      <c r="K1158" s="208" t="s">
        <v>181</v>
      </c>
      <c r="L1158" s="46"/>
      <c r="M1158" s="213" t="s">
        <v>19</v>
      </c>
      <c r="N1158" s="214" t="s">
        <v>39</v>
      </c>
      <c r="O1158" s="86"/>
      <c r="P1158" s="215">
        <f>O1158*H1158</f>
        <v>0</v>
      </c>
      <c r="Q1158" s="215">
        <v>0</v>
      </c>
      <c r="R1158" s="215">
        <f>Q1158*H1158</f>
        <v>0</v>
      </c>
      <c r="S1158" s="215">
        <v>0</v>
      </c>
      <c r="T1158" s="216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17" t="s">
        <v>182</v>
      </c>
      <c r="AT1158" s="217" t="s">
        <v>177</v>
      </c>
      <c r="AU1158" s="217" t="s">
        <v>78</v>
      </c>
      <c r="AY1158" s="19" t="s">
        <v>175</v>
      </c>
      <c r="BE1158" s="218">
        <f>IF(N1158="základní",J1158,0)</f>
        <v>0</v>
      </c>
      <c r="BF1158" s="218">
        <f>IF(N1158="snížená",J1158,0)</f>
        <v>0</v>
      </c>
      <c r="BG1158" s="218">
        <f>IF(N1158="zákl. přenesená",J1158,0)</f>
        <v>0</v>
      </c>
      <c r="BH1158" s="218">
        <f>IF(N1158="sníž. přenesená",J1158,0)</f>
        <v>0</v>
      </c>
      <c r="BI1158" s="218">
        <f>IF(N1158="nulová",J1158,0)</f>
        <v>0</v>
      </c>
      <c r="BJ1158" s="19" t="s">
        <v>76</v>
      </c>
      <c r="BK1158" s="218">
        <f>ROUND(I1158*H1158,2)</f>
        <v>0</v>
      </c>
      <c r="BL1158" s="19" t="s">
        <v>182</v>
      </c>
      <c r="BM1158" s="217" t="s">
        <v>1205</v>
      </c>
    </row>
    <row r="1159" s="2" customFormat="1">
      <c r="A1159" s="40"/>
      <c r="B1159" s="41"/>
      <c r="C1159" s="42"/>
      <c r="D1159" s="219" t="s">
        <v>184</v>
      </c>
      <c r="E1159" s="42"/>
      <c r="F1159" s="220" t="s">
        <v>1206</v>
      </c>
      <c r="G1159" s="42"/>
      <c r="H1159" s="42"/>
      <c r="I1159" s="221"/>
      <c r="J1159" s="42"/>
      <c r="K1159" s="42"/>
      <c r="L1159" s="46"/>
      <c r="M1159" s="222"/>
      <c r="N1159" s="223"/>
      <c r="O1159" s="86"/>
      <c r="P1159" s="86"/>
      <c r="Q1159" s="86"/>
      <c r="R1159" s="86"/>
      <c r="S1159" s="86"/>
      <c r="T1159" s="87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184</v>
      </c>
      <c r="AU1159" s="19" t="s">
        <v>78</v>
      </c>
    </row>
    <row r="1160" s="13" customFormat="1">
      <c r="A1160" s="13"/>
      <c r="B1160" s="224"/>
      <c r="C1160" s="225"/>
      <c r="D1160" s="226" t="s">
        <v>186</v>
      </c>
      <c r="E1160" s="227" t="s">
        <v>19</v>
      </c>
      <c r="F1160" s="228" t="s">
        <v>187</v>
      </c>
      <c r="G1160" s="225"/>
      <c r="H1160" s="227" t="s">
        <v>19</v>
      </c>
      <c r="I1160" s="229"/>
      <c r="J1160" s="225"/>
      <c r="K1160" s="225"/>
      <c r="L1160" s="230"/>
      <c r="M1160" s="231"/>
      <c r="N1160" s="232"/>
      <c r="O1160" s="232"/>
      <c r="P1160" s="232"/>
      <c r="Q1160" s="232"/>
      <c r="R1160" s="232"/>
      <c r="S1160" s="232"/>
      <c r="T1160" s="23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4" t="s">
        <v>186</v>
      </c>
      <c r="AU1160" s="234" t="s">
        <v>78</v>
      </c>
      <c r="AV1160" s="13" t="s">
        <v>76</v>
      </c>
      <c r="AW1160" s="13" t="s">
        <v>188</v>
      </c>
      <c r="AX1160" s="13" t="s">
        <v>68</v>
      </c>
      <c r="AY1160" s="234" t="s">
        <v>175</v>
      </c>
    </row>
    <row r="1161" s="13" customFormat="1">
      <c r="A1161" s="13"/>
      <c r="B1161" s="224"/>
      <c r="C1161" s="225"/>
      <c r="D1161" s="226" t="s">
        <v>186</v>
      </c>
      <c r="E1161" s="227" t="s">
        <v>19</v>
      </c>
      <c r="F1161" s="228" t="s">
        <v>189</v>
      </c>
      <c r="G1161" s="225"/>
      <c r="H1161" s="227" t="s">
        <v>19</v>
      </c>
      <c r="I1161" s="229"/>
      <c r="J1161" s="225"/>
      <c r="K1161" s="225"/>
      <c r="L1161" s="230"/>
      <c r="M1161" s="231"/>
      <c r="N1161" s="232"/>
      <c r="O1161" s="232"/>
      <c r="P1161" s="232"/>
      <c r="Q1161" s="232"/>
      <c r="R1161" s="232"/>
      <c r="S1161" s="232"/>
      <c r="T1161" s="23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4" t="s">
        <v>186</v>
      </c>
      <c r="AU1161" s="234" t="s">
        <v>78</v>
      </c>
      <c r="AV1161" s="13" t="s">
        <v>76</v>
      </c>
      <c r="AW1161" s="13" t="s">
        <v>188</v>
      </c>
      <c r="AX1161" s="13" t="s">
        <v>68</v>
      </c>
      <c r="AY1161" s="234" t="s">
        <v>175</v>
      </c>
    </row>
    <row r="1162" s="14" customFormat="1">
      <c r="A1162" s="14"/>
      <c r="B1162" s="235"/>
      <c r="C1162" s="236"/>
      <c r="D1162" s="226" t="s">
        <v>186</v>
      </c>
      <c r="E1162" s="237" t="s">
        <v>19</v>
      </c>
      <c r="F1162" s="238" t="s">
        <v>1207</v>
      </c>
      <c r="G1162" s="236"/>
      <c r="H1162" s="239">
        <v>55.099999999999994</v>
      </c>
      <c r="I1162" s="240"/>
      <c r="J1162" s="236"/>
      <c r="K1162" s="236"/>
      <c r="L1162" s="241"/>
      <c r="M1162" s="242"/>
      <c r="N1162" s="243"/>
      <c r="O1162" s="243"/>
      <c r="P1162" s="243"/>
      <c r="Q1162" s="243"/>
      <c r="R1162" s="243"/>
      <c r="S1162" s="243"/>
      <c r="T1162" s="24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5" t="s">
        <v>186</v>
      </c>
      <c r="AU1162" s="245" t="s">
        <v>78</v>
      </c>
      <c r="AV1162" s="14" t="s">
        <v>78</v>
      </c>
      <c r="AW1162" s="14" t="s">
        <v>188</v>
      </c>
      <c r="AX1162" s="14" t="s">
        <v>68</v>
      </c>
      <c r="AY1162" s="245" t="s">
        <v>175</v>
      </c>
    </row>
    <row r="1163" s="15" customFormat="1">
      <c r="A1163" s="15"/>
      <c r="B1163" s="246"/>
      <c r="C1163" s="247"/>
      <c r="D1163" s="226" t="s">
        <v>186</v>
      </c>
      <c r="E1163" s="248" t="s">
        <v>19</v>
      </c>
      <c r="F1163" s="249" t="s">
        <v>191</v>
      </c>
      <c r="G1163" s="247"/>
      <c r="H1163" s="250">
        <v>55.099999999999994</v>
      </c>
      <c r="I1163" s="251"/>
      <c r="J1163" s="247"/>
      <c r="K1163" s="247"/>
      <c r="L1163" s="252"/>
      <c r="M1163" s="253"/>
      <c r="N1163" s="254"/>
      <c r="O1163" s="254"/>
      <c r="P1163" s="254"/>
      <c r="Q1163" s="254"/>
      <c r="R1163" s="254"/>
      <c r="S1163" s="254"/>
      <c r="T1163" s="25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56" t="s">
        <v>186</v>
      </c>
      <c r="AU1163" s="256" t="s">
        <v>78</v>
      </c>
      <c r="AV1163" s="15" t="s">
        <v>182</v>
      </c>
      <c r="AW1163" s="15" t="s">
        <v>188</v>
      </c>
      <c r="AX1163" s="15" t="s">
        <v>76</v>
      </c>
      <c r="AY1163" s="256" t="s">
        <v>175</v>
      </c>
    </row>
    <row r="1164" s="2" customFormat="1" ht="44.25" customHeight="1">
      <c r="A1164" s="40"/>
      <c r="B1164" s="41"/>
      <c r="C1164" s="206" t="s">
        <v>1208</v>
      </c>
      <c r="D1164" s="206" t="s">
        <v>177</v>
      </c>
      <c r="E1164" s="207" t="s">
        <v>1209</v>
      </c>
      <c r="F1164" s="208" t="s">
        <v>1210</v>
      </c>
      <c r="G1164" s="209" t="s">
        <v>402</v>
      </c>
      <c r="H1164" s="210">
        <v>53.590000000000003</v>
      </c>
      <c r="I1164" s="211"/>
      <c r="J1164" s="212">
        <f>ROUND(I1164*H1164,2)</f>
        <v>0</v>
      </c>
      <c r="K1164" s="208" t="s">
        <v>181</v>
      </c>
      <c r="L1164" s="46"/>
      <c r="M1164" s="213" t="s">
        <v>19</v>
      </c>
      <c r="N1164" s="214" t="s">
        <v>39</v>
      </c>
      <c r="O1164" s="86"/>
      <c r="P1164" s="215">
        <f>O1164*H1164</f>
        <v>0</v>
      </c>
      <c r="Q1164" s="215">
        <v>0</v>
      </c>
      <c r="R1164" s="215">
        <f>Q1164*H1164</f>
        <v>0</v>
      </c>
      <c r="S1164" s="215">
        <v>0</v>
      </c>
      <c r="T1164" s="216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17" t="s">
        <v>182</v>
      </c>
      <c r="AT1164" s="217" t="s">
        <v>177</v>
      </c>
      <c r="AU1164" s="217" t="s">
        <v>78</v>
      </c>
      <c r="AY1164" s="19" t="s">
        <v>175</v>
      </c>
      <c r="BE1164" s="218">
        <f>IF(N1164="základní",J1164,0)</f>
        <v>0</v>
      </c>
      <c r="BF1164" s="218">
        <f>IF(N1164="snížená",J1164,0)</f>
        <v>0</v>
      </c>
      <c r="BG1164" s="218">
        <f>IF(N1164="zákl. přenesená",J1164,0)</f>
        <v>0</v>
      </c>
      <c r="BH1164" s="218">
        <f>IF(N1164="sníž. přenesená",J1164,0)</f>
        <v>0</v>
      </c>
      <c r="BI1164" s="218">
        <f>IF(N1164="nulová",J1164,0)</f>
        <v>0</v>
      </c>
      <c r="BJ1164" s="19" t="s">
        <v>76</v>
      </c>
      <c r="BK1164" s="218">
        <f>ROUND(I1164*H1164,2)</f>
        <v>0</v>
      </c>
      <c r="BL1164" s="19" t="s">
        <v>182</v>
      </c>
      <c r="BM1164" s="217" t="s">
        <v>1211</v>
      </c>
    </row>
    <row r="1165" s="2" customFormat="1">
      <c r="A1165" s="40"/>
      <c r="B1165" s="41"/>
      <c r="C1165" s="42"/>
      <c r="D1165" s="219" t="s">
        <v>184</v>
      </c>
      <c r="E1165" s="42"/>
      <c r="F1165" s="220" t="s">
        <v>1212</v>
      </c>
      <c r="G1165" s="42"/>
      <c r="H1165" s="42"/>
      <c r="I1165" s="221"/>
      <c r="J1165" s="42"/>
      <c r="K1165" s="42"/>
      <c r="L1165" s="46"/>
      <c r="M1165" s="222"/>
      <c r="N1165" s="223"/>
      <c r="O1165" s="86"/>
      <c r="P1165" s="86"/>
      <c r="Q1165" s="86"/>
      <c r="R1165" s="86"/>
      <c r="S1165" s="86"/>
      <c r="T1165" s="87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9" t="s">
        <v>184</v>
      </c>
      <c r="AU1165" s="19" t="s">
        <v>78</v>
      </c>
    </row>
    <row r="1166" s="13" customFormat="1">
      <c r="A1166" s="13"/>
      <c r="B1166" s="224"/>
      <c r="C1166" s="225"/>
      <c r="D1166" s="226" t="s">
        <v>186</v>
      </c>
      <c r="E1166" s="227" t="s">
        <v>19</v>
      </c>
      <c r="F1166" s="228" t="s">
        <v>187</v>
      </c>
      <c r="G1166" s="225"/>
      <c r="H1166" s="227" t="s">
        <v>19</v>
      </c>
      <c r="I1166" s="229"/>
      <c r="J1166" s="225"/>
      <c r="K1166" s="225"/>
      <c r="L1166" s="230"/>
      <c r="M1166" s="231"/>
      <c r="N1166" s="232"/>
      <c r="O1166" s="232"/>
      <c r="P1166" s="232"/>
      <c r="Q1166" s="232"/>
      <c r="R1166" s="232"/>
      <c r="S1166" s="232"/>
      <c r="T1166" s="23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4" t="s">
        <v>186</v>
      </c>
      <c r="AU1166" s="234" t="s">
        <v>78</v>
      </c>
      <c r="AV1166" s="13" t="s">
        <v>76</v>
      </c>
      <c r="AW1166" s="13" t="s">
        <v>188</v>
      </c>
      <c r="AX1166" s="13" t="s">
        <v>68</v>
      </c>
      <c r="AY1166" s="234" t="s">
        <v>175</v>
      </c>
    </row>
    <row r="1167" s="13" customFormat="1">
      <c r="A1167" s="13"/>
      <c r="B1167" s="224"/>
      <c r="C1167" s="225"/>
      <c r="D1167" s="226" t="s">
        <v>186</v>
      </c>
      <c r="E1167" s="227" t="s">
        <v>19</v>
      </c>
      <c r="F1167" s="228" t="s">
        <v>189</v>
      </c>
      <c r="G1167" s="225"/>
      <c r="H1167" s="227" t="s">
        <v>19</v>
      </c>
      <c r="I1167" s="229"/>
      <c r="J1167" s="225"/>
      <c r="K1167" s="225"/>
      <c r="L1167" s="230"/>
      <c r="M1167" s="231"/>
      <c r="N1167" s="232"/>
      <c r="O1167" s="232"/>
      <c r="P1167" s="232"/>
      <c r="Q1167" s="232"/>
      <c r="R1167" s="232"/>
      <c r="S1167" s="232"/>
      <c r="T1167" s="23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4" t="s">
        <v>186</v>
      </c>
      <c r="AU1167" s="234" t="s">
        <v>78</v>
      </c>
      <c r="AV1167" s="13" t="s">
        <v>76</v>
      </c>
      <c r="AW1167" s="13" t="s">
        <v>188</v>
      </c>
      <c r="AX1167" s="13" t="s">
        <v>68</v>
      </c>
      <c r="AY1167" s="234" t="s">
        <v>175</v>
      </c>
    </row>
    <row r="1168" s="13" customFormat="1">
      <c r="A1168" s="13"/>
      <c r="B1168" s="224"/>
      <c r="C1168" s="225"/>
      <c r="D1168" s="226" t="s">
        <v>186</v>
      </c>
      <c r="E1168" s="227" t="s">
        <v>19</v>
      </c>
      <c r="F1168" s="228" t="s">
        <v>1213</v>
      </c>
      <c r="G1168" s="225"/>
      <c r="H1168" s="227" t="s">
        <v>19</v>
      </c>
      <c r="I1168" s="229"/>
      <c r="J1168" s="225"/>
      <c r="K1168" s="225"/>
      <c r="L1168" s="230"/>
      <c r="M1168" s="231"/>
      <c r="N1168" s="232"/>
      <c r="O1168" s="232"/>
      <c r="P1168" s="232"/>
      <c r="Q1168" s="232"/>
      <c r="R1168" s="232"/>
      <c r="S1168" s="232"/>
      <c r="T1168" s="23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4" t="s">
        <v>186</v>
      </c>
      <c r="AU1168" s="234" t="s">
        <v>78</v>
      </c>
      <c r="AV1168" s="13" t="s">
        <v>76</v>
      </c>
      <c r="AW1168" s="13" t="s">
        <v>188</v>
      </c>
      <c r="AX1168" s="13" t="s">
        <v>68</v>
      </c>
      <c r="AY1168" s="234" t="s">
        <v>175</v>
      </c>
    </row>
    <row r="1169" s="14" customFormat="1">
      <c r="A1169" s="14"/>
      <c r="B1169" s="235"/>
      <c r="C1169" s="236"/>
      <c r="D1169" s="226" t="s">
        <v>186</v>
      </c>
      <c r="E1169" s="237" t="s">
        <v>19</v>
      </c>
      <c r="F1169" s="238" t="s">
        <v>1214</v>
      </c>
      <c r="G1169" s="236"/>
      <c r="H1169" s="239">
        <v>44.990000000000002</v>
      </c>
      <c r="I1169" s="240"/>
      <c r="J1169" s="236"/>
      <c r="K1169" s="236"/>
      <c r="L1169" s="241"/>
      <c r="M1169" s="242"/>
      <c r="N1169" s="243"/>
      <c r="O1169" s="243"/>
      <c r="P1169" s="243"/>
      <c r="Q1169" s="243"/>
      <c r="R1169" s="243"/>
      <c r="S1169" s="243"/>
      <c r="T1169" s="24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45" t="s">
        <v>186</v>
      </c>
      <c r="AU1169" s="245" t="s">
        <v>78</v>
      </c>
      <c r="AV1169" s="14" t="s">
        <v>78</v>
      </c>
      <c r="AW1169" s="14" t="s">
        <v>188</v>
      </c>
      <c r="AX1169" s="14" t="s">
        <v>68</v>
      </c>
      <c r="AY1169" s="245" t="s">
        <v>175</v>
      </c>
    </row>
    <row r="1170" s="13" customFormat="1">
      <c r="A1170" s="13"/>
      <c r="B1170" s="224"/>
      <c r="C1170" s="225"/>
      <c r="D1170" s="226" t="s">
        <v>186</v>
      </c>
      <c r="E1170" s="227" t="s">
        <v>19</v>
      </c>
      <c r="F1170" s="228" t="s">
        <v>1215</v>
      </c>
      <c r="G1170" s="225"/>
      <c r="H1170" s="227" t="s">
        <v>19</v>
      </c>
      <c r="I1170" s="229"/>
      <c r="J1170" s="225"/>
      <c r="K1170" s="225"/>
      <c r="L1170" s="230"/>
      <c r="M1170" s="231"/>
      <c r="N1170" s="232"/>
      <c r="O1170" s="232"/>
      <c r="P1170" s="232"/>
      <c r="Q1170" s="232"/>
      <c r="R1170" s="232"/>
      <c r="S1170" s="232"/>
      <c r="T1170" s="23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4" t="s">
        <v>186</v>
      </c>
      <c r="AU1170" s="234" t="s">
        <v>78</v>
      </c>
      <c r="AV1170" s="13" t="s">
        <v>76</v>
      </c>
      <c r="AW1170" s="13" t="s">
        <v>188</v>
      </c>
      <c r="AX1170" s="13" t="s">
        <v>68</v>
      </c>
      <c r="AY1170" s="234" t="s">
        <v>175</v>
      </c>
    </row>
    <row r="1171" s="14" customFormat="1">
      <c r="A1171" s="14"/>
      <c r="B1171" s="235"/>
      <c r="C1171" s="236"/>
      <c r="D1171" s="226" t="s">
        <v>186</v>
      </c>
      <c r="E1171" s="237" t="s">
        <v>19</v>
      </c>
      <c r="F1171" s="238" t="s">
        <v>1216</v>
      </c>
      <c r="G1171" s="236"/>
      <c r="H1171" s="239">
        <v>8.5999999999999996</v>
      </c>
      <c r="I1171" s="240"/>
      <c r="J1171" s="236"/>
      <c r="K1171" s="236"/>
      <c r="L1171" s="241"/>
      <c r="M1171" s="242"/>
      <c r="N1171" s="243"/>
      <c r="O1171" s="243"/>
      <c r="P1171" s="243"/>
      <c r="Q1171" s="243"/>
      <c r="R1171" s="243"/>
      <c r="S1171" s="243"/>
      <c r="T1171" s="24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5" t="s">
        <v>186</v>
      </c>
      <c r="AU1171" s="245" t="s">
        <v>78</v>
      </c>
      <c r="AV1171" s="14" t="s">
        <v>78</v>
      </c>
      <c r="AW1171" s="14" t="s">
        <v>188</v>
      </c>
      <c r="AX1171" s="14" t="s">
        <v>68</v>
      </c>
      <c r="AY1171" s="245" t="s">
        <v>175</v>
      </c>
    </row>
    <row r="1172" s="15" customFormat="1">
      <c r="A1172" s="15"/>
      <c r="B1172" s="246"/>
      <c r="C1172" s="247"/>
      <c r="D1172" s="226" t="s">
        <v>186</v>
      </c>
      <c r="E1172" s="248" t="s">
        <v>19</v>
      </c>
      <c r="F1172" s="249" t="s">
        <v>191</v>
      </c>
      <c r="G1172" s="247"/>
      <c r="H1172" s="250">
        <v>53.590000000000003</v>
      </c>
      <c r="I1172" s="251"/>
      <c r="J1172" s="247"/>
      <c r="K1172" s="247"/>
      <c r="L1172" s="252"/>
      <c r="M1172" s="253"/>
      <c r="N1172" s="254"/>
      <c r="O1172" s="254"/>
      <c r="P1172" s="254"/>
      <c r="Q1172" s="254"/>
      <c r="R1172" s="254"/>
      <c r="S1172" s="254"/>
      <c r="T1172" s="25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56" t="s">
        <v>186</v>
      </c>
      <c r="AU1172" s="256" t="s">
        <v>78</v>
      </c>
      <c r="AV1172" s="15" t="s">
        <v>182</v>
      </c>
      <c r="AW1172" s="15" t="s">
        <v>188</v>
      </c>
      <c r="AX1172" s="15" t="s">
        <v>76</v>
      </c>
      <c r="AY1172" s="256" t="s">
        <v>175</v>
      </c>
    </row>
    <row r="1173" s="2" customFormat="1" ht="24.15" customHeight="1">
      <c r="A1173" s="40"/>
      <c r="B1173" s="41"/>
      <c r="C1173" s="206" t="s">
        <v>1217</v>
      </c>
      <c r="D1173" s="206" t="s">
        <v>177</v>
      </c>
      <c r="E1173" s="207" t="s">
        <v>1218</v>
      </c>
      <c r="F1173" s="208" t="s">
        <v>1219</v>
      </c>
      <c r="G1173" s="209" t="s">
        <v>391</v>
      </c>
      <c r="H1173" s="210">
        <v>1</v>
      </c>
      <c r="I1173" s="211"/>
      <c r="J1173" s="212">
        <f>ROUND(I1173*H1173,2)</f>
        <v>0</v>
      </c>
      <c r="K1173" s="208" t="s">
        <v>181</v>
      </c>
      <c r="L1173" s="46"/>
      <c r="M1173" s="213" t="s">
        <v>19</v>
      </c>
      <c r="N1173" s="214" t="s">
        <v>39</v>
      </c>
      <c r="O1173" s="86"/>
      <c r="P1173" s="215">
        <f>O1173*H1173</f>
        <v>0</v>
      </c>
      <c r="Q1173" s="215">
        <v>0</v>
      </c>
      <c r="R1173" s="215">
        <f>Q1173*H1173</f>
        <v>0</v>
      </c>
      <c r="S1173" s="215">
        <v>0</v>
      </c>
      <c r="T1173" s="216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17" t="s">
        <v>182</v>
      </c>
      <c r="AT1173" s="217" t="s">
        <v>177</v>
      </c>
      <c r="AU1173" s="217" t="s">
        <v>78</v>
      </c>
      <c r="AY1173" s="19" t="s">
        <v>175</v>
      </c>
      <c r="BE1173" s="218">
        <f>IF(N1173="základní",J1173,0)</f>
        <v>0</v>
      </c>
      <c r="BF1173" s="218">
        <f>IF(N1173="snížená",J1173,0)</f>
        <v>0</v>
      </c>
      <c r="BG1173" s="218">
        <f>IF(N1173="zákl. přenesená",J1173,0)</f>
        <v>0</v>
      </c>
      <c r="BH1173" s="218">
        <f>IF(N1173="sníž. přenesená",J1173,0)</f>
        <v>0</v>
      </c>
      <c r="BI1173" s="218">
        <f>IF(N1173="nulová",J1173,0)</f>
        <v>0</v>
      </c>
      <c r="BJ1173" s="19" t="s">
        <v>76</v>
      </c>
      <c r="BK1173" s="218">
        <f>ROUND(I1173*H1173,2)</f>
        <v>0</v>
      </c>
      <c r="BL1173" s="19" t="s">
        <v>182</v>
      </c>
      <c r="BM1173" s="217" t="s">
        <v>1220</v>
      </c>
    </row>
    <row r="1174" s="2" customFormat="1">
      <c r="A1174" s="40"/>
      <c r="B1174" s="41"/>
      <c r="C1174" s="42"/>
      <c r="D1174" s="219" t="s">
        <v>184</v>
      </c>
      <c r="E1174" s="42"/>
      <c r="F1174" s="220" t="s">
        <v>1221</v>
      </c>
      <c r="G1174" s="42"/>
      <c r="H1174" s="42"/>
      <c r="I1174" s="221"/>
      <c r="J1174" s="42"/>
      <c r="K1174" s="42"/>
      <c r="L1174" s="46"/>
      <c r="M1174" s="222"/>
      <c r="N1174" s="223"/>
      <c r="O1174" s="86"/>
      <c r="P1174" s="86"/>
      <c r="Q1174" s="86"/>
      <c r="R1174" s="86"/>
      <c r="S1174" s="86"/>
      <c r="T1174" s="87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184</v>
      </c>
      <c r="AU1174" s="19" t="s">
        <v>78</v>
      </c>
    </row>
    <row r="1175" s="13" customFormat="1">
      <c r="A1175" s="13"/>
      <c r="B1175" s="224"/>
      <c r="C1175" s="225"/>
      <c r="D1175" s="226" t="s">
        <v>186</v>
      </c>
      <c r="E1175" s="227" t="s">
        <v>19</v>
      </c>
      <c r="F1175" s="228" t="s">
        <v>187</v>
      </c>
      <c r="G1175" s="225"/>
      <c r="H1175" s="227" t="s">
        <v>19</v>
      </c>
      <c r="I1175" s="229"/>
      <c r="J1175" s="225"/>
      <c r="K1175" s="225"/>
      <c r="L1175" s="230"/>
      <c r="M1175" s="231"/>
      <c r="N1175" s="232"/>
      <c r="O1175" s="232"/>
      <c r="P1175" s="232"/>
      <c r="Q1175" s="232"/>
      <c r="R1175" s="232"/>
      <c r="S1175" s="232"/>
      <c r="T1175" s="23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4" t="s">
        <v>186</v>
      </c>
      <c r="AU1175" s="234" t="s">
        <v>78</v>
      </c>
      <c r="AV1175" s="13" t="s">
        <v>76</v>
      </c>
      <c r="AW1175" s="13" t="s">
        <v>188</v>
      </c>
      <c r="AX1175" s="13" t="s">
        <v>68</v>
      </c>
      <c r="AY1175" s="234" t="s">
        <v>175</v>
      </c>
    </row>
    <row r="1176" s="13" customFormat="1">
      <c r="A1176" s="13"/>
      <c r="B1176" s="224"/>
      <c r="C1176" s="225"/>
      <c r="D1176" s="226" t="s">
        <v>186</v>
      </c>
      <c r="E1176" s="227" t="s">
        <v>19</v>
      </c>
      <c r="F1176" s="228" t="s">
        <v>189</v>
      </c>
      <c r="G1176" s="225"/>
      <c r="H1176" s="227" t="s">
        <v>19</v>
      </c>
      <c r="I1176" s="229"/>
      <c r="J1176" s="225"/>
      <c r="K1176" s="225"/>
      <c r="L1176" s="230"/>
      <c r="M1176" s="231"/>
      <c r="N1176" s="232"/>
      <c r="O1176" s="232"/>
      <c r="P1176" s="232"/>
      <c r="Q1176" s="232"/>
      <c r="R1176" s="232"/>
      <c r="S1176" s="232"/>
      <c r="T1176" s="23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4" t="s">
        <v>186</v>
      </c>
      <c r="AU1176" s="234" t="s">
        <v>78</v>
      </c>
      <c r="AV1176" s="13" t="s">
        <v>76</v>
      </c>
      <c r="AW1176" s="13" t="s">
        <v>188</v>
      </c>
      <c r="AX1176" s="13" t="s">
        <v>68</v>
      </c>
      <c r="AY1176" s="234" t="s">
        <v>175</v>
      </c>
    </row>
    <row r="1177" s="14" customFormat="1">
      <c r="A1177" s="14"/>
      <c r="B1177" s="235"/>
      <c r="C1177" s="236"/>
      <c r="D1177" s="226" t="s">
        <v>186</v>
      </c>
      <c r="E1177" s="237" t="s">
        <v>19</v>
      </c>
      <c r="F1177" s="238" t="s">
        <v>76</v>
      </c>
      <c r="G1177" s="236"/>
      <c r="H1177" s="239">
        <v>1</v>
      </c>
      <c r="I1177" s="240"/>
      <c r="J1177" s="236"/>
      <c r="K1177" s="236"/>
      <c r="L1177" s="241"/>
      <c r="M1177" s="242"/>
      <c r="N1177" s="243"/>
      <c r="O1177" s="243"/>
      <c r="P1177" s="243"/>
      <c r="Q1177" s="243"/>
      <c r="R1177" s="243"/>
      <c r="S1177" s="243"/>
      <c r="T1177" s="24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45" t="s">
        <v>186</v>
      </c>
      <c r="AU1177" s="245" t="s">
        <v>78</v>
      </c>
      <c r="AV1177" s="14" t="s">
        <v>78</v>
      </c>
      <c r="AW1177" s="14" t="s">
        <v>188</v>
      </c>
      <c r="AX1177" s="14" t="s">
        <v>68</v>
      </c>
      <c r="AY1177" s="245" t="s">
        <v>175</v>
      </c>
    </row>
    <row r="1178" s="15" customFormat="1">
      <c r="A1178" s="15"/>
      <c r="B1178" s="246"/>
      <c r="C1178" s="247"/>
      <c r="D1178" s="226" t="s">
        <v>186</v>
      </c>
      <c r="E1178" s="248" t="s">
        <v>19</v>
      </c>
      <c r="F1178" s="249" t="s">
        <v>191</v>
      </c>
      <c r="G1178" s="247"/>
      <c r="H1178" s="250">
        <v>1</v>
      </c>
      <c r="I1178" s="251"/>
      <c r="J1178" s="247"/>
      <c r="K1178" s="247"/>
      <c r="L1178" s="252"/>
      <c r="M1178" s="253"/>
      <c r="N1178" s="254"/>
      <c r="O1178" s="254"/>
      <c r="P1178" s="254"/>
      <c r="Q1178" s="254"/>
      <c r="R1178" s="254"/>
      <c r="S1178" s="254"/>
      <c r="T1178" s="25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56" t="s">
        <v>186</v>
      </c>
      <c r="AU1178" s="256" t="s">
        <v>78</v>
      </c>
      <c r="AV1178" s="15" t="s">
        <v>182</v>
      </c>
      <c r="AW1178" s="15" t="s">
        <v>188</v>
      </c>
      <c r="AX1178" s="15" t="s">
        <v>76</v>
      </c>
      <c r="AY1178" s="256" t="s">
        <v>175</v>
      </c>
    </row>
    <row r="1179" s="2" customFormat="1" ht="21.75" customHeight="1">
      <c r="A1179" s="40"/>
      <c r="B1179" s="41"/>
      <c r="C1179" s="257" t="s">
        <v>1222</v>
      </c>
      <c r="D1179" s="257" t="s">
        <v>303</v>
      </c>
      <c r="E1179" s="258" t="s">
        <v>1223</v>
      </c>
      <c r="F1179" s="259" t="s">
        <v>1224</v>
      </c>
      <c r="G1179" s="260" t="s">
        <v>391</v>
      </c>
      <c r="H1179" s="261">
        <v>1</v>
      </c>
      <c r="I1179" s="262"/>
      <c r="J1179" s="263">
        <f>ROUND(I1179*H1179,2)</f>
        <v>0</v>
      </c>
      <c r="K1179" s="259" t="s">
        <v>181</v>
      </c>
      <c r="L1179" s="264"/>
      <c r="M1179" s="265" t="s">
        <v>19</v>
      </c>
      <c r="N1179" s="266" t="s">
        <v>39</v>
      </c>
      <c r="O1179" s="86"/>
      <c r="P1179" s="215">
        <f>O1179*H1179</f>
        <v>0</v>
      </c>
      <c r="Q1179" s="215">
        <v>0</v>
      </c>
      <c r="R1179" s="215">
        <f>Q1179*H1179</f>
        <v>0</v>
      </c>
      <c r="S1179" s="215">
        <v>0</v>
      </c>
      <c r="T1179" s="216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17" t="s">
        <v>244</v>
      </c>
      <c r="AT1179" s="217" t="s">
        <v>303</v>
      </c>
      <c r="AU1179" s="217" t="s">
        <v>78</v>
      </c>
      <c r="AY1179" s="19" t="s">
        <v>175</v>
      </c>
      <c r="BE1179" s="218">
        <f>IF(N1179="základní",J1179,0)</f>
        <v>0</v>
      </c>
      <c r="BF1179" s="218">
        <f>IF(N1179="snížená",J1179,0)</f>
        <v>0</v>
      </c>
      <c r="BG1179" s="218">
        <f>IF(N1179="zákl. přenesená",J1179,0)</f>
        <v>0</v>
      </c>
      <c r="BH1179" s="218">
        <f>IF(N1179="sníž. přenesená",J1179,0)</f>
        <v>0</v>
      </c>
      <c r="BI1179" s="218">
        <f>IF(N1179="nulová",J1179,0)</f>
        <v>0</v>
      </c>
      <c r="BJ1179" s="19" t="s">
        <v>76</v>
      </c>
      <c r="BK1179" s="218">
        <f>ROUND(I1179*H1179,2)</f>
        <v>0</v>
      </c>
      <c r="BL1179" s="19" t="s">
        <v>182</v>
      </c>
      <c r="BM1179" s="217" t="s">
        <v>1225</v>
      </c>
    </row>
    <row r="1180" s="2" customFormat="1" ht="24.15" customHeight="1">
      <c r="A1180" s="40"/>
      <c r="B1180" s="41"/>
      <c r="C1180" s="206" t="s">
        <v>1226</v>
      </c>
      <c r="D1180" s="206" t="s">
        <v>177</v>
      </c>
      <c r="E1180" s="207" t="s">
        <v>1227</v>
      </c>
      <c r="F1180" s="208" t="s">
        <v>1228</v>
      </c>
      <c r="G1180" s="209" t="s">
        <v>180</v>
      </c>
      <c r="H1180" s="210">
        <v>110.099</v>
      </c>
      <c r="I1180" s="211"/>
      <c r="J1180" s="212">
        <f>ROUND(I1180*H1180,2)</f>
        <v>0</v>
      </c>
      <c r="K1180" s="208" t="s">
        <v>181</v>
      </c>
      <c r="L1180" s="46"/>
      <c r="M1180" s="213" t="s">
        <v>19</v>
      </c>
      <c r="N1180" s="214" t="s">
        <v>39</v>
      </c>
      <c r="O1180" s="86"/>
      <c r="P1180" s="215">
        <f>O1180*H1180</f>
        <v>0</v>
      </c>
      <c r="Q1180" s="215">
        <v>0</v>
      </c>
      <c r="R1180" s="215">
        <f>Q1180*H1180</f>
        <v>0</v>
      </c>
      <c r="S1180" s="215">
        <v>0</v>
      </c>
      <c r="T1180" s="216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17" t="s">
        <v>182</v>
      </c>
      <c r="AT1180" s="217" t="s">
        <v>177</v>
      </c>
      <c r="AU1180" s="217" t="s">
        <v>78</v>
      </c>
      <c r="AY1180" s="19" t="s">
        <v>175</v>
      </c>
      <c r="BE1180" s="218">
        <f>IF(N1180="základní",J1180,0)</f>
        <v>0</v>
      </c>
      <c r="BF1180" s="218">
        <f>IF(N1180="snížená",J1180,0)</f>
        <v>0</v>
      </c>
      <c r="BG1180" s="218">
        <f>IF(N1180="zákl. přenesená",J1180,0)</f>
        <v>0</v>
      </c>
      <c r="BH1180" s="218">
        <f>IF(N1180="sníž. přenesená",J1180,0)</f>
        <v>0</v>
      </c>
      <c r="BI1180" s="218">
        <f>IF(N1180="nulová",J1180,0)</f>
        <v>0</v>
      </c>
      <c r="BJ1180" s="19" t="s">
        <v>76</v>
      </c>
      <c r="BK1180" s="218">
        <f>ROUND(I1180*H1180,2)</f>
        <v>0</v>
      </c>
      <c r="BL1180" s="19" t="s">
        <v>182</v>
      </c>
      <c r="BM1180" s="217" t="s">
        <v>1229</v>
      </c>
    </row>
    <row r="1181" s="2" customFormat="1">
      <c r="A1181" s="40"/>
      <c r="B1181" s="41"/>
      <c r="C1181" s="42"/>
      <c r="D1181" s="219" t="s">
        <v>184</v>
      </c>
      <c r="E1181" s="42"/>
      <c r="F1181" s="220" t="s">
        <v>1230</v>
      </c>
      <c r="G1181" s="42"/>
      <c r="H1181" s="42"/>
      <c r="I1181" s="221"/>
      <c r="J1181" s="42"/>
      <c r="K1181" s="42"/>
      <c r="L1181" s="46"/>
      <c r="M1181" s="222"/>
      <c r="N1181" s="223"/>
      <c r="O1181" s="86"/>
      <c r="P1181" s="86"/>
      <c r="Q1181" s="86"/>
      <c r="R1181" s="86"/>
      <c r="S1181" s="86"/>
      <c r="T1181" s="87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184</v>
      </c>
      <c r="AU1181" s="19" t="s">
        <v>78</v>
      </c>
    </row>
    <row r="1182" s="13" customFormat="1">
      <c r="A1182" s="13"/>
      <c r="B1182" s="224"/>
      <c r="C1182" s="225"/>
      <c r="D1182" s="226" t="s">
        <v>186</v>
      </c>
      <c r="E1182" s="227" t="s">
        <v>19</v>
      </c>
      <c r="F1182" s="228" t="s">
        <v>187</v>
      </c>
      <c r="G1182" s="225"/>
      <c r="H1182" s="227" t="s">
        <v>19</v>
      </c>
      <c r="I1182" s="229"/>
      <c r="J1182" s="225"/>
      <c r="K1182" s="225"/>
      <c r="L1182" s="230"/>
      <c r="M1182" s="231"/>
      <c r="N1182" s="232"/>
      <c r="O1182" s="232"/>
      <c r="P1182" s="232"/>
      <c r="Q1182" s="232"/>
      <c r="R1182" s="232"/>
      <c r="S1182" s="232"/>
      <c r="T1182" s="23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4" t="s">
        <v>186</v>
      </c>
      <c r="AU1182" s="234" t="s">
        <v>78</v>
      </c>
      <c r="AV1182" s="13" t="s">
        <v>76</v>
      </c>
      <c r="AW1182" s="13" t="s">
        <v>188</v>
      </c>
      <c r="AX1182" s="13" t="s">
        <v>68</v>
      </c>
      <c r="AY1182" s="234" t="s">
        <v>175</v>
      </c>
    </row>
    <row r="1183" s="13" customFormat="1">
      <c r="A1183" s="13"/>
      <c r="B1183" s="224"/>
      <c r="C1183" s="225"/>
      <c r="D1183" s="226" t="s">
        <v>186</v>
      </c>
      <c r="E1183" s="227" t="s">
        <v>19</v>
      </c>
      <c r="F1183" s="228" t="s">
        <v>189</v>
      </c>
      <c r="G1183" s="225"/>
      <c r="H1183" s="227" t="s">
        <v>19</v>
      </c>
      <c r="I1183" s="229"/>
      <c r="J1183" s="225"/>
      <c r="K1183" s="225"/>
      <c r="L1183" s="230"/>
      <c r="M1183" s="231"/>
      <c r="N1183" s="232"/>
      <c r="O1183" s="232"/>
      <c r="P1183" s="232"/>
      <c r="Q1183" s="232"/>
      <c r="R1183" s="232"/>
      <c r="S1183" s="232"/>
      <c r="T1183" s="23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4" t="s">
        <v>186</v>
      </c>
      <c r="AU1183" s="234" t="s">
        <v>78</v>
      </c>
      <c r="AV1183" s="13" t="s">
        <v>76</v>
      </c>
      <c r="AW1183" s="13" t="s">
        <v>188</v>
      </c>
      <c r="AX1183" s="13" t="s">
        <v>68</v>
      </c>
      <c r="AY1183" s="234" t="s">
        <v>175</v>
      </c>
    </row>
    <row r="1184" s="14" customFormat="1">
      <c r="A1184" s="14"/>
      <c r="B1184" s="235"/>
      <c r="C1184" s="236"/>
      <c r="D1184" s="226" t="s">
        <v>186</v>
      </c>
      <c r="E1184" s="237" t="s">
        <v>19</v>
      </c>
      <c r="F1184" s="238" t="s">
        <v>1231</v>
      </c>
      <c r="G1184" s="236"/>
      <c r="H1184" s="239">
        <v>110.09900000000002</v>
      </c>
      <c r="I1184" s="240"/>
      <c r="J1184" s="236"/>
      <c r="K1184" s="236"/>
      <c r="L1184" s="241"/>
      <c r="M1184" s="242"/>
      <c r="N1184" s="243"/>
      <c r="O1184" s="243"/>
      <c r="P1184" s="243"/>
      <c r="Q1184" s="243"/>
      <c r="R1184" s="243"/>
      <c r="S1184" s="243"/>
      <c r="T1184" s="24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45" t="s">
        <v>186</v>
      </c>
      <c r="AU1184" s="245" t="s">
        <v>78</v>
      </c>
      <c r="AV1184" s="14" t="s">
        <v>78</v>
      </c>
      <c r="AW1184" s="14" t="s">
        <v>188</v>
      </c>
      <c r="AX1184" s="14" t="s">
        <v>68</v>
      </c>
      <c r="AY1184" s="245" t="s">
        <v>175</v>
      </c>
    </row>
    <row r="1185" s="15" customFormat="1">
      <c r="A1185" s="15"/>
      <c r="B1185" s="246"/>
      <c r="C1185" s="247"/>
      <c r="D1185" s="226" t="s">
        <v>186</v>
      </c>
      <c r="E1185" s="248" t="s">
        <v>19</v>
      </c>
      <c r="F1185" s="249" t="s">
        <v>191</v>
      </c>
      <c r="G1185" s="247"/>
      <c r="H1185" s="250">
        <v>110.09900000000002</v>
      </c>
      <c r="I1185" s="251"/>
      <c r="J1185" s="247"/>
      <c r="K1185" s="247"/>
      <c r="L1185" s="252"/>
      <c r="M1185" s="253"/>
      <c r="N1185" s="254"/>
      <c r="O1185" s="254"/>
      <c r="P1185" s="254"/>
      <c r="Q1185" s="254"/>
      <c r="R1185" s="254"/>
      <c r="S1185" s="254"/>
      <c r="T1185" s="25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56" t="s">
        <v>186</v>
      </c>
      <c r="AU1185" s="256" t="s">
        <v>78</v>
      </c>
      <c r="AV1185" s="15" t="s">
        <v>182</v>
      </c>
      <c r="AW1185" s="15" t="s">
        <v>188</v>
      </c>
      <c r="AX1185" s="15" t="s">
        <v>76</v>
      </c>
      <c r="AY1185" s="256" t="s">
        <v>175</v>
      </c>
    </row>
    <row r="1186" s="2" customFormat="1" ht="24.15" customHeight="1">
      <c r="A1186" s="40"/>
      <c r="B1186" s="41"/>
      <c r="C1186" s="257" t="s">
        <v>1232</v>
      </c>
      <c r="D1186" s="257" t="s">
        <v>303</v>
      </c>
      <c r="E1186" s="258" t="s">
        <v>1233</v>
      </c>
      <c r="F1186" s="259" t="s">
        <v>1234</v>
      </c>
      <c r="G1186" s="260" t="s">
        <v>180</v>
      </c>
      <c r="H1186" s="261">
        <v>132.119</v>
      </c>
      <c r="I1186" s="262"/>
      <c r="J1186" s="263">
        <f>ROUND(I1186*H1186,2)</f>
        <v>0</v>
      </c>
      <c r="K1186" s="259" t="s">
        <v>181</v>
      </c>
      <c r="L1186" s="264"/>
      <c r="M1186" s="265" t="s">
        <v>19</v>
      </c>
      <c r="N1186" s="266" t="s">
        <v>39</v>
      </c>
      <c r="O1186" s="86"/>
      <c r="P1186" s="215">
        <f>O1186*H1186</f>
        <v>0</v>
      </c>
      <c r="Q1186" s="215">
        <v>0</v>
      </c>
      <c r="R1186" s="215">
        <f>Q1186*H1186</f>
        <v>0</v>
      </c>
      <c r="S1186" s="215">
        <v>0</v>
      </c>
      <c r="T1186" s="216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17" t="s">
        <v>244</v>
      </c>
      <c r="AT1186" s="217" t="s">
        <v>303</v>
      </c>
      <c r="AU1186" s="217" t="s">
        <v>78</v>
      </c>
      <c r="AY1186" s="19" t="s">
        <v>175</v>
      </c>
      <c r="BE1186" s="218">
        <f>IF(N1186="základní",J1186,0)</f>
        <v>0</v>
      </c>
      <c r="BF1186" s="218">
        <f>IF(N1186="snížená",J1186,0)</f>
        <v>0</v>
      </c>
      <c r="BG1186" s="218">
        <f>IF(N1186="zákl. přenesená",J1186,0)</f>
        <v>0</v>
      </c>
      <c r="BH1186" s="218">
        <f>IF(N1186="sníž. přenesená",J1186,0)</f>
        <v>0</v>
      </c>
      <c r="BI1186" s="218">
        <f>IF(N1186="nulová",J1186,0)</f>
        <v>0</v>
      </c>
      <c r="BJ1186" s="19" t="s">
        <v>76</v>
      </c>
      <c r="BK1186" s="218">
        <f>ROUND(I1186*H1186,2)</f>
        <v>0</v>
      </c>
      <c r="BL1186" s="19" t="s">
        <v>182</v>
      </c>
      <c r="BM1186" s="217" t="s">
        <v>1235</v>
      </c>
    </row>
    <row r="1187" s="14" customFormat="1">
      <c r="A1187" s="14"/>
      <c r="B1187" s="235"/>
      <c r="C1187" s="236"/>
      <c r="D1187" s="226" t="s">
        <v>186</v>
      </c>
      <c r="E1187" s="237" t="s">
        <v>19</v>
      </c>
      <c r="F1187" s="238" t="s">
        <v>1236</v>
      </c>
      <c r="G1187" s="236"/>
      <c r="H1187" s="239">
        <v>132.11879999999999</v>
      </c>
      <c r="I1187" s="240"/>
      <c r="J1187" s="236"/>
      <c r="K1187" s="236"/>
      <c r="L1187" s="241"/>
      <c r="M1187" s="242"/>
      <c r="N1187" s="243"/>
      <c r="O1187" s="243"/>
      <c r="P1187" s="243"/>
      <c r="Q1187" s="243"/>
      <c r="R1187" s="243"/>
      <c r="S1187" s="243"/>
      <c r="T1187" s="24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45" t="s">
        <v>186</v>
      </c>
      <c r="AU1187" s="245" t="s">
        <v>78</v>
      </c>
      <c r="AV1187" s="14" t="s">
        <v>78</v>
      </c>
      <c r="AW1187" s="14" t="s">
        <v>188</v>
      </c>
      <c r="AX1187" s="14" t="s">
        <v>68</v>
      </c>
      <c r="AY1187" s="245" t="s">
        <v>175</v>
      </c>
    </row>
    <row r="1188" s="15" customFormat="1">
      <c r="A1188" s="15"/>
      <c r="B1188" s="246"/>
      <c r="C1188" s="247"/>
      <c r="D1188" s="226" t="s">
        <v>186</v>
      </c>
      <c r="E1188" s="248" t="s">
        <v>19</v>
      </c>
      <c r="F1188" s="249" t="s">
        <v>191</v>
      </c>
      <c r="G1188" s="247"/>
      <c r="H1188" s="250">
        <v>132.11879999999999</v>
      </c>
      <c r="I1188" s="251"/>
      <c r="J1188" s="247"/>
      <c r="K1188" s="247"/>
      <c r="L1188" s="252"/>
      <c r="M1188" s="253"/>
      <c r="N1188" s="254"/>
      <c r="O1188" s="254"/>
      <c r="P1188" s="254"/>
      <c r="Q1188" s="254"/>
      <c r="R1188" s="254"/>
      <c r="S1188" s="254"/>
      <c r="T1188" s="25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56" t="s">
        <v>186</v>
      </c>
      <c r="AU1188" s="256" t="s">
        <v>78</v>
      </c>
      <c r="AV1188" s="15" t="s">
        <v>182</v>
      </c>
      <c r="AW1188" s="15" t="s">
        <v>188</v>
      </c>
      <c r="AX1188" s="15" t="s">
        <v>76</v>
      </c>
      <c r="AY1188" s="256" t="s">
        <v>175</v>
      </c>
    </row>
    <row r="1189" s="12" customFormat="1" ht="22.8" customHeight="1">
      <c r="A1189" s="12"/>
      <c r="B1189" s="190"/>
      <c r="C1189" s="191"/>
      <c r="D1189" s="192" t="s">
        <v>67</v>
      </c>
      <c r="E1189" s="204" t="s">
        <v>250</v>
      </c>
      <c r="F1189" s="204" t="s">
        <v>1237</v>
      </c>
      <c r="G1189" s="191"/>
      <c r="H1189" s="191"/>
      <c r="I1189" s="194"/>
      <c r="J1189" s="205">
        <f>BK1189</f>
        <v>0</v>
      </c>
      <c r="K1189" s="191"/>
      <c r="L1189" s="196"/>
      <c r="M1189" s="197"/>
      <c r="N1189" s="198"/>
      <c r="O1189" s="198"/>
      <c r="P1189" s="199">
        <v>0</v>
      </c>
      <c r="Q1189" s="198"/>
      <c r="R1189" s="199">
        <v>0</v>
      </c>
      <c r="S1189" s="198"/>
      <c r="T1189" s="200">
        <v>0</v>
      </c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R1189" s="201" t="s">
        <v>76</v>
      </c>
      <c r="AT1189" s="202" t="s">
        <v>67</v>
      </c>
      <c r="AU1189" s="202" t="s">
        <v>76</v>
      </c>
      <c r="AY1189" s="201" t="s">
        <v>175</v>
      </c>
      <c r="BK1189" s="203">
        <v>0</v>
      </c>
    </row>
    <row r="1190" s="12" customFormat="1" ht="22.8" customHeight="1">
      <c r="A1190" s="12"/>
      <c r="B1190" s="190"/>
      <c r="C1190" s="191"/>
      <c r="D1190" s="192" t="s">
        <v>67</v>
      </c>
      <c r="E1190" s="204" t="s">
        <v>899</v>
      </c>
      <c r="F1190" s="204" t="s">
        <v>1238</v>
      </c>
      <c r="G1190" s="191"/>
      <c r="H1190" s="191"/>
      <c r="I1190" s="194"/>
      <c r="J1190" s="205">
        <f>BK1190</f>
        <v>0</v>
      </c>
      <c r="K1190" s="191"/>
      <c r="L1190" s="196"/>
      <c r="M1190" s="197"/>
      <c r="N1190" s="198"/>
      <c r="O1190" s="198"/>
      <c r="P1190" s="199">
        <f>SUM(P1191:P1277)</f>
        <v>0</v>
      </c>
      <c r="Q1190" s="198"/>
      <c r="R1190" s="199">
        <f>SUM(R1191:R1277)</f>
        <v>0</v>
      </c>
      <c r="S1190" s="198"/>
      <c r="T1190" s="200">
        <f>SUM(T1191:T1277)</f>
        <v>0</v>
      </c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R1190" s="201" t="s">
        <v>76</v>
      </c>
      <c r="AT1190" s="202" t="s">
        <v>67</v>
      </c>
      <c r="AU1190" s="202" t="s">
        <v>76</v>
      </c>
      <c r="AY1190" s="201" t="s">
        <v>175</v>
      </c>
      <c r="BK1190" s="203">
        <f>SUM(BK1191:BK1277)</f>
        <v>0</v>
      </c>
    </row>
    <row r="1191" s="2" customFormat="1" ht="33" customHeight="1">
      <c r="A1191" s="40"/>
      <c r="B1191" s="41"/>
      <c r="C1191" s="206" t="s">
        <v>1239</v>
      </c>
      <c r="D1191" s="206" t="s">
        <v>177</v>
      </c>
      <c r="E1191" s="207" t="s">
        <v>1240</v>
      </c>
      <c r="F1191" s="208" t="s">
        <v>1241</v>
      </c>
      <c r="G1191" s="209" t="s">
        <v>180</v>
      </c>
      <c r="H1191" s="210">
        <v>971.43799999999999</v>
      </c>
      <c r="I1191" s="211"/>
      <c r="J1191" s="212">
        <f>ROUND(I1191*H1191,2)</f>
        <v>0</v>
      </c>
      <c r="K1191" s="208" t="s">
        <v>181</v>
      </c>
      <c r="L1191" s="46"/>
      <c r="M1191" s="213" t="s">
        <v>19</v>
      </c>
      <c r="N1191" s="214" t="s">
        <v>39</v>
      </c>
      <c r="O1191" s="86"/>
      <c r="P1191" s="215">
        <f>O1191*H1191</f>
        <v>0</v>
      </c>
      <c r="Q1191" s="215">
        <v>0</v>
      </c>
      <c r="R1191" s="215">
        <f>Q1191*H1191</f>
        <v>0</v>
      </c>
      <c r="S1191" s="215">
        <v>0</v>
      </c>
      <c r="T1191" s="216">
        <f>S1191*H1191</f>
        <v>0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17" t="s">
        <v>182</v>
      </c>
      <c r="AT1191" s="217" t="s">
        <v>177</v>
      </c>
      <c r="AU1191" s="217" t="s">
        <v>78</v>
      </c>
      <c r="AY1191" s="19" t="s">
        <v>175</v>
      </c>
      <c r="BE1191" s="218">
        <f>IF(N1191="základní",J1191,0)</f>
        <v>0</v>
      </c>
      <c r="BF1191" s="218">
        <f>IF(N1191="snížená",J1191,0)</f>
        <v>0</v>
      </c>
      <c r="BG1191" s="218">
        <f>IF(N1191="zákl. přenesená",J1191,0)</f>
        <v>0</v>
      </c>
      <c r="BH1191" s="218">
        <f>IF(N1191="sníž. přenesená",J1191,0)</f>
        <v>0</v>
      </c>
      <c r="BI1191" s="218">
        <f>IF(N1191="nulová",J1191,0)</f>
        <v>0</v>
      </c>
      <c r="BJ1191" s="19" t="s">
        <v>76</v>
      </c>
      <c r="BK1191" s="218">
        <f>ROUND(I1191*H1191,2)</f>
        <v>0</v>
      </c>
      <c r="BL1191" s="19" t="s">
        <v>182</v>
      </c>
      <c r="BM1191" s="217" t="s">
        <v>1242</v>
      </c>
    </row>
    <row r="1192" s="2" customFormat="1">
      <c r="A1192" s="40"/>
      <c r="B1192" s="41"/>
      <c r="C1192" s="42"/>
      <c r="D1192" s="219" t="s">
        <v>184</v>
      </c>
      <c r="E1192" s="42"/>
      <c r="F1192" s="220" t="s">
        <v>1243</v>
      </c>
      <c r="G1192" s="42"/>
      <c r="H1192" s="42"/>
      <c r="I1192" s="221"/>
      <c r="J1192" s="42"/>
      <c r="K1192" s="42"/>
      <c r="L1192" s="46"/>
      <c r="M1192" s="222"/>
      <c r="N1192" s="223"/>
      <c r="O1192" s="86"/>
      <c r="P1192" s="86"/>
      <c r="Q1192" s="86"/>
      <c r="R1192" s="86"/>
      <c r="S1192" s="86"/>
      <c r="T1192" s="87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T1192" s="19" t="s">
        <v>184</v>
      </c>
      <c r="AU1192" s="19" t="s">
        <v>78</v>
      </c>
    </row>
    <row r="1193" s="13" customFormat="1">
      <c r="A1193" s="13"/>
      <c r="B1193" s="224"/>
      <c r="C1193" s="225"/>
      <c r="D1193" s="226" t="s">
        <v>186</v>
      </c>
      <c r="E1193" s="227" t="s">
        <v>19</v>
      </c>
      <c r="F1193" s="228" t="s">
        <v>187</v>
      </c>
      <c r="G1193" s="225"/>
      <c r="H1193" s="227" t="s">
        <v>19</v>
      </c>
      <c r="I1193" s="229"/>
      <c r="J1193" s="225"/>
      <c r="K1193" s="225"/>
      <c r="L1193" s="230"/>
      <c r="M1193" s="231"/>
      <c r="N1193" s="232"/>
      <c r="O1193" s="232"/>
      <c r="P1193" s="232"/>
      <c r="Q1193" s="232"/>
      <c r="R1193" s="232"/>
      <c r="S1193" s="232"/>
      <c r="T1193" s="23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4" t="s">
        <v>186</v>
      </c>
      <c r="AU1193" s="234" t="s">
        <v>78</v>
      </c>
      <c r="AV1193" s="13" t="s">
        <v>76</v>
      </c>
      <c r="AW1193" s="13" t="s">
        <v>188</v>
      </c>
      <c r="AX1193" s="13" t="s">
        <v>68</v>
      </c>
      <c r="AY1193" s="234" t="s">
        <v>175</v>
      </c>
    </row>
    <row r="1194" s="13" customFormat="1">
      <c r="A1194" s="13"/>
      <c r="B1194" s="224"/>
      <c r="C1194" s="225"/>
      <c r="D1194" s="226" t="s">
        <v>186</v>
      </c>
      <c r="E1194" s="227" t="s">
        <v>19</v>
      </c>
      <c r="F1194" s="228" t="s">
        <v>189</v>
      </c>
      <c r="G1194" s="225"/>
      <c r="H1194" s="227" t="s">
        <v>19</v>
      </c>
      <c r="I1194" s="229"/>
      <c r="J1194" s="225"/>
      <c r="K1194" s="225"/>
      <c r="L1194" s="230"/>
      <c r="M1194" s="231"/>
      <c r="N1194" s="232"/>
      <c r="O1194" s="232"/>
      <c r="P1194" s="232"/>
      <c r="Q1194" s="232"/>
      <c r="R1194" s="232"/>
      <c r="S1194" s="232"/>
      <c r="T1194" s="23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4" t="s">
        <v>186</v>
      </c>
      <c r="AU1194" s="234" t="s">
        <v>78</v>
      </c>
      <c r="AV1194" s="13" t="s">
        <v>76</v>
      </c>
      <c r="AW1194" s="13" t="s">
        <v>188</v>
      </c>
      <c r="AX1194" s="13" t="s">
        <v>68</v>
      </c>
      <c r="AY1194" s="234" t="s">
        <v>175</v>
      </c>
    </row>
    <row r="1195" s="13" customFormat="1">
      <c r="A1195" s="13"/>
      <c r="B1195" s="224"/>
      <c r="C1195" s="225"/>
      <c r="D1195" s="226" t="s">
        <v>186</v>
      </c>
      <c r="E1195" s="227" t="s">
        <v>19</v>
      </c>
      <c r="F1195" s="228" t="s">
        <v>1244</v>
      </c>
      <c r="G1195" s="225"/>
      <c r="H1195" s="227" t="s">
        <v>19</v>
      </c>
      <c r="I1195" s="229"/>
      <c r="J1195" s="225"/>
      <c r="K1195" s="225"/>
      <c r="L1195" s="230"/>
      <c r="M1195" s="231"/>
      <c r="N1195" s="232"/>
      <c r="O1195" s="232"/>
      <c r="P1195" s="232"/>
      <c r="Q1195" s="232"/>
      <c r="R1195" s="232"/>
      <c r="S1195" s="232"/>
      <c r="T1195" s="23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4" t="s">
        <v>186</v>
      </c>
      <c r="AU1195" s="234" t="s">
        <v>78</v>
      </c>
      <c r="AV1195" s="13" t="s">
        <v>76</v>
      </c>
      <c r="AW1195" s="13" t="s">
        <v>188</v>
      </c>
      <c r="AX1195" s="13" t="s">
        <v>68</v>
      </c>
      <c r="AY1195" s="234" t="s">
        <v>175</v>
      </c>
    </row>
    <row r="1196" s="14" customFormat="1">
      <c r="A1196" s="14"/>
      <c r="B1196" s="235"/>
      <c r="C1196" s="236"/>
      <c r="D1196" s="226" t="s">
        <v>186</v>
      </c>
      <c r="E1196" s="237" t="s">
        <v>19</v>
      </c>
      <c r="F1196" s="238" t="s">
        <v>1245</v>
      </c>
      <c r="G1196" s="236"/>
      <c r="H1196" s="239">
        <v>881.2650000000001</v>
      </c>
      <c r="I1196" s="240"/>
      <c r="J1196" s="236"/>
      <c r="K1196" s="236"/>
      <c r="L1196" s="241"/>
      <c r="M1196" s="242"/>
      <c r="N1196" s="243"/>
      <c r="O1196" s="243"/>
      <c r="P1196" s="243"/>
      <c r="Q1196" s="243"/>
      <c r="R1196" s="243"/>
      <c r="S1196" s="243"/>
      <c r="T1196" s="24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45" t="s">
        <v>186</v>
      </c>
      <c r="AU1196" s="245" t="s">
        <v>78</v>
      </c>
      <c r="AV1196" s="14" t="s">
        <v>78</v>
      </c>
      <c r="AW1196" s="14" t="s">
        <v>188</v>
      </c>
      <c r="AX1196" s="14" t="s">
        <v>68</v>
      </c>
      <c r="AY1196" s="245" t="s">
        <v>175</v>
      </c>
    </row>
    <row r="1197" s="14" customFormat="1">
      <c r="A1197" s="14"/>
      <c r="B1197" s="235"/>
      <c r="C1197" s="236"/>
      <c r="D1197" s="226" t="s">
        <v>186</v>
      </c>
      <c r="E1197" s="237" t="s">
        <v>19</v>
      </c>
      <c r="F1197" s="238" t="s">
        <v>1246</v>
      </c>
      <c r="G1197" s="236"/>
      <c r="H1197" s="239">
        <v>90.172499999999999</v>
      </c>
      <c r="I1197" s="240"/>
      <c r="J1197" s="236"/>
      <c r="K1197" s="236"/>
      <c r="L1197" s="241"/>
      <c r="M1197" s="242"/>
      <c r="N1197" s="243"/>
      <c r="O1197" s="243"/>
      <c r="P1197" s="243"/>
      <c r="Q1197" s="243"/>
      <c r="R1197" s="243"/>
      <c r="S1197" s="243"/>
      <c r="T1197" s="24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45" t="s">
        <v>186</v>
      </c>
      <c r="AU1197" s="245" t="s">
        <v>78</v>
      </c>
      <c r="AV1197" s="14" t="s">
        <v>78</v>
      </c>
      <c r="AW1197" s="14" t="s">
        <v>188</v>
      </c>
      <c r="AX1197" s="14" t="s">
        <v>68</v>
      </c>
      <c r="AY1197" s="245" t="s">
        <v>175</v>
      </c>
    </row>
    <row r="1198" s="15" customFormat="1">
      <c r="A1198" s="15"/>
      <c r="B1198" s="246"/>
      <c r="C1198" s="247"/>
      <c r="D1198" s="226" t="s">
        <v>186</v>
      </c>
      <c r="E1198" s="248" t="s">
        <v>19</v>
      </c>
      <c r="F1198" s="249" t="s">
        <v>191</v>
      </c>
      <c r="G1198" s="247"/>
      <c r="H1198" s="250">
        <v>971.43750000000011</v>
      </c>
      <c r="I1198" s="251"/>
      <c r="J1198" s="247"/>
      <c r="K1198" s="247"/>
      <c r="L1198" s="252"/>
      <c r="M1198" s="253"/>
      <c r="N1198" s="254"/>
      <c r="O1198" s="254"/>
      <c r="P1198" s="254"/>
      <c r="Q1198" s="254"/>
      <c r="R1198" s="254"/>
      <c r="S1198" s="254"/>
      <c r="T1198" s="25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56" t="s">
        <v>186</v>
      </c>
      <c r="AU1198" s="256" t="s">
        <v>78</v>
      </c>
      <c r="AV1198" s="15" t="s">
        <v>182</v>
      </c>
      <c r="AW1198" s="15" t="s">
        <v>188</v>
      </c>
      <c r="AX1198" s="15" t="s">
        <v>76</v>
      </c>
      <c r="AY1198" s="256" t="s">
        <v>175</v>
      </c>
    </row>
    <row r="1199" s="2" customFormat="1" ht="33" customHeight="1">
      <c r="A1199" s="40"/>
      <c r="B1199" s="41"/>
      <c r="C1199" s="206" t="s">
        <v>1247</v>
      </c>
      <c r="D1199" s="206" t="s">
        <v>177</v>
      </c>
      <c r="E1199" s="207" t="s">
        <v>1248</v>
      </c>
      <c r="F1199" s="208" t="s">
        <v>1249</v>
      </c>
      <c r="G1199" s="209" t="s">
        <v>180</v>
      </c>
      <c r="H1199" s="210">
        <v>58.045000000000002</v>
      </c>
      <c r="I1199" s="211"/>
      <c r="J1199" s="212">
        <f>ROUND(I1199*H1199,2)</f>
        <v>0</v>
      </c>
      <c r="K1199" s="208" t="s">
        <v>181</v>
      </c>
      <c r="L1199" s="46"/>
      <c r="M1199" s="213" t="s">
        <v>19</v>
      </c>
      <c r="N1199" s="214" t="s">
        <v>39</v>
      </c>
      <c r="O1199" s="86"/>
      <c r="P1199" s="215">
        <f>O1199*H1199</f>
        <v>0</v>
      </c>
      <c r="Q1199" s="215">
        <v>0</v>
      </c>
      <c r="R1199" s="215">
        <f>Q1199*H1199</f>
        <v>0</v>
      </c>
      <c r="S1199" s="215">
        <v>0</v>
      </c>
      <c r="T1199" s="216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17" t="s">
        <v>182</v>
      </c>
      <c r="AT1199" s="217" t="s">
        <v>177</v>
      </c>
      <c r="AU1199" s="217" t="s">
        <v>78</v>
      </c>
      <c r="AY1199" s="19" t="s">
        <v>175</v>
      </c>
      <c r="BE1199" s="218">
        <f>IF(N1199="základní",J1199,0)</f>
        <v>0</v>
      </c>
      <c r="BF1199" s="218">
        <f>IF(N1199="snížená",J1199,0)</f>
        <v>0</v>
      </c>
      <c r="BG1199" s="218">
        <f>IF(N1199="zákl. přenesená",J1199,0)</f>
        <v>0</v>
      </c>
      <c r="BH1199" s="218">
        <f>IF(N1199="sníž. přenesená",J1199,0)</f>
        <v>0</v>
      </c>
      <c r="BI1199" s="218">
        <f>IF(N1199="nulová",J1199,0)</f>
        <v>0</v>
      </c>
      <c r="BJ1199" s="19" t="s">
        <v>76</v>
      </c>
      <c r="BK1199" s="218">
        <f>ROUND(I1199*H1199,2)</f>
        <v>0</v>
      </c>
      <c r="BL1199" s="19" t="s">
        <v>182</v>
      </c>
      <c r="BM1199" s="217" t="s">
        <v>1250</v>
      </c>
    </row>
    <row r="1200" s="2" customFormat="1">
      <c r="A1200" s="40"/>
      <c r="B1200" s="41"/>
      <c r="C1200" s="42"/>
      <c r="D1200" s="219" t="s">
        <v>184</v>
      </c>
      <c r="E1200" s="42"/>
      <c r="F1200" s="220" t="s">
        <v>1251</v>
      </c>
      <c r="G1200" s="42"/>
      <c r="H1200" s="42"/>
      <c r="I1200" s="221"/>
      <c r="J1200" s="42"/>
      <c r="K1200" s="42"/>
      <c r="L1200" s="46"/>
      <c r="M1200" s="222"/>
      <c r="N1200" s="223"/>
      <c r="O1200" s="86"/>
      <c r="P1200" s="86"/>
      <c r="Q1200" s="86"/>
      <c r="R1200" s="86"/>
      <c r="S1200" s="86"/>
      <c r="T1200" s="87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9" t="s">
        <v>184</v>
      </c>
      <c r="AU1200" s="19" t="s">
        <v>78</v>
      </c>
    </row>
    <row r="1201" s="13" customFormat="1">
      <c r="A1201" s="13"/>
      <c r="B1201" s="224"/>
      <c r="C1201" s="225"/>
      <c r="D1201" s="226" t="s">
        <v>186</v>
      </c>
      <c r="E1201" s="227" t="s">
        <v>19</v>
      </c>
      <c r="F1201" s="228" t="s">
        <v>187</v>
      </c>
      <c r="G1201" s="225"/>
      <c r="H1201" s="227" t="s">
        <v>19</v>
      </c>
      <c r="I1201" s="229"/>
      <c r="J1201" s="225"/>
      <c r="K1201" s="225"/>
      <c r="L1201" s="230"/>
      <c r="M1201" s="231"/>
      <c r="N1201" s="232"/>
      <c r="O1201" s="232"/>
      <c r="P1201" s="232"/>
      <c r="Q1201" s="232"/>
      <c r="R1201" s="232"/>
      <c r="S1201" s="232"/>
      <c r="T1201" s="23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4" t="s">
        <v>186</v>
      </c>
      <c r="AU1201" s="234" t="s">
        <v>78</v>
      </c>
      <c r="AV1201" s="13" t="s">
        <v>76</v>
      </c>
      <c r="AW1201" s="13" t="s">
        <v>188</v>
      </c>
      <c r="AX1201" s="13" t="s">
        <v>68</v>
      </c>
      <c r="AY1201" s="234" t="s">
        <v>175</v>
      </c>
    </row>
    <row r="1202" s="13" customFormat="1">
      <c r="A1202" s="13"/>
      <c r="B1202" s="224"/>
      <c r="C1202" s="225"/>
      <c r="D1202" s="226" t="s">
        <v>186</v>
      </c>
      <c r="E1202" s="227" t="s">
        <v>19</v>
      </c>
      <c r="F1202" s="228" t="s">
        <v>189</v>
      </c>
      <c r="G1202" s="225"/>
      <c r="H1202" s="227" t="s">
        <v>19</v>
      </c>
      <c r="I1202" s="229"/>
      <c r="J1202" s="225"/>
      <c r="K1202" s="225"/>
      <c r="L1202" s="230"/>
      <c r="M1202" s="231"/>
      <c r="N1202" s="232"/>
      <c r="O1202" s="232"/>
      <c r="P1202" s="232"/>
      <c r="Q1202" s="232"/>
      <c r="R1202" s="232"/>
      <c r="S1202" s="232"/>
      <c r="T1202" s="23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4" t="s">
        <v>186</v>
      </c>
      <c r="AU1202" s="234" t="s">
        <v>78</v>
      </c>
      <c r="AV1202" s="13" t="s">
        <v>76</v>
      </c>
      <c r="AW1202" s="13" t="s">
        <v>188</v>
      </c>
      <c r="AX1202" s="13" t="s">
        <v>68</v>
      </c>
      <c r="AY1202" s="234" t="s">
        <v>175</v>
      </c>
    </row>
    <row r="1203" s="13" customFormat="1">
      <c r="A1203" s="13"/>
      <c r="B1203" s="224"/>
      <c r="C1203" s="225"/>
      <c r="D1203" s="226" t="s">
        <v>186</v>
      </c>
      <c r="E1203" s="227" t="s">
        <v>19</v>
      </c>
      <c r="F1203" s="228" t="s">
        <v>1244</v>
      </c>
      <c r="G1203" s="225"/>
      <c r="H1203" s="227" t="s">
        <v>19</v>
      </c>
      <c r="I1203" s="229"/>
      <c r="J1203" s="225"/>
      <c r="K1203" s="225"/>
      <c r="L1203" s="230"/>
      <c r="M1203" s="231"/>
      <c r="N1203" s="232"/>
      <c r="O1203" s="232"/>
      <c r="P1203" s="232"/>
      <c r="Q1203" s="232"/>
      <c r="R1203" s="232"/>
      <c r="S1203" s="232"/>
      <c r="T1203" s="23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4" t="s">
        <v>186</v>
      </c>
      <c r="AU1203" s="234" t="s">
        <v>78</v>
      </c>
      <c r="AV1203" s="13" t="s">
        <v>76</v>
      </c>
      <c r="AW1203" s="13" t="s">
        <v>188</v>
      </c>
      <c r="AX1203" s="13" t="s">
        <v>68</v>
      </c>
      <c r="AY1203" s="234" t="s">
        <v>175</v>
      </c>
    </row>
    <row r="1204" s="14" customFormat="1">
      <c r="A1204" s="14"/>
      <c r="B1204" s="235"/>
      <c r="C1204" s="236"/>
      <c r="D1204" s="226" t="s">
        <v>186</v>
      </c>
      <c r="E1204" s="237" t="s">
        <v>19</v>
      </c>
      <c r="F1204" s="238" t="s">
        <v>1252</v>
      </c>
      <c r="G1204" s="236"/>
      <c r="H1204" s="239">
        <v>58.045000000000002</v>
      </c>
      <c r="I1204" s="240"/>
      <c r="J1204" s="236"/>
      <c r="K1204" s="236"/>
      <c r="L1204" s="241"/>
      <c r="M1204" s="242"/>
      <c r="N1204" s="243"/>
      <c r="O1204" s="243"/>
      <c r="P1204" s="243"/>
      <c r="Q1204" s="243"/>
      <c r="R1204" s="243"/>
      <c r="S1204" s="243"/>
      <c r="T1204" s="24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45" t="s">
        <v>186</v>
      </c>
      <c r="AU1204" s="245" t="s">
        <v>78</v>
      </c>
      <c r="AV1204" s="14" t="s">
        <v>78</v>
      </c>
      <c r="AW1204" s="14" t="s">
        <v>188</v>
      </c>
      <c r="AX1204" s="14" t="s">
        <v>68</v>
      </c>
      <c r="AY1204" s="245" t="s">
        <v>175</v>
      </c>
    </row>
    <row r="1205" s="15" customFormat="1">
      <c r="A1205" s="15"/>
      <c r="B1205" s="246"/>
      <c r="C1205" s="247"/>
      <c r="D1205" s="226" t="s">
        <v>186</v>
      </c>
      <c r="E1205" s="248" t="s">
        <v>19</v>
      </c>
      <c r="F1205" s="249" t="s">
        <v>191</v>
      </c>
      <c r="G1205" s="247"/>
      <c r="H1205" s="250">
        <v>58.045000000000002</v>
      </c>
      <c r="I1205" s="251"/>
      <c r="J1205" s="247"/>
      <c r="K1205" s="247"/>
      <c r="L1205" s="252"/>
      <c r="M1205" s="253"/>
      <c r="N1205" s="254"/>
      <c r="O1205" s="254"/>
      <c r="P1205" s="254"/>
      <c r="Q1205" s="254"/>
      <c r="R1205" s="254"/>
      <c r="S1205" s="254"/>
      <c r="T1205" s="25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56" t="s">
        <v>186</v>
      </c>
      <c r="AU1205" s="256" t="s">
        <v>78</v>
      </c>
      <c r="AV1205" s="15" t="s">
        <v>182</v>
      </c>
      <c r="AW1205" s="15" t="s">
        <v>188</v>
      </c>
      <c r="AX1205" s="15" t="s">
        <v>76</v>
      </c>
      <c r="AY1205" s="256" t="s">
        <v>175</v>
      </c>
    </row>
    <row r="1206" s="2" customFormat="1" ht="37.8" customHeight="1">
      <c r="A1206" s="40"/>
      <c r="B1206" s="41"/>
      <c r="C1206" s="206" t="s">
        <v>1253</v>
      </c>
      <c r="D1206" s="206" t="s">
        <v>177</v>
      </c>
      <c r="E1206" s="207" t="s">
        <v>1254</v>
      </c>
      <c r="F1206" s="208" t="s">
        <v>1255</v>
      </c>
      <c r="G1206" s="209" t="s">
        <v>180</v>
      </c>
      <c r="H1206" s="210">
        <v>92626.470000000001</v>
      </c>
      <c r="I1206" s="211"/>
      <c r="J1206" s="212">
        <f>ROUND(I1206*H1206,2)</f>
        <v>0</v>
      </c>
      <c r="K1206" s="208" t="s">
        <v>181</v>
      </c>
      <c r="L1206" s="46"/>
      <c r="M1206" s="213" t="s">
        <v>19</v>
      </c>
      <c r="N1206" s="214" t="s">
        <v>39</v>
      </c>
      <c r="O1206" s="86"/>
      <c r="P1206" s="215">
        <f>O1206*H1206</f>
        <v>0</v>
      </c>
      <c r="Q1206" s="215">
        <v>0</v>
      </c>
      <c r="R1206" s="215">
        <f>Q1206*H1206</f>
        <v>0</v>
      </c>
      <c r="S1206" s="215">
        <v>0</v>
      </c>
      <c r="T1206" s="216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17" t="s">
        <v>182</v>
      </c>
      <c r="AT1206" s="217" t="s">
        <v>177</v>
      </c>
      <c r="AU1206" s="217" t="s">
        <v>78</v>
      </c>
      <c r="AY1206" s="19" t="s">
        <v>175</v>
      </c>
      <c r="BE1206" s="218">
        <f>IF(N1206="základní",J1206,0)</f>
        <v>0</v>
      </c>
      <c r="BF1206" s="218">
        <f>IF(N1206="snížená",J1206,0)</f>
        <v>0</v>
      </c>
      <c r="BG1206" s="218">
        <f>IF(N1206="zákl. přenesená",J1206,0)</f>
        <v>0</v>
      </c>
      <c r="BH1206" s="218">
        <f>IF(N1206="sníž. přenesená",J1206,0)</f>
        <v>0</v>
      </c>
      <c r="BI1206" s="218">
        <f>IF(N1206="nulová",J1206,0)</f>
        <v>0</v>
      </c>
      <c r="BJ1206" s="19" t="s">
        <v>76</v>
      </c>
      <c r="BK1206" s="218">
        <f>ROUND(I1206*H1206,2)</f>
        <v>0</v>
      </c>
      <c r="BL1206" s="19" t="s">
        <v>182</v>
      </c>
      <c r="BM1206" s="217" t="s">
        <v>1256</v>
      </c>
    </row>
    <row r="1207" s="2" customFormat="1">
      <c r="A1207" s="40"/>
      <c r="B1207" s="41"/>
      <c r="C1207" s="42"/>
      <c r="D1207" s="219" t="s">
        <v>184</v>
      </c>
      <c r="E1207" s="42"/>
      <c r="F1207" s="220" t="s">
        <v>1257</v>
      </c>
      <c r="G1207" s="42"/>
      <c r="H1207" s="42"/>
      <c r="I1207" s="221"/>
      <c r="J1207" s="42"/>
      <c r="K1207" s="42"/>
      <c r="L1207" s="46"/>
      <c r="M1207" s="222"/>
      <c r="N1207" s="223"/>
      <c r="O1207" s="86"/>
      <c r="P1207" s="86"/>
      <c r="Q1207" s="86"/>
      <c r="R1207" s="86"/>
      <c r="S1207" s="86"/>
      <c r="T1207" s="87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184</v>
      </c>
      <c r="AU1207" s="19" t="s">
        <v>78</v>
      </c>
    </row>
    <row r="1208" s="13" customFormat="1">
      <c r="A1208" s="13"/>
      <c r="B1208" s="224"/>
      <c r="C1208" s="225"/>
      <c r="D1208" s="226" t="s">
        <v>186</v>
      </c>
      <c r="E1208" s="227" t="s">
        <v>19</v>
      </c>
      <c r="F1208" s="228" t="s">
        <v>1258</v>
      </c>
      <c r="G1208" s="225"/>
      <c r="H1208" s="227" t="s">
        <v>19</v>
      </c>
      <c r="I1208" s="229"/>
      <c r="J1208" s="225"/>
      <c r="K1208" s="225"/>
      <c r="L1208" s="230"/>
      <c r="M1208" s="231"/>
      <c r="N1208" s="232"/>
      <c r="O1208" s="232"/>
      <c r="P1208" s="232"/>
      <c r="Q1208" s="232"/>
      <c r="R1208" s="232"/>
      <c r="S1208" s="232"/>
      <c r="T1208" s="23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34" t="s">
        <v>186</v>
      </c>
      <c r="AU1208" s="234" t="s">
        <v>78</v>
      </c>
      <c r="AV1208" s="13" t="s">
        <v>76</v>
      </c>
      <c r="AW1208" s="13" t="s">
        <v>188</v>
      </c>
      <c r="AX1208" s="13" t="s">
        <v>68</v>
      </c>
      <c r="AY1208" s="234" t="s">
        <v>175</v>
      </c>
    </row>
    <row r="1209" s="14" customFormat="1">
      <c r="A1209" s="14"/>
      <c r="B1209" s="235"/>
      <c r="C1209" s="236"/>
      <c r="D1209" s="226" t="s">
        <v>186</v>
      </c>
      <c r="E1209" s="237" t="s">
        <v>19</v>
      </c>
      <c r="F1209" s="238" t="s">
        <v>1259</v>
      </c>
      <c r="G1209" s="236"/>
      <c r="H1209" s="239">
        <v>92626.470000000001</v>
      </c>
      <c r="I1209" s="240"/>
      <c r="J1209" s="236"/>
      <c r="K1209" s="236"/>
      <c r="L1209" s="241"/>
      <c r="M1209" s="242"/>
      <c r="N1209" s="243"/>
      <c r="O1209" s="243"/>
      <c r="P1209" s="243"/>
      <c r="Q1209" s="243"/>
      <c r="R1209" s="243"/>
      <c r="S1209" s="243"/>
      <c r="T1209" s="24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45" t="s">
        <v>186</v>
      </c>
      <c r="AU1209" s="245" t="s">
        <v>78</v>
      </c>
      <c r="AV1209" s="14" t="s">
        <v>78</v>
      </c>
      <c r="AW1209" s="14" t="s">
        <v>188</v>
      </c>
      <c r="AX1209" s="14" t="s">
        <v>68</v>
      </c>
      <c r="AY1209" s="245" t="s">
        <v>175</v>
      </c>
    </row>
    <row r="1210" s="15" customFormat="1">
      <c r="A1210" s="15"/>
      <c r="B1210" s="246"/>
      <c r="C1210" s="247"/>
      <c r="D1210" s="226" t="s">
        <v>186</v>
      </c>
      <c r="E1210" s="248" t="s">
        <v>19</v>
      </c>
      <c r="F1210" s="249" t="s">
        <v>191</v>
      </c>
      <c r="G1210" s="247"/>
      <c r="H1210" s="250">
        <v>92626.470000000001</v>
      </c>
      <c r="I1210" s="251"/>
      <c r="J1210" s="247"/>
      <c r="K1210" s="247"/>
      <c r="L1210" s="252"/>
      <c r="M1210" s="253"/>
      <c r="N1210" s="254"/>
      <c r="O1210" s="254"/>
      <c r="P1210" s="254"/>
      <c r="Q1210" s="254"/>
      <c r="R1210" s="254"/>
      <c r="S1210" s="254"/>
      <c r="T1210" s="25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56" t="s">
        <v>186</v>
      </c>
      <c r="AU1210" s="256" t="s">
        <v>78</v>
      </c>
      <c r="AV1210" s="15" t="s">
        <v>182</v>
      </c>
      <c r="AW1210" s="15" t="s">
        <v>188</v>
      </c>
      <c r="AX1210" s="15" t="s">
        <v>76</v>
      </c>
      <c r="AY1210" s="256" t="s">
        <v>175</v>
      </c>
    </row>
    <row r="1211" s="2" customFormat="1" ht="33" customHeight="1">
      <c r="A1211" s="40"/>
      <c r="B1211" s="41"/>
      <c r="C1211" s="206" t="s">
        <v>1260</v>
      </c>
      <c r="D1211" s="206" t="s">
        <v>177</v>
      </c>
      <c r="E1211" s="207" t="s">
        <v>1261</v>
      </c>
      <c r="F1211" s="208" t="s">
        <v>1262</v>
      </c>
      <c r="G1211" s="209" t="s">
        <v>180</v>
      </c>
      <c r="H1211" s="210">
        <v>971.43799999999999</v>
      </c>
      <c r="I1211" s="211"/>
      <c r="J1211" s="212">
        <f>ROUND(I1211*H1211,2)</f>
        <v>0</v>
      </c>
      <c r="K1211" s="208" t="s">
        <v>181</v>
      </c>
      <c r="L1211" s="46"/>
      <c r="M1211" s="213" t="s">
        <v>19</v>
      </c>
      <c r="N1211" s="214" t="s">
        <v>39</v>
      </c>
      <c r="O1211" s="86"/>
      <c r="P1211" s="215">
        <f>O1211*H1211</f>
        <v>0</v>
      </c>
      <c r="Q1211" s="215">
        <v>0</v>
      </c>
      <c r="R1211" s="215">
        <f>Q1211*H1211</f>
        <v>0</v>
      </c>
      <c r="S1211" s="215">
        <v>0</v>
      </c>
      <c r="T1211" s="216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17" t="s">
        <v>182</v>
      </c>
      <c r="AT1211" s="217" t="s">
        <v>177</v>
      </c>
      <c r="AU1211" s="217" t="s">
        <v>78</v>
      </c>
      <c r="AY1211" s="19" t="s">
        <v>175</v>
      </c>
      <c r="BE1211" s="218">
        <f>IF(N1211="základní",J1211,0)</f>
        <v>0</v>
      </c>
      <c r="BF1211" s="218">
        <f>IF(N1211="snížená",J1211,0)</f>
        <v>0</v>
      </c>
      <c r="BG1211" s="218">
        <f>IF(N1211="zákl. přenesená",J1211,0)</f>
        <v>0</v>
      </c>
      <c r="BH1211" s="218">
        <f>IF(N1211="sníž. přenesená",J1211,0)</f>
        <v>0</v>
      </c>
      <c r="BI1211" s="218">
        <f>IF(N1211="nulová",J1211,0)</f>
        <v>0</v>
      </c>
      <c r="BJ1211" s="19" t="s">
        <v>76</v>
      </c>
      <c r="BK1211" s="218">
        <f>ROUND(I1211*H1211,2)</f>
        <v>0</v>
      </c>
      <c r="BL1211" s="19" t="s">
        <v>182</v>
      </c>
      <c r="BM1211" s="217" t="s">
        <v>1263</v>
      </c>
    </row>
    <row r="1212" s="2" customFormat="1">
      <c r="A1212" s="40"/>
      <c r="B1212" s="41"/>
      <c r="C1212" s="42"/>
      <c r="D1212" s="219" t="s">
        <v>184</v>
      </c>
      <c r="E1212" s="42"/>
      <c r="F1212" s="220" t="s">
        <v>1264</v>
      </c>
      <c r="G1212" s="42"/>
      <c r="H1212" s="42"/>
      <c r="I1212" s="221"/>
      <c r="J1212" s="42"/>
      <c r="K1212" s="42"/>
      <c r="L1212" s="46"/>
      <c r="M1212" s="222"/>
      <c r="N1212" s="223"/>
      <c r="O1212" s="86"/>
      <c r="P1212" s="86"/>
      <c r="Q1212" s="86"/>
      <c r="R1212" s="86"/>
      <c r="S1212" s="86"/>
      <c r="T1212" s="87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184</v>
      </c>
      <c r="AU1212" s="19" t="s">
        <v>78</v>
      </c>
    </row>
    <row r="1213" s="2" customFormat="1" ht="33" customHeight="1">
      <c r="A1213" s="40"/>
      <c r="B1213" s="41"/>
      <c r="C1213" s="206" t="s">
        <v>1265</v>
      </c>
      <c r="D1213" s="206" t="s">
        <v>177</v>
      </c>
      <c r="E1213" s="207" t="s">
        <v>1266</v>
      </c>
      <c r="F1213" s="208" t="s">
        <v>1267</v>
      </c>
      <c r="G1213" s="209" t="s">
        <v>180</v>
      </c>
      <c r="H1213" s="210">
        <v>58.045000000000002</v>
      </c>
      <c r="I1213" s="211"/>
      <c r="J1213" s="212">
        <f>ROUND(I1213*H1213,2)</f>
        <v>0</v>
      </c>
      <c r="K1213" s="208" t="s">
        <v>181</v>
      </c>
      <c r="L1213" s="46"/>
      <c r="M1213" s="213" t="s">
        <v>19</v>
      </c>
      <c r="N1213" s="214" t="s">
        <v>39</v>
      </c>
      <c r="O1213" s="86"/>
      <c r="P1213" s="215">
        <f>O1213*H1213</f>
        <v>0</v>
      </c>
      <c r="Q1213" s="215">
        <v>0</v>
      </c>
      <c r="R1213" s="215">
        <f>Q1213*H1213</f>
        <v>0</v>
      </c>
      <c r="S1213" s="215">
        <v>0</v>
      </c>
      <c r="T1213" s="216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17" t="s">
        <v>182</v>
      </c>
      <c r="AT1213" s="217" t="s">
        <v>177</v>
      </c>
      <c r="AU1213" s="217" t="s">
        <v>78</v>
      </c>
      <c r="AY1213" s="19" t="s">
        <v>175</v>
      </c>
      <c r="BE1213" s="218">
        <f>IF(N1213="základní",J1213,0)</f>
        <v>0</v>
      </c>
      <c r="BF1213" s="218">
        <f>IF(N1213="snížená",J1213,0)</f>
        <v>0</v>
      </c>
      <c r="BG1213" s="218">
        <f>IF(N1213="zákl. přenesená",J1213,0)</f>
        <v>0</v>
      </c>
      <c r="BH1213" s="218">
        <f>IF(N1213="sníž. přenesená",J1213,0)</f>
        <v>0</v>
      </c>
      <c r="BI1213" s="218">
        <f>IF(N1213="nulová",J1213,0)</f>
        <v>0</v>
      </c>
      <c r="BJ1213" s="19" t="s">
        <v>76</v>
      </c>
      <c r="BK1213" s="218">
        <f>ROUND(I1213*H1213,2)</f>
        <v>0</v>
      </c>
      <c r="BL1213" s="19" t="s">
        <v>182</v>
      </c>
      <c r="BM1213" s="217" t="s">
        <v>1268</v>
      </c>
    </row>
    <row r="1214" s="2" customFormat="1">
      <c r="A1214" s="40"/>
      <c r="B1214" s="41"/>
      <c r="C1214" s="42"/>
      <c r="D1214" s="219" t="s">
        <v>184</v>
      </c>
      <c r="E1214" s="42"/>
      <c r="F1214" s="220" t="s">
        <v>1269</v>
      </c>
      <c r="G1214" s="42"/>
      <c r="H1214" s="42"/>
      <c r="I1214" s="221"/>
      <c r="J1214" s="42"/>
      <c r="K1214" s="42"/>
      <c r="L1214" s="46"/>
      <c r="M1214" s="222"/>
      <c r="N1214" s="223"/>
      <c r="O1214" s="86"/>
      <c r="P1214" s="86"/>
      <c r="Q1214" s="86"/>
      <c r="R1214" s="86"/>
      <c r="S1214" s="86"/>
      <c r="T1214" s="87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9" t="s">
        <v>184</v>
      </c>
      <c r="AU1214" s="19" t="s">
        <v>78</v>
      </c>
    </row>
    <row r="1215" s="2" customFormat="1" ht="16.5" customHeight="1">
      <c r="A1215" s="40"/>
      <c r="B1215" s="41"/>
      <c r="C1215" s="206" t="s">
        <v>1270</v>
      </c>
      <c r="D1215" s="206" t="s">
        <v>177</v>
      </c>
      <c r="E1215" s="207" t="s">
        <v>1271</v>
      </c>
      <c r="F1215" s="208" t="s">
        <v>1272</v>
      </c>
      <c r="G1215" s="209" t="s">
        <v>180</v>
      </c>
      <c r="H1215" s="210">
        <v>1249.616</v>
      </c>
      <c r="I1215" s="211"/>
      <c r="J1215" s="212">
        <f>ROUND(I1215*H1215,2)</f>
        <v>0</v>
      </c>
      <c r="K1215" s="208" t="s">
        <v>181</v>
      </c>
      <c r="L1215" s="46"/>
      <c r="M1215" s="213" t="s">
        <v>19</v>
      </c>
      <c r="N1215" s="214" t="s">
        <v>39</v>
      </c>
      <c r="O1215" s="86"/>
      <c r="P1215" s="215">
        <f>O1215*H1215</f>
        <v>0</v>
      </c>
      <c r="Q1215" s="215">
        <v>0</v>
      </c>
      <c r="R1215" s="215">
        <f>Q1215*H1215</f>
        <v>0</v>
      </c>
      <c r="S1215" s="215">
        <v>0</v>
      </c>
      <c r="T1215" s="216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17" t="s">
        <v>182</v>
      </c>
      <c r="AT1215" s="217" t="s">
        <v>177</v>
      </c>
      <c r="AU1215" s="217" t="s">
        <v>78</v>
      </c>
      <c r="AY1215" s="19" t="s">
        <v>175</v>
      </c>
      <c r="BE1215" s="218">
        <f>IF(N1215="základní",J1215,0)</f>
        <v>0</v>
      </c>
      <c r="BF1215" s="218">
        <f>IF(N1215="snížená",J1215,0)</f>
        <v>0</v>
      </c>
      <c r="BG1215" s="218">
        <f>IF(N1215="zákl. přenesená",J1215,0)</f>
        <v>0</v>
      </c>
      <c r="BH1215" s="218">
        <f>IF(N1215="sníž. přenesená",J1215,0)</f>
        <v>0</v>
      </c>
      <c r="BI1215" s="218">
        <f>IF(N1215="nulová",J1215,0)</f>
        <v>0</v>
      </c>
      <c r="BJ1215" s="19" t="s">
        <v>76</v>
      </c>
      <c r="BK1215" s="218">
        <f>ROUND(I1215*H1215,2)</f>
        <v>0</v>
      </c>
      <c r="BL1215" s="19" t="s">
        <v>182</v>
      </c>
      <c r="BM1215" s="217" t="s">
        <v>1273</v>
      </c>
    </row>
    <row r="1216" s="2" customFormat="1">
      <c r="A1216" s="40"/>
      <c r="B1216" s="41"/>
      <c r="C1216" s="42"/>
      <c r="D1216" s="219" t="s">
        <v>184</v>
      </c>
      <c r="E1216" s="42"/>
      <c r="F1216" s="220" t="s">
        <v>1274</v>
      </c>
      <c r="G1216" s="42"/>
      <c r="H1216" s="42"/>
      <c r="I1216" s="221"/>
      <c r="J1216" s="42"/>
      <c r="K1216" s="42"/>
      <c r="L1216" s="46"/>
      <c r="M1216" s="222"/>
      <c r="N1216" s="223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184</v>
      </c>
      <c r="AU1216" s="19" t="s">
        <v>78</v>
      </c>
    </row>
    <row r="1217" s="2" customFormat="1" ht="16.5" customHeight="1">
      <c r="A1217" s="40"/>
      <c r="B1217" s="41"/>
      <c r="C1217" s="206" t="s">
        <v>1275</v>
      </c>
      <c r="D1217" s="206" t="s">
        <v>177</v>
      </c>
      <c r="E1217" s="207" t="s">
        <v>1276</v>
      </c>
      <c r="F1217" s="208" t="s">
        <v>1277</v>
      </c>
      <c r="G1217" s="209" t="s">
        <v>180</v>
      </c>
      <c r="H1217" s="210">
        <v>112465.44</v>
      </c>
      <c r="I1217" s="211"/>
      <c r="J1217" s="212">
        <f>ROUND(I1217*H1217,2)</f>
        <v>0</v>
      </c>
      <c r="K1217" s="208" t="s">
        <v>181</v>
      </c>
      <c r="L1217" s="46"/>
      <c r="M1217" s="213" t="s">
        <v>19</v>
      </c>
      <c r="N1217" s="214" t="s">
        <v>39</v>
      </c>
      <c r="O1217" s="86"/>
      <c r="P1217" s="215">
        <f>O1217*H1217</f>
        <v>0</v>
      </c>
      <c r="Q1217" s="215">
        <v>0</v>
      </c>
      <c r="R1217" s="215">
        <f>Q1217*H1217</f>
        <v>0</v>
      </c>
      <c r="S1217" s="215">
        <v>0</v>
      </c>
      <c r="T1217" s="216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17" t="s">
        <v>182</v>
      </c>
      <c r="AT1217" s="217" t="s">
        <v>177</v>
      </c>
      <c r="AU1217" s="217" t="s">
        <v>78</v>
      </c>
      <c r="AY1217" s="19" t="s">
        <v>175</v>
      </c>
      <c r="BE1217" s="218">
        <f>IF(N1217="základní",J1217,0)</f>
        <v>0</v>
      </c>
      <c r="BF1217" s="218">
        <f>IF(N1217="snížená",J1217,0)</f>
        <v>0</v>
      </c>
      <c r="BG1217" s="218">
        <f>IF(N1217="zákl. přenesená",J1217,0)</f>
        <v>0</v>
      </c>
      <c r="BH1217" s="218">
        <f>IF(N1217="sníž. přenesená",J1217,0)</f>
        <v>0</v>
      </c>
      <c r="BI1217" s="218">
        <f>IF(N1217="nulová",J1217,0)</f>
        <v>0</v>
      </c>
      <c r="BJ1217" s="19" t="s">
        <v>76</v>
      </c>
      <c r="BK1217" s="218">
        <f>ROUND(I1217*H1217,2)</f>
        <v>0</v>
      </c>
      <c r="BL1217" s="19" t="s">
        <v>182</v>
      </c>
      <c r="BM1217" s="217" t="s">
        <v>1278</v>
      </c>
    </row>
    <row r="1218" s="2" customFormat="1">
      <c r="A1218" s="40"/>
      <c r="B1218" s="41"/>
      <c r="C1218" s="42"/>
      <c r="D1218" s="219" t="s">
        <v>184</v>
      </c>
      <c r="E1218" s="42"/>
      <c r="F1218" s="220" t="s">
        <v>1279</v>
      </c>
      <c r="G1218" s="42"/>
      <c r="H1218" s="42"/>
      <c r="I1218" s="221"/>
      <c r="J1218" s="42"/>
      <c r="K1218" s="42"/>
      <c r="L1218" s="46"/>
      <c r="M1218" s="222"/>
      <c r="N1218" s="223"/>
      <c r="O1218" s="86"/>
      <c r="P1218" s="86"/>
      <c r="Q1218" s="86"/>
      <c r="R1218" s="86"/>
      <c r="S1218" s="86"/>
      <c r="T1218" s="87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T1218" s="19" t="s">
        <v>184</v>
      </c>
      <c r="AU1218" s="19" t="s">
        <v>78</v>
      </c>
    </row>
    <row r="1219" s="13" customFormat="1">
      <c r="A1219" s="13"/>
      <c r="B1219" s="224"/>
      <c r="C1219" s="225"/>
      <c r="D1219" s="226" t="s">
        <v>186</v>
      </c>
      <c r="E1219" s="227" t="s">
        <v>19</v>
      </c>
      <c r="F1219" s="228" t="s">
        <v>1258</v>
      </c>
      <c r="G1219" s="225"/>
      <c r="H1219" s="227" t="s">
        <v>19</v>
      </c>
      <c r="I1219" s="229"/>
      <c r="J1219" s="225"/>
      <c r="K1219" s="225"/>
      <c r="L1219" s="230"/>
      <c r="M1219" s="231"/>
      <c r="N1219" s="232"/>
      <c r="O1219" s="232"/>
      <c r="P1219" s="232"/>
      <c r="Q1219" s="232"/>
      <c r="R1219" s="232"/>
      <c r="S1219" s="232"/>
      <c r="T1219" s="23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4" t="s">
        <v>186</v>
      </c>
      <c r="AU1219" s="234" t="s">
        <v>78</v>
      </c>
      <c r="AV1219" s="13" t="s">
        <v>76</v>
      </c>
      <c r="AW1219" s="13" t="s">
        <v>188</v>
      </c>
      <c r="AX1219" s="13" t="s">
        <v>68</v>
      </c>
      <c r="AY1219" s="234" t="s">
        <v>175</v>
      </c>
    </row>
    <row r="1220" s="14" customFormat="1">
      <c r="A1220" s="14"/>
      <c r="B1220" s="235"/>
      <c r="C1220" s="236"/>
      <c r="D1220" s="226" t="s">
        <v>186</v>
      </c>
      <c r="E1220" s="237" t="s">
        <v>19</v>
      </c>
      <c r="F1220" s="238" t="s">
        <v>1280</v>
      </c>
      <c r="G1220" s="236"/>
      <c r="H1220" s="239">
        <v>112465.44</v>
      </c>
      <c r="I1220" s="240"/>
      <c r="J1220" s="236"/>
      <c r="K1220" s="236"/>
      <c r="L1220" s="241"/>
      <c r="M1220" s="242"/>
      <c r="N1220" s="243"/>
      <c r="O1220" s="243"/>
      <c r="P1220" s="243"/>
      <c r="Q1220" s="243"/>
      <c r="R1220" s="243"/>
      <c r="S1220" s="243"/>
      <c r="T1220" s="24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45" t="s">
        <v>186</v>
      </c>
      <c r="AU1220" s="245" t="s">
        <v>78</v>
      </c>
      <c r="AV1220" s="14" t="s">
        <v>78</v>
      </c>
      <c r="AW1220" s="14" t="s">
        <v>188</v>
      </c>
      <c r="AX1220" s="14" t="s">
        <v>68</v>
      </c>
      <c r="AY1220" s="245" t="s">
        <v>175</v>
      </c>
    </row>
    <row r="1221" s="15" customFormat="1">
      <c r="A1221" s="15"/>
      <c r="B1221" s="246"/>
      <c r="C1221" s="247"/>
      <c r="D1221" s="226" t="s">
        <v>186</v>
      </c>
      <c r="E1221" s="248" t="s">
        <v>19</v>
      </c>
      <c r="F1221" s="249" t="s">
        <v>191</v>
      </c>
      <c r="G1221" s="247"/>
      <c r="H1221" s="250">
        <v>112465.44</v>
      </c>
      <c r="I1221" s="251"/>
      <c r="J1221" s="247"/>
      <c r="K1221" s="247"/>
      <c r="L1221" s="252"/>
      <c r="M1221" s="253"/>
      <c r="N1221" s="254"/>
      <c r="O1221" s="254"/>
      <c r="P1221" s="254"/>
      <c r="Q1221" s="254"/>
      <c r="R1221" s="254"/>
      <c r="S1221" s="254"/>
      <c r="T1221" s="25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56" t="s">
        <v>186</v>
      </c>
      <c r="AU1221" s="256" t="s">
        <v>78</v>
      </c>
      <c r="AV1221" s="15" t="s">
        <v>182</v>
      </c>
      <c r="AW1221" s="15" t="s">
        <v>188</v>
      </c>
      <c r="AX1221" s="15" t="s">
        <v>76</v>
      </c>
      <c r="AY1221" s="256" t="s">
        <v>175</v>
      </c>
    </row>
    <row r="1222" s="2" customFormat="1" ht="21.75" customHeight="1">
      <c r="A1222" s="40"/>
      <c r="B1222" s="41"/>
      <c r="C1222" s="206" t="s">
        <v>1281</v>
      </c>
      <c r="D1222" s="206" t="s">
        <v>177</v>
      </c>
      <c r="E1222" s="207" t="s">
        <v>1282</v>
      </c>
      <c r="F1222" s="208" t="s">
        <v>1283</v>
      </c>
      <c r="G1222" s="209" t="s">
        <v>180</v>
      </c>
      <c r="H1222" s="210">
        <v>1249.616</v>
      </c>
      <c r="I1222" s="211"/>
      <c r="J1222" s="212">
        <f>ROUND(I1222*H1222,2)</f>
        <v>0</v>
      </c>
      <c r="K1222" s="208" t="s">
        <v>181</v>
      </c>
      <c r="L1222" s="46"/>
      <c r="M1222" s="213" t="s">
        <v>19</v>
      </c>
      <c r="N1222" s="214" t="s">
        <v>39</v>
      </c>
      <c r="O1222" s="86"/>
      <c r="P1222" s="215">
        <f>O1222*H1222</f>
        <v>0</v>
      </c>
      <c r="Q1222" s="215">
        <v>0</v>
      </c>
      <c r="R1222" s="215">
        <f>Q1222*H1222</f>
        <v>0</v>
      </c>
      <c r="S1222" s="215">
        <v>0</v>
      </c>
      <c r="T1222" s="216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17" t="s">
        <v>182</v>
      </c>
      <c r="AT1222" s="217" t="s">
        <v>177</v>
      </c>
      <c r="AU1222" s="217" t="s">
        <v>78</v>
      </c>
      <c r="AY1222" s="19" t="s">
        <v>175</v>
      </c>
      <c r="BE1222" s="218">
        <f>IF(N1222="základní",J1222,0)</f>
        <v>0</v>
      </c>
      <c r="BF1222" s="218">
        <f>IF(N1222="snížená",J1222,0)</f>
        <v>0</v>
      </c>
      <c r="BG1222" s="218">
        <f>IF(N1222="zákl. přenesená",J1222,0)</f>
        <v>0</v>
      </c>
      <c r="BH1222" s="218">
        <f>IF(N1222="sníž. přenesená",J1222,0)</f>
        <v>0</v>
      </c>
      <c r="BI1222" s="218">
        <f>IF(N1222="nulová",J1222,0)</f>
        <v>0</v>
      </c>
      <c r="BJ1222" s="19" t="s">
        <v>76</v>
      </c>
      <c r="BK1222" s="218">
        <f>ROUND(I1222*H1222,2)</f>
        <v>0</v>
      </c>
      <c r="BL1222" s="19" t="s">
        <v>182</v>
      </c>
      <c r="BM1222" s="217" t="s">
        <v>1284</v>
      </c>
    </row>
    <row r="1223" s="2" customFormat="1">
      <c r="A1223" s="40"/>
      <c r="B1223" s="41"/>
      <c r="C1223" s="42"/>
      <c r="D1223" s="219" t="s">
        <v>184</v>
      </c>
      <c r="E1223" s="42"/>
      <c r="F1223" s="220" t="s">
        <v>1285</v>
      </c>
      <c r="G1223" s="42"/>
      <c r="H1223" s="42"/>
      <c r="I1223" s="221"/>
      <c r="J1223" s="42"/>
      <c r="K1223" s="42"/>
      <c r="L1223" s="46"/>
      <c r="M1223" s="222"/>
      <c r="N1223" s="223"/>
      <c r="O1223" s="86"/>
      <c r="P1223" s="86"/>
      <c r="Q1223" s="86"/>
      <c r="R1223" s="86"/>
      <c r="S1223" s="86"/>
      <c r="T1223" s="87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T1223" s="19" t="s">
        <v>184</v>
      </c>
      <c r="AU1223" s="19" t="s">
        <v>78</v>
      </c>
    </row>
    <row r="1224" s="2" customFormat="1" ht="24.15" customHeight="1">
      <c r="A1224" s="40"/>
      <c r="B1224" s="41"/>
      <c r="C1224" s="206" t="s">
        <v>1286</v>
      </c>
      <c r="D1224" s="206" t="s">
        <v>177</v>
      </c>
      <c r="E1224" s="207" t="s">
        <v>1287</v>
      </c>
      <c r="F1224" s="208" t="s">
        <v>1288</v>
      </c>
      <c r="G1224" s="209" t="s">
        <v>391</v>
      </c>
      <c r="H1224" s="210">
        <v>2</v>
      </c>
      <c r="I1224" s="211"/>
      <c r="J1224" s="212">
        <f>ROUND(I1224*H1224,2)</f>
        <v>0</v>
      </c>
      <c r="K1224" s="208" t="s">
        <v>181</v>
      </c>
      <c r="L1224" s="46"/>
      <c r="M1224" s="213" t="s">
        <v>19</v>
      </c>
      <c r="N1224" s="214" t="s">
        <v>39</v>
      </c>
      <c r="O1224" s="86"/>
      <c r="P1224" s="215">
        <f>O1224*H1224</f>
        <v>0</v>
      </c>
      <c r="Q1224" s="215">
        <v>0</v>
      </c>
      <c r="R1224" s="215">
        <f>Q1224*H1224</f>
        <v>0</v>
      </c>
      <c r="S1224" s="215">
        <v>0</v>
      </c>
      <c r="T1224" s="216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17" t="s">
        <v>182</v>
      </c>
      <c r="AT1224" s="217" t="s">
        <v>177</v>
      </c>
      <c r="AU1224" s="217" t="s">
        <v>78</v>
      </c>
      <c r="AY1224" s="19" t="s">
        <v>175</v>
      </c>
      <c r="BE1224" s="218">
        <f>IF(N1224="základní",J1224,0)</f>
        <v>0</v>
      </c>
      <c r="BF1224" s="218">
        <f>IF(N1224="snížená",J1224,0)</f>
        <v>0</v>
      </c>
      <c r="BG1224" s="218">
        <f>IF(N1224="zákl. přenesená",J1224,0)</f>
        <v>0</v>
      </c>
      <c r="BH1224" s="218">
        <f>IF(N1224="sníž. přenesená",J1224,0)</f>
        <v>0</v>
      </c>
      <c r="BI1224" s="218">
        <f>IF(N1224="nulová",J1224,0)</f>
        <v>0</v>
      </c>
      <c r="BJ1224" s="19" t="s">
        <v>76</v>
      </c>
      <c r="BK1224" s="218">
        <f>ROUND(I1224*H1224,2)</f>
        <v>0</v>
      </c>
      <c r="BL1224" s="19" t="s">
        <v>182</v>
      </c>
      <c r="BM1224" s="217" t="s">
        <v>1289</v>
      </c>
    </row>
    <row r="1225" s="2" customFormat="1">
      <c r="A1225" s="40"/>
      <c r="B1225" s="41"/>
      <c r="C1225" s="42"/>
      <c r="D1225" s="219" t="s">
        <v>184</v>
      </c>
      <c r="E1225" s="42"/>
      <c r="F1225" s="220" t="s">
        <v>1290</v>
      </c>
      <c r="G1225" s="42"/>
      <c r="H1225" s="42"/>
      <c r="I1225" s="221"/>
      <c r="J1225" s="42"/>
      <c r="K1225" s="42"/>
      <c r="L1225" s="46"/>
      <c r="M1225" s="222"/>
      <c r="N1225" s="223"/>
      <c r="O1225" s="86"/>
      <c r="P1225" s="86"/>
      <c r="Q1225" s="86"/>
      <c r="R1225" s="86"/>
      <c r="S1225" s="86"/>
      <c r="T1225" s="87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T1225" s="19" t="s">
        <v>184</v>
      </c>
      <c r="AU1225" s="19" t="s">
        <v>78</v>
      </c>
    </row>
    <row r="1226" s="13" customFormat="1">
      <c r="A1226" s="13"/>
      <c r="B1226" s="224"/>
      <c r="C1226" s="225"/>
      <c r="D1226" s="226" t="s">
        <v>186</v>
      </c>
      <c r="E1226" s="227" t="s">
        <v>19</v>
      </c>
      <c r="F1226" s="228" t="s">
        <v>1291</v>
      </c>
      <c r="G1226" s="225"/>
      <c r="H1226" s="227" t="s">
        <v>19</v>
      </c>
      <c r="I1226" s="229"/>
      <c r="J1226" s="225"/>
      <c r="K1226" s="225"/>
      <c r="L1226" s="230"/>
      <c r="M1226" s="231"/>
      <c r="N1226" s="232"/>
      <c r="O1226" s="232"/>
      <c r="P1226" s="232"/>
      <c r="Q1226" s="232"/>
      <c r="R1226" s="232"/>
      <c r="S1226" s="232"/>
      <c r="T1226" s="23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4" t="s">
        <v>186</v>
      </c>
      <c r="AU1226" s="234" t="s">
        <v>78</v>
      </c>
      <c r="AV1226" s="13" t="s">
        <v>76</v>
      </c>
      <c r="AW1226" s="13" t="s">
        <v>188</v>
      </c>
      <c r="AX1226" s="13" t="s">
        <v>68</v>
      </c>
      <c r="AY1226" s="234" t="s">
        <v>175</v>
      </c>
    </row>
    <row r="1227" s="13" customFormat="1">
      <c r="A1227" s="13"/>
      <c r="B1227" s="224"/>
      <c r="C1227" s="225"/>
      <c r="D1227" s="226" t="s">
        <v>186</v>
      </c>
      <c r="E1227" s="227" t="s">
        <v>19</v>
      </c>
      <c r="F1227" s="228" t="s">
        <v>189</v>
      </c>
      <c r="G1227" s="225"/>
      <c r="H1227" s="227" t="s">
        <v>19</v>
      </c>
      <c r="I1227" s="229"/>
      <c r="J1227" s="225"/>
      <c r="K1227" s="225"/>
      <c r="L1227" s="230"/>
      <c r="M1227" s="231"/>
      <c r="N1227" s="232"/>
      <c r="O1227" s="232"/>
      <c r="P1227" s="232"/>
      <c r="Q1227" s="232"/>
      <c r="R1227" s="232"/>
      <c r="S1227" s="232"/>
      <c r="T1227" s="23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4" t="s">
        <v>186</v>
      </c>
      <c r="AU1227" s="234" t="s">
        <v>78</v>
      </c>
      <c r="AV1227" s="13" t="s">
        <v>76</v>
      </c>
      <c r="AW1227" s="13" t="s">
        <v>188</v>
      </c>
      <c r="AX1227" s="13" t="s">
        <v>68</v>
      </c>
      <c r="AY1227" s="234" t="s">
        <v>175</v>
      </c>
    </row>
    <row r="1228" s="13" customFormat="1">
      <c r="A1228" s="13"/>
      <c r="B1228" s="224"/>
      <c r="C1228" s="225"/>
      <c r="D1228" s="226" t="s">
        <v>186</v>
      </c>
      <c r="E1228" s="227" t="s">
        <v>19</v>
      </c>
      <c r="F1228" s="228" t="s">
        <v>1292</v>
      </c>
      <c r="G1228" s="225"/>
      <c r="H1228" s="227" t="s">
        <v>19</v>
      </c>
      <c r="I1228" s="229"/>
      <c r="J1228" s="225"/>
      <c r="K1228" s="225"/>
      <c r="L1228" s="230"/>
      <c r="M1228" s="231"/>
      <c r="N1228" s="232"/>
      <c r="O1228" s="232"/>
      <c r="P1228" s="232"/>
      <c r="Q1228" s="232"/>
      <c r="R1228" s="232"/>
      <c r="S1228" s="232"/>
      <c r="T1228" s="23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4" t="s">
        <v>186</v>
      </c>
      <c r="AU1228" s="234" t="s">
        <v>78</v>
      </c>
      <c r="AV1228" s="13" t="s">
        <v>76</v>
      </c>
      <c r="AW1228" s="13" t="s">
        <v>188</v>
      </c>
      <c r="AX1228" s="13" t="s">
        <v>68</v>
      </c>
      <c r="AY1228" s="234" t="s">
        <v>175</v>
      </c>
    </row>
    <row r="1229" s="14" customFormat="1">
      <c r="A1229" s="14"/>
      <c r="B1229" s="235"/>
      <c r="C1229" s="236"/>
      <c r="D1229" s="226" t="s">
        <v>186</v>
      </c>
      <c r="E1229" s="237" t="s">
        <v>19</v>
      </c>
      <c r="F1229" s="238" t="s">
        <v>78</v>
      </c>
      <c r="G1229" s="236"/>
      <c r="H1229" s="239">
        <v>2</v>
      </c>
      <c r="I1229" s="240"/>
      <c r="J1229" s="236"/>
      <c r="K1229" s="236"/>
      <c r="L1229" s="241"/>
      <c r="M1229" s="242"/>
      <c r="N1229" s="243"/>
      <c r="O1229" s="243"/>
      <c r="P1229" s="243"/>
      <c r="Q1229" s="243"/>
      <c r="R1229" s="243"/>
      <c r="S1229" s="243"/>
      <c r="T1229" s="24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45" t="s">
        <v>186</v>
      </c>
      <c r="AU1229" s="245" t="s">
        <v>78</v>
      </c>
      <c r="AV1229" s="14" t="s">
        <v>78</v>
      </c>
      <c r="AW1229" s="14" t="s">
        <v>188</v>
      </c>
      <c r="AX1229" s="14" t="s">
        <v>68</v>
      </c>
      <c r="AY1229" s="245" t="s">
        <v>175</v>
      </c>
    </row>
    <row r="1230" s="15" customFormat="1">
      <c r="A1230" s="15"/>
      <c r="B1230" s="246"/>
      <c r="C1230" s="247"/>
      <c r="D1230" s="226" t="s">
        <v>186</v>
      </c>
      <c r="E1230" s="248" t="s">
        <v>19</v>
      </c>
      <c r="F1230" s="249" t="s">
        <v>191</v>
      </c>
      <c r="G1230" s="247"/>
      <c r="H1230" s="250">
        <v>2</v>
      </c>
      <c r="I1230" s="251"/>
      <c r="J1230" s="247"/>
      <c r="K1230" s="247"/>
      <c r="L1230" s="252"/>
      <c r="M1230" s="253"/>
      <c r="N1230" s="254"/>
      <c r="O1230" s="254"/>
      <c r="P1230" s="254"/>
      <c r="Q1230" s="254"/>
      <c r="R1230" s="254"/>
      <c r="S1230" s="254"/>
      <c r="T1230" s="25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56" t="s">
        <v>186</v>
      </c>
      <c r="AU1230" s="256" t="s">
        <v>78</v>
      </c>
      <c r="AV1230" s="15" t="s">
        <v>182</v>
      </c>
      <c r="AW1230" s="15" t="s">
        <v>188</v>
      </c>
      <c r="AX1230" s="15" t="s">
        <v>76</v>
      </c>
      <c r="AY1230" s="256" t="s">
        <v>175</v>
      </c>
    </row>
    <row r="1231" s="2" customFormat="1" ht="24.15" customHeight="1">
      <c r="A1231" s="40"/>
      <c r="B1231" s="41"/>
      <c r="C1231" s="206" t="s">
        <v>1293</v>
      </c>
      <c r="D1231" s="206" t="s">
        <v>177</v>
      </c>
      <c r="E1231" s="207" t="s">
        <v>1294</v>
      </c>
      <c r="F1231" s="208" t="s">
        <v>1295</v>
      </c>
      <c r="G1231" s="209" t="s">
        <v>391</v>
      </c>
      <c r="H1231" s="210">
        <v>40</v>
      </c>
      <c r="I1231" s="211"/>
      <c r="J1231" s="212">
        <f>ROUND(I1231*H1231,2)</f>
        <v>0</v>
      </c>
      <c r="K1231" s="208" t="s">
        <v>181</v>
      </c>
      <c r="L1231" s="46"/>
      <c r="M1231" s="213" t="s">
        <v>19</v>
      </c>
      <c r="N1231" s="214" t="s">
        <v>39</v>
      </c>
      <c r="O1231" s="86"/>
      <c r="P1231" s="215">
        <f>O1231*H1231</f>
        <v>0</v>
      </c>
      <c r="Q1231" s="215">
        <v>0</v>
      </c>
      <c r="R1231" s="215">
        <f>Q1231*H1231</f>
        <v>0</v>
      </c>
      <c r="S1231" s="215">
        <v>0</v>
      </c>
      <c r="T1231" s="216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17" t="s">
        <v>182</v>
      </c>
      <c r="AT1231" s="217" t="s">
        <v>177</v>
      </c>
      <c r="AU1231" s="217" t="s">
        <v>78</v>
      </c>
      <c r="AY1231" s="19" t="s">
        <v>175</v>
      </c>
      <c r="BE1231" s="218">
        <f>IF(N1231="základní",J1231,0)</f>
        <v>0</v>
      </c>
      <c r="BF1231" s="218">
        <f>IF(N1231="snížená",J1231,0)</f>
        <v>0</v>
      </c>
      <c r="BG1231" s="218">
        <f>IF(N1231="zákl. přenesená",J1231,0)</f>
        <v>0</v>
      </c>
      <c r="BH1231" s="218">
        <f>IF(N1231="sníž. přenesená",J1231,0)</f>
        <v>0</v>
      </c>
      <c r="BI1231" s="218">
        <f>IF(N1231="nulová",J1231,0)</f>
        <v>0</v>
      </c>
      <c r="BJ1231" s="19" t="s">
        <v>76</v>
      </c>
      <c r="BK1231" s="218">
        <f>ROUND(I1231*H1231,2)</f>
        <v>0</v>
      </c>
      <c r="BL1231" s="19" t="s">
        <v>182</v>
      </c>
      <c r="BM1231" s="217" t="s">
        <v>1296</v>
      </c>
    </row>
    <row r="1232" s="2" customFormat="1">
      <c r="A1232" s="40"/>
      <c r="B1232" s="41"/>
      <c r="C1232" s="42"/>
      <c r="D1232" s="219" t="s">
        <v>184</v>
      </c>
      <c r="E1232" s="42"/>
      <c r="F1232" s="220" t="s">
        <v>1297</v>
      </c>
      <c r="G1232" s="42"/>
      <c r="H1232" s="42"/>
      <c r="I1232" s="221"/>
      <c r="J1232" s="42"/>
      <c r="K1232" s="42"/>
      <c r="L1232" s="46"/>
      <c r="M1232" s="222"/>
      <c r="N1232" s="223"/>
      <c r="O1232" s="86"/>
      <c r="P1232" s="86"/>
      <c r="Q1232" s="86"/>
      <c r="R1232" s="86"/>
      <c r="S1232" s="86"/>
      <c r="T1232" s="87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184</v>
      </c>
      <c r="AU1232" s="19" t="s">
        <v>78</v>
      </c>
    </row>
    <row r="1233" s="13" customFormat="1">
      <c r="A1233" s="13"/>
      <c r="B1233" s="224"/>
      <c r="C1233" s="225"/>
      <c r="D1233" s="226" t="s">
        <v>186</v>
      </c>
      <c r="E1233" s="227" t="s">
        <v>19</v>
      </c>
      <c r="F1233" s="228" t="s">
        <v>1298</v>
      </c>
      <c r="G1233" s="225"/>
      <c r="H1233" s="227" t="s">
        <v>19</v>
      </c>
      <c r="I1233" s="229"/>
      <c r="J1233" s="225"/>
      <c r="K1233" s="225"/>
      <c r="L1233" s="230"/>
      <c r="M1233" s="231"/>
      <c r="N1233" s="232"/>
      <c r="O1233" s="232"/>
      <c r="P1233" s="232"/>
      <c r="Q1233" s="232"/>
      <c r="R1233" s="232"/>
      <c r="S1233" s="232"/>
      <c r="T1233" s="23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4" t="s">
        <v>186</v>
      </c>
      <c r="AU1233" s="234" t="s">
        <v>78</v>
      </c>
      <c r="AV1233" s="13" t="s">
        <v>76</v>
      </c>
      <c r="AW1233" s="13" t="s">
        <v>188</v>
      </c>
      <c r="AX1233" s="13" t="s">
        <v>68</v>
      </c>
      <c r="AY1233" s="234" t="s">
        <v>175</v>
      </c>
    </row>
    <row r="1234" s="14" customFormat="1">
      <c r="A1234" s="14"/>
      <c r="B1234" s="235"/>
      <c r="C1234" s="236"/>
      <c r="D1234" s="226" t="s">
        <v>186</v>
      </c>
      <c r="E1234" s="237" t="s">
        <v>19</v>
      </c>
      <c r="F1234" s="238" t="s">
        <v>1299</v>
      </c>
      <c r="G1234" s="236"/>
      <c r="H1234" s="239">
        <v>40</v>
      </c>
      <c r="I1234" s="240"/>
      <c r="J1234" s="236"/>
      <c r="K1234" s="236"/>
      <c r="L1234" s="241"/>
      <c r="M1234" s="242"/>
      <c r="N1234" s="243"/>
      <c r="O1234" s="243"/>
      <c r="P1234" s="243"/>
      <c r="Q1234" s="243"/>
      <c r="R1234" s="243"/>
      <c r="S1234" s="243"/>
      <c r="T1234" s="24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45" t="s">
        <v>186</v>
      </c>
      <c r="AU1234" s="245" t="s">
        <v>78</v>
      </c>
      <c r="AV1234" s="14" t="s">
        <v>78</v>
      </c>
      <c r="AW1234" s="14" t="s">
        <v>188</v>
      </c>
      <c r="AX1234" s="14" t="s">
        <v>68</v>
      </c>
      <c r="AY1234" s="245" t="s">
        <v>175</v>
      </c>
    </row>
    <row r="1235" s="15" customFormat="1">
      <c r="A1235" s="15"/>
      <c r="B1235" s="246"/>
      <c r="C1235" s="247"/>
      <c r="D1235" s="226" t="s">
        <v>186</v>
      </c>
      <c r="E1235" s="248" t="s">
        <v>19</v>
      </c>
      <c r="F1235" s="249" t="s">
        <v>191</v>
      </c>
      <c r="G1235" s="247"/>
      <c r="H1235" s="250">
        <v>40</v>
      </c>
      <c r="I1235" s="251"/>
      <c r="J1235" s="247"/>
      <c r="K1235" s="247"/>
      <c r="L1235" s="252"/>
      <c r="M1235" s="253"/>
      <c r="N1235" s="254"/>
      <c r="O1235" s="254"/>
      <c r="P1235" s="254"/>
      <c r="Q1235" s="254"/>
      <c r="R1235" s="254"/>
      <c r="S1235" s="254"/>
      <c r="T1235" s="25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T1235" s="256" t="s">
        <v>186</v>
      </c>
      <c r="AU1235" s="256" t="s">
        <v>78</v>
      </c>
      <c r="AV1235" s="15" t="s">
        <v>182</v>
      </c>
      <c r="AW1235" s="15" t="s">
        <v>188</v>
      </c>
      <c r="AX1235" s="15" t="s">
        <v>76</v>
      </c>
      <c r="AY1235" s="256" t="s">
        <v>175</v>
      </c>
    </row>
    <row r="1236" s="2" customFormat="1" ht="24.15" customHeight="1">
      <c r="A1236" s="40"/>
      <c r="B1236" s="41"/>
      <c r="C1236" s="206" t="s">
        <v>1300</v>
      </c>
      <c r="D1236" s="206" t="s">
        <v>177</v>
      </c>
      <c r="E1236" s="207" t="s">
        <v>1301</v>
      </c>
      <c r="F1236" s="208" t="s">
        <v>1302</v>
      </c>
      <c r="G1236" s="209" t="s">
        <v>391</v>
      </c>
      <c r="H1236" s="210">
        <v>2</v>
      </c>
      <c r="I1236" s="211"/>
      <c r="J1236" s="212">
        <f>ROUND(I1236*H1236,2)</f>
        <v>0</v>
      </c>
      <c r="K1236" s="208" t="s">
        <v>181</v>
      </c>
      <c r="L1236" s="46"/>
      <c r="M1236" s="213" t="s">
        <v>19</v>
      </c>
      <c r="N1236" s="214" t="s">
        <v>39</v>
      </c>
      <c r="O1236" s="86"/>
      <c r="P1236" s="215">
        <f>O1236*H1236</f>
        <v>0</v>
      </c>
      <c r="Q1236" s="215">
        <v>0</v>
      </c>
      <c r="R1236" s="215">
        <f>Q1236*H1236</f>
        <v>0</v>
      </c>
      <c r="S1236" s="215">
        <v>0</v>
      </c>
      <c r="T1236" s="216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17" t="s">
        <v>182</v>
      </c>
      <c r="AT1236" s="217" t="s">
        <v>177</v>
      </c>
      <c r="AU1236" s="217" t="s">
        <v>78</v>
      </c>
      <c r="AY1236" s="19" t="s">
        <v>175</v>
      </c>
      <c r="BE1236" s="218">
        <f>IF(N1236="základní",J1236,0)</f>
        <v>0</v>
      </c>
      <c r="BF1236" s="218">
        <f>IF(N1236="snížená",J1236,0)</f>
        <v>0</v>
      </c>
      <c r="BG1236" s="218">
        <f>IF(N1236="zákl. přenesená",J1236,0)</f>
        <v>0</v>
      </c>
      <c r="BH1236" s="218">
        <f>IF(N1236="sníž. přenesená",J1236,0)</f>
        <v>0</v>
      </c>
      <c r="BI1236" s="218">
        <f>IF(N1236="nulová",J1236,0)</f>
        <v>0</v>
      </c>
      <c r="BJ1236" s="19" t="s">
        <v>76</v>
      </c>
      <c r="BK1236" s="218">
        <f>ROUND(I1236*H1236,2)</f>
        <v>0</v>
      </c>
      <c r="BL1236" s="19" t="s">
        <v>182</v>
      </c>
      <c r="BM1236" s="217" t="s">
        <v>1303</v>
      </c>
    </row>
    <row r="1237" s="2" customFormat="1">
      <c r="A1237" s="40"/>
      <c r="B1237" s="41"/>
      <c r="C1237" s="42"/>
      <c r="D1237" s="219" t="s">
        <v>184</v>
      </c>
      <c r="E1237" s="42"/>
      <c r="F1237" s="220" t="s">
        <v>1304</v>
      </c>
      <c r="G1237" s="42"/>
      <c r="H1237" s="42"/>
      <c r="I1237" s="221"/>
      <c r="J1237" s="42"/>
      <c r="K1237" s="42"/>
      <c r="L1237" s="46"/>
      <c r="M1237" s="222"/>
      <c r="N1237" s="223"/>
      <c r="O1237" s="86"/>
      <c r="P1237" s="86"/>
      <c r="Q1237" s="86"/>
      <c r="R1237" s="86"/>
      <c r="S1237" s="86"/>
      <c r="T1237" s="87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9" t="s">
        <v>184</v>
      </c>
      <c r="AU1237" s="19" t="s">
        <v>78</v>
      </c>
    </row>
    <row r="1238" s="2" customFormat="1" ht="33" customHeight="1">
      <c r="A1238" s="40"/>
      <c r="B1238" s="41"/>
      <c r="C1238" s="206" t="s">
        <v>1305</v>
      </c>
      <c r="D1238" s="206" t="s">
        <v>177</v>
      </c>
      <c r="E1238" s="207" t="s">
        <v>1306</v>
      </c>
      <c r="F1238" s="208" t="s">
        <v>1307</v>
      </c>
      <c r="G1238" s="209" t="s">
        <v>180</v>
      </c>
      <c r="H1238" s="210">
        <v>538.70000000000005</v>
      </c>
      <c r="I1238" s="211"/>
      <c r="J1238" s="212">
        <f>ROUND(I1238*H1238,2)</f>
        <v>0</v>
      </c>
      <c r="K1238" s="208" t="s">
        <v>181</v>
      </c>
      <c r="L1238" s="46"/>
      <c r="M1238" s="213" t="s">
        <v>19</v>
      </c>
      <c r="N1238" s="214" t="s">
        <v>39</v>
      </c>
      <c r="O1238" s="86"/>
      <c r="P1238" s="215">
        <f>O1238*H1238</f>
        <v>0</v>
      </c>
      <c r="Q1238" s="215">
        <v>0</v>
      </c>
      <c r="R1238" s="215">
        <f>Q1238*H1238</f>
        <v>0</v>
      </c>
      <c r="S1238" s="215">
        <v>0</v>
      </c>
      <c r="T1238" s="216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17" t="s">
        <v>182</v>
      </c>
      <c r="AT1238" s="217" t="s">
        <v>177</v>
      </c>
      <c r="AU1238" s="217" t="s">
        <v>78</v>
      </c>
      <c r="AY1238" s="19" t="s">
        <v>175</v>
      </c>
      <c r="BE1238" s="218">
        <f>IF(N1238="základní",J1238,0)</f>
        <v>0</v>
      </c>
      <c r="BF1238" s="218">
        <f>IF(N1238="snížená",J1238,0)</f>
        <v>0</v>
      </c>
      <c r="BG1238" s="218">
        <f>IF(N1238="zákl. přenesená",J1238,0)</f>
        <v>0</v>
      </c>
      <c r="BH1238" s="218">
        <f>IF(N1238="sníž. přenesená",J1238,0)</f>
        <v>0</v>
      </c>
      <c r="BI1238" s="218">
        <f>IF(N1238="nulová",J1238,0)</f>
        <v>0</v>
      </c>
      <c r="BJ1238" s="19" t="s">
        <v>76</v>
      </c>
      <c r="BK1238" s="218">
        <f>ROUND(I1238*H1238,2)</f>
        <v>0</v>
      </c>
      <c r="BL1238" s="19" t="s">
        <v>182</v>
      </c>
      <c r="BM1238" s="217" t="s">
        <v>1308</v>
      </c>
    </row>
    <row r="1239" s="2" customFormat="1">
      <c r="A1239" s="40"/>
      <c r="B1239" s="41"/>
      <c r="C1239" s="42"/>
      <c r="D1239" s="219" t="s">
        <v>184</v>
      </c>
      <c r="E1239" s="42"/>
      <c r="F1239" s="220" t="s">
        <v>1309</v>
      </c>
      <c r="G1239" s="42"/>
      <c r="H1239" s="42"/>
      <c r="I1239" s="221"/>
      <c r="J1239" s="42"/>
      <c r="K1239" s="42"/>
      <c r="L1239" s="46"/>
      <c r="M1239" s="222"/>
      <c r="N1239" s="223"/>
      <c r="O1239" s="86"/>
      <c r="P1239" s="86"/>
      <c r="Q1239" s="86"/>
      <c r="R1239" s="86"/>
      <c r="S1239" s="86"/>
      <c r="T1239" s="87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T1239" s="19" t="s">
        <v>184</v>
      </c>
      <c r="AU1239" s="19" t="s">
        <v>78</v>
      </c>
    </row>
    <row r="1240" s="13" customFormat="1">
      <c r="A1240" s="13"/>
      <c r="B1240" s="224"/>
      <c r="C1240" s="225"/>
      <c r="D1240" s="226" t="s">
        <v>186</v>
      </c>
      <c r="E1240" s="227" t="s">
        <v>19</v>
      </c>
      <c r="F1240" s="228" t="s">
        <v>1310</v>
      </c>
      <c r="G1240" s="225"/>
      <c r="H1240" s="227" t="s">
        <v>19</v>
      </c>
      <c r="I1240" s="229"/>
      <c r="J1240" s="225"/>
      <c r="K1240" s="225"/>
      <c r="L1240" s="230"/>
      <c r="M1240" s="231"/>
      <c r="N1240" s="232"/>
      <c r="O1240" s="232"/>
      <c r="P1240" s="232"/>
      <c r="Q1240" s="232"/>
      <c r="R1240" s="232"/>
      <c r="S1240" s="232"/>
      <c r="T1240" s="23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4" t="s">
        <v>186</v>
      </c>
      <c r="AU1240" s="234" t="s">
        <v>78</v>
      </c>
      <c r="AV1240" s="13" t="s">
        <v>76</v>
      </c>
      <c r="AW1240" s="13" t="s">
        <v>188</v>
      </c>
      <c r="AX1240" s="13" t="s">
        <v>68</v>
      </c>
      <c r="AY1240" s="234" t="s">
        <v>175</v>
      </c>
    </row>
    <row r="1241" s="13" customFormat="1">
      <c r="A1241" s="13"/>
      <c r="B1241" s="224"/>
      <c r="C1241" s="225"/>
      <c r="D1241" s="226" t="s">
        <v>186</v>
      </c>
      <c r="E1241" s="227" t="s">
        <v>19</v>
      </c>
      <c r="F1241" s="228" t="s">
        <v>1311</v>
      </c>
      <c r="G1241" s="225"/>
      <c r="H1241" s="227" t="s">
        <v>19</v>
      </c>
      <c r="I1241" s="229"/>
      <c r="J1241" s="225"/>
      <c r="K1241" s="225"/>
      <c r="L1241" s="230"/>
      <c r="M1241" s="231"/>
      <c r="N1241" s="232"/>
      <c r="O1241" s="232"/>
      <c r="P1241" s="232"/>
      <c r="Q1241" s="232"/>
      <c r="R1241" s="232"/>
      <c r="S1241" s="232"/>
      <c r="T1241" s="23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4" t="s">
        <v>186</v>
      </c>
      <c r="AU1241" s="234" t="s">
        <v>78</v>
      </c>
      <c r="AV1241" s="13" t="s">
        <v>76</v>
      </c>
      <c r="AW1241" s="13" t="s">
        <v>188</v>
      </c>
      <c r="AX1241" s="13" t="s">
        <v>68</v>
      </c>
      <c r="AY1241" s="234" t="s">
        <v>175</v>
      </c>
    </row>
    <row r="1242" s="13" customFormat="1">
      <c r="A1242" s="13"/>
      <c r="B1242" s="224"/>
      <c r="C1242" s="225"/>
      <c r="D1242" s="226" t="s">
        <v>186</v>
      </c>
      <c r="E1242" s="227" t="s">
        <v>19</v>
      </c>
      <c r="F1242" s="228" t="s">
        <v>189</v>
      </c>
      <c r="G1242" s="225"/>
      <c r="H1242" s="227" t="s">
        <v>19</v>
      </c>
      <c r="I1242" s="229"/>
      <c r="J1242" s="225"/>
      <c r="K1242" s="225"/>
      <c r="L1242" s="230"/>
      <c r="M1242" s="231"/>
      <c r="N1242" s="232"/>
      <c r="O1242" s="232"/>
      <c r="P1242" s="232"/>
      <c r="Q1242" s="232"/>
      <c r="R1242" s="232"/>
      <c r="S1242" s="232"/>
      <c r="T1242" s="23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4" t="s">
        <v>186</v>
      </c>
      <c r="AU1242" s="234" t="s">
        <v>78</v>
      </c>
      <c r="AV1242" s="13" t="s">
        <v>76</v>
      </c>
      <c r="AW1242" s="13" t="s">
        <v>188</v>
      </c>
      <c r="AX1242" s="13" t="s">
        <v>68</v>
      </c>
      <c r="AY1242" s="234" t="s">
        <v>175</v>
      </c>
    </row>
    <row r="1243" s="13" customFormat="1">
      <c r="A1243" s="13"/>
      <c r="B1243" s="224"/>
      <c r="C1243" s="225"/>
      <c r="D1243" s="226" t="s">
        <v>186</v>
      </c>
      <c r="E1243" s="227" t="s">
        <v>19</v>
      </c>
      <c r="F1243" s="228" t="s">
        <v>1312</v>
      </c>
      <c r="G1243" s="225"/>
      <c r="H1243" s="227" t="s">
        <v>19</v>
      </c>
      <c r="I1243" s="229"/>
      <c r="J1243" s="225"/>
      <c r="K1243" s="225"/>
      <c r="L1243" s="230"/>
      <c r="M1243" s="231"/>
      <c r="N1243" s="232"/>
      <c r="O1243" s="232"/>
      <c r="P1243" s="232"/>
      <c r="Q1243" s="232"/>
      <c r="R1243" s="232"/>
      <c r="S1243" s="232"/>
      <c r="T1243" s="23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4" t="s">
        <v>186</v>
      </c>
      <c r="AU1243" s="234" t="s">
        <v>78</v>
      </c>
      <c r="AV1243" s="13" t="s">
        <v>76</v>
      </c>
      <c r="AW1243" s="13" t="s">
        <v>188</v>
      </c>
      <c r="AX1243" s="13" t="s">
        <v>68</v>
      </c>
      <c r="AY1243" s="234" t="s">
        <v>175</v>
      </c>
    </row>
    <row r="1244" s="14" customFormat="1">
      <c r="A1244" s="14"/>
      <c r="B1244" s="235"/>
      <c r="C1244" s="236"/>
      <c r="D1244" s="226" t="s">
        <v>186</v>
      </c>
      <c r="E1244" s="237" t="s">
        <v>19</v>
      </c>
      <c r="F1244" s="238" t="s">
        <v>1313</v>
      </c>
      <c r="G1244" s="236"/>
      <c r="H1244" s="239">
        <v>275.42000000000002</v>
      </c>
      <c r="I1244" s="240"/>
      <c r="J1244" s="236"/>
      <c r="K1244" s="236"/>
      <c r="L1244" s="241"/>
      <c r="M1244" s="242"/>
      <c r="N1244" s="243"/>
      <c r="O1244" s="243"/>
      <c r="P1244" s="243"/>
      <c r="Q1244" s="243"/>
      <c r="R1244" s="243"/>
      <c r="S1244" s="243"/>
      <c r="T1244" s="24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45" t="s">
        <v>186</v>
      </c>
      <c r="AU1244" s="245" t="s">
        <v>78</v>
      </c>
      <c r="AV1244" s="14" t="s">
        <v>78</v>
      </c>
      <c r="AW1244" s="14" t="s">
        <v>188</v>
      </c>
      <c r="AX1244" s="14" t="s">
        <v>68</v>
      </c>
      <c r="AY1244" s="245" t="s">
        <v>175</v>
      </c>
    </row>
    <row r="1245" s="13" customFormat="1">
      <c r="A1245" s="13"/>
      <c r="B1245" s="224"/>
      <c r="C1245" s="225"/>
      <c r="D1245" s="226" t="s">
        <v>186</v>
      </c>
      <c r="E1245" s="227" t="s">
        <v>19</v>
      </c>
      <c r="F1245" s="228" t="s">
        <v>1314</v>
      </c>
      <c r="G1245" s="225"/>
      <c r="H1245" s="227" t="s">
        <v>19</v>
      </c>
      <c r="I1245" s="229"/>
      <c r="J1245" s="225"/>
      <c r="K1245" s="225"/>
      <c r="L1245" s="230"/>
      <c r="M1245" s="231"/>
      <c r="N1245" s="232"/>
      <c r="O1245" s="232"/>
      <c r="P1245" s="232"/>
      <c r="Q1245" s="232"/>
      <c r="R1245" s="232"/>
      <c r="S1245" s="232"/>
      <c r="T1245" s="23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4" t="s">
        <v>186</v>
      </c>
      <c r="AU1245" s="234" t="s">
        <v>78</v>
      </c>
      <c r="AV1245" s="13" t="s">
        <v>76</v>
      </c>
      <c r="AW1245" s="13" t="s">
        <v>188</v>
      </c>
      <c r="AX1245" s="13" t="s">
        <v>68</v>
      </c>
      <c r="AY1245" s="234" t="s">
        <v>175</v>
      </c>
    </row>
    <row r="1246" s="14" customFormat="1">
      <c r="A1246" s="14"/>
      <c r="B1246" s="235"/>
      <c r="C1246" s="236"/>
      <c r="D1246" s="226" t="s">
        <v>186</v>
      </c>
      <c r="E1246" s="237" t="s">
        <v>19</v>
      </c>
      <c r="F1246" s="238" t="s">
        <v>1315</v>
      </c>
      <c r="G1246" s="236"/>
      <c r="H1246" s="239">
        <v>263.27999999999997</v>
      </c>
      <c r="I1246" s="240"/>
      <c r="J1246" s="236"/>
      <c r="K1246" s="236"/>
      <c r="L1246" s="241"/>
      <c r="M1246" s="242"/>
      <c r="N1246" s="243"/>
      <c r="O1246" s="243"/>
      <c r="P1246" s="243"/>
      <c r="Q1246" s="243"/>
      <c r="R1246" s="243"/>
      <c r="S1246" s="243"/>
      <c r="T1246" s="24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45" t="s">
        <v>186</v>
      </c>
      <c r="AU1246" s="245" t="s">
        <v>78</v>
      </c>
      <c r="AV1246" s="14" t="s">
        <v>78</v>
      </c>
      <c r="AW1246" s="14" t="s">
        <v>188</v>
      </c>
      <c r="AX1246" s="14" t="s">
        <v>68</v>
      </c>
      <c r="AY1246" s="245" t="s">
        <v>175</v>
      </c>
    </row>
    <row r="1247" s="15" customFormat="1">
      <c r="A1247" s="15"/>
      <c r="B1247" s="246"/>
      <c r="C1247" s="247"/>
      <c r="D1247" s="226" t="s">
        <v>186</v>
      </c>
      <c r="E1247" s="248" t="s">
        <v>19</v>
      </c>
      <c r="F1247" s="249" t="s">
        <v>191</v>
      </c>
      <c r="G1247" s="247"/>
      <c r="H1247" s="250">
        <v>538.70000000000005</v>
      </c>
      <c r="I1247" s="251"/>
      <c r="J1247" s="247"/>
      <c r="K1247" s="247"/>
      <c r="L1247" s="252"/>
      <c r="M1247" s="253"/>
      <c r="N1247" s="254"/>
      <c r="O1247" s="254"/>
      <c r="P1247" s="254"/>
      <c r="Q1247" s="254"/>
      <c r="R1247" s="254"/>
      <c r="S1247" s="254"/>
      <c r="T1247" s="25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56" t="s">
        <v>186</v>
      </c>
      <c r="AU1247" s="256" t="s">
        <v>78</v>
      </c>
      <c r="AV1247" s="15" t="s">
        <v>182</v>
      </c>
      <c r="AW1247" s="15" t="s">
        <v>188</v>
      </c>
      <c r="AX1247" s="15" t="s">
        <v>76</v>
      </c>
      <c r="AY1247" s="256" t="s">
        <v>175</v>
      </c>
    </row>
    <row r="1248" s="2" customFormat="1" ht="37.8" customHeight="1">
      <c r="A1248" s="40"/>
      <c r="B1248" s="41"/>
      <c r="C1248" s="206" t="s">
        <v>1316</v>
      </c>
      <c r="D1248" s="206" t="s">
        <v>177</v>
      </c>
      <c r="E1248" s="207" t="s">
        <v>1317</v>
      </c>
      <c r="F1248" s="208" t="s">
        <v>1318</v>
      </c>
      <c r="G1248" s="209" t="s">
        <v>180</v>
      </c>
      <c r="H1248" s="210">
        <v>64.519999999999996</v>
      </c>
      <c r="I1248" s="211"/>
      <c r="J1248" s="212">
        <f>ROUND(I1248*H1248,2)</f>
        <v>0</v>
      </c>
      <c r="K1248" s="208" t="s">
        <v>181</v>
      </c>
      <c r="L1248" s="46"/>
      <c r="M1248" s="213" t="s">
        <v>19</v>
      </c>
      <c r="N1248" s="214" t="s">
        <v>39</v>
      </c>
      <c r="O1248" s="86"/>
      <c r="P1248" s="215">
        <f>O1248*H1248</f>
        <v>0</v>
      </c>
      <c r="Q1248" s="215">
        <v>0</v>
      </c>
      <c r="R1248" s="215">
        <f>Q1248*H1248</f>
        <v>0</v>
      </c>
      <c r="S1248" s="215">
        <v>0</v>
      </c>
      <c r="T1248" s="216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17" t="s">
        <v>182</v>
      </c>
      <c r="AT1248" s="217" t="s">
        <v>177</v>
      </c>
      <c r="AU1248" s="217" t="s">
        <v>78</v>
      </c>
      <c r="AY1248" s="19" t="s">
        <v>175</v>
      </c>
      <c r="BE1248" s="218">
        <f>IF(N1248="základní",J1248,0)</f>
        <v>0</v>
      </c>
      <c r="BF1248" s="218">
        <f>IF(N1248="snížená",J1248,0)</f>
        <v>0</v>
      </c>
      <c r="BG1248" s="218">
        <f>IF(N1248="zákl. přenesená",J1248,0)</f>
        <v>0</v>
      </c>
      <c r="BH1248" s="218">
        <f>IF(N1248="sníž. přenesená",J1248,0)</f>
        <v>0</v>
      </c>
      <c r="BI1248" s="218">
        <f>IF(N1248="nulová",J1248,0)</f>
        <v>0</v>
      </c>
      <c r="BJ1248" s="19" t="s">
        <v>76</v>
      </c>
      <c r="BK1248" s="218">
        <f>ROUND(I1248*H1248,2)</f>
        <v>0</v>
      </c>
      <c r="BL1248" s="19" t="s">
        <v>182</v>
      </c>
      <c r="BM1248" s="217" t="s">
        <v>1319</v>
      </c>
    </row>
    <row r="1249" s="2" customFormat="1">
      <c r="A1249" s="40"/>
      <c r="B1249" s="41"/>
      <c r="C1249" s="42"/>
      <c r="D1249" s="219" t="s">
        <v>184</v>
      </c>
      <c r="E1249" s="42"/>
      <c r="F1249" s="220" t="s">
        <v>1320</v>
      </c>
      <c r="G1249" s="42"/>
      <c r="H1249" s="42"/>
      <c r="I1249" s="221"/>
      <c r="J1249" s="42"/>
      <c r="K1249" s="42"/>
      <c r="L1249" s="46"/>
      <c r="M1249" s="222"/>
      <c r="N1249" s="223"/>
      <c r="O1249" s="86"/>
      <c r="P1249" s="86"/>
      <c r="Q1249" s="86"/>
      <c r="R1249" s="86"/>
      <c r="S1249" s="86"/>
      <c r="T1249" s="87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184</v>
      </c>
      <c r="AU1249" s="19" t="s">
        <v>78</v>
      </c>
    </row>
    <row r="1250" s="13" customFormat="1">
      <c r="A1250" s="13"/>
      <c r="B1250" s="224"/>
      <c r="C1250" s="225"/>
      <c r="D1250" s="226" t="s">
        <v>186</v>
      </c>
      <c r="E1250" s="227" t="s">
        <v>19</v>
      </c>
      <c r="F1250" s="228" t="s">
        <v>187</v>
      </c>
      <c r="G1250" s="225"/>
      <c r="H1250" s="227" t="s">
        <v>19</v>
      </c>
      <c r="I1250" s="229"/>
      <c r="J1250" s="225"/>
      <c r="K1250" s="225"/>
      <c r="L1250" s="230"/>
      <c r="M1250" s="231"/>
      <c r="N1250" s="232"/>
      <c r="O1250" s="232"/>
      <c r="P1250" s="232"/>
      <c r="Q1250" s="232"/>
      <c r="R1250" s="232"/>
      <c r="S1250" s="232"/>
      <c r="T1250" s="23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4" t="s">
        <v>186</v>
      </c>
      <c r="AU1250" s="234" t="s">
        <v>78</v>
      </c>
      <c r="AV1250" s="13" t="s">
        <v>76</v>
      </c>
      <c r="AW1250" s="13" t="s">
        <v>188</v>
      </c>
      <c r="AX1250" s="13" t="s">
        <v>68</v>
      </c>
      <c r="AY1250" s="234" t="s">
        <v>175</v>
      </c>
    </row>
    <row r="1251" s="13" customFormat="1">
      <c r="A1251" s="13"/>
      <c r="B1251" s="224"/>
      <c r="C1251" s="225"/>
      <c r="D1251" s="226" t="s">
        <v>186</v>
      </c>
      <c r="E1251" s="227" t="s">
        <v>19</v>
      </c>
      <c r="F1251" s="228" t="s">
        <v>189</v>
      </c>
      <c r="G1251" s="225"/>
      <c r="H1251" s="227" t="s">
        <v>19</v>
      </c>
      <c r="I1251" s="229"/>
      <c r="J1251" s="225"/>
      <c r="K1251" s="225"/>
      <c r="L1251" s="230"/>
      <c r="M1251" s="231"/>
      <c r="N1251" s="232"/>
      <c r="O1251" s="232"/>
      <c r="P1251" s="232"/>
      <c r="Q1251" s="232"/>
      <c r="R1251" s="232"/>
      <c r="S1251" s="232"/>
      <c r="T1251" s="23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4" t="s">
        <v>186</v>
      </c>
      <c r="AU1251" s="234" t="s">
        <v>78</v>
      </c>
      <c r="AV1251" s="13" t="s">
        <v>76</v>
      </c>
      <c r="AW1251" s="13" t="s">
        <v>188</v>
      </c>
      <c r="AX1251" s="13" t="s">
        <v>68</v>
      </c>
      <c r="AY1251" s="234" t="s">
        <v>175</v>
      </c>
    </row>
    <row r="1252" s="13" customFormat="1">
      <c r="A1252" s="13"/>
      <c r="B1252" s="224"/>
      <c r="C1252" s="225"/>
      <c r="D1252" s="226" t="s">
        <v>186</v>
      </c>
      <c r="E1252" s="227" t="s">
        <v>19</v>
      </c>
      <c r="F1252" s="228" t="s">
        <v>425</v>
      </c>
      <c r="G1252" s="225"/>
      <c r="H1252" s="227" t="s">
        <v>19</v>
      </c>
      <c r="I1252" s="229"/>
      <c r="J1252" s="225"/>
      <c r="K1252" s="225"/>
      <c r="L1252" s="230"/>
      <c r="M1252" s="231"/>
      <c r="N1252" s="232"/>
      <c r="O1252" s="232"/>
      <c r="P1252" s="232"/>
      <c r="Q1252" s="232"/>
      <c r="R1252" s="232"/>
      <c r="S1252" s="232"/>
      <c r="T1252" s="23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4" t="s">
        <v>186</v>
      </c>
      <c r="AU1252" s="234" t="s">
        <v>78</v>
      </c>
      <c r="AV1252" s="13" t="s">
        <v>76</v>
      </c>
      <c r="AW1252" s="13" t="s">
        <v>188</v>
      </c>
      <c r="AX1252" s="13" t="s">
        <v>68</v>
      </c>
      <c r="AY1252" s="234" t="s">
        <v>175</v>
      </c>
    </row>
    <row r="1253" s="14" customFormat="1">
      <c r="A1253" s="14"/>
      <c r="B1253" s="235"/>
      <c r="C1253" s="236"/>
      <c r="D1253" s="226" t="s">
        <v>186</v>
      </c>
      <c r="E1253" s="237" t="s">
        <v>19</v>
      </c>
      <c r="F1253" s="238" t="s">
        <v>1321</v>
      </c>
      <c r="G1253" s="236"/>
      <c r="H1253" s="239">
        <v>64.52000000000001</v>
      </c>
      <c r="I1253" s="240"/>
      <c r="J1253" s="236"/>
      <c r="K1253" s="236"/>
      <c r="L1253" s="241"/>
      <c r="M1253" s="242"/>
      <c r="N1253" s="243"/>
      <c r="O1253" s="243"/>
      <c r="P1253" s="243"/>
      <c r="Q1253" s="243"/>
      <c r="R1253" s="243"/>
      <c r="S1253" s="243"/>
      <c r="T1253" s="24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45" t="s">
        <v>186</v>
      </c>
      <c r="AU1253" s="245" t="s">
        <v>78</v>
      </c>
      <c r="AV1253" s="14" t="s">
        <v>78</v>
      </c>
      <c r="AW1253" s="14" t="s">
        <v>188</v>
      </c>
      <c r="AX1253" s="14" t="s">
        <v>68</v>
      </c>
      <c r="AY1253" s="245" t="s">
        <v>175</v>
      </c>
    </row>
    <row r="1254" s="15" customFormat="1">
      <c r="A1254" s="15"/>
      <c r="B1254" s="246"/>
      <c r="C1254" s="247"/>
      <c r="D1254" s="226" t="s">
        <v>186</v>
      </c>
      <c r="E1254" s="248" t="s">
        <v>19</v>
      </c>
      <c r="F1254" s="249" t="s">
        <v>191</v>
      </c>
      <c r="G1254" s="247"/>
      <c r="H1254" s="250">
        <v>64.52000000000001</v>
      </c>
      <c r="I1254" s="251"/>
      <c r="J1254" s="247"/>
      <c r="K1254" s="247"/>
      <c r="L1254" s="252"/>
      <c r="M1254" s="253"/>
      <c r="N1254" s="254"/>
      <c r="O1254" s="254"/>
      <c r="P1254" s="254"/>
      <c r="Q1254" s="254"/>
      <c r="R1254" s="254"/>
      <c r="S1254" s="254"/>
      <c r="T1254" s="25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56" t="s">
        <v>186</v>
      </c>
      <c r="AU1254" s="256" t="s">
        <v>78</v>
      </c>
      <c r="AV1254" s="15" t="s">
        <v>182</v>
      </c>
      <c r="AW1254" s="15" t="s">
        <v>188</v>
      </c>
      <c r="AX1254" s="15" t="s">
        <v>76</v>
      </c>
      <c r="AY1254" s="256" t="s">
        <v>175</v>
      </c>
    </row>
    <row r="1255" s="2" customFormat="1" ht="24.15" customHeight="1">
      <c r="A1255" s="40"/>
      <c r="B1255" s="41"/>
      <c r="C1255" s="206" t="s">
        <v>1322</v>
      </c>
      <c r="D1255" s="206" t="s">
        <v>177</v>
      </c>
      <c r="E1255" s="207" t="s">
        <v>1323</v>
      </c>
      <c r="F1255" s="208" t="s">
        <v>1324</v>
      </c>
      <c r="G1255" s="209" t="s">
        <v>1325</v>
      </c>
      <c r="H1255" s="210">
        <v>2</v>
      </c>
      <c r="I1255" s="211"/>
      <c r="J1255" s="212">
        <f>ROUND(I1255*H1255,2)</f>
        <v>0</v>
      </c>
      <c r="K1255" s="208" t="s">
        <v>181</v>
      </c>
      <c r="L1255" s="46"/>
      <c r="M1255" s="213" t="s">
        <v>19</v>
      </c>
      <c r="N1255" s="214" t="s">
        <v>39</v>
      </c>
      <c r="O1255" s="86"/>
      <c r="P1255" s="215">
        <f>O1255*H1255</f>
        <v>0</v>
      </c>
      <c r="Q1255" s="215">
        <v>0</v>
      </c>
      <c r="R1255" s="215">
        <f>Q1255*H1255</f>
        <v>0</v>
      </c>
      <c r="S1255" s="215">
        <v>0</v>
      </c>
      <c r="T1255" s="216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17" t="s">
        <v>182</v>
      </c>
      <c r="AT1255" s="217" t="s">
        <v>177</v>
      </c>
      <c r="AU1255" s="217" t="s">
        <v>78</v>
      </c>
      <c r="AY1255" s="19" t="s">
        <v>175</v>
      </c>
      <c r="BE1255" s="218">
        <f>IF(N1255="základní",J1255,0)</f>
        <v>0</v>
      </c>
      <c r="BF1255" s="218">
        <f>IF(N1255="snížená",J1255,0)</f>
        <v>0</v>
      </c>
      <c r="BG1255" s="218">
        <f>IF(N1255="zákl. přenesená",J1255,0)</f>
        <v>0</v>
      </c>
      <c r="BH1255" s="218">
        <f>IF(N1255="sníž. přenesená",J1255,0)</f>
        <v>0</v>
      </c>
      <c r="BI1255" s="218">
        <f>IF(N1255="nulová",J1255,0)</f>
        <v>0</v>
      </c>
      <c r="BJ1255" s="19" t="s">
        <v>76</v>
      </c>
      <c r="BK1255" s="218">
        <f>ROUND(I1255*H1255,2)</f>
        <v>0</v>
      </c>
      <c r="BL1255" s="19" t="s">
        <v>182</v>
      </c>
      <c r="BM1255" s="217" t="s">
        <v>1326</v>
      </c>
    </row>
    <row r="1256" s="2" customFormat="1">
      <c r="A1256" s="40"/>
      <c r="B1256" s="41"/>
      <c r="C1256" s="42"/>
      <c r="D1256" s="219" t="s">
        <v>184</v>
      </c>
      <c r="E1256" s="42"/>
      <c r="F1256" s="220" t="s">
        <v>1327</v>
      </c>
      <c r="G1256" s="42"/>
      <c r="H1256" s="42"/>
      <c r="I1256" s="221"/>
      <c r="J1256" s="42"/>
      <c r="K1256" s="42"/>
      <c r="L1256" s="46"/>
      <c r="M1256" s="222"/>
      <c r="N1256" s="223"/>
      <c r="O1256" s="86"/>
      <c r="P1256" s="86"/>
      <c r="Q1256" s="86"/>
      <c r="R1256" s="86"/>
      <c r="S1256" s="86"/>
      <c r="T1256" s="87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9" t="s">
        <v>184</v>
      </c>
      <c r="AU1256" s="19" t="s">
        <v>78</v>
      </c>
    </row>
    <row r="1257" s="13" customFormat="1">
      <c r="A1257" s="13"/>
      <c r="B1257" s="224"/>
      <c r="C1257" s="225"/>
      <c r="D1257" s="226" t="s">
        <v>186</v>
      </c>
      <c r="E1257" s="227" t="s">
        <v>19</v>
      </c>
      <c r="F1257" s="228" t="s">
        <v>187</v>
      </c>
      <c r="G1257" s="225"/>
      <c r="H1257" s="227" t="s">
        <v>19</v>
      </c>
      <c r="I1257" s="229"/>
      <c r="J1257" s="225"/>
      <c r="K1257" s="225"/>
      <c r="L1257" s="230"/>
      <c r="M1257" s="231"/>
      <c r="N1257" s="232"/>
      <c r="O1257" s="232"/>
      <c r="P1257" s="232"/>
      <c r="Q1257" s="232"/>
      <c r="R1257" s="232"/>
      <c r="S1257" s="232"/>
      <c r="T1257" s="23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4" t="s">
        <v>186</v>
      </c>
      <c r="AU1257" s="234" t="s">
        <v>78</v>
      </c>
      <c r="AV1257" s="13" t="s">
        <v>76</v>
      </c>
      <c r="AW1257" s="13" t="s">
        <v>188</v>
      </c>
      <c r="AX1257" s="13" t="s">
        <v>68</v>
      </c>
      <c r="AY1257" s="234" t="s">
        <v>175</v>
      </c>
    </row>
    <row r="1258" s="13" customFormat="1">
      <c r="A1258" s="13"/>
      <c r="B1258" s="224"/>
      <c r="C1258" s="225"/>
      <c r="D1258" s="226" t="s">
        <v>186</v>
      </c>
      <c r="E1258" s="227" t="s">
        <v>19</v>
      </c>
      <c r="F1258" s="228" t="s">
        <v>189</v>
      </c>
      <c r="G1258" s="225"/>
      <c r="H1258" s="227" t="s">
        <v>19</v>
      </c>
      <c r="I1258" s="229"/>
      <c r="J1258" s="225"/>
      <c r="K1258" s="225"/>
      <c r="L1258" s="230"/>
      <c r="M1258" s="231"/>
      <c r="N1258" s="232"/>
      <c r="O1258" s="232"/>
      <c r="P1258" s="232"/>
      <c r="Q1258" s="232"/>
      <c r="R1258" s="232"/>
      <c r="S1258" s="232"/>
      <c r="T1258" s="23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4" t="s">
        <v>186</v>
      </c>
      <c r="AU1258" s="234" t="s">
        <v>78</v>
      </c>
      <c r="AV1258" s="13" t="s">
        <v>76</v>
      </c>
      <c r="AW1258" s="13" t="s">
        <v>188</v>
      </c>
      <c r="AX1258" s="13" t="s">
        <v>68</v>
      </c>
      <c r="AY1258" s="234" t="s">
        <v>175</v>
      </c>
    </row>
    <row r="1259" s="14" customFormat="1">
      <c r="A1259" s="14"/>
      <c r="B1259" s="235"/>
      <c r="C1259" s="236"/>
      <c r="D1259" s="226" t="s">
        <v>186</v>
      </c>
      <c r="E1259" s="237" t="s">
        <v>19</v>
      </c>
      <c r="F1259" s="238" t="s">
        <v>78</v>
      </c>
      <c r="G1259" s="236"/>
      <c r="H1259" s="239">
        <v>2</v>
      </c>
      <c r="I1259" s="240"/>
      <c r="J1259" s="236"/>
      <c r="K1259" s="236"/>
      <c r="L1259" s="241"/>
      <c r="M1259" s="242"/>
      <c r="N1259" s="243"/>
      <c r="O1259" s="243"/>
      <c r="P1259" s="243"/>
      <c r="Q1259" s="243"/>
      <c r="R1259" s="243"/>
      <c r="S1259" s="243"/>
      <c r="T1259" s="24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45" t="s">
        <v>186</v>
      </c>
      <c r="AU1259" s="245" t="s">
        <v>78</v>
      </c>
      <c r="AV1259" s="14" t="s">
        <v>78</v>
      </c>
      <c r="AW1259" s="14" t="s">
        <v>188</v>
      </c>
      <c r="AX1259" s="14" t="s">
        <v>68</v>
      </c>
      <c r="AY1259" s="245" t="s">
        <v>175</v>
      </c>
    </row>
    <row r="1260" s="15" customFormat="1">
      <c r="A1260" s="15"/>
      <c r="B1260" s="246"/>
      <c r="C1260" s="247"/>
      <c r="D1260" s="226" t="s">
        <v>186</v>
      </c>
      <c r="E1260" s="248" t="s">
        <v>19</v>
      </c>
      <c r="F1260" s="249" t="s">
        <v>191</v>
      </c>
      <c r="G1260" s="247"/>
      <c r="H1260" s="250">
        <v>2</v>
      </c>
      <c r="I1260" s="251"/>
      <c r="J1260" s="247"/>
      <c r="K1260" s="247"/>
      <c r="L1260" s="252"/>
      <c r="M1260" s="253"/>
      <c r="N1260" s="254"/>
      <c r="O1260" s="254"/>
      <c r="P1260" s="254"/>
      <c r="Q1260" s="254"/>
      <c r="R1260" s="254"/>
      <c r="S1260" s="254"/>
      <c r="T1260" s="25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T1260" s="256" t="s">
        <v>186</v>
      </c>
      <c r="AU1260" s="256" t="s">
        <v>78</v>
      </c>
      <c r="AV1260" s="15" t="s">
        <v>182</v>
      </c>
      <c r="AW1260" s="15" t="s">
        <v>188</v>
      </c>
      <c r="AX1260" s="15" t="s">
        <v>76</v>
      </c>
      <c r="AY1260" s="256" t="s">
        <v>175</v>
      </c>
    </row>
    <row r="1261" s="2" customFormat="1" ht="24.15" customHeight="1">
      <c r="A1261" s="40"/>
      <c r="B1261" s="41"/>
      <c r="C1261" s="206" t="s">
        <v>1328</v>
      </c>
      <c r="D1261" s="206" t="s">
        <v>177</v>
      </c>
      <c r="E1261" s="207" t="s">
        <v>1329</v>
      </c>
      <c r="F1261" s="208" t="s">
        <v>1330</v>
      </c>
      <c r="G1261" s="209" t="s">
        <v>1325</v>
      </c>
      <c r="H1261" s="210">
        <v>500</v>
      </c>
      <c r="I1261" s="211"/>
      <c r="J1261" s="212">
        <f>ROUND(I1261*H1261,2)</f>
        <v>0</v>
      </c>
      <c r="K1261" s="208" t="s">
        <v>181</v>
      </c>
      <c r="L1261" s="46"/>
      <c r="M1261" s="213" t="s">
        <v>19</v>
      </c>
      <c r="N1261" s="214" t="s">
        <v>39</v>
      </c>
      <c r="O1261" s="86"/>
      <c r="P1261" s="215">
        <f>O1261*H1261</f>
        <v>0</v>
      </c>
      <c r="Q1261" s="215">
        <v>0</v>
      </c>
      <c r="R1261" s="215">
        <f>Q1261*H1261</f>
        <v>0</v>
      </c>
      <c r="S1261" s="215">
        <v>0</v>
      </c>
      <c r="T1261" s="216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17" t="s">
        <v>182</v>
      </c>
      <c r="AT1261" s="217" t="s">
        <v>177</v>
      </c>
      <c r="AU1261" s="217" t="s">
        <v>78</v>
      </c>
      <c r="AY1261" s="19" t="s">
        <v>175</v>
      </c>
      <c r="BE1261" s="218">
        <f>IF(N1261="základní",J1261,0)</f>
        <v>0</v>
      </c>
      <c r="BF1261" s="218">
        <f>IF(N1261="snížená",J1261,0)</f>
        <v>0</v>
      </c>
      <c r="BG1261" s="218">
        <f>IF(N1261="zákl. přenesená",J1261,0)</f>
        <v>0</v>
      </c>
      <c r="BH1261" s="218">
        <f>IF(N1261="sníž. přenesená",J1261,0)</f>
        <v>0</v>
      </c>
      <c r="BI1261" s="218">
        <f>IF(N1261="nulová",J1261,0)</f>
        <v>0</v>
      </c>
      <c r="BJ1261" s="19" t="s">
        <v>76</v>
      </c>
      <c r="BK1261" s="218">
        <f>ROUND(I1261*H1261,2)</f>
        <v>0</v>
      </c>
      <c r="BL1261" s="19" t="s">
        <v>182</v>
      </c>
      <c r="BM1261" s="217" t="s">
        <v>1331</v>
      </c>
    </row>
    <row r="1262" s="2" customFormat="1">
      <c r="A1262" s="40"/>
      <c r="B1262" s="41"/>
      <c r="C1262" s="42"/>
      <c r="D1262" s="219" t="s">
        <v>184</v>
      </c>
      <c r="E1262" s="42"/>
      <c r="F1262" s="220" t="s">
        <v>1332</v>
      </c>
      <c r="G1262" s="42"/>
      <c r="H1262" s="42"/>
      <c r="I1262" s="221"/>
      <c r="J1262" s="42"/>
      <c r="K1262" s="42"/>
      <c r="L1262" s="46"/>
      <c r="M1262" s="222"/>
      <c r="N1262" s="223"/>
      <c r="O1262" s="86"/>
      <c r="P1262" s="86"/>
      <c r="Q1262" s="86"/>
      <c r="R1262" s="86"/>
      <c r="S1262" s="86"/>
      <c r="T1262" s="87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9" t="s">
        <v>184</v>
      </c>
      <c r="AU1262" s="19" t="s">
        <v>78</v>
      </c>
    </row>
    <row r="1263" s="13" customFormat="1">
      <c r="A1263" s="13"/>
      <c r="B1263" s="224"/>
      <c r="C1263" s="225"/>
      <c r="D1263" s="226" t="s">
        <v>186</v>
      </c>
      <c r="E1263" s="227" t="s">
        <v>19</v>
      </c>
      <c r="F1263" s="228" t="s">
        <v>187</v>
      </c>
      <c r="G1263" s="225"/>
      <c r="H1263" s="227" t="s">
        <v>19</v>
      </c>
      <c r="I1263" s="229"/>
      <c r="J1263" s="225"/>
      <c r="K1263" s="225"/>
      <c r="L1263" s="230"/>
      <c r="M1263" s="231"/>
      <c r="N1263" s="232"/>
      <c r="O1263" s="232"/>
      <c r="P1263" s="232"/>
      <c r="Q1263" s="232"/>
      <c r="R1263" s="232"/>
      <c r="S1263" s="232"/>
      <c r="T1263" s="23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4" t="s">
        <v>186</v>
      </c>
      <c r="AU1263" s="234" t="s">
        <v>78</v>
      </c>
      <c r="AV1263" s="13" t="s">
        <v>76</v>
      </c>
      <c r="AW1263" s="13" t="s">
        <v>188</v>
      </c>
      <c r="AX1263" s="13" t="s">
        <v>68</v>
      </c>
      <c r="AY1263" s="234" t="s">
        <v>175</v>
      </c>
    </row>
    <row r="1264" s="13" customFormat="1">
      <c r="A1264" s="13"/>
      <c r="B1264" s="224"/>
      <c r="C1264" s="225"/>
      <c r="D1264" s="226" t="s">
        <v>186</v>
      </c>
      <c r="E1264" s="227" t="s">
        <v>19</v>
      </c>
      <c r="F1264" s="228" t="s">
        <v>189</v>
      </c>
      <c r="G1264" s="225"/>
      <c r="H1264" s="227" t="s">
        <v>19</v>
      </c>
      <c r="I1264" s="229"/>
      <c r="J1264" s="225"/>
      <c r="K1264" s="225"/>
      <c r="L1264" s="230"/>
      <c r="M1264" s="231"/>
      <c r="N1264" s="232"/>
      <c r="O1264" s="232"/>
      <c r="P1264" s="232"/>
      <c r="Q1264" s="232"/>
      <c r="R1264" s="232"/>
      <c r="S1264" s="232"/>
      <c r="T1264" s="23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4" t="s">
        <v>186</v>
      </c>
      <c r="AU1264" s="234" t="s">
        <v>78</v>
      </c>
      <c r="AV1264" s="13" t="s">
        <v>76</v>
      </c>
      <c r="AW1264" s="13" t="s">
        <v>188</v>
      </c>
      <c r="AX1264" s="13" t="s">
        <v>68</v>
      </c>
      <c r="AY1264" s="234" t="s">
        <v>175</v>
      </c>
    </row>
    <row r="1265" s="13" customFormat="1">
      <c r="A1265" s="13"/>
      <c r="B1265" s="224"/>
      <c r="C1265" s="225"/>
      <c r="D1265" s="226" t="s">
        <v>186</v>
      </c>
      <c r="E1265" s="227" t="s">
        <v>19</v>
      </c>
      <c r="F1265" s="228" t="s">
        <v>1333</v>
      </c>
      <c r="G1265" s="225"/>
      <c r="H1265" s="227" t="s">
        <v>19</v>
      </c>
      <c r="I1265" s="229"/>
      <c r="J1265" s="225"/>
      <c r="K1265" s="225"/>
      <c r="L1265" s="230"/>
      <c r="M1265" s="231"/>
      <c r="N1265" s="232"/>
      <c r="O1265" s="232"/>
      <c r="P1265" s="232"/>
      <c r="Q1265" s="232"/>
      <c r="R1265" s="232"/>
      <c r="S1265" s="232"/>
      <c r="T1265" s="23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4" t="s">
        <v>186</v>
      </c>
      <c r="AU1265" s="234" t="s">
        <v>78</v>
      </c>
      <c r="AV1265" s="13" t="s">
        <v>76</v>
      </c>
      <c r="AW1265" s="13" t="s">
        <v>188</v>
      </c>
      <c r="AX1265" s="13" t="s">
        <v>68</v>
      </c>
      <c r="AY1265" s="234" t="s">
        <v>175</v>
      </c>
    </row>
    <row r="1266" s="14" customFormat="1">
      <c r="A1266" s="14"/>
      <c r="B1266" s="235"/>
      <c r="C1266" s="236"/>
      <c r="D1266" s="226" t="s">
        <v>186</v>
      </c>
      <c r="E1266" s="237" t="s">
        <v>19</v>
      </c>
      <c r="F1266" s="238" t="s">
        <v>1334</v>
      </c>
      <c r="G1266" s="236"/>
      <c r="H1266" s="239">
        <v>500</v>
      </c>
      <c r="I1266" s="240"/>
      <c r="J1266" s="236"/>
      <c r="K1266" s="236"/>
      <c r="L1266" s="241"/>
      <c r="M1266" s="242"/>
      <c r="N1266" s="243"/>
      <c r="O1266" s="243"/>
      <c r="P1266" s="243"/>
      <c r="Q1266" s="243"/>
      <c r="R1266" s="243"/>
      <c r="S1266" s="243"/>
      <c r="T1266" s="24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45" t="s">
        <v>186</v>
      </c>
      <c r="AU1266" s="245" t="s">
        <v>78</v>
      </c>
      <c r="AV1266" s="14" t="s">
        <v>78</v>
      </c>
      <c r="AW1266" s="14" t="s">
        <v>188</v>
      </c>
      <c r="AX1266" s="14" t="s">
        <v>68</v>
      </c>
      <c r="AY1266" s="245" t="s">
        <v>175</v>
      </c>
    </row>
    <row r="1267" s="15" customFormat="1">
      <c r="A1267" s="15"/>
      <c r="B1267" s="246"/>
      <c r="C1267" s="247"/>
      <c r="D1267" s="226" t="s">
        <v>186</v>
      </c>
      <c r="E1267" s="248" t="s">
        <v>19</v>
      </c>
      <c r="F1267" s="249" t="s">
        <v>191</v>
      </c>
      <c r="G1267" s="247"/>
      <c r="H1267" s="250">
        <v>500</v>
      </c>
      <c r="I1267" s="251"/>
      <c r="J1267" s="247"/>
      <c r="K1267" s="247"/>
      <c r="L1267" s="252"/>
      <c r="M1267" s="253"/>
      <c r="N1267" s="254"/>
      <c r="O1267" s="254"/>
      <c r="P1267" s="254"/>
      <c r="Q1267" s="254"/>
      <c r="R1267" s="254"/>
      <c r="S1267" s="254"/>
      <c r="T1267" s="25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56" t="s">
        <v>186</v>
      </c>
      <c r="AU1267" s="256" t="s">
        <v>78</v>
      </c>
      <c r="AV1267" s="15" t="s">
        <v>182</v>
      </c>
      <c r="AW1267" s="15" t="s">
        <v>188</v>
      </c>
      <c r="AX1267" s="15" t="s">
        <v>76</v>
      </c>
      <c r="AY1267" s="256" t="s">
        <v>175</v>
      </c>
    </row>
    <row r="1268" s="2" customFormat="1" ht="24.15" customHeight="1">
      <c r="A1268" s="40"/>
      <c r="B1268" s="41"/>
      <c r="C1268" s="206" t="s">
        <v>1335</v>
      </c>
      <c r="D1268" s="206" t="s">
        <v>177</v>
      </c>
      <c r="E1268" s="207" t="s">
        <v>1336</v>
      </c>
      <c r="F1268" s="208" t="s">
        <v>1337</v>
      </c>
      <c r="G1268" s="209" t="s">
        <v>1325</v>
      </c>
      <c r="H1268" s="210">
        <v>2</v>
      </c>
      <c r="I1268" s="211"/>
      <c r="J1268" s="212">
        <f>ROUND(I1268*H1268,2)</f>
        <v>0</v>
      </c>
      <c r="K1268" s="208" t="s">
        <v>181</v>
      </c>
      <c r="L1268" s="46"/>
      <c r="M1268" s="213" t="s">
        <v>19</v>
      </c>
      <c r="N1268" s="214" t="s">
        <v>39</v>
      </c>
      <c r="O1268" s="86"/>
      <c r="P1268" s="215">
        <f>O1268*H1268</f>
        <v>0</v>
      </c>
      <c r="Q1268" s="215">
        <v>0</v>
      </c>
      <c r="R1268" s="215">
        <f>Q1268*H1268</f>
        <v>0</v>
      </c>
      <c r="S1268" s="215">
        <v>0</v>
      </c>
      <c r="T1268" s="216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17" t="s">
        <v>182</v>
      </c>
      <c r="AT1268" s="217" t="s">
        <v>177</v>
      </c>
      <c r="AU1268" s="217" t="s">
        <v>78</v>
      </c>
      <c r="AY1268" s="19" t="s">
        <v>175</v>
      </c>
      <c r="BE1268" s="218">
        <f>IF(N1268="základní",J1268,0)</f>
        <v>0</v>
      </c>
      <c r="BF1268" s="218">
        <f>IF(N1268="snížená",J1268,0)</f>
        <v>0</v>
      </c>
      <c r="BG1268" s="218">
        <f>IF(N1268="zákl. přenesená",J1268,0)</f>
        <v>0</v>
      </c>
      <c r="BH1268" s="218">
        <f>IF(N1268="sníž. přenesená",J1268,0)</f>
        <v>0</v>
      </c>
      <c r="BI1268" s="218">
        <f>IF(N1268="nulová",J1268,0)</f>
        <v>0</v>
      </c>
      <c r="BJ1268" s="19" t="s">
        <v>76</v>
      </c>
      <c r="BK1268" s="218">
        <f>ROUND(I1268*H1268,2)</f>
        <v>0</v>
      </c>
      <c r="BL1268" s="19" t="s">
        <v>182</v>
      </c>
      <c r="BM1268" s="217" t="s">
        <v>1338</v>
      </c>
    </row>
    <row r="1269" s="2" customFormat="1">
      <c r="A1269" s="40"/>
      <c r="B1269" s="41"/>
      <c r="C1269" s="42"/>
      <c r="D1269" s="219" t="s">
        <v>184</v>
      </c>
      <c r="E1269" s="42"/>
      <c r="F1269" s="220" t="s">
        <v>1339</v>
      </c>
      <c r="G1269" s="42"/>
      <c r="H1269" s="42"/>
      <c r="I1269" s="221"/>
      <c r="J1269" s="42"/>
      <c r="K1269" s="42"/>
      <c r="L1269" s="46"/>
      <c r="M1269" s="222"/>
      <c r="N1269" s="223"/>
      <c r="O1269" s="86"/>
      <c r="P1269" s="86"/>
      <c r="Q1269" s="86"/>
      <c r="R1269" s="86"/>
      <c r="S1269" s="86"/>
      <c r="T1269" s="87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T1269" s="19" t="s">
        <v>184</v>
      </c>
      <c r="AU1269" s="19" t="s">
        <v>78</v>
      </c>
    </row>
    <row r="1270" s="2" customFormat="1" ht="24.15" customHeight="1">
      <c r="A1270" s="40"/>
      <c r="B1270" s="41"/>
      <c r="C1270" s="206" t="s">
        <v>1340</v>
      </c>
      <c r="D1270" s="206" t="s">
        <v>177</v>
      </c>
      <c r="E1270" s="207" t="s">
        <v>1341</v>
      </c>
      <c r="F1270" s="208" t="s">
        <v>1342</v>
      </c>
      <c r="G1270" s="209" t="s">
        <v>180</v>
      </c>
      <c r="H1270" s="210">
        <v>1029.483</v>
      </c>
      <c r="I1270" s="211"/>
      <c r="J1270" s="212">
        <f>ROUND(I1270*H1270,2)</f>
        <v>0</v>
      </c>
      <c r="K1270" s="208" t="s">
        <v>181</v>
      </c>
      <c r="L1270" s="46"/>
      <c r="M1270" s="213" t="s">
        <v>19</v>
      </c>
      <c r="N1270" s="214" t="s">
        <v>39</v>
      </c>
      <c r="O1270" s="86"/>
      <c r="P1270" s="215">
        <f>O1270*H1270</f>
        <v>0</v>
      </c>
      <c r="Q1270" s="215">
        <v>0</v>
      </c>
      <c r="R1270" s="215">
        <f>Q1270*H1270</f>
        <v>0</v>
      </c>
      <c r="S1270" s="215">
        <v>0</v>
      </c>
      <c r="T1270" s="216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17" t="s">
        <v>182</v>
      </c>
      <c r="AT1270" s="217" t="s">
        <v>177</v>
      </c>
      <c r="AU1270" s="217" t="s">
        <v>78</v>
      </c>
      <c r="AY1270" s="19" t="s">
        <v>175</v>
      </c>
      <c r="BE1270" s="218">
        <f>IF(N1270="základní",J1270,0)</f>
        <v>0</v>
      </c>
      <c r="BF1270" s="218">
        <f>IF(N1270="snížená",J1270,0)</f>
        <v>0</v>
      </c>
      <c r="BG1270" s="218">
        <f>IF(N1270="zákl. přenesená",J1270,0)</f>
        <v>0</v>
      </c>
      <c r="BH1270" s="218">
        <f>IF(N1270="sníž. přenesená",J1270,0)</f>
        <v>0</v>
      </c>
      <c r="BI1270" s="218">
        <f>IF(N1270="nulová",J1270,0)</f>
        <v>0</v>
      </c>
      <c r="BJ1270" s="19" t="s">
        <v>76</v>
      </c>
      <c r="BK1270" s="218">
        <f>ROUND(I1270*H1270,2)</f>
        <v>0</v>
      </c>
      <c r="BL1270" s="19" t="s">
        <v>182</v>
      </c>
      <c r="BM1270" s="217" t="s">
        <v>1343</v>
      </c>
    </row>
    <row r="1271" s="2" customFormat="1">
      <c r="A1271" s="40"/>
      <c r="B1271" s="41"/>
      <c r="C1271" s="42"/>
      <c r="D1271" s="219" t="s">
        <v>184</v>
      </c>
      <c r="E1271" s="42"/>
      <c r="F1271" s="220" t="s">
        <v>1344</v>
      </c>
      <c r="G1271" s="42"/>
      <c r="H1271" s="42"/>
      <c r="I1271" s="221"/>
      <c r="J1271" s="42"/>
      <c r="K1271" s="42"/>
      <c r="L1271" s="46"/>
      <c r="M1271" s="222"/>
      <c r="N1271" s="223"/>
      <c r="O1271" s="86"/>
      <c r="P1271" s="86"/>
      <c r="Q1271" s="86"/>
      <c r="R1271" s="86"/>
      <c r="S1271" s="86"/>
      <c r="T1271" s="87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184</v>
      </c>
      <c r="AU1271" s="19" t="s">
        <v>78</v>
      </c>
    </row>
    <row r="1272" s="14" customFormat="1">
      <c r="A1272" s="14"/>
      <c r="B1272" s="235"/>
      <c r="C1272" s="236"/>
      <c r="D1272" s="226" t="s">
        <v>186</v>
      </c>
      <c r="E1272" s="237" t="s">
        <v>19</v>
      </c>
      <c r="F1272" s="238" t="s">
        <v>1345</v>
      </c>
      <c r="G1272" s="236"/>
      <c r="H1272" s="239">
        <v>1029.483</v>
      </c>
      <c r="I1272" s="240"/>
      <c r="J1272" s="236"/>
      <c r="K1272" s="236"/>
      <c r="L1272" s="241"/>
      <c r="M1272" s="242"/>
      <c r="N1272" s="243"/>
      <c r="O1272" s="243"/>
      <c r="P1272" s="243"/>
      <c r="Q1272" s="243"/>
      <c r="R1272" s="243"/>
      <c r="S1272" s="243"/>
      <c r="T1272" s="24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45" t="s">
        <v>186</v>
      </c>
      <c r="AU1272" s="245" t="s">
        <v>78</v>
      </c>
      <c r="AV1272" s="14" t="s">
        <v>78</v>
      </c>
      <c r="AW1272" s="14" t="s">
        <v>188</v>
      </c>
      <c r="AX1272" s="14" t="s">
        <v>68</v>
      </c>
      <c r="AY1272" s="245" t="s">
        <v>175</v>
      </c>
    </row>
    <row r="1273" s="15" customFormat="1">
      <c r="A1273" s="15"/>
      <c r="B1273" s="246"/>
      <c r="C1273" s="247"/>
      <c r="D1273" s="226" t="s">
        <v>186</v>
      </c>
      <c r="E1273" s="248" t="s">
        <v>19</v>
      </c>
      <c r="F1273" s="249" t="s">
        <v>191</v>
      </c>
      <c r="G1273" s="247"/>
      <c r="H1273" s="250">
        <v>1029.483</v>
      </c>
      <c r="I1273" s="251"/>
      <c r="J1273" s="247"/>
      <c r="K1273" s="247"/>
      <c r="L1273" s="252"/>
      <c r="M1273" s="253"/>
      <c r="N1273" s="254"/>
      <c r="O1273" s="254"/>
      <c r="P1273" s="254"/>
      <c r="Q1273" s="254"/>
      <c r="R1273" s="254"/>
      <c r="S1273" s="254"/>
      <c r="T1273" s="25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56" t="s">
        <v>186</v>
      </c>
      <c r="AU1273" s="256" t="s">
        <v>78</v>
      </c>
      <c r="AV1273" s="15" t="s">
        <v>182</v>
      </c>
      <c r="AW1273" s="15" t="s">
        <v>188</v>
      </c>
      <c r="AX1273" s="15" t="s">
        <v>76</v>
      </c>
      <c r="AY1273" s="256" t="s">
        <v>175</v>
      </c>
    </row>
    <row r="1274" s="2" customFormat="1" ht="24.15" customHeight="1">
      <c r="A1274" s="40"/>
      <c r="B1274" s="41"/>
      <c r="C1274" s="206" t="s">
        <v>1346</v>
      </c>
      <c r="D1274" s="206" t="s">
        <v>177</v>
      </c>
      <c r="E1274" s="207" t="s">
        <v>1347</v>
      </c>
      <c r="F1274" s="208" t="s">
        <v>1348</v>
      </c>
      <c r="G1274" s="209" t="s">
        <v>180</v>
      </c>
      <c r="H1274" s="210">
        <v>1029.483</v>
      </c>
      <c r="I1274" s="211"/>
      <c r="J1274" s="212">
        <f>ROUND(I1274*H1274,2)</f>
        <v>0</v>
      </c>
      <c r="K1274" s="208" t="s">
        <v>181</v>
      </c>
      <c r="L1274" s="46"/>
      <c r="M1274" s="213" t="s">
        <v>19</v>
      </c>
      <c r="N1274" s="214" t="s">
        <v>39</v>
      </c>
      <c r="O1274" s="86"/>
      <c r="P1274" s="215">
        <f>O1274*H1274</f>
        <v>0</v>
      </c>
      <c r="Q1274" s="215">
        <v>0</v>
      </c>
      <c r="R1274" s="215">
        <f>Q1274*H1274</f>
        <v>0</v>
      </c>
      <c r="S1274" s="215">
        <v>0</v>
      </c>
      <c r="T1274" s="216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17" t="s">
        <v>182</v>
      </c>
      <c r="AT1274" s="217" t="s">
        <v>177</v>
      </c>
      <c r="AU1274" s="217" t="s">
        <v>78</v>
      </c>
      <c r="AY1274" s="19" t="s">
        <v>175</v>
      </c>
      <c r="BE1274" s="218">
        <f>IF(N1274="základní",J1274,0)</f>
        <v>0</v>
      </c>
      <c r="BF1274" s="218">
        <f>IF(N1274="snížená",J1274,0)</f>
        <v>0</v>
      </c>
      <c r="BG1274" s="218">
        <f>IF(N1274="zákl. přenesená",J1274,0)</f>
        <v>0</v>
      </c>
      <c r="BH1274" s="218">
        <f>IF(N1274="sníž. přenesená",J1274,0)</f>
        <v>0</v>
      </c>
      <c r="BI1274" s="218">
        <f>IF(N1274="nulová",J1274,0)</f>
        <v>0</v>
      </c>
      <c r="BJ1274" s="19" t="s">
        <v>76</v>
      </c>
      <c r="BK1274" s="218">
        <f>ROUND(I1274*H1274,2)</f>
        <v>0</v>
      </c>
      <c r="BL1274" s="19" t="s">
        <v>182</v>
      </c>
      <c r="BM1274" s="217" t="s">
        <v>1349</v>
      </c>
    </row>
    <row r="1275" s="2" customFormat="1">
      <c r="A1275" s="40"/>
      <c r="B1275" s="41"/>
      <c r="C1275" s="42"/>
      <c r="D1275" s="219" t="s">
        <v>184</v>
      </c>
      <c r="E1275" s="42"/>
      <c r="F1275" s="220" t="s">
        <v>1350</v>
      </c>
      <c r="G1275" s="42"/>
      <c r="H1275" s="42"/>
      <c r="I1275" s="221"/>
      <c r="J1275" s="42"/>
      <c r="K1275" s="42"/>
      <c r="L1275" s="46"/>
      <c r="M1275" s="222"/>
      <c r="N1275" s="223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184</v>
      </c>
      <c r="AU1275" s="19" t="s">
        <v>78</v>
      </c>
    </row>
    <row r="1276" s="2" customFormat="1" ht="44.25" customHeight="1">
      <c r="A1276" s="40"/>
      <c r="B1276" s="41"/>
      <c r="C1276" s="206" t="s">
        <v>1351</v>
      </c>
      <c r="D1276" s="206" t="s">
        <v>177</v>
      </c>
      <c r="E1276" s="207" t="s">
        <v>1352</v>
      </c>
      <c r="F1276" s="208" t="s">
        <v>1353</v>
      </c>
      <c r="G1276" s="209" t="s">
        <v>391</v>
      </c>
      <c r="H1276" s="210">
        <v>1</v>
      </c>
      <c r="I1276" s="211"/>
      <c r="J1276" s="212">
        <f>ROUND(I1276*H1276,2)</f>
        <v>0</v>
      </c>
      <c r="K1276" s="208" t="s">
        <v>181</v>
      </c>
      <c r="L1276" s="46"/>
      <c r="M1276" s="213" t="s">
        <v>19</v>
      </c>
      <c r="N1276" s="214" t="s">
        <v>39</v>
      </c>
      <c r="O1276" s="86"/>
      <c r="P1276" s="215">
        <f>O1276*H1276</f>
        <v>0</v>
      </c>
      <c r="Q1276" s="215">
        <v>0</v>
      </c>
      <c r="R1276" s="215">
        <f>Q1276*H1276</f>
        <v>0</v>
      </c>
      <c r="S1276" s="215">
        <v>0</v>
      </c>
      <c r="T1276" s="216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17" t="s">
        <v>182</v>
      </c>
      <c r="AT1276" s="217" t="s">
        <v>177</v>
      </c>
      <c r="AU1276" s="217" t="s">
        <v>78</v>
      </c>
      <c r="AY1276" s="19" t="s">
        <v>175</v>
      </c>
      <c r="BE1276" s="218">
        <f>IF(N1276="základní",J1276,0)</f>
        <v>0</v>
      </c>
      <c r="BF1276" s="218">
        <f>IF(N1276="snížená",J1276,0)</f>
        <v>0</v>
      </c>
      <c r="BG1276" s="218">
        <f>IF(N1276="zákl. přenesená",J1276,0)</f>
        <v>0</v>
      </c>
      <c r="BH1276" s="218">
        <f>IF(N1276="sníž. přenesená",J1276,0)</f>
        <v>0</v>
      </c>
      <c r="BI1276" s="218">
        <f>IF(N1276="nulová",J1276,0)</f>
        <v>0</v>
      </c>
      <c r="BJ1276" s="19" t="s">
        <v>76</v>
      </c>
      <c r="BK1276" s="218">
        <f>ROUND(I1276*H1276,2)</f>
        <v>0</v>
      </c>
      <c r="BL1276" s="19" t="s">
        <v>182</v>
      </c>
      <c r="BM1276" s="217" t="s">
        <v>1354</v>
      </c>
    </row>
    <row r="1277" s="2" customFormat="1">
      <c r="A1277" s="40"/>
      <c r="B1277" s="41"/>
      <c r="C1277" s="42"/>
      <c r="D1277" s="219" t="s">
        <v>184</v>
      </c>
      <c r="E1277" s="42"/>
      <c r="F1277" s="220" t="s">
        <v>1355</v>
      </c>
      <c r="G1277" s="42"/>
      <c r="H1277" s="42"/>
      <c r="I1277" s="221"/>
      <c r="J1277" s="42"/>
      <c r="K1277" s="42"/>
      <c r="L1277" s="46"/>
      <c r="M1277" s="222"/>
      <c r="N1277" s="223"/>
      <c r="O1277" s="86"/>
      <c r="P1277" s="86"/>
      <c r="Q1277" s="86"/>
      <c r="R1277" s="86"/>
      <c r="S1277" s="86"/>
      <c r="T1277" s="87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T1277" s="19" t="s">
        <v>184</v>
      </c>
      <c r="AU1277" s="19" t="s">
        <v>78</v>
      </c>
    </row>
    <row r="1278" s="12" customFormat="1" ht="22.8" customHeight="1">
      <c r="A1278" s="12"/>
      <c r="B1278" s="190"/>
      <c r="C1278" s="191"/>
      <c r="D1278" s="192" t="s">
        <v>67</v>
      </c>
      <c r="E1278" s="204" t="s">
        <v>904</v>
      </c>
      <c r="F1278" s="204" t="s">
        <v>1356</v>
      </c>
      <c r="G1278" s="191"/>
      <c r="H1278" s="191"/>
      <c r="I1278" s="194"/>
      <c r="J1278" s="205">
        <f>BK1278</f>
        <v>0</v>
      </c>
      <c r="K1278" s="191"/>
      <c r="L1278" s="196"/>
      <c r="M1278" s="197"/>
      <c r="N1278" s="198"/>
      <c r="O1278" s="198"/>
      <c r="P1278" s="199">
        <f>SUM(P1279:P1315)</f>
        <v>0</v>
      </c>
      <c r="Q1278" s="198"/>
      <c r="R1278" s="199">
        <f>SUM(R1279:R1315)</f>
        <v>0</v>
      </c>
      <c r="S1278" s="198"/>
      <c r="T1278" s="200">
        <f>SUM(T1279:T1315)</f>
        <v>0</v>
      </c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R1278" s="201" t="s">
        <v>76</v>
      </c>
      <c r="AT1278" s="202" t="s">
        <v>67</v>
      </c>
      <c r="AU1278" s="202" t="s">
        <v>76</v>
      </c>
      <c r="AY1278" s="201" t="s">
        <v>175</v>
      </c>
      <c r="BK1278" s="203">
        <f>SUM(BK1279:BK1315)</f>
        <v>0</v>
      </c>
    </row>
    <row r="1279" s="2" customFormat="1" ht="24.15" customHeight="1">
      <c r="A1279" s="40"/>
      <c r="B1279" s="41"/>
      <c r="C1279" s="206" t="s">
        <v>1357</v>
      </c>
      <c r="D1279" s="206" t="s">
        <v>177</v>
      </c>
      <c r="E1279" s="207" t="s">
        <v>1358</v>
      </c>
      <c r="F1279" s="208" t="s">
        <v>1359</v>
      </c>
      <c r="G1279" s="209" t="s">
        <v>180</v>
      </c>
      <c r="H1279" s="210">
        <v>721.13999999999999</v>
      </c>
      <c r="I1279" s="211"/>
      <c r="J1279" s="212">
        <f>ROUND(I1279*H1279,2)</f>
        <v>0</v>
      </c>
      <c r="K1279" s="208" t="s">
        <v>181</v>
      </c>
      <c r="L1279" s="46"/>
      <c r="M1279" s="213" t="s">
        <v>19</v>
      </c>
      <c r="N1279" s="214" t="s">
        <v>39</v>
      </c>
      <c r="O1279" s="86"/>
      <c r="P1279" s="215">
        <f>O1279*H1279</f>
        <v>0</v>
      </c>
      <c r="Q1279" s="215">
        <v>0</v>
      </c>
      <c r="R1279" s="215">
        <f>Q1279*H1279</f>
        <v>0</v>
      </c>
      <c r="S1279" s="215">
        <v>0</v>
      </c>
      <c r="T1279" s="216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17" t="s">
        <v>182</v>
      </c>
      <c r="AT1279" s="217" t="s">
        <v>177</v>
      </c>
      <c r="AU1279" s="217" t="s">
        <v>78</v>
      </c>
      <c r="AY1279" s="19" t="s">
        <v>175</v>
      </c>
      <c r="BE1279" s="218">
        <f>IF(N1279="základní",J1279,0)</f>
        <v>0</v>
      </c>
      <c r="BF1279" s="218">
        <f>IF(N1279="snížená",J1279,0)</f>
        <v>0</v>
      </c>
      <c r="BG1279" s="218">
        <f>IF(N1279="zákl. přenesená",J1279,0)</f>
        <v>0</v>
      </c>
      <c r="BH1279" s="218">
        <f>IF(N1279="sníž. přenesená",J1279,0)</f>
        <v>0</v>
      </c>
      <c r="BI1279" s="218">
        <f>IF(N1279="nulová",J1279,0)</f>
        <v>0</v>
      </c>
      <c r="BJ1279" s="19" t="s">
        <v>76</v>
      </c>
      <c r="BK1279" s="218">
        <f>ROUND(I1279*H1279,2)</f>
        <v>0</v>
      </c>
      <c r="BL1279" s="19" t="s">
        <v>182</v>
      </c>
      <c r="BM1279" s="217" t="s">
        <v>1360</v>
      </c>
    </row>
    <row r="1280" s="2" customFormat="1">
      <c r="A1280" s="40"/>
      <c r="B1280" s="41"/>
      <c r="C1280" s="42"/>
      <c r="D1280" s="219" t="s">
        <v>184</v>
      </c>
      <c r="E1280" s="42"/>
      <c r="F1280" s="220" t="s">
        <v>1361</v>
      </c>
      <c r="G1280" s="42"/>
      <c r="H1280" s="42"/>
      <c r="I1280" s="221"/>
      <c r="J1280" s="42"/>
      <c r="K1280" s="42"/>
      <c r="L1280" s="46"/>
      <c r="M1280" s="222"/>
      <c r="N1280" s="223"/>
      <c r="O1280" s="86"/>
      <c r="P1280" s="86"/>
      <c r="Q1280" s="86"/>
      <c r="R1280" s="86"/>
      <c r="S1280" s="86"/>
      <c r="T1280" s="87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T1280" s="19" t="s">
        <v>184</v>
      </c>
      <c r="AU1280" s="19" t="s">
        <v>78</v>
      </c>
    </row>
    <row r="1281" s="13" customFormat="1">
      <c r="A1281" s="13"/>
      <c r="B1281" s="224"/>
      <c r="C1281" s="225"/>
      <c r="D1281" s="226" t="s">
        <v>186</v>
      </c>
      <c r="E1281" s="227" t="s">
        <v>19</v>
      </c>
      <c r="F1281" s="228" t="s">
        <v>1310</v>
      </c>
      <c r="G1281" s="225"/>
      <c r="H1281" s="227" t="s">
        <v>19</v>
      </c>
      <c r="I1281" s="229"/>
      <c r="J1281" s="225"/>
      <c r="K1281" s="225"/>
      <c r="L1281" s="230"/>
      <c r="M1281" s="231"/>
      <c r="N1281" s="232"/>
      <c r="O1281" s="232"/>
      <c r="P1281" s="232"/>
      <c r="Q1281" s="232"/>
      <c r="R1281" s="232"/>
      <c r="S1281" s="232"/>
      <c r="T1281" s="23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4" t="s">
        <v>186</v>
      </c>
      <c r="AU1281" s="234" t="s">
        <v>78</v>
      </c>
      <c r="AV1281" s="13" t="s">
        <v>76</v>
      </c>
      <c r="AW1281" s="13" t="s">
        <v>188</v>
      </c>
      <c r="AX1281" s="13" t="s">
        <v>68</v>
      </c>
      <c r="AY1281" s="234" t="s">
        <v>175</v>
      </c>
    </row>
    <row r="1282" s="13" customFormat="1">
      <c r="A1282" s="13"/>
      <c r="B1282" s="224"/>
      <c r="C1282" s="225"/>
      <c r="D1282" s="226" t="s">
        <v>186</v>
      </c>
      <c r="E1282" s="227" t="s">
        <v>19</v>
      </c>
      <c r="F1282" s="228" t="s">
        <v>189</v>
      </c>
      <c r="G1282" s="225"/>
      <c r="H1282" s="227" t="s">
        <v>19</v>
      </c>
      <c r="I1282" s="229"/>
      <c r="J1282" s="225"/>
      <c r="K1282" s="225"/>
      <c r="L1282" s="230"/>
      <c r="M1282" s="231"/>
      <c r="N1282" s="232"/>
      <c r="O1282" s="232"/>
      <c r="P1282" s="232"/>
      <c r="Q1282" s="232"/>
      <c r="R1282" s="232"/>
      <c r="S1282" s="232"/>
      <c r="T1282" s="23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4" t="s">
        <v>186</v>
      </c>
      <c r="AU1282" s="234" t="s">
        <v>78</v>
      </c>
      <c r="AV1282" s="13" t="s">
        <v>76</v>
      </c>
      <c r="AW1282" s="13" t="s">
        <v>188</v>
      </c>
      <c r="AX1282" s="13" t="s">
        <v>68</v>
      </c>
      <c r="AY1282" s="234" t="s">
        <v>175</v>
      </c>
    </row>
    <row r="1283" s="13" customFormat="1">
      <c r="A1283" s="13"/>
      <c r="B1283" s="224"/>
      <c r="C1283" s="225"/>
      <c r="D1283" s="226" t="s">
        <v>186</v>
      </c>
      <c r="E1283" s="227" t="s">
        <v>19</v>
      </c>
      <c r="F1283" s="228" t="s">
        <v>1312</v>
      </c>
      <c r="G1283" s="225"/>
      <c r="H1283" s="227" t="s">
        <v>19</v>
      </c>
      <c r="I1283" s="229"/>
      <c r="J1283" s="225"/>
      <c r="K1283" s="225"/>
      <c r="L1283" s="230"/>
      <c r="M1283" s="231"/>
      <c r="N1283" s="232"/>
      <c r="O1283" s="232"/>
      <c r="P1283" s="232"/>
      <c r="Q1283" s="232"/>
      <c r="R1283" s="232"/>
      <c r="S1283" s="232"/>
      <c r="T1283" s="23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4" t="s">
        <v>186</v>
      </c>
      <c r="AU1283" s="234" t="s">
        <v>78</v>
      </c>
      <c r="AV1283" s="13" t="s">
        <v>76</v>
      </c>
      <c r="AW1283" s="13" t="s">
        <v>188</v>
      </c>
      <c r="AX1283" s="13" t="s">
        <v>68</v>
      </c>
      <c r="AY1283" s="234" t="s">
        <v>175</v>
      </c>
    </row>
    <row r="1284" s="14" customFormat="1">
      <c r="A1284" s="14"/>
      <c r="B1284" s="235"/>
      <c r="C1284" s="236"/>
      <c r="D1284" s="226" t="s">
        <v>186</v>
      </c>
      <c r="E1284" s="237" t="s">
        <v>19</v>
      </c>
      <c r="F1284" s="238" t="s">
        <v>1362</v>
      </c>
      <c r="G1284" s="236"/>
      <c r="H1284" s="239">
        <v>457.86000000000001</v>
      </c>
      <c r="I1284" s="240"/>
      <c r="J1284" s="236"/>
      <c r="K1284" s="236"/>
      <c r="L1284" s="241"/>
      <c r="M1284" s="242"/>
      <c r="N1284" s="243"/>
      <c r="O1284" s="243"/>
      <c r="P1284" s="243"/>
      <c r="Q1284" s="243"/>
      <c r="R1284" s="243"/>
      <c r="S1284" s="243"/>
      <c r="T1284" s="24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45" t="s">
        <v>186</v>
      </c>
      <c r="AU1284" s="245" t="s">
        <v>78</v>
      </c>
      <c r="AV1284" s="14" t="s">
        <v>78</v>
      </c>
      <c r="AW1284" s="14" t="s">
        <v>188</v>
      </c>
      <c r="AX1284" s="14" t="s">
        <v>68</v>
      </c>
      <c r="AY1284" s="245" t="s">
        <v>175</v>
      </c>
    </row>
    <row r="1285" s="13" customFormat="1">
      <c r="A1285" s="13"/>
      <c r="B1285" s="224"/>
      <c r="C1285" s="225"/>
      <c r="D1285" s="226" t="s">
        <v>186</v>
      </c>
      <c r="E1285" s="227" t="s">
        <v>19</v>
      </c>
      <c r="F1285" s="228" t="s">
        <v>1314</v>
      </c>
      <c r="G1285" s="225"/>
      <c r="H1285" s="227" t="s">
        <v>19</v>
      </c>
      <c r="I1285" s="229"/>
      <c r="J1285" s="225"/>
      <c r="K1285" s="225"/>
      <c r="L1285" s="230"/>
      <c r="M1285" s="231"/>
      <c r="N1285" s="232"/>
      <c r="O1285" s="232"/>
      <c r="P1285" s="232"/>
      <c r="Q1285" s="232"/>
      <c r="R1285" s="232"/>
      <c r="S1285" s="232"/>
      <c r="T1285" s="23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34" t="s">
        <v>186</v>
      </c>
      <c r="AU1285" s="234" t="s">
        <v>78</v>
      </c>
      <c r="AV1285" s="13" t="s">
        <v>76</v>
      </c>
      <c r="AW1285" s="13" t="s">
        <v>188</v>
      </c>
      <c r="AX1285" s="13" t="s">
        <v>68</v>
      </c>
      <c r="AY1285" s="234" t="s">
        <v>175</v>
      </c>
    </row>
    <row r="1286" s="14" customFormat="1">
      <c r="A1286" s="14"/>
      <c r="B1286" s="235"/>
      <c r="C1286" s="236"/>
      <c r="D1286" s="226" t="s">
        <v>186</v>
      </c>
      <c r="E1286" s="237" t="s">
        <v>19</v>
      </c>
      <c r="F1286" s="238" t="s">
        <v>1315</v>
      </c>
      <c r="G1286" s="236"/>
      <c r="H1286" s="239">
        <v>263.27999999999997</v>
      </c>
      <c r="I1286" s="240"/>
      <c r="J1286" s="236"/>
      <c r="K1286" s="236"/>
      <c r="L1286" s="241"/>
      <c r="M1286" s="242"/>
      <c r="N1286" s="243"/>
      <c r="O1286" s="243"/>
      <c r="P1286" s="243"/>
      <c r="Q1286" s="243"/>
      <c r="R1286" s="243"/>
      <c r="S1286" s="243"/>
      <c r="T1286" s="24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45" t="s">
        <v>186</v>
      </c>
      <c r="AU1286" s="245" t="s">
        <v>78</v>
      </c>
      <c r="AV1286" s="14" t="s">
        <v>78</v>
      </c>
      <c r="AW1286" s="14" t="s">
        <v>188</v>
      </c>
      <c r="AX1286" s="14" t="s">
        <v>68</v>
      </c>
      <c r="AY1286" s="245" t="s">
        <v>175</v>
      </c>
    </row>
    <row r="1287" s="15" customFormat="1">
      <c r="A1287" s="15"/>
      <c r="B1287" s="246"/>
      <c r="C1287" s="247"/>
      <c r="D1287" s="226" t="s">
        <v>186</v>
      </c>
      <c r="E1287" s="248" t="s">
        <v>19</v>
      </c>
      <c r="F1287" s="249" t="s">
        <v>191</v>
      </c>
      <c r="G1287" s="247"/>
      <c r="H1287" s="250">
        <v>721.13999999999999</v>
      </c>
      <c r="I1287" s="251"/>
      <c r="J1287" s="247"/>
      <c r="K1287" s="247"/>
      <c r="L1287" s="252"/>
      <c r="M1287" s="253"/>
      <c r="N1287" s="254"/>
      <c r="O1287" s="254"/>
      <c r="P1287" s="254"/>
      <c r="Q1287" s="254"/>
      <c r="R1287" s="254"/>
      <c r="S1287" s="254"/>
      <c r="T1287" s="25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56" t="s">
        <v>186</v>
      </c>
      <c r="AU1287" s="256" t="s">
        <v>78</v>
      </c>
      <c r="AV1287" s="15" t="s">
        <v>182</v>
      </c>
      <c r="AW1287" s="15" t="s">
        <v>188</v>
      </c>
      <c r="AX1287" s="15" t="s">
        <v>76</v>
      </c>
      <c r="AY1287" s="256" t="s">
        <v>175</v>
      </c>
    </row>
    <row r="1288" s="2" customFormat="1" ht="24.15" customHeight="1">
      <c r="A1288" s="40"/>
      <c r="B1288" s="41"/>
      <c r="C1288" s="206" t="s">
        <v>1363</v>
      </c>
      <c r="D1288" s="206" t="s">
        <v>177</v>
      </c>
      <c r="E1288" s="207" t="s">
        <v>1364</v>
      </c>
      <c r="F1288" s="208" t="s">
        <v>1365</v>
      </c>
      <c r="G1288" s="209" t="s">
        <v>1366</v>
      </c>
      <c r="H1288" s="210">
        <v>120</v>
      </c>
      <c r="I1288" s="211"/>
      <c r="J1288" s="212">
        <f>ROUND(I1288*H1288,2)</f>
        <v>0</v>
      </c>
      <c r="K1288" s="208" t="s">
        <v>19</v>
      </c>
      <c r="L1288" s="46"/>
      <c r="M1288" s="213" t="s">
        <v>19</v>
      </c>
      <c r="N1288" s="214" t="s">
        <v>39</v>
      </c>
      <c r="O1288" s="86"/>
      <c r="P1288" s="215">
        <f>O1288*H1288</f>
        <v>0</v>
      </c>
      <c r="Q1288" s="215">
        <v>0</v>
      </c>
      <c r="R1288" s="215">
        <f>Q1288*H1288</f>
        <v>0</v>
      </c>
      <c r="S1288" s="215">
        <v>0</v>
      </c>
      <c r="T1288" s="216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17" t="s">
        <v>182</v>
      </c>
      <c r="AT1288" s="217" t="s">
        <v>177</v>
      </c>
      <c r="AU1288" s="217" t="s">
        <v>78</v>
      </c>
      <c r="AY1288" s="19" t="s">
        <v>175</v>
      </c>
      <c r="BE1288" s="218">
        <f>IF(N1288="základní",J1288,0)</f>
        <v>0</v>
      </c>
      <c r="BF1288" s="218">
        <f>IF(N1288="snížená",J1288,0)</f>
        <v>0</v>
      </c>
      <c r="BG1288" s="218">
        <f>IF(N1288="zákl. přenesená",J1288,0)</f>
        <v>0</v>
      </c>
      <c r="BH1288" s="218">
        <f>IF(N1288="sníž. přenesená",J1288,0)</f>
        <v>0</v>
      </c>
      <c r="BI1288" s="218">
        <f>IF(N1288="nulová",J1288,0)</f>
        <v>0</v>
      </c>
      <c r="BJ1288" s="19" t="s">
        <v>76</v>
      </c>
      <c r="BK1288" s="218">
        <f>ROUND(I1288*H1288,2)</f>
        <v>0</v>
      </c>
      <c r="BL1288" s="19" t="s">
        <v>182</v>
      </c>
      <c r="BM1288" s="217" t="s">
        <v>1367</v>
      </c>
    </row>
    <row r="1289" s="13" customFormat="1">
      <c r="A1289" s="13"/>
      <c r="B1289" s="224"/>
      <c r="C1289" s="225"/>
      <c r="D1289" s="226" t="s">
        <v>186</v>
      </c>
      <c r="E1289" s="227" t="s">
        <v>19</v>
      </c>
      <c r="F1289" s="228" t="s">
        <v>1368</v>
      </c>
      <c r="G1289" s="225"/>
      <c r="H1289" s="227" t="s">
        <v>19</v>
      </c>
      <c r="I1289" s="229"/>
      <c r="J1289" s="225"/>
      <c r="K1289" s="225"/>
      <c r="L1289" s="230"/>
      <c r="M1289" s="231"/>
      <c r="N1289" s="232"/>
      <c r="O1289" s="232"/>
      <c r="P1289" s="232"/>
      <c r="Q1289" s="232"/>
      <c r="R1289" s="232"/>
      <c r="S1289" s="232"/>
      <c r="T1289" s="23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4" t="s">
        <v>186</v>
      </c>
      <c r="AU1289" s="234" t="s">
        <v>78</v>
      </c>
      <c r="AV1289" s="13" t="s">
        <v>76</v>
      </c>
      <c r="AW1289" s="13" t="s">
        <v>188</v>
      </c>
      <c r="AX1289" s="13" t="s">
        <v>68</v>
      </c>
      <c r="AY1289" s="234" t="s">
        <v>175</v>
      </c>
    </row>
    <row r="1290" s="14" customFormat="1">
      <c r="A1290" s="14"/>
      <c r="B1290" s="235"/>
      <c r="C1290" s="236"/>
      <c r="D1290" s="226" t="s">
        <v>186</v>
      </c>
      <c r="E1290" s="237" t="s">
        <v>19</v>
      </c>
      <c r="F1290" s="238" t="s">
        <v>1369</v>
      </c>
      <c r="G1290" s="236"/>
      <c r="H1290" s="239">
        <v>120</v>
      </c>
      <c r="I1290" s="240"/>
      <c r="J1290" s="236"/>
      <c r="K1290" s="236"/>
      <c r="L1290" s="241"/>
      <c r="M1290" s="242"/>
      <c r="N1290" s="243"/>
      <c r="O1290" s="243"/>
      <c r="P1290" s="243"/>
      <c r="Q1290" s="243"/>
      <c r="R1290" s="243"/>
      <c r="S1290" s="243"/>
      <c r="T1290" s="24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45" t="s">
        <v>186</v>
      </c>
      <c r="AU1290" s="245" t="s">
        <v>78</v>
      </c>
      <c r="AV1290" s="14" t="s">
        <v>78</v>
      </c>
      <c r="AW1290" s="14" t="s">
        <v>188</v>
      </c>
      <c r="AX1290" s="14" t="s">
        <v>68</v>
      </c>
      <c r="AY1290" s="245" t="s">
        <v>175</v>
      </c>
    </row>
    <row r="1291" s="15" customFormat="1">
      <c r="A1291" s="15"/>
      <c r="B1291" s="246"/>
      <c r="C1291" s="247"/>
      <c r="D1291" s="226" t="s">
        <v>186</v>
      </c>
      <c r="E1291" s="248" t="s">
        <v>19</v>
      </c>
      <c r="F1291" s="249" t="s">
        <v>191</v>
      </c>
      <c r="G1291" s="247"/>
      <c r="H1291" s="250">
        <v>120</v>
      </c>
      <c r="I1291" s="251"/>
      <c r="J1291" s="247"/>
      <c r="K1291" s="247"/>
      <c r="L1291" s="252"/>
      <c r="M1291" s="253"/>
      <c r="N1291" s="254"/>
      <c r="O1291" s="254"/>
      <c r="P1291" s="254"/>
      <c r="Q1291" s="254"/>
      <c r="R1291" s="254"/>
      <c r="S1291" s="254"/>
      <c r="T1291" s="25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56" t="s">
        <v>186</v>
      </c>
      <c r="AU1291" s="256" t="s">
        <v>78</v>
      </c>
      <c r="AV1291" s="15" t="s">
        <v>182</v>
      </c>
      <c r="AW1291" s="15" t="s">
        <v>188</v>
      </c>
      <c r="AX1291" s="15" t="s">
        <v>76</v>
      </c>
      <c r="AY1291" s="256" t="s">
        <v>175</v>
      </c>
    </row>
    <row r="1292" s="2" customFormat="1" ht="16.5" customHeight="1">
      <c r="A1292" s="40"/>
      <c r="B1292" s="41"/>
      <c r="C1292" s="206" t="s">
        <v>1370</v>
      </c>
      <c r="D1292" s="206" t="s">
        <v>177</v>
      </c>
      <c r="E1292" s="207" t="s">
        <v>1371</v>
      </c>
      <c r="F1292" s="208" t="s">
        <v>1372</v>
      </c>
      <c r="G1292" s="209" t="s">
        <v>391</v>
      </c>
      <c r="H1292" s="210">
        <v>11</v>
      </c>
      <c r="I1292" s="211"/>
      <c r="J1292" s="212">
        <f>ROUND(I1292*H1292,2)</f>
        <v>0</v>
      </c>
      <c r="K1292" s="208" t="s">
        <v>181</v>
      </c>
      <c r="L1292" s="46"/>
      <c r="M1292" s="213" t="s">
        <v>19</v>
      </c>
      <c r="N1292" s="214" t="s">
        <v>39</v>
      </c>
      <c r="O1292" s="86"/>
      <c r="P1292" s="215">
        <f>O1292*H1292</f>
        <v>0</v>
      </c>
      <c r="Q1292" s="215">
        <v>0</v>
      </c>
      <c r="R1292" s="215">
        <f>Q1292*H1292</f>
        <v>0</v>
      </c>
      <c r="S1292" s="215">
        <v>0</v>
      </c>
      <c r="T1292" s="216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17" t="s">
        <v>182</v>
      </c>
      <c r="AT1292" s="217" t="s">
        <v>177</v>
      </c>
      <c r="AU1292" s="217" t="s">
        <v>78</v>
      </c>
      <c r="AY1292" s="19" t="s">
        <v>175</v>
      </c>
      <c r="BE1292" s="218">
        <f>IF(N1292="základní",J1292,0)</f>
        <v>0</v>
      </c>
      <c r="BF1292" s="218">
        <f>IF(N1292="snížená",J1292,0)</f>
        <v>0</v>
      </c>
      <c r="BG1292" s="218">
        <f>IF(N1292="zákl. přenesená",J1292,0)</f>
        <v>0</v>
      </c>
      <c r="BH1292" s="218">
        <f>IF(N1292="sníž. přenesená",J1292,0)</f>
        <v>0</v>
      </c>
      <c r="BI1292" s="218">
        <f>IF(N1292="nulová",J1292,0)</f>
        <v>0</v>
      </c>
      <c r="BJ1292" s="19" t="s">
        <v>76</v>
      </c>
      <c r="BK1292" s="218">
        <f>ROUND(I1292*H1292,2)</f>
        <v>0</v>
      </c>
      <c r="BL1292" s="19" t="s">
        <v>182</v>
      </c>
      <c r="BM1292" s="217" t="s">
        <v>1373</v>
      </c>
    </row>
    <row r="1293" s="2" customFormat="1">
      <c r="A1293" s="40"/>
      <c r="B1293" s="41"/>
      <c r="C1293" s="42"/>
      <c r="D1293" s="219" t="s">
        <v>184</v>
      </c>
      <c r="E1293" s="42"/>
      <c r="F1293" s="220" t="s">
        <v>1374</v>
      </c>
      <c r="G1293" s="42"/>
      <c r="H1293" s="42"/>
      <c r="I1293" s="221"/>
      <c r="J1293" s="42"/>
      <c r="K1293" s="42"/>
      <c r="L1293" s="46"/>
      <c r="M1293" s="222"/>
      <c r="N1293" s="223"/>
      <c r="O1293" s="86"/>
      <c r="P1293" s="86"/>
      <c r="Q1293" s="86"/>
      <c r="R1293" s="86"/>
      <c r="S1293" s="86"/>
      <c r="T1293" s="87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T1293" s="19" t="s">
        <v>184</v>
      </c>
      <c r="AU1293" s="19" t="s">
        <v>78</v>
      </c>
    </row>
    <row r="1294" s="2" customFormat="1" ht="16.5" customHeight="1">
      <c r="A1294" s="40"/>
      <c r="B1294" s="41"/>
      <c r="C1294" s="257" t="s">
        <v>1375</v>
      </c>
      <c r="D1294" s="257" t="s">
        <v>303</v>
      </c>
      <c r="E1294" s="258" t="s">
        <v>1376</v>
      </c>
      <c r="F1294" s="259" t="s">
        <v>1377</v>
      </c>
      <c r="G1294" s="260" t="s">
        <v>391</v>
      </c>
      <c r="H1294" s="261">
        <v>10</v>
      </c>
      <c r="I1294" s="262"/>
      <c r="J1294" s="263">
        <f>ROUND(I1294*H1294,2)</f>
        <v>0</v>
      </c>
      <c r="K1294" s="259" t="s">
        <v>181</v>
      </c>
      <c r="L1294" s="264"/>
      <c r="M1294" s="265" t="s">
        <v>19</v>
      </c>
      <c r="N1294" s="266" t="s">
        <v>39</v>
      </c>
      <c r="O1294" s="86"/>
      <c r="P1294" s="215">
        <f>O1294*H1294</f>
        <v>0</v>
      </c>
      <c r="Q1294" s="215">
        <v>0</v>
      </c>
      <c r="R1294" s="215">
        <f>Q1294*H1294</f>
        <v>0</v>
      </c>
      <c r="S1294" s="215">
        <v>0</v>
      </c>
      <c r="T1294" s="216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17" t="s">
        <v>244</v>
      </c>
      <c r="AT1294" s="217" t="s">
        <v>303</v>
      </c>
      <c r="AU1294" s="217" t="s">
        <v>78</v>
      </c>
      <c r="AY1294" s="19" t="s">
        <v>175</v>
      </c>
      <c r="BE1294" s="218">
        <f>IF(N1294="základní",J1294,0)</f>
        <v>0</v>
      </c>
      <c r="BF1294" s="218">
        <f>IF(N1294="snížená",J1294,0)</f>
        <v>0</v>
      </c>
      <c r="BG1294" s="218">
        <f>IF(N1294="zákl. přenesená",J1294,0)</f>
        <v>0</v>
      </c>
      <c r="BH1294" s="218">
        <f>IF(N1294="sníž. přenesená",J1294,0)</f>
        <v>0</v>
      </c>
      <c r="BI1294" s="218">
        <f>IF(N1294="nulová",J1294,0)</f>
        <v>0</v>
      </c>
      <c r="BJ1294" s="19" t="s">
        <v>76</v>
      </c>
      <c r="BK1294" s="218">
        <f>ROUND(I1294*H1294,2)</f>
        <v>0</v>
      </c>
      <c r="BL1294" s="19" t="s">
        <v>182</v>
      </c>
      <c r="BM1294" s="217" t="s">
        <v>1378</v>
      </c>
    </row>
    <row r="1295" s="13" customFormat="1">
      <c r="A1295" s="13"/>
      <c r="B1295" s="224"/>
      <c r="C1295" s="225"/>
      <c r="D1295" s="226" t="s">
        <v>186</v>
      </c>
      <c r="E1295" s="227" t="s">
        <v>19</v>
      </c>
      <c r="F1295" s="228" t="s">
        <v>187</v>
      </c>
      <c r="G1295" s="225"/>
      <c r="H1295" s="227" t="s">
        <v>19</v>
      </c>
      <c r="I1295" s="229"/>
      <c r="J1295" s="225"/>
      <c r="K1295" s="225"/>
      <c r="L1295" s="230"/>
      <c r="M1295" s="231"/>
      <c r="N1295" s="232"/>
      <c r="O1295" s="232"/>
      <c r="P1295" s="232"/>
      <c r="Q1295" s="232"/>
      <c r="R1295" s="232"/>
      <c r="S1295" s="232"/>
      <c r="T1295" s="23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34" t="s">
        <v>186</v>
      </c>
      <c r="AU1295" s="234" t="s">
        <v>78</v>
      </c>
      <c r="AV1295" s="13" t="s">
        <v>76</v>
      </c>
      <c r="AW1295" s="13" t="s">
        <v>188</v>
      </c>
      <c r="AX1295" s="13" t="s">
        <v>68</v>
      </c>
      <c r="AY1295" s="234" t="s">
        <v>175</v>
      </c>
    </row>
    <row r="1296" s="13" customFormat="1">
      <c r="A1296" s="13"/>
      <c r="B1296" s="224"/>
      <c r="C1296" s="225"/>
      <c r="D1296" s="226" t="s">
        <v>186</v>
      </c>
      <c r="E1296" s="227" t="s">
        <v>19</v>
      </c>
      <c r="F1296" s="228" t="s">
        <v>189</v>
      </c>
      <c r="G1296" s="225"/>
      <c r="H1296" s="227" t="s">
        <v>19</v>
      </c>
      <c r="I1296" s="229"/>
      <c r="J1296" s="225"/>
      <c r="K1296" s="225"/>
      <c r="L1296" s="230"/>
      <c r="M1296" s="231"/>
      <c r="N1296" s="232"/>
      <c r="O1296" s="232"/>
      <c r="P1296" s="232"/>
      <c r="Q1296" s="232"/>
      <c r="R1296" s="232"/>
      <c r="S1296" s="232"/>
      <c r="T1296" s="23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4" t="s">
        <v>186</v>
      </c>
      <c r="AU1296" s="234" t="s">
        <v>78</v>
      </c>
      <c r="AV1296" s="13" t="s">
        <v>76</v>
      </c>
      <c r="AW1296" s="13" t="s">
        <v>188</v>
      </c>
      <c r="AX1296" s="13" t="s">
        <v>68</v>
      </c>
      <c r="AY1296" s="234" t="s">
        <v>175</v>
      </c>
    </row>
    <row r="1297" s="13" customFormat="1">
      <c r="A1297" s="13"/>
      <c r="B1297" s="224"/>
      <c r="C1297" s="225"/>
      <c r="D1297" s="226" t="s">
        <v>186</v>
      </c>
      <c r="E1297" s="227" t="s">
        <v>19</v>
      </c>
      <c r="F1297" s="228" t="s">
        <v>1379</v>
      </c>
      <c r="G1297" s="225"/>
      <c r="H1297" s="227" t="s">
        <v>19</v>
      </c>
      <c r="I1297" s="229"/>
      <c r="J1297" s="225"/>
      <c r="K1297" s="225"/>
      <c r="L1297" s="230"/>
      <c r="M1297" s="231"/>
      <c r="N1297" s="232"/>
      <c r="O1297" s="232"/>
      <c r="P1297" s="232"/>
      <c r="Q1297" s="232"/>
      <c r="R1297" s="232"/>
      <c r="S1297" s="232"/>
      <c r="T1297" s="23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4" t="s">
        <v>186</v>
      </c>
      <c r="AU1297" s="234" t="s">
        <v>78</v>
      </c>
      <c r="AV1297" s="13" t="s">
        <v>76</v>
      </c>
      <c r="AW1297" s="13" t="s">
        <v>188</v>
      </c>
      <c r="AX1297" s="13" t="s">
        <v>68</v>
      </c>
      <c r="AY1297" s="234" t="s">
        <v>175</v>
      </c>
    </row>
    <row r="1298" s="14" customFormat="1">
      <c r="A1298" s="14"/>
      <c r="B1298" s="235"/>
      <c r="C1298" s="236"/>
      <c r="D1298" s="226" t="s">
        <v>186</v>
      </c>
      <c r="E1298" s="237" t="s">
        <v>19</v>
      </c>
      <c r="F1298" s="238" t="s">
        <v>1380</v>
      </c>
      <c r="G1298" s="236"/>
      <c r="H1298" s="239">
        <v>9</v>
      </c>
      <c r="I1298" s="240"/>
      <c r="J1298" s="236"/>
      <c r="K1298" s="236"/>
      <c r="L1298" s="241"/>
      <c r="M1298" s="242"/>
      <c r="N1298" s="243"/>
      <c r="O1298" s="243"/>
      <c r="P1298" s="243"/>
      <c r="Q1298" s="243"/>
      <c r="R1298" s="243"/>
      <c r="S1298" s="243"/>
      <c r="T1298" s="24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45" t="s">
        <v>186</v>
      </c>
      <c r="AU1298" s="245" t="s">
        <v>78</v>
      </c>
      <c r="AV1298" s="14" t="s">
        <v>78</v>
      </c>
      <c r="AW1298" s="14" t="s">
        <v>188</v>
      </c>
      <c r="AX1298" s="14" t="s">
        <v>68</v>
      </c>
      <c r="AY1298" s="245" t="s">
        <v>175</v>
      </c>
    </row>
    <row r="1299" s="14" customFormat="1">
      <c r="A1299" s="14"/>
      <c r="B1299" s="235"/>
      <c r="C1299" s="236"/>
      <c r="D1299" s="226" t="s">
        <v>186</v>
      </c>
      <c r="E1299" s="237" t="s">
        <v>19</v>
      </c>
      <c r="F1299" s="238" t="s">
        <v>1381</v>
      </c>
      <c r="G1299" s="236"/>
      <c r="H1299" s="239">
        <v>1</v>
      </c>
      <c r="I1299" s="240"/>
      <c r="J1299" s="236"/>
      <c r="K1299" s="236"/>
      <c r="L1299" s="241"/>
      <c r="M1299" s="242"/>
      <c r="N1299" s="243"/>
      <c r="O1299" s="243"/>
      <c r="P1299" s="243"/>
      <c r="Q1299" s="243"/>
      <c r="R1299" s="243"/>
      <c r="S1299" s="243"/>
      <c r="T1299" s="24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45" t="s">
        <v>186</v>
      </c>
      <c r="AU1299" s="245" t="s">
        <v>78</v>
      </c>
      <c r="AV1299" s="14" t="s">
        <v>78</v>
      </c>
      <c r="AW1299" s="14" t="s">
        <v>188</v>
      </c>
      <c r="AX1299" s="14" t="s">
        <v>68</v>
      </c>
      <c r="AY1299" s="245" t="s">
        <v>175</v>
      </c>
    </row>
    <row r="1300" s="15" customFormat="1">
      <c r="A1300" s="15"/>
      <c r="B1300" s="246"/>
      <c r="C1300" s="247"/>
      <c r="D1300" s="226" t="s">
        <v>186</v>
      </c>
      <c r="E1300" s="248" t="s">
        <v>19</v>
      </c>
      <c r="F1300" s="249" t="s">
        <v>191</v>
      </c>
      <c r="G1300" s="247"/>
      <c r="H1300" s="250">
        <v>10</v>
      </c>
      <c r="I1300" s="251"/>
      <c r="J1300" s="247"/>
      <c r="K1300" s="247"/>
      <c r="L1300" s="252"/>
      <c r="M1300" s="253"/>
      <c r="N1300" s="254"/>
      <c r="O1300" s="254"/>
      <c r="P1300" s="254"/>
      <c r="Q1300" s="254"/>
      <c r="R1300" s="254"/>
      <c r="S1300" s="254"/>
      <c r="T1300" s="25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56" t="s">
        <v>186</v>
      </c>
      <c r="AU1300" s="256" t="s">
        <v>78</v>
      </c>
      <c r="AV1300" s="15" t="s">
        <v>182</v>
      </c>
      <c r="AW1300" s="15" t="s">
        <v>188</v>
      </c>
      <c r="AX1300" s="15" t="s">
        <v>76</v>
      </c>
      <c r="AY1300" s="256" t="s">
        <v>175</v>
      </c>
    </row>
    <row r="1301" s="2" customFormat="1" ht="16.5" customHeight="1">
      <c r="A1301" s="40"/>
      <c r="B1301" s="41"/>
      <c r="C1301" s="257" t="s">
        <v>1382</v>
      </c>
      <c r="D1301" s="257" t="s">
        <v>303</v>
      </c>
      <c r="E1301" s="258" t="s">
        <v>1383</v>
      </c>
      <c r="F1301" s="259" t="s">
        <v>1384</v>
      </c>
      <c r="G1301" s="260" t="s">
        <v>391</v>
      </c>
      <c r="H1301" s="261">
        <v>1</v>
      </c>
      <c r="I1301" s="262"/>
      <c r="J1301" s="263">
        <f>ROUND(I1301*H1301,2)</f>
        <v>0</v>
      </c>
      <c r="K1301" s="259" t="s">
        <v>181</v>
      </c>
      <c r="L1301" s="264"/>
      <c r="M1301" s="265" t="s">
        <v>19</v>
      </c>
      <c r="N1301" s="266" t="s">
        <v>39</v>
      </c>
      <c r="O1301" s="86"/>
      <c r="P1301" s="215">
        <f>O1301*H1301</f>
        <v>0</v>
      </c>
      <c r="Q1301" s="215">
        <v>0</v>
      </c>
      <c r="R1301" s="215">
        <f>Q1301*H1301</f>
        <v>0</v>
      </c>
      <c r="S1301" s="215">
        <v>0</v>
      </c>
      <c r="T1301" s="216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17" t="s">
        <v>244</v>
      </c>
      <c r="AT1301" s="217" t="s">
        <v>303</v>
      </c>
      <c r="AU1301" s="217" t="s">
        <v>78</v>
      </c>
      <c r="AY1301" s="19" t="s">
        <v>175</v>
      </c>
      <c r="BE1301" s="218">
        <f>IF(N1301="základní",J1301,0)</f>
        <v>0</v>
      </c>
      <c r="BF1301" s="218">
        <f>IF(N1301="snížená",J1301,0)</f>
        <v>0</v>
      </c>
      <c r="BG1301" s="218">
        <f>IF(N1301="zákl. přenesená",J1301,0)</f>
        <v>0</v>
      </c>
      <c r="BH1301" s="218">
        <f>IF(N1301="sníž. přenesená",J1301,0)</f>
        <v>0</v>
      </c>
      <c r="BI1301" s="218">
        <f>IF(N1301="nulová",J1301,0)</f>
        <v>0</v>
      </c>
      <c r="BJ1301" s="19" t="s">
        <v>76</v>
      </c>
      <c r="BK1301" s="218">
        <f>ROUND(I1301*H1301,2)</f>
        <v>0</v>
      </c>
      <c r="BL1301" s="19" t="s">
        <v>182</v>
      </c>
      <c r="BM1301" s="217" t="s">
        <v>1385</v>
      </c>
    </row>
    <row r="1302" s="13" customFormat="1">
      <c r="A1302" s="13"/>
      <c r="B1302" s="224"/>
      <c r="C1302" s="225"/>
      <c r="D1302" s="226" t="s">
        <v>186</v>
      </c>
      <c r="E1302" s="227" t="s">
        <v>19</v>
      </c>
      <c r="F1302" s="228" t="s">
        <v>187</v>
      </c>
      <c r="G1302" s="225"/>
      <c r="H1302" s="227" t="s">
        <v>19</v>
      </c>
      <c r="I1302" s="229"/>
      <c r="J1302" s="225"/>
      <c r="K1302" s="225"/>
      <c r="L1302" s="230"/>
      <c r="M1302" s="231"/>
      <c r="N1302" s="232"/>
      <c r="O1302" s="232"/>
      <c r="P1302" s="232"/>
      <c r="Q1302" s="232"/>
      <c r="R1302" s="232"/>
      <c r="S1302" s="232"/>
      <c r="T1302" s="23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4" t="s">
        <v>186</v>
      </c>
      <c r="AU1302" s="234" t="s">
        <v>78</v>
      </c>
      <c r="AV1302" s="13" t="s">
        <v>76</v>
      </c>
      <c r="AW1302" s="13" t="s">
        <v>188</v>
      </c>
      <c r="AX1302" s="13" t="s">
        <v>68</v>
      </c>
      <c r="AY1302" s="234" t="s">
        <v>175</v>
      </c>
    </row>
    <row r="1303" s="13" customFormat="1">
      <c r="A1303" s="13"/>
      <c r="B1303" s="224"/>
      <c r="C1303" s="225"/>
      <c r="D1303" s="226" t="s">
        <v>186</v>
      </c>
      <c r="E1303" s="227" t="s">
        <v>19</v>
      </c>
      <c r="F1303" s="228" t="s">
        <v>189</v>
      </c>
      <c r="G1303" s="225"/>
      <c r="H1303" s="227" t="s">
        <v>19</v>
      </c>
      <c r="I1303" s="229"/>
      <c r="J1303" s="225"/>
      <c r="K1303" s="225"/>
      <c r="L1303" s="230"/>
      <c r="M1303" s="231"/>
      <c r="N1303" s="232"/>
      <c r="O1303" s="232"/>
      <c r="P1303" s="232"/>
      <c r="Q1303" s="232"/>
      <c r="R1303" s="232"/>
      <c r="S1303" s="232"/>
      <c r="T1303" s="23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4" t="s">
        <v>186</v>
      </c>
      <c r="AU1303" s="234" t="s">
        <v>78</v>
      </c>
      <c r="AV1303" s="13" t="s">
        <v>76</v>
      </c>
      <c r="AW1303" s="13" t="s">
        <v>188</v>
      </c>
      <c r="AX1303" s="13" t="s">
        <v>68</v>
      </c>
      <c r="AY1303" s="234" t="s">
        <v>175</v>
      </c>
    </row>
    <row r="1304" s="13" customFormat="1">
      <c r="A1304" s="13"/>
      <c r="B1304" s="224"/>
      <c r="C1304" s="225"/>
      <c r="D1304" s="226" t="s">
        <v>186</v>
      </c>
      <c r="E1304" s="227" t="s">
        <v>19</v>
      </c>
      <c r="F1304" s="228" t="s">
        <v>1379</v>
      </c>
      <c r="G1304" s="225"/>
      <c r="H1304" s="227" t="s">
        <v>19</v>
      </c>
      <c r="I1304" s="229"/>
      <c r="J1304" s="225"/>
      <c r="K1304" s="225"/>
      <c r="L1304" s="230"/>
      <c r="M1304" s="231"/>
      <c r="N1304" s="232"/>
      <c r="O1304" s="232"/>
      <c r="P1304" s="232"/>
      <c r="Q1304" s="232"/>
      <c r="R1304" s="232"/>
      <c r="S1304" s="232"/>
      <c r="T1304" s="23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4" t="s">
        <v>186</v>
      </c>
      <c r="AU1304" s="234" t="s">
        <v>78</v>
      </c>
      <c r="AV1304" s="13" t="s">
        <v>76</v>
      </c>
      <c r="AW1304" s="13" t="s">
        <v>188</v>
      </c>
      <c r="AX1304" s="13" t="s">
        <v>68</v>
      </c>
      <c r="AY1304" s="234" t="s">
        <v>175</v>
      </c>
    </row>
    <row r="1305" s="14" customFormat="1">
      <c r="A1305" s="14"/>
      <c r="B1305" s="235"/>
      <c r="C1305" s="236"/>
      <c r="D1305" s="226" t="s">
        <v>186</v>
      </c>
      <c r="E1305" s="237" t="s">
        <v>19</v>
      </c>
      <c r="F1305" s="238" t="s">
        <v>1386</v>
      </c>
      <c r="G1305" s="236"/>
      <c r="H1305" s="239">
        <v>1</v>
      </c>
      <c r="I1305" s="240"/>
      <c r="J1305" s="236"/>
      <c r="K1305" s="236"/>
      <c r="L1305" s="241"/>
      <c r="M1305" s="242"/>
      <c r="N1305" s="243"/>
      <c r="O1305" s="243"/>
      <c r="P1305" s="243"/>
      <c r="Q1305" s="243"/>
      <c r="R1305" s="243"/>
      <c r="S1305" s="243"/>
      <c r="T1305" s="24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45" t="s">
        <v>186</v>
      </c>
      <c r="AU1305" s="245" t="s">
        <v>78</v>
      </c>
      <c r="AV1305" s="14" t="s">
        <v>78</v>
      </c>
      <c r="AW1305" s="14" t="s">
        <v>188</v>
      </c>
      <c r="AX1305" s="14" t="s">
        <v>68</v>
      </c>
      <c r="AY1305" s="245" t="s">
        <v>175</v>
      </c>
    </row>
    <row r="1306" s="15" customFormat="1">
      <c r="A1306" s="15"/>
      <c r="B1306" s="246"/>
      <c r="C1306" s="247"/>
      <c r="D1306" s="226" t="s">
        <v>186</v>
      </c>
      <c r="E1306" s="248" t="s">
        <v>19</v>
      </c>
      <c r="F1306" s="249" t="s">
        <v>191</v>
      </c>
      <c r="G1306" s="247"/>
      <c r="H1306" s="250">
        <v>1</v>
      </c>
      <c r="I1306" s="251"/>
      <c r="J1306" s="247"/>
      <c r="K1306" s="247"/>
      <c r="L1306" s="252"/>
      <c r="M1306" s="253"/>
      <c r="N1306" s="254"/>
      <c r="O1306" s="254"/>
      <c r="P1306" s="254"/>
      <c r="Q1306" s="254"/>
      <c r="R1306" s="254"/>
      <c r="S1306" s="254"/>
      <c r="T1306" s="25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56" t="s">
        <v>186</v>
      </c>
      <c r="AU1306" s="256" t="s">
        <v>78</v>
      </c>
      <c r="AV1306" s="15" t="s">
        <v>182</v>
      </c>
      <c r="AW1306" s="15" t="s">
        <v>188</v>
      </c>
      <c r="AX1306" s="15" t="s">
        <v>76</v>
      </c>
      <c r="AY1306" s="256" t="s">
        <v>175</v>
      </c>
    </row>
    <row r="1307" s="2" customFormat="1" ht="24.15" customHeight="1">
      <c r="A1307" s="40"/>
      <c r="B1307" s="41"/>
      <c r="C1307" s="206" t="s">
        <v>1387</v>
      </c>
      <c r="D1307" s="206" t="s">
        <v>177</v>
      </c>
      <c r="E1307" s="207" t="s">
        <v>1388</v>
      </c>
      <c r="F1307" s="208" t="s">
        <v>1389</v>
      </c>
      <c r="G1307" s="209" t="s">
        <v>468</v>
      </c>
      <c r="H1307" s="210">
        <v>2</v>
      </c>
      <c r="I1307" s="211"/>
      <c r="J1307" s="212">
        <f>ROUND(I1307*H1307,2)</f>
        <v>0</v>
      </c>
      <c r="K1307" s="208" t="s">
        <v>181</v>
      </c>
      <c r="L1307" s="46"/>
      <c r="M1307" s="213" t="s">
        <v>19</v>
      </c>
      <c r="N1307" s="214" t="s">
        <v>39</v>
      </c>
      <c r="O1307" s="86"/>
      <c r="P1307" s="215">
        <f>O1307*H1307</f>
        <v>0</v>
      </c>
      <c r="Q1307" s="215">
        <v>0</v>
      </c>
      <c r="R1307" s="215">
        <f>Q1307*H1307</f>
        <v>0</v>
      </c>
      <c r="S1307" s="215">
        <v>0</v>
      </c>
      <c r="T1307" s="216">
        <f>S1307*H1307</f>
        <v>0</v>
      </c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R1307" s="217" t="s">
        <v>182</v>
      </c>
      <c r="AT1307" s="217" t="s">
        <v>177</v>
      </c>
      <c r="AU1307" s="217" t="s">
        <v>78</v>
      </c>
      <c r="AY1307" s="19" t="s">
        <v>175</v>
      </c>
      <c r="BE1307" s="218">
        <f>IF(N1307="základní",J1307,0)</f>
        <v>0</v>
      </c>
      <c r="BF1307" s="218">
        <f>IF(N1307="snížená",J1307,0)</f>
        <v>0</v>
      </c>
      <c r="BG1307" s="218">
        <f>IF(N1307="zákl. přenesená",J1307,0)</f>
        <v>0</v>
      </c>
      <c r="BH1307" s="218">
        <f>IF(N1307="sníž. přenesená",J1307,0)</f>
        <v>0</v>
      </c>
      <c r="BI1307" s="218">
        <f>IF(N1307="nulová",J1307,0)</f>
        <v>0</v>
      </c>
      <c r="BJ1307" s="19" t="s">
        <v>76</v>
      </c>
      <c r="BK1307" s="218">
        <f>ROUND(I1307*H1307,2)</f>
        <v>0</v>
      </c>
      <c r="BL1307" s="19" t="s">
        <v>182</v>
      </c>
      <c r="BM1307" s="217" t="s">
        <v>1390</v>
      </c>
    </row>
    <row r="1308" s="2" customFormat="1">
      <c r="A1308" s="40"/>
      <c r="B1308" s="41"/>
      <c r="C1308" s="42"/>
      <c r="D1308" s="219" t="s">
        <v>184</v>
      </c>
      <c r="E1308" s="42"/>
      <c r="F1308" s="220" t="s">
        <v>1391</v>
      </c>
      <c r="G1308" s="42"/>
      <c r="H1308" s="42"/>
      <c r="I1308" s="221"/>
      <c r="J1308" s="42"/>
      <c r="K1308" s="42"/>
      <c r="L1308" s="46"/>
      <c r="M1308" s="222"/>
      <c r="N1308" s="223"/>
      <c r="O1308" s="86"/>
      <c r="P1308" s="86"/>
      <c r="Q1308" s="86"/>
      <c r="R1308" s="86"/>
      <c r="S1308" s="86"/>
      <c r="T1308" s="87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T1308" s="19" t="s">
        <v>184</v>
      </c>
      <c r="AU1308" s="19" t="s">
        <v>78</v>
      </c>
    </row>
    <row r="1309" s="13" customFormat="1">
      <c r="A1309" s="13"/>
      <c r="B1309" s="224"/>
      <c r="C1309" s="225"/>
      <c r="D1309" s="226" t="s">
        <v>186</v>
      </c>
      <c r="E1309" s="227" t="s">
        <v>19</v>
      </c>
      <c r="F1309" s="228" t="s">
        <v>187</v>
      </c>
      <c r="G1309" s="225"/>
      <c r="H1309" s="227" t="s">
        <v>19</v>
      </c>
      <c r="I1309" s="229"/>
      <c r="J1309" s="225"/>
      <c r="K1309" s="225"/>
      <c r="L1309" s="230"/>
      <c r="M1309" s="231"/>
      <c r="N1309" s="232"/>
      <c r="O1309" s="232"/>
      <c r="P1309" s="232"/>
      <c r="Q1309" s="232"/>
      <c r="R1309" s="232"/>
      <c r="S1309" s="232"/>
      <c r="T1309" s="23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4" t="s">
        <v>186</v>
      </c>
      <c r="AU1309" s="234" t="s">
        <v>78</v>
      </c>
      <c r="AV1309" s="13" t="s">
        <v>76</v>
      </c>
      <c r="AW1309" s="13" t="s">
        <v>188</v>
      </c>
      <c r="AX1309" s="13" t="s">
        <v>68</v>
      </c>
      <c r="AY1309" s="234" t="s">
        <v>175</v>
      </c>
    </row>
    <row r="1310" s="13" customFormat="1">
      <c r="A1310" s="13"/>
      <c r="B1310" s="224"/>
      <c r="C1310" s="225"/>
      <c r="D1310" s="226" t="s">
        <v>186</v>
      </c>
      <c r="E1310" s="227" t="s">
        <v>19</v>
      </c>
      <c r="F1310" s="228" t="s">
        <v>189</v>
      </c>
      <c r="G1310" s="225"/>
      <c r="H1310" s="227" t="s">
        <v>19</v>
      </c>
      <c r="I1310" s="229"/>
      <c r="J1310" s="225"/>
      <c r="K1310" s="225"/>
      <c r="L1310" s="230"/>
      <c r="M1310" s="231"/>
      <c r="N1310" s="232"/>
      <c r="O1310" s="232"/>
      <c r="P1310" s="232"/>
      <c r="Q1310" s="232"/>
      <c r="R1310" s="232"/>
      <c r="S1310" s="232"/>
      <c r="T1310" s="23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4" t="s">
        <v>186</v>
      </c>
      <c r="AU1310" s="234" t="s">
        <v>78</v>
      </c>
      <c r="AV1310" s="13" t="s">
        <v>76</v>
      </c>
      <c r="AW1310" s="13" t="s">
        <v>188</v>
      </c>
      <c r="AX1310" s="13" t="s">
        <v>68</v>
      </c>
      <c r="AY1310" s="234" t="s">
        <v>175</v>
      </c>
    </row>
    <row r="1311" s="14" customFormat="1">
      <c r="A1311" s="14"/>
      <c r="B1311" s="235"/>
      <c r="C1311" s="236"/>
      <c r="D1311" s="226" t="s">
        <v>186</v>
      </c>
      <c r="E1311" s="237" t="s">
        <v>19</v>
      </c>
      <c r="F1311" s="238" t="s">
        <v>78</v>
      </c>
      <c r="G1311" s="236"/>
      <c r="H1311" s="239">
        <v>2</v>
      </c>
      <c r="I1311" s="240"/>
      <c r="J1311" s="236"/>
      <c r="K1311" s="236"/>
      <c r="L1311" s="241"/>
      <c r="M1311" s="242"/>
      <c r="N1311" s="243"/>
      <c r="O1311" s="243"/>
      <c r="P1311" s="243"/>
      <c r="Q1311" s="243"/>
      <c r="R1311" s="243"/>
      <c r="S1311" s="243"/>
      <c r="T1311" s="24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45" t="s">
        <v>186</v>
      </c>
      <c r="AU1311" s="245" t="s">
        <v>78</v>
      </c>
      <c r="AV1311" s="14" t="s">
        <v>78</v>
      </c>
      <c r="AW1311" s="14" t="s">
        <v>188</v>
      </c>
      <c r="AX1311" s="14" t="s">
        <v>68</v>
      </c>
      <c r="AY1311" s="245" t="s">
        <v>175</v>
      </c>
    </row>
    <row r="1312" s="15" customFormat="1">
      <c r="A1312" s="15"/>
      <c r="B1312" s="246"/>
      <c r="C1312" s="247"/>
      <c r="D1312" s="226" t="s">
        <v>186</v>
      </c>
      <c r="E1312" s="248" t="s">
        <v>19</v>
      </c>
      <c r="F1312" s="249" t="s">
        <v>191</v>
      </c>
      <c r="G1312" s="247"/>
      <c r="H1312" s="250">
        <v>2</v>
      </c>
      <c r="I1312" s="251"/>
      <c r="J1312" s="247"/>
      <c r="K1312" s="247"/>
      <c r="L1312" s="252"/>
      <c r="M1312" s="253"/>
      <c r="N1312" s="254"/>
      <c r="O1312" s="254"/>
      <c r="P1312" s="254"/>
      <c r="Q1312" s="254"/>
      <c r="R1312" s="254"/>
      <c r="S1312" s="254"/>
      <c r="T1312" s="25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56" t="s">
        <v>186</v>
      </c>
      <c r="AU1312" s="256" t="s">
        <v>78</v>
      </c>
      <c r="AV1312" s="15" t="s">
        <v>182</v>
      </c>
      <c r="AW1312" s="15" t="s">
        <v>188</v>
      </c>
      <c r="AX1312" s="15" t="s">
        <v>76</v>
      </c>
      <c r="AY1312" s="256" t="s">
        <v>175</v>
      </c>
    </row>
    <row r="1313" s="2" customFormat="1" ht="16.5" customHeight="1">
      <c r="A1313" s="40"/>
      <c r="B1313" s="41"/>
      <c r="C1313" s="206" t="s">
        <v>1392</v>
      </c>
      <c r="D1313" s="206" t="s">
        <v>177</v>
      </c>
      <c r="E1313" s="207" t="s">
        <v>1393</v>
      </c>
      <c r="F1313" s="208" t="s">
        <v>1394</v>
      </c>
      <c r="G1313" s="209" t="s">
        <v>391</v>
      </c>
      <c r="H1313" s="210">
        <v>1</v>
      </c>
      <c r="I1313" s="211"/>
      <c r="J1313" s="212">
        <f>ROUND(I1313*H1313,2)</f>
        <v>0</v>
      </c>
      <c r="K1313" s="208" t="s">
        <v>19</v>
      </c>
      <c r="L1313" s="46"/>
      <c r="M1313" s="213" t="s">
        <v>19</v>
      </c>
      <c r="N1313" s="214" t="s">
        <v>39</v>
      </c>
      <c r="O1313" s="86"/>
      <c r="P1313" s="215">
        <f>O1313*H1313</f>
        <v>0</v>
      </c>
      <c r="Q1313" s="215">
        <v>0</v>
      </c>
      <c r="R1313" s="215">
        <f>Q1313*H1313</f>
        <v>0</v>
      </c>
      <c r="S1313" s="215">
        <v>0</v>
      </c>
      <c r="T1313" s="216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17" t="s">
        <v>182</v>
      </c>
      <c r="AT1313" s="217" t="s">
        <v>177</v>
      </c>
      <c r="AU1313" s="217" t="s">
        <v>78</v>
      </c>
      <c r="AY1313" s="19" t="s">
        <v>175</v>
      </c>
      <c r="BE1313" s="218">
        <f>IF(N1313="základní",J1313,0)</f>
        <v>0</v>
      </c>
      <c r="BF1313" s="218">
        <f>IF(N1313="snížená",J1313,0)</f>
        <v>0</v>
      </c>
      <c r="BG1313" s="218">
        <f>IF(N1313="zákl. přenesená",J1313,0)</f>
        <v>0</v>
      </c>
      <c r="BH1313" s="218">
        <f>IF(N1313="sníž. přenesená",J1313,0)</f>
        <v>0</v>
      </c>
      <c r="BI1313" s="218">
        <f>IF(N1313="nulová",J1313,0)</f>
        <v>0</v>
      </c>
      <c r="BJ1313" s="19" t="s">
        <v>76</v>
      </c>
      <c r="BK1313" s="218">
        <f>ROUND(I1313*H1313,2)</f>
        <v>0</v>
      </c>
      <c r="BL1313" s="19" t="s">
        <v>182</v>
      </c>
      <c r="BM1313" s="217" t="s">
        <v>1395</v>
      </c>
    </row>
    <row r="1314" s="2" customFormat="1" ht="24.15" customHeight="1">
      <c r="A1314" s="40"/>
      <c r="B1314" s="41"/>
      <c r="C1314" s="206" t="s">
        <v>1396</v>
      </c>
      <c r="D1314" s="206" t="s">
        <v>177</v>
      </c>
      <c r="E1314" s="207" t="s">
        <v>1397</v>
      </c>
      <c r="F1314" s="208" t="s">
        <v>1398</v>
      </c>
      <c r="G1314" s="209" t="s">
        <v>391</v>
      </c>
      <c r="H1314" s="210">
        <v>25</v>
      </c>
      <c r="I1314" s="211"/>
      <c r="J1314" s="212">
        <f>ROUND(I1314*H1314,2)</f>
        <v>0</v>
      </c>
      <c r="K1314" s="208" t="s">
        <v>19</v>
      </c>
      <c r="L1314" s="46"/>
      <c r="M1314" s="213" t="s">
        <v>19</v>
      </c>
      <c r="N1314" s="214" t="s">
        <v>39</v>
      </c>
      <c r="O1314" s="86"/>
      <c r="P1314" s="215">
        <f>O1314*H1314</f>
        <v>0</v>
      </c>
      <c r="Q1314" s="215">
        <v>0</v>
      </c>
      <c r="R1314" s="215">
        <f>Q1314*H1314</f>
        <v>0</v>
      </c>
      <c r="S1314" s="215">
        <v>0</v>
      </c>
      <c r="T1314" s="216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17" t="s">
        <v>182</v>
      </c>
      <c r="AT1314" s="217" t="s">
        <v>177</v>
      </c>
      <c r="AU1314" s="217" t="s">
        <v>78</v>
      </c>
      <c r="AY1314" s="19" t="s">
        <v>175</v>
      </c>
      <c r="BE1314" s="218">
        <f>IF(N1314="základní",J1314,0)</f>
        <v>0</v>
      </c>
      <c r="BF1314" s="218">
        <f>IF(N1314="snížená",J1314,0)</f>
        <v>0</v>
      </c>
      <c r="BG1314" s="218">
        <f>IF(N1314="zákl. přenesená",J1314,0)</f>
        <v>0</v>
      </c>
      <c r="BH1314" s="218">
        <f>IF(N1314="sníž. přenesená",J1314,0)</f>
        <v>0</v>
      </c>
      <c r="BI1314" s="218">
        <f>IF(N1314="nulová",J1314,0)</f>
        <v>0</v>
      </c>
      <c r="BJ1314" s="19" t="s">
        <v>76</v>
      </c>
      <c r="BK1314" s="218">
        <f>ROUND(I1314*H1314,2)</f>
        <v>0</v>
      </c>
      <c r="BL1314" s="19" t="s">
        <v>182</v>
      </c>
      <c r="BM1314" s="217" t="s">
        <v>1399</v>
      </c>
    </row>
    <row r="1315" s="2" customFormat="1" ht="16.5" customHeight="1">
      <c r="A1315" s="40"/>
      <c r="B1315" s="41"/>
      <c r="C1315" s="206" t="s">
        <v>1400</v>
      </c>
      <c r="D1315" s="206" t="s">
        <v>177</v>
      </c>
      <c r="E1315" s="207" t="s">
        <v>1401</v>
      </c>
      <c r="F1315" s="208" t="s">
        <v>1402</v>
      </c>
      <c r="G1315" s="209" t="s">
        <v>1403</v>
      </c>
      <c r="H1315" s="210">
        <v>1</v>
      </c>
      <c r="I1315" s="211"/>
      <c r="J1315" s="212">
        <f>ROUND(I1315*H1315,2)</f>
        <v>0</v>
      </c>
      <c r="K1315" s="208" t="s">
        <v>19</v>
      </c>
      <c r="L1315" s="46"/>
      <c r="M1315" s="213" t="s">
        <v>19</v>
      </c>
      <c r="N1315" s="214" t="s">
        <v>39</v>
      </c>
      <c r="O1315" s="86"/>
      <c r="P1315" s="215">
        <f>O1315*H1315</f>
        <v>0</v>
      </c>
      <c r="Q1315" s="215">
        <v>0</v>
      </c>
      <c r="R1315" s="215">
        <f>Q1315*H1315</f>
        <v>0</v>
      </c>
      <c r="S1315" s="215">
        <v>0</v>
      </c>
      <c r="T1315" s="216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17" t="s">
        <v>182</v>
      </c>
      <c r="AT1315" s="217" t="s">
        <v>177</v>
      </c>
      <c r="AU1315" s="217" t="s">
        <v>78</v>
      </c>
      <c r="AY1315" s="19" t="s">
        <v>175</v>
      </c>
      <c r="BE1315" s="218">
        <f>IF(N1315="základní",J1315,0)</f>
        <v>0</v>
      </c>
      <c r="BF1315" s="218">
        <f>IF(N1315="snížená",J1315,0)</f>
        <v>0</v>
      </c>
      <c r="BG1315" s="218">
        <f>IF(N1315="zákl. přenesená",J1315,0)</f>
        <v>0</v>
      </c>
      <c r="BH1315" s="218">
        <f>IF(N1315="sníž. přenesená",J1315,0)</f>
        <v>0</v>
      </c>
      <c r="BI1315" s="218">
        <f>IF(N1315="nulová",J1315,0)</f>
        <v>0</v>
      </c>
      <c r="BJ1315" s="19" t="s">
        <v>76</v>
      </c>
      <c r="BK1315" s="218">
        <f>ROUND(I1315*H1315,2)</f>
        <v>0</v>
      </c>
      <c r="BL1315" s="19" t="s">
        <v>182</v>
      </c>
      <c r="BM1315" s="217" t="s">
        <v>1404</v>
      </c>
    </row>
    <row r="1316" s="12" customFormat="1" ht="22.8" customHeight="1">
      <c r="A1316" s="12"/>
      <c r="B1316" s="190"/>
      <c r="C1316" s="191"/>
      <c r="D1316" s="192" t="s">
        <v>67</v>
      </c>
      <c r="E1316" s="204" t="s">
        <v>923</v>
      </c>
      <c r="F1316" s="204" t="s">
        <v>1405</v>
      </c>
      <c r="G1316" s="191"/>
      <c r="H1316" s="191"/>
      <c r="I1316" s="194"/>
      <c r="J1316" s="205">
        <f>BK1316</f>
        <v>0</v>
      </c>
      <c r="K1316" s="191"/>
      <c r="L1316" s="196"/>
      <c r="M1316" s="197"/>
      <c r="N1316" s="198"/>
      <c r="O1316" s="198"/>
      <c r="P1316" s="199">
        <f>SUM(P1317:P1498)</f>
        <v>0</v>
      </c>
      <c r="Q1316" s="198"/>
      <c r="R1316" s="199">
        <f>SUM(R1317:R1498)</f>
        <v>0</v>
      </c>
      <c r="S1316" s="198"/>
      <c r="T1316" s="200">
        <f>SUM(T1317:T1498)</f>
        <v>0</v>
      </c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R1316" s="201" t="s">
        <v>76</v>
      </c>
      <c r="AT1316" s="202" t="s">
        <v>67</v>
      </c>
      <c r="AU1316" s="202" t="s">
        <v>76</v>
      </c>
      <c r="AY1316" s="201" t="s">
        <v>175</v>
      </c>
      <c r="BK1316" s="203">
        <f>SUM(BK1317:BK1498)</f>
        <v>0</v>
      </c>
    </row>
    <row r="1317" s="2" customFormat="1" ht="24.15" customHeight="1">
      <c r="A1317" s="40"/>
      <c r="B1317" s="41"/>
      <c r="C1317" s="206" t="s">
        <v>1406</v>
      </c>
      <c r="D1317" s="206" t="s">
        <v>177</v>
      </c>
      <c r="E1317" s="207" t="s">
        <v>1407</v>
      </c>
      <c r="F1317" s="208" t="s">
        <v>1408</v>
      </c>
      <c r="G1317" s="209" t="s">
        <v>402</v>
      </c>
      <c r="H1317" s="210">
        <v>1120</v>
      </c>
      <c r="I1317" s="211"/>
      <c r="J1317" s="212">
        <f>ROUND(I1317*H1317,2)</f>
        <v>0</v>
      </c>
      <c r="K1317" s="208" t="s">
        <v>181</v>
      </c>
      <c r="L1317" s="46"/>
      <c r="M1317" s="213" t="s">
        <v>19</v>
      </c>
      <c r="N1317" s="214" t="s">
        <v>39</v>
      </c>
      <c r="O1317" s="86"/>
      <c r="P1317" s="215">
        <f>O1317*H1317</f>
        <v>0</v>
      </c>
      <c r="Q1317" s="215">
        <v>0</v>
      </c>
      <c r="R1317" s="215">
        <f>Q1317*H1317</f>
        <v>0</v>
      </c>
      <c r="S1317" s="215">
        <v>0</v>
      </c>
      <c r="T1317" s="216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17" t="s">
        <v>182</v>
      </c>
      <c r="AT1317" s="217" t="s">
        <v>177</v>
      </c>
      <c r="AU1317" s="217" t="s">
        <v>78</v>
      </c>
      <c r="AY1317" s="19" t="s">
        <v>175</v>
      </c>
      <c r="BE1317" s="218">
        <f>IF(N1317="základní",J1317,0)</f>
        <v>0</v>
      </c>
      <c r="BF1317" s="218">
        <f>IF(N1317="snížená",J1317,0)</f>
        <v>0</v>
      </c>
      <c r="BG1317" s="218">
        <f>IF(N1317="zákl. přenesená",J1317,0)</f>
        <v>0</v>
      </c>
      <c r="BH1317" s="218">
        <f>IF(N1317="sníž. přenesená",J1317,0)</f>
        <v>0</v>
      </c>
      <c r="BI1317" s="218">
        <f>IF(N1317="nulová",J1317,0)</f>
        <v>0</v>
      </c>
      <c r="BJ1317" s="19" t="s">
        <v>76</v>
      </c>
      <c r="BK1317" s="218">
        <f>ROUND(I1317*H1317,2)</f>
        <v>0</v>
      </c>
      <c r="BL1317" s="19" t="s">
        <v>182</v>
      </c>
      <c r="BM1317" s="217" t="s">
        <v>1409</v>
      </c>
    </row>
    <row r="1318" s="2" customFormat="1">
      <c r="A1318" s="40"/>
      <c r="B1318" s="41"/>
      <c r="C1318" s="42"/>
      <c r="D1318" s="219" t="s">
        <v>184</v>
      </c>
      <c r="E1318" s="42"/>
      <c r="F1318" s="220" t="s">
        <v>1410</v>
      </c>
      <c r="G1318" s="42"/>
      <c r="H1318" s="42"/>
      <c r="I1318" s="221"/>
      <c r="J1318" s="42"/>
      <c r="K1318" s="42"/>
      <c r="L1318" s="46"/>
      <c r="M1318" s="222"/>
      <c r="N1318" s="223"/>
      <c r="O1318" s="86"/>
      <c r="P1318" s="86"/>
      <c r="Q1318" s="86"/>
      <c r="R1318" s="86"/>
      <c r="S1318" s="86"/>
      <c r="T1318" s="87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T1318" s="19" t="s">
        <v>184</v>
      </c>
      <c r="AU1318" s="19" t="s">
        <v>78</v>
      </c>
    </row>
    <row r="1319" s="13" customFormat="1">
      <c r="A1319" s="13"/>
      <c r="B1319" s="224"/>
      <c r="C1319" s="225"/>
      <c r="D1319" s="226" t="s">
        <v>186</v>
      </c>
      <c r="E1319" s="227" t="s">
        <v>19</v>
      </c>
      <c r="F1319" s="228" t="s">
        <v>187</v>
      </c>
      <c r="G1319" s="225"/>
      <c r="H1319" s="227" t="s">
        <v>19</v>
      </c>
      <c r="I1319" s="229"/>
      <c r="J1319" s="225"/>
      <c r="K1319" s="225"/>
      <c r="L1319" s="230"/>
      <c r="M1319" s="231"/>
      <c r="N1319" s="232"/>
      <c r="O1319" s="232"/>
      <c r="P1319" s="232"/>
      <c r="Q1319" s="232"/>
      <c r="R1319" s="232"/>
      <c r="S1319" s="232"/>
      <c r="T1319" s="23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4" t="s">
        <v>186</v>
      </c>
      <c r="AU1319" s="234" t="s">
        <v>78</v>
      </c>
      <c r="AV1319" s="13" t="s">
        <v>76</v>
      </c>
      <c r="AW1319" s="13" t="s">
        <v>188</v>
      </c>
      <c r="AX1319" s="13" t="s">
        <v>68</v>
      </c>
      <c r="AY1319" s="234" t="s">
        <v>175</v>
      </c>
    </row>
    <row r="1320" s="13" customFormat="1">
      <c r="A1320" s="13"/>
      <c r="B1320" s="224"/>
      <c r="C1320" s="225"/>
      <c r="D1320" s="226" t="s">
        <v>186</v>
      </c>
      <c r="E1320" s="227" t="s">
        <v>19</v>
      </c>
      <c r="F1320" s="228" t="s">
        <v>189</v>
      </c>
      <c r="G1320" s="225"/>
      <c r="H1320" s="227" t="s">
        <v>19</v>
      </c>
      <c r="I1320" s="229"/>
      <c r="J1320" s="225"/>
      <c r="K1320" s="225"/>
      <c r="L1320" s="230"/>
      <c r="M1320" s="231"/>
      <c r="N1320" s="232"/>
      <c r="O1320" s="232"/>
      <c r="P1320" s="232"/>
      <c r="Q1320" s="232"/>
      <c r="R1320" s="232"/>
      <c r="S1320" s="232"/>
      <c r="T1320" s="23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34" t="s">
        <v>186</v>
      </c>
      <c r="AU1320" s="234" t="s">
        <v>78</v>
      </c>
      <c r="AV1320" s="13" t="s">
        <v>76</v>
      </c>
      <c r="AW1320" s="13" t="s">
        <v>188</v>
      </c>
      <c r="AX1320" s="13" t="s">
        <v>68</v>
      </c>
      <c r="AY1320" s="234" t="s">
        <v>175</v>
      </c>
    </row>
    <row r="1321" s="13" customFormat="1">
      <c r="A1321" s="13"/>
      <c r="B1321" s="224"/>
      <c r="C1321" s="225"/>
      <c r="D1321" s="226" t="s">
        <v>186</v>
      </c>
      <c r="E1321" s="227" t="s">
        <v>19</v>
      </c>
      <c r="F1321" s="228" t="s">
        <v>1411</v>
      </c>
      <c r="G1321" s="225"/>
      <c r="H1321" s="227" t="s">
        <v>19</v>
      </c>
      <c r="I1321" s="229"/>
      <c r="J1321" s="225"/>
      <c r="K1321" s="225"/>
      <c r="L1321" s="230"/>
      <c r="M1321" s="231"/>
      <c r="N1321" s="232"/>
      <c r="O1321" s="232"/>
      <c r="P1321" s="232"/>
      <c r="Q1321" s="232"/>
      <c r="R1321" s="232"/>
      <c r="S1321" s="232"/>
      <c r="T1321" s="23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34" t="s">
        <v>186</v>
      </c>
      <c r="AU1321" s="234" t="s">
        <v>78</v>
      </c>
      <c r="AV1321" s="13" t="s">
        <v>76</v>
      </c>
      <c r="AW1321" s="13" t="s">
        <v>188</v>
      </c>
      <c r="AX1321" s="13" t="s">
        <v>68</v>
      </c>
      <c r="AY1321" s="234" t="s">
        <v>175</v>
      </c>
    </row>
    <row r="1322" s="14" customFormat="1">
      <c r="A1322" s="14"/>
      <c r="B1322" s="235"/>
      <c r="C1322" s="236"/>
      <c r="D1322" s="226" t="s">
        <v>186</v>
      </c>
      <c r="E1322" s="237" t="s">
        <v>19</v>
      </c>
      <c r="F1322" s="238" t="s">
        <v>1412</v>
      </c>
      <c r="G1322" s="236"/>
      <c r="H1322" s="239">
        <v>1120</v>
      </c>
      <c r="I1322" s="240"/>
      <c r="J1322" s="236"/>
      <c r="K1322" s="236"/>
      <c r="L1322" s="241"/>
      <c r="M1322" s="242"/>
      <c r="N1322" s="243"/>
      <c r="O1322" s="243"/>
      <c r="P1322" s="243"/>
      <c r="Q1322" s="243"/>
      <c r="R1322" s="243"/>
      <c r="S1322" s="243"/>
      <c r="T1322" s="24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45" t="s">
        <v>186</v>
      </c>
      <c r="AU1322" s="245" t="s">
        <v>78</v>
      </c>
      <c r="AV1322" s="14" t="s">
        <v>78</v>
      </c>
      <c r="AW1322" s="14" t="s">
        <v>188</v>
      </c>
      <c r="AX1322" s="14" t="s">
        <v>68</v>
      </c>
      <c r="AY1322" s="245" t="s">
        <v>175</v>
      </c>
    </row>
    <row r="1323" s="15" customFormat="1">
      <c r="A1323" s="15"/>
      <c r="B1323" s="246"/>
      <c r="C1323" s="247"/>
      <c r="D1323" s="226" t="s">
        <v>186</v>
      </c>
      <c r="E1323" s="248" t="s">
        <v>19</v>
      </c>
      <c r="F1323" s="249" t="s">
        <v>191</v>
      </c>
      <c r="G1323" s="247"/>
      <c r="H1323" s="250">
        <v>1120</v>
      </c>
      <c r="I1323" s="251"/>
      <c r="J1323" s="247"/>
      <c r="K1323" s="247"/>
      <c r="L1323" s="252"/>
      <c r="M1323" s="253"/>
      <c r="N1323" s="254"/>
      <c r="O1323" s="254"/>
      <c r="P1323" s="254"/>
      <c r="Q1323" s="254"/>
      <c r="R1323" s="254"/>
      <c r="S1323" s="254"/>
      <c r="T1323" s="25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56" t="s">
        <v>186</v>
      </c>
      <c r="AU1323" s="256" t="s">
        <v>78</v>
      </c>
      <c r="AV1323" s="15" t="s">
        <v>182</v>
      </c>
      <c r="AW1323" s="15" t="s">
        <v>188</v>
      </c>
      <c r="AX1323" s="15" t="s">
        <v>76</v>
      </c>
      <c r="AY1323" s="256" t="s">
        <v>175</v>
      </c>
    </row>
    <row r="1324" s="2" customFormat="1" ht="24.15" customHeight="1">
      <c r="A1324" s="40"/>
      <c r="B1324" s="41"/>
      <c r="C1324" s="206" t="s">
        <v>1413</v>
      </c>
      <c r="D1324" s="206" t="s">
        <v>177</v>
      </c>
      <c r="E1324" s="207" t="s">
        <v>1414</v>
      </c>
      <c r="F1324" s="208" t="s">
        <v>1415</v>
      </c>
      <c r="G1324" s="209" t="s">
        <v>402</v>
      </c>
      <c r="H1324" s="210">
        <v>380</v>
      </c>
      <c r="I1324" s="211"/>
      <c r="J1324" s="212">
        <f>ROUND(I1324*H1324,2)</f>
        <v>0</v>
      </c>
      <c r="K1324" s="208" t="s">
        <v>181</v>
      </c>
      <c r="L1324" s="46"/>
      <c r="M1324" s="213" t="s">
        <v>19</v>
      </c>
      <c r="N1324" s="214" t="s">
        <v>39</v>
      </c>
      <c r="O1324" s="86"/>
      <c r="P1324" s="215">
        <f>O1324*H1324</f>
        <v>0</v>
      </c>
      <c r="Q1324" s="215">
        <v>0</v>
      </c>
      <c r="R1324" s="215">
        <f>Q1324*H1324</f>
        <v>0</v>
      </c>
      <c r="S1324" s="215">
        <v>0</v>
      </c>
      <c r="T1324" s="216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17" t="s">
        <v>182</v>
      </c>
      <c r="AT1324" s="217" t="s">
        <v>177</v>
      </c>
      <c r="AU1324" s="217" t="s">
        <v>78</v>
      </c>
      <c r="AY1324" s="19" t="s">
        <v>175</v>
      </c>
      <c r="BE1324" s="218">
        <f>IF(N1324="základní",J1324,0)</f>
        <v>0</v>
      </c>
      <c r="BF1324" s="218">
        <f>IF(N1324="snížená",J1324,0)</f>
        <v>0</v>
      </c>
      <c r="BG1324" s="218">
        <f>IF(N1324="zákl. přenesená",J1324,0)</f>
        <v>0</v>
      </c>
      <c r="BH1324" s="218">
        <f>IF(N1324="sníž. přenesená",J1324,0)</f>
        <v>0</v>
      </c>
      <c r="BI1324" s="218">
        <f>IF(N1324="nulová",J1324,0)</f>
        <v>0</v>
      </c>
      <c r="BJ1324" s="19" t="s">
        <v>76</v>
      </c>
      <c r="BK1324" s="218">
        <f>ROUND(I1324*H1324,2)</f>
        <v>0</v>
      </c>
      <c r="BL1324" s="19" t="s">
        <v>182</v>
      </c>
      <c r="BM1324" s="217" t="s">
        <v>1416</v>
      </c>
    </row>
    <row r="1325" s="2" customFormat="1">
      <c r="A1325" s="40"/>
      <c r="B1325" s="41"/>
      <c r="C1325" s="42"/>
      <c r="D1325" s="219" t="s">
        <v>184</v>
      </c>
      <c r="E1325" s="42"/>
      <c r="F1325" s="220" t="s">
        <v>1417</v>
      </c>
      <c r="G1325" s="42"/>
      <c r="H1325" s="42"/>
      <c r="I1325" s="221"/>
      <c r="J1325" s="42"/>
      <c r="K1325" s="42"/>
      <c r="L1325" s="46"/>
      <c r="M1325" s="222"/>
      <c r="N1325" s="223"/>
      <c r="O1325" s="86"/>
      <c r="P1325" s="86"/>
      <c r="Q1325" s="86"/>
      <c r="R1325" s="86"/>
      <c r="S1325" s="86"/>
      <c r="T1325" s="87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T1325" s="19" t="s">
        <v>184</v>
      </c>
      <c r="AU1325" s="19" t="s">
        <v>78</v>
      </c>
    </row>
    <row r="1326" s="13" customFormat="1">
      <c r="A1326" s="13"/>
      <c r="B1326" s="224"/>
      <c r="C1326" s="225"/>
      <c r="D1326" s="226" t="s">
        <v>186</v>
      </c>
      <c r="E1326" s="227" t="s">
        <v>19</v>
      </c>
      <c r="F1326" s="228" t="s">
        <v>187</v>
      </c>
      <c r="G1326" s="225"/>
      <c r="H1326" s="227" t="s">
        <v>19</v>
      </c>
      <c r="I1326" s="229"/>
      <c r="J1326" s="225"/>
      <c r="K1326" s="225"/>
      <c r="L1326" s="230"/>
      <c r="M1326" s="231"/>
      <c r="N1326" s="232"/>
      <c r="O1326" s="232"/>
      <c r="P1326" s="232"/>
      <c r="Q1326" s="232"/>
      <c r="R1326" s="232"/>
      <c r="S1326" s="232"/>
      <c r="T1326" s="23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4" t="s">
        <v>186</v>
      </c>
      <c r="AU1326" s="234" t="s">
        <v>78</v>
      </c>
      <c r="AV1326" s="13" t="s">
        <v>76</v>
      </c>
      <c r="AW1326" s="13" t="s">
        <v>188</v>
      </c>
      <c r="AX1326" s="13" t="s">
        <v>68</v>
      </c>
      <c r="AY1326" s="234" t="s">
        <v>175</v>
      </c>
    </row>
    <row r="1327" s="13" customFormat="1">
      <c r="A1327" s="13"/>
      <c r="B1327" s="224"/>
      <c r="C1327" s="225"/>
      <c r="D1327" s="226" t="s">
        <v>186</v>
      </c>
      <c r="E1327" s="227" t="s">
        <v>19</v>
      </c>
      <c r="F1327" s="228" t="s">
        <v>1418</v>
      </c>
      <c r="G1327" s="225"/>
      <c r="H1327" s="227" t="s">
        <v>19</v>
      </c>
      <c r="I1327" s="229"/>
      <c r="J1327" s="225"/>
      <c r="K1327" s="225"/>
      <c r="L1327" s="230"/>
      <c r="M1327" s="231"/>
      <c r="N1327" s="232"/>
      <c r="O1327" s="232"/>
      <c r="P1327" s="232"/>
      <c r="Q1327" s="232"/>
      <c r="R1327" s="232"/>
      <c r="S1327" s="232"/>
      <c r="T1327" s="23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4" t="s">
        <v>186</v>
      </c>
      <c r="AU1327" s="234" t="s">
        <v>78</v>
      </c>
      <c r="AV1327" s="13" t="s">
        <v>76</v>
      </c>
      <c r="AW1327" s="13" t="s">
        <v>188</v>
      </c>
      <c r="AX1327" s="13" t="s">
        <v>68</v>
      </c>
      <c r="AY1327" s="234" t="s">
        <v>175</v>
      </c>
    </row>
    <row r="1328" s="13" customFormat="1">
      <c r="A1328" s="13"/>
      <c r="B1328" s="224"/>
      <c r="C1328" s="225"/>
      <c r="D1328" s="226" t="s">
        <v>186</v>
      </c>
      <c r="E1328" s="227" t="s">
        <v>19</v>
      </c>
      <c r="F1328" s="228" t="s">
        <v>1411</v>
      </c>
      <c r="G1328" s="225"/>
      <c r="H1328" s="227" t="s">
        <v>19</v>
      </c>
      <c r="I1328" s="229"/>
      <c r="J1328" s="225"/>
      <c r="K1328" s="225"/>
      <c r="L1328" s="230"/>
      <c r="M1328" s="231"/>
      <c r="N1328" s="232"/>
      <c r="O1328" s="232"/>
      <c r="P1328" s="232"/>
      <c r="Q1328" s="232"/>
      <c r="R1328" s="232"/>
      <c r="S1328" s="232"/>
      <c r="T1328" s="23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4" t="s">
        <v>186</v>
      </c>
      <c r="AU1328" s="234" t="s">
        <v>78</v>
      </c>
      <c r="AV1328" s="13" t="s">
        <v>76</v>
      </c>
      <c r="AW1328" s="13" t="s">
        <v>188</v>
      </c>
      <c r="AX1328" s="13" t="s">
        <v>68</v>
      </c>
      <c r="AY1328" s="234" t="s">
        <v>175</v>
      </c>
    </row>
    <row r="1329" s="14" customFormat="1">
      <c r="A1329" s="14"/>
      <c r="B1329" s="235"/>
      <c r="C1329" s="236"/>
      <c r="D1329" s="226" t="s">
        <v>186</v>
      </c>
      <c r="E1329" s="237" t="s">
        <v>19</v>
      </c>
      <c r="F1329" s="238" t="s">
        <v>1419</v>
      </c>
      <c r="G1329" s="236"/>
      <c r="H1329" s="239">
        <v>380</v>
      </c>
      <c r="I1329" s="240"/>
      <c r="J1329" s="236"/>
      <c r="K1329" s="236"/>
      <c r="L1329" s="241"/>
      <c r="M1329" s="242"/>
      <c r="N1329" s="243"/>
      <c r="O1329" s="243"/>
      <c r="P1329" s="243"/>
      <c r="Q1329" s="243"/>
      <c r="R1329" s="243"/>
      <c r="S1329" s="243"/>
      <c r="T1329" s="24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45" t="s">
        <v>186</v>
      </c>
      <c r="AU1329" s="245" t="s">
        <v>78</v>
      </c>
      <c r="AV1329" s="14" t="s">
        <v>78</v>
      </c>
      <c r="AW1329" s="14" t="s">
        <v>188</v>
      </c>
      <c r="AX1329" s="14" t="s">
        <v>68</v>
      </c>
      <c r="AY1329" s="245" t="s">
        <v>175</v>
      </c>
    </row>
    <row r="1330" s="15" customFormat="1">
      <c r="A1330" s="15"/>
      <c r="B1330" s="246"/>
      <c r="C1330" s="247"/>
      <c r="D1330" s="226" t="s">
        <v>186</v>
      </c>
      <c r="E1330" s="248" t="s">
        <v>19</v>
      </c>
      <c r="F1330" s="249" t="s">
        <v>191</v>
      </c>
      <c r="G1330" s="247"/>
      <c r="H1330" s="250">
        <v>380</v>
      </c>
      <c r="I1330" s="251"/>
      <c r="J1330" s="247"/>
      <c r="K1330" s="247"/>
      <c r="L1330" s="252"/>
      <c r="M1330" s="253"/>
      <c r="N1330" s="254"/>
      <c r="O1330" s="254"/>
      <c r="P1330" s="254"/>
      <c r="Q1330" s="254"/>
      <c r="R1330" s="254"/>
      <c r="S1330" s="254"/>
      <c r="T1330" s="25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56" t="s">
        <v>186</v>
      </c>
      <c r="AU1330" s="256" t="s">
        <v>78</v>
      </c>
      <c r="AV1330" s="15" t="s">
        <v>182</v>
      </c>
      <c r="AW1330" s="15" t="s">
        <v>188</v>
      </c>
      <c r="AX1330" s="15" t="s">
        <v>76</v>
      </c>
      <c r="AY1330" s="256" t="s">
        <v>175</v>
      </c>
    </row>
    <row r="1331" s="2" customFormat="1" ht="24.15" customHeight="1">
      <c r="A1331" s="40"/>
      <c r="B1331" s="41"/>
      <c r="C1331" s="206" t="s">
        <v>1420</v>
      </c>
      <c r="D1331" s="206" t="s">
        <v>177</v>
      </c>
      <c r="E1331" s="207" t="s">
        <v>1421</v>
      </c>
      <c r="F1331" s="208" t="s">
        <v>1422</v>
      </c>
      <c r="G1331" s="209" t="s">
        <v>402</v>
      </c>
      <c r="H1331" s="210">
        <v>290</v>
      </c>
      <c r="I1331" s="211"/>
      <c r="J1331" s="212">
        <f>ROUND(I1331*H1331,2)</f>
        <v>0</v>
      </c>
      <c r="K1331" s="208" t="s">
        <v>181</v>
      </c>
      <c r="L1331" s="46"/>
      <c r="M1331" s="213" t="s">
        <v>19</v>
      </c>
      <c r="N1331" s="214" t="s">
        <v>39</v>
      </c>
      <c r="O1331" s="86"/>
      <c r="P1331" s="215">
        <f>O1331*H1331</f>
        <v>0</v>
      </c>
      <c r="Q1331" s="215">
        <v>0</v>
      </c>
      <c r="R1331" s="215">
        <f>Q1331*H1331</f>
        <v>0</v>
      </c>
      <c r="S1331" s="215">
        <v>0</v>
      </c>
      <c r="T1331" s="216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17" t="s">
        <v>182</v>
      </c>
      <c r="AT1331" s="217" t="s">
        <v>177</v>
      </c>
      <c r="AU1331" s="217" t="s">
        <v>78</v>
      </c>
      <c r="AY1331" s="19" t="s">
        <v>175</v>
      </c>
      <c r="BE1331" s="218">
        <f>IF(N1331="základní",J1331,0)</f>
        <v>0</v>
      </c>
      <c r="BF1331" s="218">
        <f>IF(N1331="snížená",J1331,0)</f>
        <v>0</v>
      </c>
      <c r="BG1331" s="218">
        <f>IF(N1331="zákl. přenesená",J1331,0)</f>
        <v>0</v>
      </c>
      <c r="BH1331" s="218">
        <f>IF(N1331="sníž. přenesená",J1331,0)</f>
        <v>0</v>
      </c>
      <c r="BI1331" s="218">
        <f>IF(N1331="nulová",J1331,0)</f>
        <v>0</v>
      </c>
      <c r="BJ1331" s="19" t="s">
        <v>76</v>
      </c>
      <c r="BK1331" s="218">
        <f>ROUND(I1331*H1331,2)</f>
        <v>0</v>
      </c>
      <c r="BL1331" s="19" t="s">
        <v>182</v>
      </c>
      <c r="BM1331" s="217" t="s">
        <v>1423</v>
      </c>
    </row>
    <row r="1332" s="2" customFormat="1">
      <c r="A1332" s="40"/>
      <c r="B1332" s="41"/>
      <c r="C1332" s="42"/>
      <c r="D1332" s="219" t="s">
        <v>184</v>
      </c>
      <c r="E1332" s="42"/>
      <c r="F1332" s="220" t="s">
        <v>1424</v>
      </c>
      <c r="G1332" s="42"/>
      <c r="H1332" s="42"/>
      <c r="I1332" s="221"/>
      <c r="J1332" s="42"/>
      <c r="K1332" s="42"/>
      <c r="L1332" s="46"/>
      <c r="M1332" s="222"/>
      <c r="N1332" s="223"/>
      <c r="O1332" s="86"/>
      <c r="P1332" s="86"/>
      <c r="Q1332" s="86"/>
      <c r="R1332" s="86"/>
      <c r="S1332" s="86"/>
      <c r="T1332" s="87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T1332" s="19" t="s">
        <v>184</v>
      </c>
      <c r="AU1332" s="19" t="s">
        <v>78</v>
      </c>
    </row>
    <row r="1333" s="13" customFormat="1">
      <c r="A1333" s="13"/>
      <c r="B1333" s="224"/>
      <c r="C1333" s="225"/>
      <c r="D1333" s="226" t="s">
        <v>186</v>
      </c>
      <c r="E1333" s="227" t="s">
        <v>19</v>
      </c>
      <c r="F1333" s="228" t="s">
        <v>187</v>
      </c>
      <c r="G1333" s="225"/>
      <c r="H1333" s="227" t="s">
        <v>19</v>
      </c>
      <c r="I1333" s="229"/>
      <c r="J1333" s="225"/>
      <c r="K1333" s="225"/>
      <c r="L1333" s="230"/>
      <c r="M1333" s="231"/>
      <c r="N1333" s="232"/>
      <c r="O1333" s="232"/>
      <c r="P1333" s="232"/>
      <c r="Q1333" s="232"/>
      <c r="R1333" s="232"/>
      <c r="S1333" s="232"/>
      <c r="T1333" s="23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4" t="s">
        <v>186</v>
      </c>
      <c r="AU1333" s="234" t="s">
        <v>78</v>
      </c>
      <c r="AV1333" s="13" t="s">
        <v>76</v>
      </c>
      <c r="AW1333" s="13" t="s">
        <v>188</v>
      </c>
      <c r="AX1333" s="13" t="s">
        <v>68</v>
      </c>
      <c r="AY1333" s="234" t="s">
        <v>175</v>
      </c>
    </row>
    <row r="1334" s="13" customFormat="1">
      <c r="A1334" s="13"/>
      <c r="B1334" s="224"/>
      <c r="C1334" s="225"/>
      <c r="D1334" s="226" t="s">
        <v>186</v>
      </c>
      <c r="E1334" s="227" t="s">
        <v>19</v>
      </c>
      <c r="F1334" s="228" t="s">
        <v>189</v>
      </c>
      <c r="G1334" s="225"/>
      <c r="H1334" s="227" t="s">
        <v>19</v>
      </c>
      <c r="I1334" s="229"/>
      <c r="J1334" s="225"/>
      <c r="K1334" s="225"/>
      <c r="L1334" s="230"/>
      <c r="M1334" s="231"/>
      <c r="N1334" s="232"/>
      <c r="O1334" s="232"/>
      <c r="P1334" s="232"/>
      <c r="Q1334" s="232"/>
      <c r="R1334" s="232"/>
      <c r="S1334" s="232"/>
      <c r="T1334" s="23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4" t="s">
        <v>186</v>
      </c>
      <c r="AU1334" s="234" t="s">
        <v>78</v>
      </c>
      <c r="AV1334" s="13" t="s">
        <v>76</v>
      </c>
      <c r="AW1334" s="13" t="s">
        <v>188</v>
      </c>
      <c r="AX1334" s="13" t="s">
        <v>68</v>
      </c>
      <c r="AY1334" s="234" t="s">
        <v>175</v>
      </c>
    </row>
    <row r="1335" s="13" customFormat="1">
      <c r="A1335" s="13"/>
      <c r="B1335" s="224"/>
      <c r="C1335" s="225"/>
      <c r="D1335" s="226" t="s">
        <v>186</v>
      </c>
      <c r="E1335" s="227" t="s">
        <v>19</v>
      </c>
      <c r="F1335" s="228" t="s">
        <v>1411</v>
      </c>
      <c r="G1335" s="225"/>
      <c r="H1335" s="227" t="s">
        <v>19</v>
      </c>
      <c r="I1335" s="229"/>
      <c r="J1335" s="225"/>
      <c r="K1335" s="225"/>
      <c r="L1335" s="230"/>
      <c r="M1335" s="231"/>
      <c r="N1335" s="232"/>
      <c r="O1335" s="232"/>
      <c r="P1335" s="232"/>
      <c r="Q1335" s="232"/>
      <c r="R1335" s="232"/>
      <c r="S1335" s="232"/>
      <c r="T1335" s="23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4" t="s">
        <v>186</v>
      </c>
      <c r="AU1335" s="234" t="s">
        <v>78</v>
      </c>
      <c r="AV1335" s="13" t="s">
        <v>76</v>
      </c>
      <c r="AW1335" s="13" t="s">
        <v>188</v>
      </c>
      <c r="AX1335" s="13" t="s">
        <v>68</v>
      </c>
      <c r="AY1335" s="234" t="s">
        <v>175</v>
      </c>
    </row>
    <row r="1336" s="14" customFormat="1">
      <c r="A1336" s="14"/>
      <c r="B1336" s="235"/>
      <c r="C1336" s="236"/>
      <c r="D1336" s="226" t="s">
        <v>186</v>
      </c>
      <c r="E1336" s="237" t="s">
        <v>19</v>
      </c>
      <c r="F1336" s="238" t="s">
        <v>1425</v>
      </c>
      <c r="G1336" s="236"/>
      <c r="H1336" s="239">
        <v>290</v>
      </c>
      <c r="I1336" s="240"/>
      <c r="J1336" s="236"/>
      <c r="K1336" s="236"/>
      <c r="L1336" s="241"/>
      <c r="M1336" s="242"/>
      <c r="N1336" s="243"/>
      <c r="O1336" s="243"/>
      <c r="P1336" s="243"/>
      <c r="Q1336" s="243"/>
      <c r="R1336" s="243"/>
      <c r="S1336" s="243"/>
      <c r="T1336" s="24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45" t="s">
        <v>186</v>
      </c>
      <c r="AU1336" s="245" t="s">
        <v>78</v>
      </c>
      <c r="AV1336" s="14" t="s">
        <v>78</v>
      </c>
      <c r="AW1336" s="14" t="s">
        <v>188</v>
      </c>
      <c r="AX1336" s="14" t="s">
        <v>68</v>
      </c>
      <c r="AY1336" s="245" t="s">
        <v>175</v>
      </c>
    </row>
    <row r="1337" s="15" customFormat="1">
      <c r="A1337" s="15"/>
      <c r="B1337" s="246"/>
      <c r="C1337" s="247"/>
      <c r="D1337" s="226" t="s">
        <v>186</v>
      </c>
      <c r="E1337" s="248" t="s">
        <v>19</v>
      </c>
      <c r="F1337" s="249" t="s">
        <v>191</v>
      </c>
      <c r="G1337" s="247"/>
      <c r="H1337" s="250">
        <v>290</v>
      </c>
      <c r="I1337" s="251"/>
      <c r="J1337" s="247"/>
      <c r="K1337" s="247"/>
      <c r="L1337" s="252"/>
      <c r="M1337" s="253"/>
      <c r="N1337" s="254"/>
      <c r="O1337" s="254"/>
      <c r="P1337" s="254"/>
      <c r="Q1337" s="254"/>
      <c r="R1337" s="254"/>
      <c r="S1337" s="254"/>
      <c r="T1337" s="25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56" t="s">
        <v>186</v>
      </c>
      <c r="AU1337" s="256" t="s">
        <v>78</v>
      </c>
      <c r="AV1337" s="15" t="s">
        <v>182</v>
      </c>
      <c r="AW1337" s="15" t="s">
        <v>188</v>
      </c>
      <c r="AX1337" s="15" t="s">
        <v>76</v>
      </c>
      <c r="AY1337" s="256" t="s">
        <v>175</v>
      </c>
    </row>
    <row r="1338" s="2" customFormat="1" ht="24.15" customHeight="1">
      <c r="A1338" s="40"/>
      <c r="B1338" s="41"/>
      <c r="C1338" s="206" t="s">
        <v>1426</v>
      </c>
      <c r="D1338" s="206" t="s">
        <v>177</v>
      </c>
      <c r="E1338" s="207" t="s">
        <v>1427</v>
      </c>
      <c r="F1338" s="208" t="s">
        <v>1428</v>
      </c>
      <c r="G1338" s="209" t="s">
        <v>402</v>
      </c>
      <c r="H1338" s="210">
        <v>150</v>
      </c>
      <c r="I1338" s="211"/>
      <c r="J1338" s="212">
        <f>ROUND(I1338*H1338,2)</f>
        <v>0</v>
      </c>
      <c r="K1338" s="208" t="s">
        <v>181</v>
      </c>
      <c r="L1338" s="46"/>
      <c r="M1338" s="213" t="s">
        <v>19</v>
      </c>
      <c r="N1338" s="214" t="s">
        <v>39</v>
      </c>
      <c r="O1338" s="86"/>
      <c r="P1338" s="215">
        <f>O1338*H1338</f>
        <v>0</v>
      </c>
      <c r="Q1338" s="215">
        <v>0</v>
      </c>
      <c r="R1338" s="215">
        <f>Q1338*H1338</f>
        <v>0</v>
      </c>
      <c r="S1338" s="215">
        <v>0</v>
      </c>
      <c r="T1338" s="216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17" t="s">
        <v>182</v>
      </c>
      <c r="AT1338" s="217" t="s">
        <v>177</v>
      </c>
      <c r="AU1338" s="217" t="s">
        <v>78</v>
      </c>
      <c r="AY1338" s="19" t="s">
        <v>175</v>
      </c>
      <c r="BE1338" s="218">
        <f>IF(N1338="základní",J1338,0)</f>
        <v>0</v>
      </c>
      <c r="BF1338" s="218">
        <f>IF(N1338="snížená",J1338,0)</f>
        <v>0</v>
      </c>
      <c r="BG1338" s="218">
        <f>IF(N1338="zákl. přenesená",J1338,0)</f>
        <v>0</v>
      </c>
      <c r="BH1338" s="218">
        <f>IF(N1338="sníž. přenesená",J1338,0)</f>
        <v>0</v>
      </c>
      <c r="BI1338" s="218">
        <f>IF(N1338="nulová",J1338,0)</f>
        <v>0</v>
      </c>
      <c r="BJ1338" s="19" t="s">
        <v>76</v>
      </c>
      <c r="BK1338" s="218">
        <f>ROUND(I1338*H1338,2)</f>
        <v>0</v>
      </c>
      <c r="BL1338" s="19" t="s">
        <v>182</v>
      </c>
      <c r="BM1338" s="217" t="s">
        <v>1429</v>
      </c>
    </row>
    <row r="1339" s="2" customFormat="1">
      <c r="A1339" s="40"/>
      <c r="B1339" s="41"/>
      <c r="C1339" s="42"/>
      <c r="D1339" s="219" t="s">
        <v>184</v>
      </c>
      <c r="E1339" s="42"/>
      <c r="F1339" s="220" t="s">
        <v>1430</v>
      </c>
      <c r="G1339" s="42"/>
      <c r="H1339" s="42"/>
      <c r="I1339" s="221"/>
      <c r="J1339" s="42"/>
      <c r="K1339" s="42"/>
      <c r="L1339" s="46"/>
      <c r="M1339" s="222"/>
      <c r="N1339" s="223"/>
      <c r="O1339" s="86"/>
      <c r="P1339" s="86"/>
      <c r="Q1339" s="86"/>
      <c r="R1339" s="86"/>
      <c r="S1339" s="86"/>
      <c r="T1339" s="87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T1339" s="19" t="s">
        <v>184</v>
      </c>
      <c r="AU1339" s="19" t="s">
        <v>78</v>
      </c>
    </row>
    <row r="1340" s="13" customFormat="1">
      <c r="A1340" s="13"/>
      <c r="B1340" s="224"/>
      <c r="C1340" s="225"/>
      <c r="D1340" s="226" t="s">
        <v>186</v>
      </c>
      <c r="E1340" s="227" t="s">
        <v>19</v>
      </c>
      <c r="F1340" s="228" t="s">
        <v>187</v>
      </c>
      <c r="G1340" s="225"/>
      <c r="H1340" s="227" t="s">
        <v>19</v>
      </c>
      <c r="I1340" s="229"/>
      <c r="J1340" s="225"/>
      <c r="K1340" s="225"/>
      <c r="L1340" s="230"/>
      <c r="M1340" s="231"/>
      <c r="N1340" s="232"/>
      <c r="O1340" s="232"/>
      <c r="P1340" s="232"/>
      <c r="Q1340" s="232"/>
      <c r="R1340" s="232"/>
      <c r="S1340" s="232"/>
      <c r="T1340" s="23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34" t="s">
        <v>186</v>
      </c>
      <c r="AU1340" s="234" t="s">
        <v>78</v>
      </c>
      <c r="AV1340" s="13" t="s">
        <v>76</v>
      </c>
      <c r="AW1340" s="13" t="s">
        <v>188</v>
      </c>
      <c r="AX1340" s="13" t="s">
        <v>68</v>
      </c>
      <c r="AY1340" s="234" t="s">
        <v>175</v>
      </c>
    </row>
    <row r="1341" s="13" customFormat="1">
      <c r="A1341" s="13"/>
      <c r="B1341" s="224"/>
      <c r="C1341" s="225"/>
      <c r="D1341" s="226" t="s">
        <v>186</v>
      </c>
      <c r="E1341" s="227" t="s">
        <v>19</v>
      </c>
      <c r="F1341" s="228" t="s">
        <v>189</v>
      </c>
      <c r="G1341" s="225"/>
      <c r="H1341" s="227" t="s">
        <v>19</v>
      </c>
      <c r="I1341" s="229"/>
      <c r="J1341" s="225"/>
      <c r="K1341" s="225"/>
      <c r="L1341" s="230"/>
      <c r="M1341" s="231"/>
      <c r="N1341" s="232"/>
      <c r="O1341" s="232"/>
      <c r="P1341" s="232"/>
      <c r="Q1341" s="232"/>
      <c r="R1341" s="232"/>
      <c r="S1341" s="232"/>
      <c r="T1341" s="23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34" t="s">
        <v>186</v>
      </c>
      <c r="AU1341" s="234" t="s">
        <v>78</v>
      </c>
      <c r="AV1341" s="13" t="s">
        <v>76</v>
      </c>
      <c r="AW1341" s="13" t="s">
        <v>188</v>
      </c>
      <c r="AX1341" s="13" t="s">
        <v>68</v>
      </c>
      <c r="AY1341" s="234" t="s">
        <v>175</v>
      </c>
    </row>
    <row r="1342" s="13" customFormat="1">
      <c r="A1342" s="13"/>
      <c r="B1342" s="224"/>
      <c r="C1342" s="225"/>
      <c r="D1342" s="226" t="s">
        <v>186</v>
      </c>
      <c r="E1342" s="227" t="s">
        <v>19</v>
      </c>
      <c r="F1342" s="228" t="s">
        <v>1411</v>
      </c>
      <c r="G1342" s="225"/>
      <c r="H1342" s="227" t="s">
        <v>19</v>
      </c>
      <c r="I1342" s="229"/>
      <c r="J1342" s="225"/>
      <c r="K1342" s="225"/>
      <c r="L1342" s="230"/>
      <c r="M1342" s="231"/>
      <c r="N1342" s="232"/>
      <c r="O1342" s="232"/>
      <c r="P1342" s="232"/>
      <c r="Q1342" s="232"/>
      <c r="R1342" s="232"/>
      <c r="S1342" s="232"/>
      <c r="T1342" s="23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4" t="s">
        <v>186</v>
      </c>
      <c r="AU1342" s="234" t="s">
        <v>78</v>
      </c>
      <c r="AV1342" s="13" t="s">
        <v>76</v>
      </c>
      <c r="AW1342" s="13" t="s">
        <v>188</v>
      </c>
      <c r="AX1342" s="13" t="s">
        <v>68</v>
      </c>
      <c r="AY1342" s="234" t="s">
        <v>175</v>
      </c>
    </row>
    <row r="1343" s="14" customFormat="1">
      <c r="A1343" s="14"/>
      <c r="B1343" s="235"/>
      <c r="C1343" s="236"/>
      <c r="D1343" s="226" t="s">
        <v>186</v>
      </c>
      <c r="E1343" s="237" t="s">
        <v>19</v>
      </c>
      <c r="F1343" s="238" t="s">
        <v>1431</v>
      </c>
      <c r="G1343" s="236"/>
      <c r="H1343" s="239">
        <v>150</v>
      </c>
      <c r="I1343" s="240"/>
      <c r="J1343" s="236"/>
      <c r="K1343" s="236"/>
      <c r="L1343" s="241"/>
      <c r="M1343" s="242"/>
      <c r="N1343" s="243"/>
      <c r="O1343" s="243"/>
      <c r="P1343" s="243"/>
      <c r="Q1343" s="243"/>
      <c r="R1343" s="243"/>
      <c r="S1343" s="243"/>
      <c r="T1343" s="24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45" t="s">
        <v>186</v>
      </c>
      <c r="AU1343" s="245" t="s">
        <v>78</v>
      </c>
      <c r="AV1343" s="14" t="s">
        <v>78</v>
      </c>
      <c r="AW1343" s="14" t="s">
        <v>188</v>
      </c>
      <c r="AX1343" s="14" t="s">
        <v>68</v>
      </c>
      <c r="AY1343" s="245" t="s">
        <v>175</v>
      </c>
    </row>
    <row r="1344" s="15" customFormat="1">
      <c r="A1344" s="15"/>
      <c r="B1344" s="246"/>
      <c r="C1344" s="247"/>
      <c r="D1344" s="226" t="s">
        <v>186</v>
      </c>
      <c r="E1344" s="248" t="s">
        <v>19</v>
      </c>
      <c r="F1344" s="249" t="s">
        <v>191</v>
      </c>
      <c r="G1344" s="247"/>
      <c r="H1344" s="250">
        <v>150</v>
      </c>
      <c r="I1344" s="251"/>
      <c r="J1344" s="247"/>
      <c r="K1344" s="247"/>
      <c r="L1344" s="252"/>
      <c r="M1344" s="253"/>
      <c r="N1344" s="254"/>
      <c r="O1344" s="254"/>
      <c r="P1344" s="254"/>
      <c r="Q1344" s="254"/>
      <c r="R1344" s="254"/>
      <c r="S1344" s="254"/>
      <c r="T1344" s="25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56" t="s">
        <v>186</v>
      </c>
      <c r="AU1344" s="256" t="s">
        <v>78</v>
      </c>
      <c r="AV1344" s="15" t="s">
        <v>182</v>
      </c>
      <c r="AW1344" s="15" t="s">
        <v>188</v>
      </c>
      <c r="AX1344" s="15" t="s">
        <v>76</v>
      </c>
      <c r="AY1344" s="256" t="s">
        <v>175</v>
      </c>
    </row>
    <row r="1345" s="2" customFormat="1" ht="24.15" customHeight="1">
      <c r="A1345" s="40"/>
      <c r="B1345" s="41"/>
      <c r="C1345" s="206" t="s">
        <v>1432</v>
      </c>
      <c r="D1345" s="206" t="s">
        <v>177</v>
      </c>
      <c r="E1345" s="207" t="s">
        <v>1433</v>
      </c>
      <c r="F1345" s="208" t="s">
        <v>1434</v>
      </c>
      <c r="G1345" s="209" t="s">
        <v>402</v>
      </c>
      <c r="H1345" s="210">
        <v>100</v>
      </c>
      <c r="I1345" s="211"/>
      <c r="J1345" s="212">
        <f>ROUND(I1345*H1345,2)</f>
        <v>0</v>
      </c>
      <c r="K1345" s="208" t="s">
        <v>181</v>
      </c>
      <c r="L1345" s="46"/>
      <c r="M1345" s="213" t="s">
        <v>19</v>
      </c>
      <c r="N1345" s="214" t="s">
        <v>39</v>
      </c>
      <c r="O1345" s="86"/>
      <c r="P1345" s="215">
        <f>O1345*H1345</f>
        <v>0</v>
      </c>
      <c r="Q1345" s="215">
        <v>0</v>
      </c>
      <c r="R1345" s="215">
        <f>Q1345*H1345</f>
        <v>0</v>
      </c>
      <c r="S1345" s="215">
        <v>0</v>
      </c>
      <c r="T1345" s="216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17" t="s">
        <v>182</v>
      </c>
      <c r="AT1345" s="217" t="s">
        <v>177</v>
      </c>
      <c r="AU1345" s="217" t="s">
        <v>78</v>
      </c>
      <c r="AY1345" s="19" t="s">
        <v>175</v>
      </c>
      <c r="BE1345" s="218">
        <f>IF(N1345="základní",J1345,0)</f>
        <v>0</v>
      </c>
      <c r="BF1345" s="218">
        <f>IF(N1345="snížená",J1345,0)</f>
        <v>0</v>
      </c>
      <c r="BG1345" s="218">
        <f>IF(N1345="zákl. přenesená",J1345,0)</f>
        <v>0</v>
      </c>
      <c r="BH1345" s="218">
        <f>IF(N1345="sníž. přenesená",J1345,0)</f>
        <v>0</v>
      </c>
      <c r="BI1345" s="218">
        <f>IF(N1345="nulová",J1345,0)</f>
        <v>0</v>
      </c>
      <c r="BJ1345" s="19" t="s">
        <v>76</v>
      </c>
      <c r="BK1345" s="218">
        <f>ROUND(I1345*H1345,2)</f>
        <v>0</v>
      </c>
      <c r="BL1345" s="19" t="s">
        <v>182</v>
      </c>
      <c r="BM1345" s="217" t="s">
        <v>1435</v>
      </c>
    </row>
    <row r="1346" s="2" customFormat="1">
      <c r="A1346" s="40"/>
      <c r="B1346" s="41"/>
      <c r="C1346" s="42"/>
      <c r="D1346" s="219" t="s">
        <v>184</v>
      </c>
      <c r="E1346" s="42"/>
      <c r="F1346" s="220" t="s">
        <v>1436</v>
      </c>
      <c r="G1346" s="42"/>
      <c r="H1346" s="42"/>
      <c r="I1346" s="221"/>
      <c r="J1346" s="42"/>
      <c r="K1346" s="42"/>
      <c r="L1346" s="46"/>
      <c r="M1346" s="222"/>
      <c r="N1346" s="223"/>
      <c r="O1346" s="86"/>
      <c r="P1346" s="86"/>
      <c r="Q1346" s="86"/>
      <c r="R1346" s="86"/>
      <c r="S1346" s="86"/>
      <c r="T1346" s="87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184</v>
      </c>
      <c r="AU1346" s="19" t="s">
        <v>78</v>
      </c>
    </row>
    <row r="1347" s="13" customFormat="1">
      <c r="A1347" s="13"/>
      <c r="B1347" s="224"/>
      <c r="C1347" s="225"/>
      <c r="D1347" s="226" t="s">
        <v>186</v>
      </c>
      <c r="E1347" s="227" t="s">
        <v>19</v>
      </c>
      <c r="F1347" s="228" t="s">
        <v>187</v>
      </c>
      <c r="G1347" s="225"/>
      <c r="H1347" s="227" t="s">
        <v>19</v>
      </c>
      <c r="I1347" s="229"/>
      <c r="J1347" s="225"/>
      <c r="K1347" s="225"/>
      <c r="L1347" s="230"/>
      <c r="M1347" s="231"/>
      <c r="N1347" s="232"/>
      <c r="O1347" s="232"/>
      <c r="P1347" s="232"/>
      <c r="Q1347" s="232"/>
      <c r="R1347" s="232"/>
      <c r="S1347" s="232"/>
      <c r="T1347" s="23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4" t="s">
        <v>186</v>
      </c>
      <c r="AU1347" s="234" t="s">
        <v>78</v>
      </c>
      <c r="AV1347" s="13" t="s">
        <v>76</v>
      </c>
      <c r="AW1347" s="13" t="s">
        <v>188</v>
      </c>
      <c r="AX1347" s="13" t="s">
        <v>68</v>
      </c>
      <c r="AY1347" s="234" t="s">
        <v>175</v>
      </c>
    </row>
    <row r="1348" s="13" customFormat="1">
      <c r="A1348" s="13"/>
      <c r="B1348" s="224"/>
      <c r="C1348" s="225"/>
      <c r="D1348" s="226" t="s">
        <v>186</v>
      </c>
      <c r="E1348" s="227" t="s">
        <v>19</v>
      </c>
      <c r="F1348" s="228" t="s">
        <v>189</v>
      </c>
      <c r="G1348" s="225"/>
      <c r="H1348" s="227" t="s">
        <v>19</v>
      </c>
      <c r="I1348" s="229"/>
      <c r="J1348" s="225"/>
      <c r="K1348" s="225"/>
      <c r="L1348" s="230"/>
      <c r="M1348" s="231"/>
      <c r="N1348" s="232"/>
      <c r="O1348" s="232"/>
      <c r="P1348" s="232"/>
      <c r="Q1348" s="232"/>
      <c r="R1348" s="232"/>
      <c r="S1348" s="232"/>
      <c r="T1348" s="23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4" t="s">
        <v>186</v>
      </c>
      <c r="AU1348" s="234" t="s">
        <v>78</v>
      </c>
      <c r="AV1348" s="13" t="s">
        <v>76</v>
      </c>
      <c r="AW1348" s="13" t="s">
        <v>188</v>
      </c>
      <c r="AX1348" s="13" t="s">
        <v>68</v>
      </c>
      <c r="AY1348" s="234" t="s">
        <v>175</v>
      </c>
    </row>
    <row r="1349" s="13" customFormat="1">
      <c r="A1349" s="13"/>
      <c r="B1349" s="224"/>
      <c r="C1349" s="225"/>
      <c r="D1349" s="226" t="s">
        <v>186</v>
      </c>
      <c r="E1349" s="227" t="s">
        <v>19</v>
      </c>
      <c r="F1349" s="228" t="s">
        <v>1411</v>
      </c>
      <c r="G1349" s="225"/>
      <c r="H1349" s="227" t="s">
        <v>19</v>
      </c>
      <c r="I1349" s="229"/>
      <c r="J1349" s="225"/>
      <c r="K1349" s="225"/>
      <c r="L1349" s="230"/>
      <c r="M1349" s="231"/>
      <c r="N1349" s="232"/>
      <c r="O1349" s="232"/>
      <c r="P1349" s="232"/>
      <c r="Q1349" s="232"/>
      <c r="R1349" s="232"/>
      <c r="S1349" s="232"/>
      <c r="T1349" s="23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4" t="s">
        <v>186</v>
      </c>
      <c r="AU1349" s="234" t="s">
        <v>78</v>
      </c>
      <c r="AV1349" s="13" t="s">
        <v>76</v>
      </c>
      <c r="AW1349" s="13" t="s">
        <v>188</v>
      </c>
      <c r="AX1349" s="13" t="s">
        <v>68</v>
      </c>
      <c r="AY1349" s="234" t="s">
        <v>175</v>
      </c>
    </row>
    <row r="1350" s="14" customFormat="1">
      <c r="A1350" s="14"/>
      <c r="B1350" s="235"/>
      <c r="C1350" s="236"/>
      <c r="D1350" s="226" t="s">
        <v>186</v>
      </c>
      <c r="E1350" s="237" t="s">
        <v>19</v>
      </c>
      <c r="F1350" s="238" t="s">
        <v>1437</v>
      </c>
      <c r="G1350" s="236"/>
      <c r="H1350" s="239">
        <v>100</v>
      </c>
      <c r="I1350" s="240"/>
      <c r="J1350" s="236"/>
      <c r="K1350" s="236"/>
      <c r="L1350" s="241"/>
      <c r="M1350" s="242"/>
      <c r="N1350" s="243"/>
      <c r="O1350" s="243"/>
      <c r="P1350" s="243"/>
      <c r="Q1350" s="243"/>
      <c r="R1350" s="243"/>
      <c r="S1350" s="243"/>
      <c r="T1350" s="24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45" t="s">
        <v>186</v>
      </c>
      <c r="AU1350" s="245" t="s">
        <v>78</v>
      </c>
      <c r="AV1350" s="14" t="s">
        <v>78</v>
      </c>
      <c r="AW1350" s="14" t="s">
        <v>188</v>
      </c>
      <c r="AX1350" s="14" t="s">
        <v>68</v>
      </c>
      <c r="AY1350" s="245" t="s">
        <v>175</v>
      </c>
    </row>
    <row r="1351" s="15" customFormat="1">
      <c r="A1351" s="15"/>
      <c r="B1351" s="246"/>
      <c r="C1351" s="247"/>
      <c r="D1351" s="226" t="s">
        <v>186</v>
      </c>
      <c r="E1351" s="248" t="s">
        <v>19</v>
      </c>
      <c r="F1351" s="249" t="s">
        <v>191</v>
      </c>
      <c r="G1351" s="247"/>
      <c r="H1351" s="250">
        <v>100</v>
      </c>
      <c r="I1351" s="251"/>
      <c r="J1351" s="247"/>
      <c r="K1351" s="247"/>
      <c r="L1351" s="252"/>
      <c r="M1351" s="253"/>
      <c r="N1351" s="254"/>
      <c r="O1351" s="254"/>
      <c r="P1351" s="254"/>
      <c r="Q1351" s="254"/>
      <c r="R1351" s="254"/>
      <c r="S1351" s="254"/>
      <c r="T1351" s="25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56" t="s">
        <v>186</v>
      </c>
      <c r="AU1351" s="256" t="s">
        <v>78</v>
      </c>
      <c r="AV1351" s="15" t="s">
        <v>182</v>
      </c>
      <c r="AW1351" s="15" t="s">
        <v>188</v>
      </c>
      <c r="AX1351" s="15" t="s">
        <v>76</v>
      </c>
      <c r="AY1351" s="256" t="s">
        <v>175</v>
      </c>
    </row>
    <row r="1352" s="2" customFormat="1" ht="24.15" customHeight="1">
      <c r="A1352" s="40"/>
      <c r="B1352" s="41"/>
      <c r="C1352" s="206" t="s">
        <v>1438</v>
      </c>
      <c r="D1352" s="206" t="s">
        <v>177</v>
      </c>
      <c r="E1352" s="207" t="s">
        <v>1439</v>
      </c>
      <c r="F1352" s="208" t="s">
        <v>1440</v>
      </c>
      <c r="G1352" s="209" t="s">
        <v>402</v>
      </c>
      <c r="H1352" s="210">
        <v>80</v>
      </c>
      <c r="I1352" s="211"/>
      <c r="J1352" s="212">
        <f>ROUND(I1352*H1352,2)</f>
        <v>0</v>
      </c>
      <c r="K1352" s="208" t="s">
        <v>181</v>
      </c>
      <c r="L1352" s="46"/>
      <c r="M1352" s="213" t="s">
        <v>19</v>
      </c>
      <c r="N1352" s="214" t="s">
        <v>39</v>
      </c>
      <c r="O1352" s="86"/>
      <c r="P1352" s="215">
        <f>O1352*H1352</f>
        <v>0</v>
      </c>
      <c r="Q1352" s="215">
        <v>0</v>
      </c>
      <c r="R1352" s="215">
        <f>Q1352*H1352</f>
        <v>0</v>
      </c>
      <c r="S1352" s="215">
        <v>0</v>
      </c>
      <c r="T1352" s="216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17" t="s">
        <v>182</v>
      </c>
      <c r="AT1352" s="217" t="s">
        <v>177</v>
      </c>
      <c r="AU1352" s="217" t="s">
        <v>78</v>
      </c>
      <c r="AY1352" s="19" t="s">
        <v>175</v>
      </c>
      <c r="BE1352" s="218">
        <f>IF(N1352="základní",J1352,0)</f>
        <v>0</v>
      </c>
      <c r="BF1352" s="218">
        <f>IF(N1352="snížená",J1352,0)</f>
        <v>0</v>
      </c>
      <c r="BG1352" s="218">
        <f>IF(N1352="zákl. přenesená",J1352,0)</f>
        <v>0</v>
      </c>
      <c r="BH1352" s="218">
        <f>IF(N1352="sníž. přenesená",J1352,0)</f>
        <v>0</v>
      </c>
      <c r="BI1352" s="218">
        <f>IF(N1352="nulová",J1352,0)</f>
        <v>0</v>
      </c>
      <c r="BJ1352" s="19" t="s">
        <v>76</v>
      </c>
      <c r="BK1352" s="218">
        <f>ROUND(I1352*H1352,2)</f>
        <v>0</v>
      </c>
      <c r="BL1352" s="19" t="s">
        <v>182</v>
      </c>
      <c r="BM1352" s="217" t="s">
        <v>1441</v>
      </c>
    </row>
    <row r="1353" s="2" customFormat="1">
      <c r="A1353" s="40"/>
      <c r="B1353" s="41"/>
      <c r="C1353" s="42"/>
      <c r="D1353" s="219" t="s">
        <v>184</v>
      </c>
      <c r="E1353" s="42"/>
      <c r="F1353" s="220" t="s">
        <v>1442</v>
      </c>
      <c r="G1353" s="42"/>
      <c r="H1353" s="42"/>
      <c r="I1353" s="221"/>
      <c r="J1353" s="42"/>
      <c r="K1353" s="42"/>
      <c r="L1353" s="46"/>
      <c r="M1353" s="222"/>
      <c r="N1353" s="223"/>
      <c r="O1353" s="86"/>
      <c r="P1353" s="86"/>
      <c r="Q1353" s="86"/>
      <c r="R1353" s="86"/>
      <c r="S1353" s="86"/>
      <c r="T1353" s="87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184</v>
      </c>
      <c r="AU1353" s="19" t="s">
        <v>78</v>
      </c>
    </row>
    <row r="1354" s="13" customFormat="1">
      <c r="A1354" s="13"/>
      <c r="B1354" s="224"/>
      <c r="C1354" s="225"/>
      <c r="D1354" s="226" t="s">
        <v>186</v>
      </c>
      <c r="E1354" s="227" t="s">
        <v>19</v>
      </c>
      <c r="F1354" s="228" t="s">
        <v>187</v>
      </c>
      <c r="G1354" s="225"/>
      <c r="H1354" s="227" t="s">
        <v>19</v>
      </c>
      <c r="I1354" s="229"/>
      <c r="J1354" s="225"/>
      <c r="K1354" s="225"/>
      <c r="L1354" s="230"/>
      <c r="M1354" s="231"/>
      <c r="N1354" s="232"/>
      <c r="O1354" s="232"/>
      <c r="P1354" s="232"/>
      <c r="Q1354" s="232"/>
      <c r="R1354" s="232"/>
      <c r="S1354" s="232"/>
      <c r="T1354" s="23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4" t="s">
        <v>186</v>
      </c>
      <c r="AU1354" s="234" t="s">
        <v>78</v>
      </c>
      <c r="AV1354" s="13" t="s">
        <v>76</v>
      </c>
      <c r="AW1354" s="13" t="s">
        <v>188</v>
      </c>
      <c r="AX1354" s="13" t="s">
        <v>68</v>
      </c>
      <c r="AY1354" s="234" t="s">
        <v>175</v>
      </c>
    </row>
    <row r="1355" s="13" customFormat="1">
      <c r="A1355" s="13"/>
      <c r="B1355" s="224"/>
      <c r="C1355" s="225"/>
      <c r="D1355" s="226" t="s">
        <v>186</v>
      </c>
      <c r="E1355" s="227" t="s">
        <v>19</v>
      </c>
      <c r="F1355" s="228" t="s">
        <v>189</v>
      </c>
      <c r="G1355" s="225"/>
      <c r="H1355" s="227" t="s">
        <v>19</v>
      </c>
      <c r="I1355" s="229"/>
      <c r="J1355" s="225"/>
      <c r="K1355" s="225"/>
      <c r="L1355" s="230"/>
      <c r="M1355" s="231"/>
      <c r="N1355" s="232"/>
      <c r="O1355" s="232"/>
      <c r="P1355" s="232"/>
      <c r="Q1355" s="232"/>
      <c r="R1355" s="232"/>
      <c r="S1355" s="232"/>
      <c r="T1355" s="23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4" t="s">
        <v>186</v>
      </c>
      <c r="AU1355" s="234" t="s">
        <v>78</v>
      </c>
      <c r="AV1355" s="13" t="s">
        <v>76</v>
      </c>
      <c r="AW1355" s="13" t="s">
        <v>188</v>
      </c>
      <c r="AX1355" s="13" t="s">
        <v>68</v>
      </c>
      <c r="AY1355" s="234" t="s">
        <v>175</v>
      </c>
    </row>
    <row r="1356" s="13" customFormat="1">
      <c r="A1356" s="13"/>
      <c r="B1356" s="224"/>
      <c r="C1356" s="225"/>
      <c r="D1356" s="226" t="s">
        <v>186</v>
      </c>
      <c r="E1356" s="227" t="s">
        <v>19</v>
      </c>
      <c r="F1356" s="228" t="s">
        <v>1411</v>
      </c>
      <c r="G1356" s="225"/>
      <c r="H1356" s="227" t="s">
        <v>19</v>
      </c>
      <c r="I1356" s="229"/>
      <c r="J1356" s="225"/>
      <c r="K1356" s="225"/>
      <c r="L1356" s="230"/>
      <c r="M1356" s="231"/>
      <c r="N1356" s="232"/>
      <c r="O1356" s="232"/>
      <c r="P1356" s="232"/>
      <c r="Q1356" s="232"/>
      <c r="R1356" s="232"/>
      <c r="S1356" s="232"/>
      <c r="T1356" s="23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4" t="s">
        <v>186</v>
      </c>
      <c r="AU1356" s="234" t="s">
        <v>78</v>
      </c>
      <c r="AV1356" s="13" t="s">
        <v>76</v>
      </c>
      <c r="AW1356" s="13" t="s">
        <v>188</v>
      </c>
      <c r="AX1356" s="13" t="s">
        <v>68</v>
      </c>
      <c r="AY1356" s="234" t="s">
        <v>175</v>
      </c>
    </row>
    <row r="1357" s="14" customFormat="1">
      <c r="A1357" s="14"/>
      <c r="B1357" s="235"/>
      <c r="C1357" s="236"/>
      <c r="D1357" s="226" t="s">
        <v>186</v>
      </c>
      <c r="E1357" s="237" t="s">
        <v>19</v>
      </c>
      <c r="F1357" s="238" t="s">
        <v>1443</v>
      </c>
      <c r="G1357" s="236"/>
      <c r="H1357" s="239">
        <v>80</v>
      </c>
      <c r="I1357" s="240"/>
      <c r="J1357" s="236"/>
      <c r="K1357" s="236"/>
      <c r="L1357" s="241"/>
      <c r="M1357" s="242"/>
      <c r="N1357" s="243"/>
      <c r="O1357" s="243"/>
      <c r="P1357" s="243"/>
      <c r="Q1357" s="243"/>
      <c r="R1357" s="243"/>
      <c r="S1357" s="243"/>
      <c r="T1357" s="24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45" t="s">
        <v>186</v>
      </c>
      <c r="AU1357" s="245" t="s">
        <v>78</v>
      </c>
      <c r="AV1357" s="14" t="s">
        <v>78</v>
      </c>
      <c r="AW1357" s="14" t="s">
        <v>188</v>
      </c>
      <c r="AX1357" s="14" t="s">
        <v>68</v>
      </c>
      <c r="AY1357" s="245" t="s">
        <v>175</v>
      </c>
    </row>
    <row r="1358" s="15" customFormat="1">
      <c r="A1358" s="15"/>
      <c r="B1358" s="246"/>
      <c r="C1358" s="247"/>
      <c r="D1358" s="226" t="s">
        <v>186</v>
      </c>
      <c r="E1358" s="248" t="s">
        <v>19</v>
      </c>
      <c r="F1358" s="249" t="s">
        <v>191</v>
      </c>
      <c r="G1358" s="247"/>
      <c r="H1358" s="250">
        <v>80</v>
      </c>
      <c r="I1358" s="251"/>
      <c r="J1358" s="247"/>
      <c r="K1358" s="247"/>
      <c r="L1358" s="252"/>
      <c r="M1358" s="253"/>
      <c r="N1358" s="254"/>
      <c r="O1358" s="254"/>
      <c r="P1358" s="254"/>
      <c r="Q1358" s="254"/>
      <c r="R1358" s="254"/>
      <c r="S1358" s="254"/>
      <c r="T1358" s="25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56" t="s">
        <v>186</v>
      </c>
      <c r="AU1358" s="256" t="s">
        <v>78</v>
      </c>
      <c r="AV1358" s="15" t="s">
        <v>182</v>
      </c>
      <c r="AW1358" s="15" t="s">
        <v>188</v>
      </c>
      <c r="AX1358" s="15" t="s">
        <v>76</v>
      </c>
      <c r="AY1358" s="256" t="s">
        <v>175</v>
      </c>
    </row>
    <row r="1359" s="2" customFormat="1" ht="24.15" customHeight="1">
      <c r="A1359" s="40"/>
      <c r="B1359" s="41"/>
      <c r="C1359" s="206" t="s">
        <v>1444</v>
      </c>
      <c r="D1359" s="206" t="s">
        <v>177</v>
      </c>
      <c r="E1359" s="207" t="s">
        <v>1445</v>
      </c>
      <c r="F1359" s="208" t="s">
        <v>1446</v>
      </c>
      <c r="G1359" s="209" t="s">
        <v>402</v>
      </c>
      <c r="H1359" s="210">
        <v>50</v>
      </c>
      <c r="I1359" s="211"/>
      <c r="J1359" s="212">
        <f>ROUND(I1359*H1359,2)</f>
        <v>0</v>
      </c>
      <c r="K1359" s="208" t="s">
        <v>181</v>
      </c>
      <c r="L1359" s="46"/>
      <c r="M1359" s="213" t="s">
        <v>19</v>
      </c>
      <c r="N1359" s="214" t="s">
        <v>39</v>
      </c>
      <c r="O1359" s="86"/>
      <c r="P1359" s="215">
        <f>O1359*H1359</f>
        <v>0</v>
      </c>
      <c r="Q1359" s="215">
        <v>0</v>
      </c>
      <c r="R1359" s="215">
        <f>Q1359*H1359</f>
        <v>0</v>
      </c>
      <c r="S1359" s="215">
        <v>0</v>
      </c>
      <c r="T1359" s="216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17" t="s">
        <v>182</v>
      </c>
      <c r="AT1359" s="217" t="s">
        <v>177</v>
      </c>
      <c r="AU1359" s="217" t="s">
        <v>78</v>
      </c>
      <c r="AY1359" s="19" t="s">
        <v>175</v>
      </c>
      <c r="BE1359" s="218">
        <f>IF(N1359="základní",J1359,0)</f>
        <v>0</v>
      </c>
      <c r="BF1359" s="218">
        <f>IF(N1359="snížená",J1359,0)</f>
        <v>0</v>
      </c>
      <c r="BG1359" s="218">
        <f>IF(N1359="zákl. přenesená",J1359,0)</f>
        <v>0</v>
      </c>
      <c r="BH1359" s="218">
        <f>IF(N1359="sníž. přenesená",J1359,0)</f>
        <v>0</v>
      </c>
      <c r="BI1359" s="218">
        <f>IF(N1359="nulová",J1359,0)</f>
        <v>0</v>
      </c>
      <c r="BJ1359" s="19" t="s">
        <v>76</v>
      </c>
      <c r="BK1359" s="218">
        <f>ROUND(I1359*H1359,2)</f>
        <v>0</v>
      </c>
      <c r="BL1359" s="19" t="s">
        <v>182</v>
      </c>
      <c r="BM1359" s="217" t="s">
        <v>1447</v>
      </c>
    </row>
    <row r="1360" s="2" customFormat="1">
      <c r="A1360" s="40"/>
      <c r="B1360" s="41"/>
      <c r="C1360" s="42"/>
      <c r="D1360" s="219" t="s">
        <v>184</v>
      </c>
      <c r="E1360" s="42"/>
      <c r="F1360" s="220" t="s">
        <v>1448</v>
      </c>
      <c r="G1360" s="42"/>
      <c r="H1360" s="42"/>
      <c r="I1360" s="221"/>
      <c r="J1360" s="42"/>
      <c r="K1360" s="42"/>
      <c r="L1360" s="46"/>
      <c r="M1360" s="222"/>
      <c r="N1360" s="223"/>
      <c r="O1360" s="86"/>
      <c r="P1360" s="86"/>
      <c r="Q1360" s="86"/>
      <c r="R1360" s="86"/>
      <c r="S1360" s="86"/>
      <c r="T1360" s="87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T1360" s="19" t="s">
        <v>184</v>
      </c>
      <c r="AU1360" s="19" t="s">
        <v>78</v>
      </c>
    </row>
    <row r="1361" s="13" customFormat="1">
      <c r="A1361" s="13"/>
      <c r="B1361" s="224"/>
      <c r="C1361" s="225"/>
      <c r="D1361" s="226" t="s">
        <v>186</v>
      </c>
      <c r="E1361" s="227" t="s">
        <v>19</v>
      </c>
      <c r="F1361" s="228" t="s">
        <v>187</v>
      </c>
      <c r="G1361" s="225"/>
      <c r="H1361" s="227" t="s">
        <v>19</v>
      </c>
      <c r="I1361" s="229"/>
      <c r="J1361" s="225"/>
      <c r="K1361" s="225"/>
      <c r="L1361" s="230"/>
      <c r="M1361" s="231"/>
      <c r="N1361" s="232"/>
      <c r="O1361" s="232"/>
      <c r="P1361" s="232"/>
      <c r="Q1361" s="232"/>
      <c r="R1361" s="232"/>
      <c r="S1361" s="232"/>
      <c r="T1361" s="23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34" t="s">
        <v>186</v>
      </c>
      <c r="AU1361" s="234" t="s">
        <v>78</v>
      </c>
      <c r="AV1361" s="13" t="s">
        <v>76</v>
      </c>
      <c r="AW1361" s="13" t="s">
        <v>188</v>
      </c>
      <c r="AX1361" s="13" t="s">
        <v>68</v>
      </c>
      <c r="AY1361" s="234" t="s">
        <v>175</v>
      </c>
    </row>
    <row r="1362" s="13" customFormat="1">
      <c r="A1362" s="13"/>
      <c r="B1362" s="224"/>
      <c r="C1362" s="225"/>
      <c r="D1362" s="226" t="s">
        <v>186</v>
      </c>
      <c r="E1362" s="227" t="s">
        <v>19</v>
      </c>
      <c r="F1362" s="228" t="s">
        <v>189</v>
      </c>
      <c r="G1362" s="225"/>
      <c r="H1362" s="227" t="s">
        <v>19</v>
      </c>
      <c r="I1362" s="229"/>
      <c r="J1362" s="225"/>
      <c r="K1362" s="225"/>
      <c r="L1362" s="230"/>
      <c r="M1362" s="231"/>
      <c r="N1362" s="232"/>
      <c r="O1362" s="232"/>
      <c r="P1362" s="232"/>
      <c r="Q1362" s="232"/>
      <c r="R1362" s="232"/>
      <c r="S1362" s="232"/>
      <c r="T1362" s="23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4" t="s">
        <v>186</v>
      </c>
      <c r="AU1362" s="234" t="s">
        <v>78</v>
      </c>
      <c r="AV1362" s="13" t="s">
        <v>76</v>
      </c>
      <c r="AW1362" s="13" t="s">
        <v>188</v>
      </c>
      <c r="AX1362" s="13" t="s">
        <v>68</v>
      </c>
      <c r="AY1362" s="234" t="s">
        <v>175</v>
      </c>
    </row>
    <row r="1363" s="13" customFormat="1">
      <c r="A1363" s="13"/>
      <c r="B1363" s="224"/>
      <c r="C1363" s="225"/>
      <c r="D1363" s="226" t="s">
        <v>186</v>
      </c>
      <c r="E1363" s="227" t="s">
        <v>19</v>
      </c>
      <c r="F1363" s="228" t="s">
        <v>1411</v>
      </c>
      <c r="G1363" s="225"/>
      <c r="H1363" s="227" t="s">
        <v>19</v>
      </c>
      <c r="I1363" s="229"/>
      <c r="J1363" s="225"/>
      <c r="K1363" s="225"/>
      <c r="L1363" s="230"/>
      <c r="M1363" s="231"/>
      <c r="N1363" s="232"/>
      <c r="O1363" s="232"/>
      <c r="P1363" s="232"/>
      <c r="Q1363" s="232"/>
      <c r="R1363" s="232"/>
      <c r="S1363" s="232"/>
      <c r="T1363" s="23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34" t="s">
        <v>186</v>
      </c>
      <c r="AU1363" s="234" t="s">
        <v>78</v>
      </c>
      <c r="AV1363" s="13" t="s">
        <v>76</v>
      </c>
      <c r="AW1363" s="13" t="s">
        <v>188</v>
      </c>
      <c r="AX1363" s="13" t="s">
        <v>68</v>
      </c>
      <c r="AY1363" s="234" t="s">
        <v>175</v>
      </c>
    </row>
    <row r="1364" s="14" customFormat="1">
      <c r="A1364" s="14"/>
      <c r="B1364" s="235"/>
      <c r="C1364" s="236"/>
      <c r="D1364" s="226" t="s">
        <v>186</v>
      </c>
      <c r="E1364" s="237" t="s">
        <v>19</v>
      </c>
      <c r="F1364" s="238" t="s">
        <v>1449</v>
      </c>
      <c r="G1364" s="236"/>
      <c r="H1364" s="239">
        <v>50</v>
      </c>
      <c r="I1364" s="240"/>
      <c r="J1364" s="236"/>
      <c r="K1364" s="236"/>
      <c r="L1364" s="241"/>
      <c r="M1364" s="242"/>
      <c r="N1364" s="243"/>
      <c r="O1364" s="243"/>
      <c r="P1364" s="243"/>
      <c r="Q1364" s="243"/>
      <c r="R1364" s="243"/>
      <c r="S1364" s="243"/>
      <c r="T1364" s="24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45" t="s">
        <v>186</v>
      </c>
      <c r="AU1364" s="245" t="s">
        <v>78</v>
      </c>
      <c r="AV1364" s="14" t="s">
        <v>78</v>
      </c>
      <c r="AW1364" s="14" t="s">
        <v>188</v>
      </c>
      <c r="AX1364" s="14" t="s">
        <v>68</v>
      </c>
      <c r="AY1364" s="245" t="s">
        <v>175</v>
      </c>
    </row>
    <row r="1365" s="15" customFormat="1">
      <c r="A1365" s="15"/>
      <c r="B1365" s="246"/>
      <c r="C1365" s="247"/>
      <c r="D1365" s="226" t="s">
        <v>186</v>
      </c>
      <c r="E1365" s="248" t="s">
        <v>19</v>
      </c>
      <c r="F1365" s="249" t="s">
        <v>191</v>
      </c>
      <c r="G1365" s="247"/>
      <c r="H1365" s="250">
        <v>50</v>
      </c>
      <c r="I1365" s="251"/>
      <c r="J1365" s="247"/>
      <c r="K1365" s="247"/>
      <c r="L1365" s="252"/>
      <c r="M1365" s="253"/>
      <c r="N1365" s="254"/>
      <c r="O1365" s="254"/>
      <c r="P1365" s="254"/>
      <c r="Q1365" s="254"/>
      <c r="R1365" s="254"/>
      <c r="S1365" s="254"/>
      <c r="T1365" s="25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56" t="s">
        <v>186</v>
      </c>
      <c r="AU1365" s="256" t="s">
        <v>78</v>
      </c>
      <c r="AV1365" s="15" t="s">
        <v>182</v>
      </c>
      <c r="AW1365" s="15" t="s">
        <v>188</v>
      </c>
      <c r="AX1365" s="15" t="s">
        <v>76</v>
      </c>
      <c r="AY1365" s="256" t="s">
        <v>175</v>
      </c>
    </row>
    <row r="1366" s="2" customFormat="1" ht="24.15" customHeight="1">
      <c r="A1366" s="40"/>
      <c r="B1366" s="41"/>
      <c r="C1366" s="206" t="s">
        <v>1450</v>
      </c>
      <c r="D1366" s="206" t="s">
        <v>177</v>
      </c>
      <c r="E1366" s="207" t="s">
        <v>1451</v>
      </c>
      <c r="F1366" s="208" t="s">
        <v>1452</v>
      </c>
      <c r="G1366" s="209" t="s">
        <v>402</v>
      </c>
      <c r="H1366" s="210">
        <v>40</v>
      </c>
      <c r="I1366" s="211"/>
      <c r="J1366" s="212">
        <f>ROUND(I1366*H1366,2)</f>
        <v>0</v>
      </c>
      <c r="K1366" s="208" t="s">
        <v>181</v>
      </c>
      <c r="L1366" s="46"/>
      <c r="M1366" s="213" t="s">
        <v>19</v>
      </c>
      <c r="N1366" s="214" t="s">
        <v>39</v>
      </c>
      <c r="O1366" s="86"/>
      <c r="P1366" s="215">
        <f>O1366*H1366</f>
        <v>0</v>
      </c>
      <c r="Q1366" s="215">
        <v>0</v>
      </c>
      <c r="R1366" s="215">
        <f>Q1366*H1366</f>
        <v>0</v>
      </c>
      <c r="S1366" s="215">
        <v>0</v>
      </c>
      <c r="T1366" s="216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17" t="s">
        <v>182</v>
      </c>
      <c r="AT1366" s="217" t="s">
        <v>177</v>
      </c>
      <c r="AU1366" s="217" t="s">
        <v>78</v>
      </c>
      <c r="AY1366" s="19" t="s">
        <v>175</v>
      </c>
      <c r="BE1366" s="218">
        <f>IF(N1366="základní",J1366,0)</f>
        <v>0</v>
      </c>
      <c r="BF1366" s="218">
        <f>IF(N1366="snížená",J1366,0)</f>
        <v>0</v>
      </c>
      <c r="BG1366" s="218">
        <f>IF(N1366="zákl. přenesená",J1366,0)</f>
        <v>0</v>
      </c>
      <c r="BH1366" s="218">
        <f>IF(N1366="sníž. přenesená",J1366,0)</f>
        <v>0</v>
      </c>
      <c r="BI1366" s="218">
        <f>IF(N1366="nulová",J1366,0)</f>
        <v>0</v>
      </c>
      <c r="BJ1366" s="19" t="s">
        <v>76</v>
      </c>
      <c r="BK1366" s="218">
        <f>ROUND(I1366*H1366,2)</f>
        <v>0</v>
      </c>
      <c r="BL1366" s="19" t="s">
        <v>182</v>
      </c>
      <c r="BM1366" s="217" t="s">
        <v>1453</v>
      </c>
    </row>
    <row r="1367" s="2" customFormat="1">
      <c r="A1367" s="40"/>
      <c r="B1367" s="41"/>
      <c r="C1367" s="42"/>
      <c r="D1367" s="219" t="s">
        <v>184</v>
      </c>
      <c r="E1367" s="42"/>
      <c r="F1367" s="220" t="s">
        <v>1454</v>
      </c>
      <c r="G1367" s="42"/>
      <c r="H1367" s="42"/>
      <c r="I1367" s="221"/>
      <c r="J1367" s="42"/>
      <c r="K1367" s="42"/>
      <c r="L1367" s="46"/>
      <c r="M1367" s="222"/>
      <c r="N1367" s="223"/>
      <c r="O1367" s="86"/>
      <c r="P1367" s="86"/>
      <c r="Q1367" s="86"/>
      <c r="R1367" s="86"/>
      <c r="S1367" s="86"/>
      <c r="T1367" s="87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9" t="s">
        <v>184</v>
      </c>
      <c r="AU1367" s="19" t="s">
        <v>78</v>
      </c>
    </row>
    <row r="1368" s="13" customFormat="1">
      <c r="A1368" s="13"/>
      <c r="B1368" s="224"/>
      <c r="C1368" s="225"/>
      <c r="D1368" s="226" t="s">
        <v>186</v>
      </c>
      <c r="E1368" s="227" t="s">
        <v>19</v>
      </c>
      <c r="F1368" s="228" t="s">
        <v>187</v>
      </c>
      <c r="G1368" s="225"/>
      <c r="H1368" s="227" t="s">
        <v>19</v>
      </c>
      <c r="I1368" s="229"/>
      <c r="J1368" s="225"/>
      <c r="K1368" s="225"/>
      <c r="L1368" s="230"/>
      <c r="M1368" s="231"/>
      <c r="N1368" s="232"/>
      <c r="O1368" s="232"/>
      <c r="P1368" s="232"/>
      <c r="Q1368" s="232"/>
      <c r="R1368" s="232"/>
      <c r="S1368" s="232"/>
      <c r="T1368" s="23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4" t="s">
        <v>186</v>
      </c>
      <c r="AU1368" s="234" t="s">
        <v>78</v>
      </c>
      <c r="AV1368" s="13" t="s">
        <v>76</v>
      </c>
      <c r="AW1368" s="13" t="s">
        <v>188</v>
      </c>
      <c r="AX1368" s="13" t="s">
        <v>68</v>
      </c>
      <c r="AY1368" s="234" t="s">
        <v>175</v>
      </c>
    </row>
    <row r="1369" s="13" customFormat="1">
      <c r="A1369" s="13"/>
      <c r="B1369" s="224"/>
      <c r="C1369" s="225"/>
      <c r="D1369" s="226" t="s">
        <v>186</v>
      </c>
      <c r="E1369" s="227" t="s">
        <v>19</v>
      </c>
      <c r="F1369" s="228" t="s">
        <v>189</v>
      </c>
      <c r="G1369" s="225"/>
      <c r="H1369" s="227" t="s">
        <v>19</v>
      </c>
      <c r="I1369" s="229"/>
      <c r="J1369" s="225"/>
      <c r="K1369" s="225"/>
      <c r="L1369" s="230"/>
      <c r="M1369" s="231"/>
      <c r="N1369" s="232"/>
      <c r="O1369" s="232"/>
      <c r="P1369" s="232"/>
      <c r="Q1369" s="232"/>
      <c r="R1369" s="232"/>
      <c r="S1369" s="232"/>
      <c r="T1369" s="23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4" t="s">
        <v>186</v>
      </c>
      <c r="AU1369" s="234" t="s">
        <v>78</v>
      </c>
      <c r="AV1369" s="13" t="s">
        <v>76</v>
      </c>
      <c r="AW1369" s="13" t="s">
        <v>188</v>
      </c>
      <c r="AX1369" s="13" t="s">
        <v>68</v>
      </c>
      <c r="AY1369" s="234" t="s">
        <v>175</v>
      </c>
    </row>
    <row r="1370" s="13" customFormat="1">
      <c r="A1370" s="13"/>
      <c r="B1370" s="224"/>
      <c r="C1370" s="225"/>
      <c r="D1370" s="226" t="s">
        <v>186</v>
      </c>
      <c r="E1370" s="227" t="s">
        <v>19</v>
      </c>
      <c r="F1370" s="228" t="s">
        <v>1411</v>
      </c>
      <c r="G1370" s="225"/>
      <c r="H1370" s="227" t="s">
        <v>19</v>
      </c>
      <c r="I1370" s="229"/>
      <c r="J1370" s="225"/>
      <c r="K1370" s="225"/>
      <c r="L1370" s="230"/>
      <c r="M1370" s="231"/>
      <c r="N1370" s="232"/>
      <c r="O1370" s="232"/>
      <c r="P1370" s="232"/>
      <c r="Q1370" s="232"/>
      <c r="R1370" s="232"/>
      <c r="S1370" s="232"/>
      <c r="T1370" s="23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34" t="s">
        <v>186</v>
      </c>
      <c r="AU1370" s="234" t="s">
        <v>78</v>
      </c>
      <c r="AV1370" s="13" t="s">
        <v>76</v>
      </c>
      <c r="AW1370" s="13" t="s">
        <v>188</v>
      </c>
      <c r="AX1370" s="13" t="s">
        <v>68</v>
      </c>
      <c r="AY1370" s="234" t="s">
        <v>175</v>
      </c>
    </row>
    <row r="1371" s="14" customFormat="1">
      <c r="A1371" s="14"/>
      <c r="B1371" s="235"/>
      <c r="C1371" s="236"/>
      <c r="D1371" s="226" t="s">
        <v>186</v>
      </c>
      <c r="E1371" s="237" t="s">
        <v>19</v>
      </c>
      <c r="F1371" s="238" t="s">
        <v>1455</v>
      </c>
      <c r="G1371" s="236"/>
      <c r="H1371" s="239">
        <v>40</v>
      </c>
      <c r="I1371" s="240"/>
      <c r="J1371" s="236"/>
      <c r="K1371" s="236"/>
      <c r="L1371" s="241"/>
      <c r="M1371" s="242"/>
      <c r="N1371" s="243"/>
      <c r="O1371" s="243"/>
      <c r="P1371" s="243"/>
      <c r="Q1371" s="243"/>
      <c r="R1371" s="243"/>
      <c r="S1371" s="243"/>
      <c r="T1371" s="24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45" t="s">
        <v>186</v>
      </c>
      <c r="AU1371" s="245" t="s">
        <v>78</v>
      </c>
      <c r="AV1371" s="14" t="s">
        <v>78</v>
      </c>
      <c r="AW1371" s="14" t="s">
        <v>188</v>
      </c>
      <c r="AX1371" s="14" t="s">
        <v>68</v>
      </c>
      <c r="AY1371" s="245" t="s">
        <v>175</v>
      </c>
    </row>
    <row r="1372" s="15" customFormat="1">
      <c r="A1372" s="15"/>
      <c r="B1372" s="246"/>
      <c r="C1372" s="247"/>
      <c r="D1372" s="226" t="s">
        <v>186</v>
      </c>
      <c r="E1372" s="248" t="s">
        <v>19</v>
      </c>
      <c r="F1372" s="249" t="s">
        <v>191</v>
      </c>
      <c r="G1372" s="247"/>
      <c r="H1372" s="250">
        <v>40</v>
      </c>
      <c r="I1372" s="251"/>
      <c r="J1372" s="247"/>
      <c r="K1372" s="247"/>
      <c r="L1372" s="252"/>
      <c r="M1372" s="253"/>
      <c r="N1372" s="254"/>
      <c r="O1372" s="254"/>
      <c r="P1372" s="254"/>
      <c r="Q1372" s="254"/>
      <c r="R1372" s="254"/>
      <c r="S1372" s="254"/>
      <c r="T1372" s="25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56" t="s">
        <v>186</v>
      </c>
      <c r="AU1372" s="256" t="s">
        <v>78</v>
      </c>
      <c r="AV1372" s="15" t="s">
        <v>182</v>
      </c>
      <c r="AW1372" s="15" t="s">
        <v>188</v>
      </c>
      <c r="AX1372" s="15" t="s">
        <v>76</v>
      </c>
      <c r="AY1372" s="256" t="s">
        <v>175</v>
      </c>
    </row>
    <row r="1373" s="2" customFormat="1" ht="24.15" customHeight="1">
      <c r="A1373" s="40"/>
      <c r="B1373" s="41"/>
      <c r="C1373" s="206" t="s">
        <v>1456</v>
      </c>
      <c r="D1373" s="206" t="s">
        <v>177</v>
      </c>
      <c r="E1373" s="207" t="s">
        <v>1457</v>
      </c>
      <c r="F1373" s="208" t="s">
        <v>1458</v>
      </c>
      <c r="G1373" s="209" t="s">
        <v>402</v>
      </c>
      <c r="H1373" s="210">
        <v>30</v>
      </c>
      <c r="I1373" s="211"/>
      <c r="J1373" s="212">
        <f>ROUND(I1373*H1373,2)</f>
        <v>0</v>
      </c>
      <c r="K1373" s="208" t="s">
        <v>181</v>
      </c>
      <c r="L1373" s="46"/>
      <c r="M1373" s="213" t="s">
        <v>19</v>
      </c>
      <c r="N1373" s="214" t="s">
        <v>39</v>
      </c>
      <c r="O1373" s="86"/>
      <c r="P1373" s="215">
        <f>O1373*H1373</f>
        <v>0</v>
      </c>
      <c r="Q1373" s="215">
        <v>0</v>
      </c>
      <c r="R1373" s="215">
        <f>Q1373*H1373</f>
        <v>0</v>
      </c>
      <c r="S1373" s="215">
        <v>0</v>
      </c>
      <c r="T1373" s="216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17" t="s">
        <v>182</v>
      </c>
      <c r="AT1373" s="217" t="s">
        <v>177</v>
      </c>
      <c r="AU1373" s="217" t="s">
        <v>78</v>
      </c>
      <c r="AY1373" s="19" t="s">
        <v>175</v>
      </c>
      <c r="BE1373" s="218">
        <f>IF(N1373="základní",J1373,0)</f>
        <v>0</v>
      </c>
      <c r="BF1373" s="218">
        <f>IF(N1373="snížená",J1373,0)</f>
        <v>0</v>
      </c>
      <c r="BG1373" s="218">
        <f>IF(N1373="zákl. přenesená",J1373,0)</f>
        <v>0</v>
      </c>
      <c r="BH1373" s="218">
        <f>IF(N1373="sníž. přenesená",J1373,0)</f>
        <v>0</v>
      </c>
      <c r="BI1373" s="218">
        <f>IF(N1373="nulová",J1373,0)</f>
        <v>0</v>
      </c>
      <c r="BJ1373" s="19" t="s">
        <v>76</v>
      </c>
      <c r="BK1373" s="218">
        <f>ROUND(I1373*H1373,2)</f>
        <v>0</v>
      </c>
      <c r="BL1373" s="19" t="s">
        <v>182</v>
      </c>
      <c r="BM1373" s="217" t="s">
        <v>1459</v>
      </c>
    </row>
    <row r="1374" s="2" customFormat="1">
      <c r="A1374" s="40"/>
      <c r="B1374" s="41"/>
      <c r="C1374" s="42"/>
      <c r="D1374" s="219" t="s">
        <v>184</v>
      </c>
      <c r="E1374" s="42"/>
      <c r="F1374" s="220" t="s">
        <v>1460</v>
      </c>
      <c r="G1374" s="42"/>
      <c r="H1374" s="42"/>
      <c r="I1374" s="221"/>
      <c r="J1374" s="42"/>
      <c r="K1374" s="42"/>
      <c r="L1374" s="46"/>
      <c r="M1374" s="222"/>
      <c r="N1374" s="223"/>
      <c r="O1374" s="86"/>
      <c r="P1374" s="86"/>
      <c r="Q1374" s="86"/>
      <c r="R1374" s="86"/>
      <c r="S1374" s="86"/>
      <c r="T1374" s="87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T1374" s="19" t="s">
        <v>184</v>
      </c>
      <c r="AU1374" s="19" t="s">
        <v>78</v>
      </c>
    </row>
    <row r="1375" s="13" customFormat="1">
      <c r="A1375" s="13"/>
      <c r="B1375" s="224"/>
      <c r="C1375" s="225"/>
      <c r="D1375" s="226" t="s">
        <v>186</v>
      </c>
      <c r="E1375" s="227" t="s">
        <v>19</v>
      </c>
      <c r="F1375" s="228" t="s">
        <v>187</v>
      </c>
      <c r="G1375" s="225"/>
      <c r="H1375" s="227" t="s">
        <v>19</v>
      </c>
      <c r="I1375" s="229"/>
      <c r="J1375" s="225"/>
      <c r="K1375" s="225"/>
      <c r="L1375" s="230"/>
      <c r="M1375" s="231"/>
      <c r="N1375" s="232"/>
      <c r="O1375" s="232"/>
      <c r="P1375" s="232"/>
      <c r="Q1375" s="232"/>
      <c r="R1375" s="232"/>
      <c r="S1375" s="232"/>
      <c r="T1375" s="23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34" t="s">
        <v>186</v>
      </c>
      <c r="AU1375" s="234" t="s">
        <v>78</v>
      </c>
      <c r="AV1375" s="13" t="s">
        <v>76</v>
      </c>
      <c r="AW1375" s="13" t="s">
        <v>188</v>
      </c>
      <c r="AX1375" s="13" t="s">
        <v>68</v>
      </c>
      <c r="AY1375" s="234" t="s">
        <v>175</v>
      </c>
    </row>
    <row r="1376" s="13" customFormat="1">
      <c r="A1376" s="13"/>
      <c r="B1376" s="224"/>
      <c r="C1376" s="225"/>
      <c r="D1376" s="226" t="s">
        <v>186</v>
      </c>
      <c r="E1376" s="227" t="s">
        <v>19</v>
      </c>
      <c r="F1376" s="228" t="s">
        <v>189</v>
      </c>
      <c r="G1376" s="225"/>
      <c r="H1376" s="227" t="s">
        <v>19</v>
      </c>
      <c r="I1376" s="229"/>
      <c r="J1376" s="225"/>
      <c r="K1376" s="225"/>
      <c r="L1376" s="230"/>
      <c r="M1376" s="231"/>
      <c r="N1376" s="232"/>
      <c r="O1376" s="232"/>
      <c r="P1376" s="232"/>
      <c r="Q1376" s="232"/>
      <c r="R1376" s="232"/>
      <c r="S1376" s="232"/>
      <c r="T1376" s="23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4" t="s">
        <v>186</v>
      </c>
      <c r="AU1376" s="234" t="s">
        <v>78</v>
      </c>
      <c r="AV1376" s="13" t="s">
        <v>76</v>
      </c>
      <c r="AW1376" s="13" t="s">
        <v>188</v>
      </c>
      <c r="AX1376" s="13" t="s">
        <v>68</v>
      </c>
      <c r="AY1376" s="234" t="s">
        <v>175</v>
      </c>
    </row>
    <row r="1377" s="13" customFormat="1">
      <c r="A1377" s="13"/>
      <c r="B1377" s="224"/>
      <c r="C1377" s="225"/>
      <c r="D1377" s="226" t="s">
        <v>186</v>
      </c>
      <c r="E1377" s="227" t="s">
        <v>19</v>
      </c>
      <c r="F1377" s="228" t="s">
        <v>1411</v>
      </c>
      <c r="G1377" s="225"/>
      <c r="H1377" s="227" t="s">
        <v>19</v>
      </c>
      <c r="I1377" s="229"/>
      <c r="J1377" s="225"/>
      <c r="K1377" s="225"/>
      <c r="L1377" s="230"/>
      <c r="M1377" s="231"/>
      <c r="N1377" s="232"/>
      <c r="O1377" s="232"/>
      <c r="P1377" s="232"/>
      <c r="Q1377" s="232"/>
      <c r="R1377" s="232"/>
      <c r="S1377" s="232"/>
      <c r="T1377" s="23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4" t="s">
        <v>186</v>
      </c>
      <c r="AU1377" s="234" t="s">
        <v>78</v>
      </c>
      <c r="AV1377" s="13" t="s">
        <v>76</v>
      </c>
      <c r="AW1377" s="13" t="s">
        <v>188</v>
      </c>
      <c r="AX1377" s="13" t="s">
        <v>68</v>
      </c>
      <c r="AY1377" s="234" t="s">
        <v>175</v>
      </c>
    </row>
    <row r="1378" s="14" customFormat="1">
      <c r="A1378" s="14"/>
      <c r="B1378" s="235"/>
      <c r="C1378" s="236"/>
      <c r="D1378" s="226" t="s">
        <v>186</v>
      </c>
      <c r="E1378" s="237" t="s">
        <v>19</v>
      </c>
      <c r="F1378" s="238" t="s">
        <v>1461</v>
      </c>
      <c r="G1378" s="236"/>
      <c r="H1378" s="239">
        <v>30</v>
      </c>
      <c r="I1378" s="240"/>
      <c r="J1378" s="236"/>
      <c r="K1378" s="236"/>
      <c r="L1378" s="241"/>
      <c r="M1378" s="242"/>
      <c r="N1378" s="243"/>
      <c r="O1378" s="243"/>
      <c r="P1378" s="243"/>
      <c r="Q1378" s="243"/>
      <c r="R1378" s="243"/>
      <c r="S1378" s="243"/>
      <c r="T1378" s="24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45" t="s">
        <v>186</v>
      </c>
      <c r="AU1378" s="245" t="s">
        <v>78</v>
      </c>
      <c r="AV1378" s="14" t="s">
        <v>78</v>
      </c>
      <c r="AW1378" s="14" t="s">
        <v>188</v>
      </c>
      <c r="AX1378" s="14" t="s">
        <v>68</v>
      </c>
      <c r="AY1378" s="245" t="s">
        <v>175</v>
      </c>
    </row>
    <row r="1379" s="15" customFormat="1">
      <c r="A1379" s="15"/>
      <c r="B1379" s="246"/>
      <c r="C1379" s="247"/>
      <c r="D1379" s="226" t="s">
        <v>186</v>
      </c>
      <c r="E1379" s="248" t="s">
        <v>19</v>
      </c>
      <c r="F1379" s="249" t="s">
        <v>191</v>
      </c>
      <c r="G1379" s="247"/>
      <c r="H1379" s="250">
        <v>30</v>
      </c>
      <c r="I1379" s="251"/>
      <c r="J1379" s="247"/>
      <c r="K1379" s="247"/>
      <c r="L1379" s="252"/>
      <c r="M1379" s="253"/>
      <c r="N1379" s="254"/>
      <c r="O1379" s="254"/>
      <c r="P1379" s="254"/>
      <c r="Q1379" s="254"/>
      <c r="R1379" s="254"/>
      <c r="S1379" s="254"/>
      <c r="T1379" s="25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56" t="s">
        <v>186</v>
      </c>
      <c r="AU1379" s="256" t="s">
        <v>78</v>
      </c>
      <c r="AV1379" s="15" t="s">
        <v>182</v>
      </c>
      <c r="AW1379" s="15" t="s">
        <v>188</v>
      </c>
      <c r="AX1379" s="15" t="s">
        <v>76</v>
      </c>
      <c r="AY1379" s="256" t="s">
        <v>175</v>
      </c>
    </row>
    <row r="1380" s="2" customFormat="1" ht="24.15" customHeight="1">
      <c r="A1380" s="40"/>
      <c r="B1380" s="41"/>
      <c r="C1380" s="206" t="s">
        <v>1462</v>
      </c>
      <c r="D1380" s="206" t="s">
        <v>177</v>
      </c>
      <c r="E1380" s="207" t="s">
        <v>1463</v>
      </c>
      <c r="F1380" s="208" t="s">
        <v>1464</v>
      </c>
      <c r="G1380" s="209" t="s">
        <v>402</v>
      </c>
      <c r="H1380" s="210">
        <v>10</v>
      </c>
      <c r="I1380" s="211"/>
      <c r="J1380" s="212">
        <f>ROUND(I1380*H1380,2)</f>
        <v>0</v>
      </c>
      <c r="K1380" s="208" t="s">
        <v>181</v>
      </c>
      <c r="L1380" s="46"/>
      <c r="M1380" s="213" t="s">
        <v>19</v>
      </c>
      <c r="N1380" s="214" t="s">
        <v>39</v>
      </c>
      <c r="O1380" s="86"/>
      <c r="P1380" s="215">
        <f>O1380*H1380</f>
        <v>0</v>
      </c>
      <c r="Q1380" s="215">
        <v>0</v>
      </c>
      <c r="R1380" s="215">
        <f>Q1380*H1380</f>
        <v>0</v>
      </c>
      <c r="S1380" s="215">
        <v>0</v>
      </c>
      <c r="T1380" s="216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17" t="s">
        <v>182</v>
      </c>
      <c r="AT1380" s="217" t="s">
        <v>177</v>
      </c>
      <c r="AU1380" s="217" t="s">
        <v>78</v>
      </c>
      <c r="AY1380" s="19" t="s">
        <v>175</v>
      </c>
      <c r="BE1380" s="218">
        <f>IF(N1380="základní",J1380,0)</f>
        <v>0</v>
      </c>
      <c r="BF1380" s="218">
        <f>IF(N1380="snížená",J1380,0)</f>
        <v>0</v>
      </c>
      <c r="BG1380" s="218">
        <f>IF(N1380="zákl. přenesená",J1380,0)</f>
        <v>0</v>
      </c>
      <c r="BH1380" s="218">
        <f>IF(N1380="sníž. přenesená",J1380,0)</f>
        <v>0</v>
      </c>
      <c r="BI1380" s="218">
        <f>IF(N1380="nulová",J1380,0)</f>
        <v>0</v>
      </c>
      <c r="BJ1380" s="19" t="s">
        <v>76</v>
      </c>
      <c r="BK1380" s="218">
        <f>ROUND(I1380*H1380,2)</f>
        <v>0</v>
      </c>
      <c r="BL1380" s="19" t="s">
        <v>182</v>
      </c>
      <c r="BM1380" s="217" t="s">
        <v>1465</v>
      </c>
    </row>
    <row r="1381" s="2" customFormat="1">
      <c r="A1381" s="40"/>
      <c r="B1381" s="41"/>
      <c r="C1381" s="42"/>
      <c r="D1381" s="219" t="s">
        <v>184</v>
      </c>
      <c r="E1381" s="42"/>
      <c r="F1381" s="220" t="s">
        <v>1466</v>
      </c>
      <c r="G1381" s="42"/>
      <c r="H1381" s="42"/>
      <c r="I1381" s="221"/>
      <c r="J1381" s="42"/>
      <c r="K1381" s="42"/>
      <c r="L1381" s="46"/>
      <c r="M1381" s="222"/>
      <c r="N1381" s="223"/>
      <c r="O1381" s="86"/>
      <c r="P1381" s="86"/>
      <c r="Q1381" s="86"/>
      <c r="R1381" s="86"/>
      <c r="S1381" s="86"/>
      <c r="T1381" s="87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9" t="s">
        <v>184</v>
      </c>
      <c r="AU1381" s="19" t="s">
        <v>78</v>
      </c>
    </row>
    <row r="1382" s="13" customFormat="1">
      <c r="A1382" s="13"/>
      <c r="B1382" s="224"/>
      <c r="C1382" s="225"/>
      <c r="D1382" s="226" t="s">
        <v>186</v>
      </c>
      <c r="E1382" s="227" t="s">
        <v>19</v>
      </c>
      <c r="F1382" s="228" t="s">
        <v>187</v>
      </c>
      <c r="G1382" s="225"/>
      <c r="H1382" s="227" t="s">
        <v>19</v>
      </c>
      <c r="I1382" s="229"/>
      <c r="J1382" s="225"/>
      <c r="K1382" s="225"/>
      <c r="L1382" s="230"/>
      <c r="M1382" s="231"/>
      <c r="N1382" s="232"/>
      <c r="O1382" s="232"/>
      <c r="P1382" s="232"/>
      <c r="Q1382" s="232"/>
      <c r="R1382" s="232"/>
      <c r="S1382" s="232"/>
      <c r="T1382" s="23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34" t="s">
        <v>186</v>
      </c>
      <c r="AU1382" s="234" t="s">
        <v>78</v>
      </c>
      <c r="AV1382" s="13" t="s">
        <v>76</v>
      </c>
      <c r="AW1382" s="13" t="s">
        <v>188</v>
      </c>
      <c r="AX1382" s="13" t="s">
        <v>68</v>
      </c>
      <c r="AY1382" s="234" t="s">
        <v>175</v>
      </c>
    </row>
    <row r="1383" s="13" customFormat="1">
      <c r="A1383" s="13"/>
      <c r="B1383" s="224"/>
      <c r="C1383" s="225"/>
      <c r="D1383" s="226" t="s">
        <v>186</v>
      </c>
      <c r="E1383" s="227" t="s">
        <v>19</v>
      </c>
      <c r="F1383" s="228" t="s">
        <v>189</v>
      </c>
      <c r="G1383" s="225"/>
      <c r="H1383" s="227" t="s">
        <v>19</v>
      </c>
      <c r="I1383" s="229"/>
      <c r="J1383" s="225"/>
      <c r="K1383" s="225"/>
      <c r="L1383" s="230"/>
      <c r="M1383" s="231"/>
      <c r="N1383" s="232"/>
      <c r="O1383" s="232"/>
      <c r="P1383" s="232"/>
      <c r="Q1383" s="232"/>
      <c r="R1383" s="232"/>
      <c r="S1383" s="232"/>
      <c r="T1383" s="23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4" t="s">
        <v>186</v>
      </c>
      <c r="AU1383" s="234" t="s">
        <v>78</v>
      </c>
      <c r="AV1383" s="13" t="s">
        <v>76</v>
      </c>
      <c r="AW1383" s="13" t="s">
        <v>188</v>
      </c>
      <c r="AX1383" s="13" t="s">
        <v>68</v>
      </c>
      <c r="AY1383" s="234" t="s">
        <v>175</v>
      </c>
    </row>
    <row r="1384" s="13" customFormat="1">
      <c r="A1384" s="13"/>
      <c r="B1384" s="224"/>
      <c r="C1384" s="225"/>
      <c r="D1384" s="226" t="s">
        <v>186</v>
      </c>
      <c r="E1384" s="227" t="s">
        <v>19</v>
      </c>
      <c r="F1384" s="228" t="s">
        <v>1411</v>
      </c>
      <c r="G1384" s="225"/>
      <c r="H1384" s="227" t="s">
        <v>19</v>
      </c>
      <c r="I1384" s="229"/>
      <c r="J1384" s="225"/>
      <c r="K1384" s="225"/>
      <c r="L1384" s="230"/>
      <c r="M1384" s="231"/>
      <c r="N1384" s="232"/>
      <c r="O1384" s="232"/>
      <c r="P1384" s="232"/>
      <c r="Q1384" s="232"/>
      <c r="R1384" s="232"/>
      <c r="S1384" s="232"/>
      <c r="T1384" s="23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4" t="s">
        <v>186</v>
      </c>
      <c r="AU1384" s="234" t="s">
        <v>78</v>
      </c>
      <c r="AV1384" s="13" t="s">
        <v>76</v>
      </c>
      <c r="AW1384" s="13" t="s">
        <v>188</v>
      </c>
      <c r="AX1384" s="13" t="s">
        <v>68</v>
      </c>
      <c r="AY1384" s="234" t="s">
        <v>175</v>
      </c>
    </row>
    <row r="1385" s="14" customFormat="1">
      <c r="A1385" s="14"/>
      <c r="B1385" s="235"/>
      <c r="C1385" s="236"/>
      <c r="D1385" s="226" t="s">
        <v>186</v>
      </c>
      <c r="E1385" s="237" t="s">
        <v>19</v>
      </c>
      <c r="F1385" s="238" t="s">
        <v>1467</v>
      </c>
      <c r="G1385" s="236"/>
      <c r="H1385" s="239">
        <v>10</v>
      </c>
      <c r="I1385" s="240"/>
      <c r="J1385" s="236"/>
      <c r="K1385" s="236"/>
      <c r="L1385" s="241"/>
      <c r="M1385" s="242"/>
      <c r="N1385" s="243"/>
      <c r="O1385" s="243"/>
      <c r="P1385" s="243"/>
      <c r="Q1385" s="243"/>
      <c r="R1385" s="243"/>
      <c r="S1385" s="243"/>
      <c r="T1385" s="24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45" t="s">
        <v>186</v>
      </c>
      <c r="AU1385" s="245" t="s">
        <v>78</v>
      </c>
      <c r="AV1385" s="14" t="s">
        <v>78</v>
      </c>
      <c r="AW1385" s="14" t="s">
        <v>188</v>
      </c>
      <c r="AX1385" s="14" t="s">
        <v>68</v>
      </c>
      <c r="AY1385" s="245" t="s">
        <v>175</v>
      </c>
    </row>
    <row r="1386" s="15" customFormat="1">
      <c r="A1386" s="15"/>
      <c r="B1386" s="246"/>
      <c r="C1386" s="247"/>
      <c r="D1386" s="226" t="s">
        <v>186</v>
      </c>
      <c r="E1386" s="248" t="s">
        <v>19</v>
      </c>
      <c r="F1386" s="249" t="s">
        <v>191</v>
      </c>
      <c r="G1386" s="247"/>
      <c r="H1386" s="250">
        <v>10</v>
      </c>
      <c r="I1386" s="251"/>
      <c r="J1386" s="247"/>
      <c r="K1386" s="247"/>
      <c r="L1386" s="252"/>
      <c r="M1386" s="253"/>
      <c r="N1386" s="254"/>
      <c r="O1386" s="254"/>
      <c r="P1386" s="254"/>
      <c r="Q1386" s="254"/>
      <c r="R1386" s="254"/>
      <c r="S1386" s="254"/>
      <c r="T1386" s="25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56" t="s">
        <v>186</v>
      </c>
      <c r="AU1386" s="256" t="s">
        <v>78</v>
      </c>
      <c r="AV1386" s="15" t="s">
        <v>182</v>
      </c>
      <c r="AW1386" s="15" t="s">
        <v>188</v>
      </c>
      <c r="AX1386" s="15" t="s">
        <v>76</v>
      </c>
      <c r="AY1386" s="256" t="s">
        <v>175</v>
      </c>
    </row>
    <row r="1387" s="2" customFormat="1" ht="24.15" customHeight="1">
      <c r="A1387" s="40"/>
      <c r="B1387" s="41"/>
      <c r="C1387" s="206" t="s">
        <v>1468</v>
      </c>
      <c r="D1387" s="206" t="s">
        <v>177</v>
      </c>
      <c r="E1387" s="207" t="s">
        <v>1469</v>
      </c>
      <c r="F1387" s="208" t="s">
        <v>1470</v>
      </c>
      <c r="G1387" s="209" t="s">
        <v>391</v>
      </c>
      <c r="H1387" s="210">
        <v>13</v>
      </c>
      <c r="I1387" s="211"/>
      <c r="J1387" s="212">
        <f>ROUND(I1387*H1387,2)</f>
        <v>0</v>
      </c>
      <c r="K1387" s="208" t="s">
        <v>181</v>
      </c>
      <c r="L1387" s="46"/>
      <c r="M1387" s="213" t="s">
        <v>19</v>
      </c>
      <c r="N1387" s="214" t="s">
        <v>39</v>
      </c>
      <c r="O1387" s="86"/>
      <c r="P1387" s="215">
        <f>O1387*H1387</f>
        <v>0</v>
      </c>
      <c r="Q1387" s="215">
        <v>0</v>
      </c>
      <c r="R1387" s="215">
        <f>Q1387*H1387</f>
        <v>0</v>
      </c>
      <c r="S1387" s="215">
        <v>0</v>
      </c>
      <c r="T1387" s="216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17" t="s">
        <v>182</v>
      </c>
      <c r="AT1387" s="217" t="s">
        <v>177</v>
      </c>
      <c r="AU1387" s="217" t="s">
        <v>78</v>
      </c>
      <c r="AY1387" s="19" t="s">
        <v>175</v>
      </c>
      <c r="BE1387" s="218">
        <f>IF(N1387="základní",J1387,0)</f>
        <v>0</v>
      </c>
      <c r="BF1387" s="218">
        <f>IF(N1387="snížená",J1387,0)</f>
        <v>0</v>
      </c>
      <c r="BG1387" s="218">
        <f>IF(N1387="zákl. přenesená",J1387,0)</f>
        <v>0</v>
      </c>
      <c r="BH1387" s="218">
        <f>IF(N1387="sníž. přenesená",J1387,0)</f>
        <v>0</v>
      </c>
      <c r="BI1387" s="218">
        <f>IF(N1387="nulová",J1387,0)</f>
        <v>0</v>
      </c>
      <c r="BJ1387" s="19" t="s">
        <v>76</v>
      </c>
      <c r="BK1387" s="218">
        <f>ROUND(I1387*H1387,2)</f>
        <v>0</v>
      </c>
      <c r="BL1387" s="19" t="s">
        <v>182</v>
      </c>
      <c r="BM1387" s="217" t="s">
        <v>1471</v>
      </c>
    </row>
    <row r="1388" s="2" customFormat="1">
      <c r="A1388" s="40"/>
      <c r="B1388" s="41"/>
      <c r="C1388" s="42"/>
      <c r="D1388" s="219" t="s">
        <v>184</v>
      </c>
      <c r="E1388" s="42"/>
      <c r="F1388" s="220" t="s">
        <v>1472</v>
      </c>
      <c r="G1388" s="42"/>
      <c r="H1388" s="42"/>
      <c r="I1388" s="221"/>
      <c r="J1388" s="42"/>
      <c r="K1388" s="42"/>
      <c r="L1388" s="46"/>
      <c r="M1388" s="222"/>
      <c r="N1388" s="223"/>
      <c r="O1388" s="86"/>
      <c r="P1388" s="86"/>
      <c r="Q1388" s="86"/>
      <c r="R1388" s="86"/>
      <c r="S1388" s="86"/>
      <c r="T1388" s="87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T1388" s="19" t="s">
        <v>184</v>
      </c>
      <c r="AU1388" s="19" t="s">
        <v>78</v>
      </c>
    </row>
    <row r="1389" s="13" customFormat="1">
      <c r="A1389" s="13"/>
      <c r="B1389" s="224"/>
      <c r="C1389" s="225"/>
      <c r="D1389" s="226" t="s">
        <v>186</v>
      </c>
      <c r="E1389" s="227" t="s">
        <v>19</v>
      </c>
      <c r="F1389" s="228" t="s">
        <v>187</v>
      </c>
      <c r="G1389" s="225"/>
      <c r="H1389" s="227" t="s">
        <v>19</v>
      </c>
      <c r="I1389" s="229"/>
      <c r="J1389" s="225"/>
      <c r="K1389" s="225"/>
      <c r="L1389" s="230"/>
      <c r="M1389" s="231"/>
      <c r="N1389" s="232"/>
      <c r="O1389" s="232"/>
      <c r="P1389" s="232"/>
      <c r="Q1389" s="232"/>
      <c r="R1389" s="232"/>
      <c r="S1389" s="232"/>
      <c r="T1389" s="23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4" t="s">
        <v>186</v>
      </c>
      <c r="AU1389" s="234" t="s">
        <v>78</v>
      </c>
      <c r="AV1389" s="13" t="s">
        <v>76</v>
      </c>
      <c r="AW1389" s="13" t="s">
        <v>188</v>
      </c>
      <c r="AX1389" s="13" t="s">
        <v>68</v>
      </c>
      <c r="AY1389" s="234" t="s">
        <v>175</v>
      </c>
    </row>
    <row r="1390" s="13" customFormat="1">
      <c r="A1390" s="13"/>
      <c r="B1390" s="224"/>
      <c r="C1390" s="225"/>
      <c r="D1390" s="226" t="s">
        <v>186</v>
      </c>
      <c r="E1390" s="227" t="s">
        <v>19</v>
      </c>
      <c r="F1390" s="228" t="s">
        <v>189</v>
      </c>
      <c r="G1390" s="225"/>
      <c r="H1390" s="227" t="s">
        <v>19</v>
      </c>
      <c r="I1390" s="229"/>
      <c r="J1390" s="225"/>
      <c r="K1390" s="225"/>
      <c r="L1390" s="230"/>
      <c r="M1390" s="231"/>
      <c r="N1390" s="232"/>
      <c r="O1390" s="232"/>
      <c r="P1390" s="232"/>
      <c r="Q1390" s="232"/>
      <c r="R1390" s="232"/>
      <c r="S1390" s="232"/>
      <c r="T1390" s="23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34" t="s">
        <v>186</v>
      </c>
      <c r="AU1390" s="234" t="s">
        <v>78</v>
      </c>
      <c r="AV1390" s="13" t="s">
        <v>76</v>
      </c>
      <c r="AW1390" s="13" t="s">
        <v>188</v>
      </c>
      <c r="AX1390" s="13" t="s">
        <v>68</v>
      </c>
      <c r="AY1390" s="234" t="s">
        <v>175</v>
      </c>
    </row>
    <row r="1391" s="13" customFormat="1">
      <c r="A1391" s="13"/>
      <c r="B1391" s="224"/>
      <c r="C1391" s="225"/>
      <c r="D1391" s="226" t="s">
        <v>186</v>
      </c>
      <c r="E1391" s="227" t="s">
        <v>19</v>
      </c>
      <c r="F1391" s="228" t="s">
        <v>1473</v>
      </c>
      <c r="G1391" s="225"/>
      <c r="H1391" s="227" t="s">
        <v>19</v>
      </c>
      <c r="I1391" s="229"/>
      <c r="J1391" s="225"/>
      <c r="K1391" s="225"/>
      <c r="L1391" s="230"/>
      <c r="M1391" s="231"/>
      <c r="N1391" s="232"/>
      <c r="O1391" s="232"/>
      <c r="P1391" s="232"/>
      <c r="Q1391" s="232"/>
      <c r="R1391" s="232"/>
      <c r="S1391" s="232"/>
      <c r="T1391" s="23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4" t="s">
        <v>186</v>
      </c>
      <c r="AU1391" s="234" t="s">
        <v>78</v>
      </c>
      <c r="AV1391" s="13" t="s">
        <v>76</v>
      </c>
      <c r="AW1391" s="13" t="s">
        <v>188</v>
      </c>
      <c r="AX1391" s="13" t="s">
        <v>68</v>
      </c>
      <c r="AY1391" s="234" t="s">
        <v>175</v>
      </c>
    </row>
    <row r="1392" s="14" customFormat="1">
      <c r="A1392" s="14"/>
      <c r="B1392" s="235"/>
      <c r="C1392" s="236"/>
      <c r="D1392" s="226" t="s">
        <v>186</v>
      </c>
      <c r="E1392" s="237" t="s">
        <v>19</v>
      </c>
      <c r="F1392" s="238" t="s">
        <v>1474</v>
      </c>
      <c r="G1392" s="236"/>
      <c r="H1392" s="239">
        <v>13</v>
      </c>
      <c r="I1392" s="240"/>
      <c r="J1392" s="236"/>
      <c r="K1392" s="236"/>
      <c r="L1392" s="241"/>
      <c r="M1392" s="242"/>
      <c r="N1392" s="243"/>
      <c r="O1392" s="243"/>
      <c r="P1392" s="243"/>
      <c r="Q1392" s="243"/>
      <c r="R1392" s="243"/>
      <c r="S1392" s="243"/>
      <c r="T1392" s="24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45" t="s">
        <v>186</v>
      </c>
      <c r="AU1392" s="245" t="s">
        <v>78</v>
      </c>
      <c r="AV1392" s="14" t="s">
        <v>78</v>
      </c>
      <c r="AW1392" s="14" t="s">
        <v>188</v>
      </c>
      <c r="AX1392" s="14" t="s">
        <v>68</v>
      </c>
      <c r="AY1392" s="245" t="s">
        <v>175</v>
      </c>
    </row>
    <row r="1393" s="15" customFormat="1">
      <c r="A1393" s="15"/>
      <c r="B1393" s="246"/>
      <c r="C1393" s="247"/>
      <c r="D1393" s="226" t="s">
        <v>186</v>
      </c>
      <c r="E1393" s="248" t="s">
        <v>19</v>
      </c>
      <c r="F1393" s="249" t="s">
        <v>191</v>
      </c>
      <c r="G1393" s="247"/>
      <c r="H1393" s="250">
        <v>13</v>
      </c>
      <c r="I1393" s="251"/>
      <c r="J1393" s="247"/>
      <c r="K1393" s="247"/>
      <c r="L1393" s="252"/>
      <c r="M1393" s="253"/>
      <c r="N1393" s="254"/>
      <c r="O1393" s="254"/>
      <c r="P1393" s="254"/>
      <c r="Q1393" s="254"/>
      <c r="R1393" s="254"/>
      <c r="S1393" s="254"/>
      <c r="T1393" s="25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56" t="s">
        <v>186</v>
      </c>
      <c r="AU1393" s="256" t="s">
        <v>78</v>
      </c>
      <c r="AV1393" s="15" t="s">
        <v>182</v>
      </c>
      <c r="AW1393" s="15" t="s">
        <v>188</v>
      </c>
      <c r="AX1393" s="15" t="s">
        <v>76</v>
      </c>
      <c r="AY1393" s="256" t="s">
        <v>175</v>
      </c>
    </row>
    <row r="1394" s="2" customFormat="1" ht="24.15" customHeight="1">
      <c r="A1394" s="40"/>
      <c r="B1394" s="41"/>
      <c r="C1394" s="206" t="s">
        <v>1475</v>
      </c>
      <c r="D1394" s="206" t="s">
        <v>177</v>
      </c>
      <c r="E1394" s="207" t="s">
        <v>1476</v>
      </c>
      <c r="F1394" s="208" t="s">
        <v>1477</v>
      </c>
      <c r="G1394" s="209" t="s">
        <v>391</v>
      </c>
      <c r="H1394" s="210">
        <v>12</v>
      </c>
      <c r="I1394" s="211"/>
      <c r="J1394" s="212">
        <f>ROUND(I1394*H1394,2)</f>
        <v>0</v>
      </c>
      <c r="K1394" s="208" t="s">
        <v>181</v>
      </c>
      <c r="L1394" s="46"/>
      <c r="M1394" s="213" t="s">
        <v>19</v>
      </c>
      <c r="N1394" s="214" t="s">
        <v>39</v>
      </c>
      <c r="O1394" s="86"/>
      <c r="P1394" s="215">
        <f>O1394*H1394</f>
        <v>0</v>
      </c>
      <c r="Q1394" s="215">
        <v>0</v>
      </c>
      <c r="R1394" s="215">
        <f>Q1394*H1394</f>
        <v>0</v>
      </c>
      <c r="S1394" s="215">
        <v>0</v>
      </c>
      <c r="T1394" s="216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17" t="s">
        <v>182</v>
      </c>
      <c r="AT1394" s="217" t="s">
        <v>177</v>
      </c>
      <c r="AU1394" s="217" t="s">
        <v>78</v>
      </c>
      <c r="AY1394" s="19" t="s">
        <v>175</v>
      </c>
      <c r="BE1394" s="218">
        <f>IF(N1394="základní",J1394,0)</f>
        <v>0</v>
      </c>
      <c r="BF1394" s="218">
        <f>IF(N1394="snížená",J1394,0)</f>
        <v>0</v>
      </c>
      <c r="BG1394" s="218">
        <f>IF(N1394="zákl. přenesená",J1394,0)</f>
        <v>0</v>
      </c>
      <c r="BH1394" s="218">
        <f>IF(N1394="sníž. přenesená",J1394,0)</f>
        <v>0</v>
      </c>
      <c r="BI1394" s="218">
        <f>IF(N1394="nulová",J1394,0)</f>
        <v>0</v>
      </c>
      <c r="BJ1394" s="19" t="s">
        <v>76</v>
      </c>
      <c r="BK1394" s="218">
        <f>ROUND(I1394*H1394,2)</f>
        <v>0</v>
      </c>
      <c r="BL1394" s="19" t="s">
        <v>182</v>
      </c>
      <c r="BM1394" s="217" t="s">
        <v>1478</v>
      </c>
    </row>
    <row r="1395" s="2" customFormat="1">
      <c r="A1395" s="40"/>
      <c r="B1395" s="41"/>
      <c r="C1395" s="42"/>
      <c r="D1395" s="219" t="s">
        <v>184</v>
      </c>
      <c r="E1395" s="42"/>
      <c r="F1395" s="220" t="s">
        <v>1479</v>
      </c>
      <c r="G1395" s="42"/>
      <c r="H1395" s="42"/>
      <c r="I1395" s="221"/>
      <c r="J1395" s="42"/>
      <c r="K1395" s="42"/>
      <c r="L1395" s="46"/>
      <c r="M1395" s="222"/>
      <c r="N1395" s="223"/>
      <c r="O1395" s="86"/>
      <c r="P1395" s="86"/>
      <c r="Q1395" s="86"/>
      <c r="R1395" s="86"/>
      <c r="S1395" s="86"/>
      <c r="T1395" s="87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T1395" s="19" t="s">
        <v>184</v>
      </c>
      <c r="AU1395" s="19" t="s">
        <v>78</v>
      </c>
    </row>
    <row r="1396" s="13" customFormat="1">
      <c r="A1396" s="13"/>
      <c r="B1396" s="224"/>
      <c r="C1396" s="225"/>
      <c r="D1396" s="226" t="s">
        <v>186</v>
      </c>
      <c r="E1396" s="227" t="s">
        <v>19</v>
      </c>
      <c r="F1396" s="228" t="s">
        <v>187</v>
      </c>
      <c r="G1396" s="225"/>
      <c r="H1396" s="227" t="s">
        <v>19</v>
      </c>
      <c r="I1396" s="229"/>
      <c r="J1396" s="225"/>
      <c r="K1396" s="225"/>
      <c r="L1396" s="230"/>
      <c r="M1396" s="231"/>
      <c r="N1396" s="232"/>
      <c r="O1396" s="232"/>
      <c r="P1396" s="232"/>
      <c r="Q1396" s="232"/>
      <c r="R1396" s="232"/>
      <c r="S1396" s="232"/>
      <c r="T1396" s="23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34" t="s">
        <v>186</v>
      </c>
      <c r="AU1396" s="234" t="s">
        <v>78</v>
      </c>
      <c r="AV1396" s="13" t="s">
        <v>76</v>
      </c>
      <c r="AW1396" s="13" t="s">
        <v>188</v>
      </c>
      <c r="AX1396" s="13" t="s">
        <v>68</v>
      </c>
      <c r="AY1396" s="234" t="s">
        <v>175</v>
      </c>
    </row>
    <row r="1397" s="13" customFormat="1">
      <c r="A1397" s="13"/>
      <c r="B1397" s="224"/>
      <c r="C1397" s="225"/>
      <c r="D1397" s="226" t="s">
        <v>186</v>
      </c>
      <c r="E1397" s="227" t="s">
        <v>19</v>
      </c>
      <c r="F1397" s="228" t="s">
        <v>189</v>
      </c>
      <c r="G1397" s="225"/>
      <c r="H1397" s="227" t="s">
        <v>19</v>
      </c>
      <c r="I1397" s="229"/>
      <c r="J1397" s="225"/>
      <c r="K1397" s="225"/>
      <c r="L1397" s="230"/>
      <c r="M1397" s="231"/>
      <c r="N1397" s="232"/>
      <c r="O1397" s="232"/>
      <c r="P1397" s="232"/>
      <c r="Q1397" s="232"/>
      <c r="R1397" s="232"/>
      <c r="S1397" s="232"/>
      <c r="T1397" s="23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34" t="s">
        <v>186</v>
      </c>
      <c r="AU1397" s="234" t="s">
        <v>78</v>
      </c>
      <c r="AV1397" s="13" t="s">
        <v>76</v>
      </c>
      <c r="AW1397" s="13" t="s">
        <v>188</v>
      </c>
      <c r="AX1397" s="13" t="s">
        <v>68</v>
      </c>
      <c r="AY1397" s="234" t="s">
        <v>175</v>
      </c>
    </row>
    <row r="1398" s="13" customFormat="1">
      <c r="A1398" s="13"/>
      <c r="B1398" s="224"/>
      <c r="C1398" s="225"/>
      <c r="D1398" s="226" t="s">
        <v>186</v>
      </c>
      <c r="E1398" s="227" t="s">
        <v>19</v>
      </c>
      <c r="F1398" s="228" t="s">
        <v>1473</v>
      </c>
      <c r="G1398" s="225"/>
      <c r="H1398" s="227" t="s">
        <v>19</v>
      </c>
      <c r="I1398" s="229"/>
      <c r="J1398" s="225"/>
      <c r="K1398" s="225"/>
      <c r="L1398" s="230"/>
      <c r="M1398" s="231"/>
      <c r="N1398" s="232"/>
      <c r="O1398" s="232"/>
      <c r="P1398" s="232"/>
      <c r="Q1398" s="232"/>
      <c r="R1398" s="232"/>
      <c r="S1398" s="232"/>
      <c r="T1398" s="23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4" t="s">
        <v>186</v>
      </c>
      <c r="AU1398" s="234" t="s">
        <v>78</v>
      </c>
      <c r="AV1398" s="13" t="s">
        <v>76</v>
      </c>
      <c r="AW1398" s="13" t="s">
        <v>188</v>
      </c>
      <c r="AX1398" s="13" t="s">
        <v>68</v>
      </c>
      <c r="AY1398" s="234" t="s">
        <v>175</v>
      </c>
    </row>
    <row r="1399" s="14" customFormat="1">
      <c r="A1399" s="14"/>
      <c r="B1399" s="235"/>
      <c r="C1399" s="236"/>
      <c r="D1399" s="226" t="s">
        <v>186</v>
      </c>
      <c r="E1399" s="237" t="s">
        <v>19</v>
      </c>
      <c r="F1399" s="238" t="s">
        <v>1480</v>
      </c>
      <c r="G1399" s="236"/>
      <c r="H1399" s="239">
        <v>12</v>
      </c>
      <c r="I1399" s="240"/>
      <c r="J1399" s="236"/>
      <c r="K1399" s="236"/>
      <c r="L1399" s="241"/>
      <c r="M1399" s="242"/>
      <c r="N1399" s="243"/>
      <c r="O1399" s="243"/>
      <c r="P1399" s="243"/>
      <c r="Q1399" s="243"/>
      <c r="R1399" s="243"/>
      <c r="S1399" s="243"/>
      <c r="T1399" s="24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45" t="s">
        <v>186</v>
      </c>
      <c r="AU1399" s="245" t="s">
        <v>78</v>
      </c>
      <c r="AV1399" s="14" t="s">
        <v>78</v>
      </c>
      <c r="AW1399" s="14" t="s">
        <v>188</v>
      </c>
      <c r="AX1399" s="14" t="s">
        <v>68</v>
      </c>
      <c r="AY1399" s="245" t="s">
        <v>175</v>
      </c>
    </row>
    <row r="1400" s="15" customFormat="1">
      <c r="A1400" s="15"/>
      <c r="B1400" s="246"/>
      <c r="C1400" s="247"/>
      <c r="D1400" s="226" t="s">
        <v>186</v>
      </c>
      <c r="E1400" s="248" t="s">
        <v>19</v>
      </c>
      <c r="F1400" s="249" t="s">
        <v>191</v>
      </c>
      <c r="G1400" s="247"/>
      <c r="H1400" s="250">
        <v>12</v>
      </c>
      <c r="I1400" s="251"/>
      <c r="J1400" s="247"/>
      <c r="K1400" s="247"/>
      <c r="L1400" s="252"/>
      <c r="M1400" s="253"/>
      <c r="N1400" s="254"/>
      <c r="O1400" s="254"/>
      <c r="P1400" s="254"/>
      <c r="Q1400" s="254"/>
      <c r="R1400" s="254"/>
      <c r="S1400" s="254"/>
      <c r="T1400" s="25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56" t="s">
        <v>186</v>
      </c>
      <c r="AU1400" s="256" t="s">
        <v>78</v>
      </c>
      <c r="AV1400" s="15" t="s">
        <v>182</v>
      </c>
      <c r="AW1400" s="15" t="s">
        <v>188</v>
      </c>
      <c r="AX1400" s="15" t="s">
        <v>76</v>
      </c>
      <c r="AY1400" s="256" t="s">
        <v>175</v>
      </c>
    </row>
    <row r="1401" s="2" customFormat="1" ht="24.15" customHeight="1">
      <c r="A1401" s="40"/>
      <c r="B1401" s="41"/>
      <c r="C1401" s="206" t="s">
        <v>1481</v>
      </c>
      <c r="D1401" s="206" t="s">
        <v>177</v>
      </c>
      <c r="E1401" s="207" t="s">
        <v>1482</v>
      </c>
      <c r="F1401" s="208" t="s">
        <v>1483</v>
      </c>
      <c r="G1401" s="209" t="s">
        <v>391</v>
      </c>
      <c r="H1401" s="210">
        <v>10</v>
      </c>
      <c r="I1401" s="211"/>
      <c r="J1401" s="212">
        <f>ROUND(I1401*H1401,2)</f>
        <v>0</v>
      </c>
      <c r="K1401" s="208" t="s">
        <v>181</v>
      </c>
      <c r="L1401" s="46"/>
      <c r="M1401" s="213" t="s">
        <v>19</v>
      </c>
      <c r="N1401" s="214" t="s">
        <v>39</v>
      </c>
      <c r="O1401" s="86"/>
      <c r="P1401" s="215">
        <f>O1401*H1401</f>
        <v>0</v>
      </c>
      <c r="Q1401" s="215">
        <v>0</v>
      </c>
      <c r="R1401" s="215">
        <f>Q1401*H1401</f>
        <v>0</v>
      </c>
      <c r="S1401" s="215">
        <v>0</v>
      </c>
      <c r="T1401" s="216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17" t="s">
        <v>182</v>
      </c>
      <c r="AT1401" s="217" t="s">
        <v>177</v>
      </c>
      <c r="AU1401" s="217" t="s">
        <v>78</v>
      </c>
      <c r="AY1401" s="19" t="s">
        <v>175</v>
      </c>
      <c r="BE1401" s="218">
        <f>IF(N1401="základní",J1401,0)</f>
        <v>0</v>
      </c>
      <c r="BF1401" s="218">
        <f>IF(N1401="snížená",J1401,0)</f>
        <v>0</v>
      </c>
      <c r="BG1401" s="218">
        <f>IF(N1401="zákl. přenesená",J1401,0)</f>
        <v>0</v>
      </c>
      <c r="BH1401" s="218">
        <f>IF(N1401="sníž. přenesená",J1401,0)</f>
        <v>0</v>
      </c>
      <c r="BI1401" s="218">
        <f>IF(N1401="nulová",J1401,0)</f>
        <v>0</v>
      </c>
      <c r="BJ1401" s="19" t="s">
        <v>76</v>
      </c>
      <c r="BK1401" s="218">
        <f>ROUND(I1401*H1401,2)</f>
        <v>0</v>
      </c>
      <c r="BL1401" s="19" t="s">
        <v>182</v>
      </c>
      <c r="BM1401" s="217" t="s">
        <v>1484</v>
      </c>
    </row>
    <row r="1402" s="2" customFormat="1">
      <c r="A1402" s="40"/>
      <c r="B1402" s="41"/>
      <c r="C1402" s="42"/>
      <c r="D1402" s="219" t="s">
        <v>184</v>
      </c>
      <c r="E1402" s="42"/>
      <c r="F1402" s="220" t="s">
        <v>1485</v>
      </c>
      <c r="G1402" s="42"/>
      <c r="H1402" s="42"/>
      <c r="I1402" s="221"/>
      <c r="J1402" s="42"/>
      <c r="K1402" s="42"/>
      <c r="L1402" s="46"/>
      <c r="M1402" s="222"/>
      <c r="N1402" s="223"/>
      <c r="O1402" s="86"/>
      <c r="P1402" s="86"/>
      <c r="Q1402" s="86"/>
      <c r="R1402" s="86"/>
      <c r="S1402" s="86"/>
      <c r="T1402" s="87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T1402" s="19" t="s">
        <v>184</v>
      </c>
      <c r="AU1402" s="19" t="s">
        <v>78</v>
      </c>
    </row>
    <row r="1403" s="13" customFormat="1">
      <c r="A1403" s="13"/>
      <c r="B1403" s="224"/>
      <c r="C1403" s="225"/>
      <c r="D1403" s="226" t="s">
        <v>186</v>
      </c>
      <c r="E1403" s="227" t="s">
        <v>19</v>
      </c>
      <c r="F1403" s="228" t="s">
        <v>187</v>
      </c>
      <c r="G1403" s="225"/>
      <c r="H1403" s="227" t="s">
        <v>19</v>
      </c>
      <c r="I1403" s="229"/>
      <c r="J1403" s="225"/>
      <c r="K1403" s="225"/>
      <c r="L1403" s="230"/>
      <c r="M1403" s="231"/>
      <c r="N1403" s="232"/>
      <c r="O1403" s="232"/>
      <c r="P1403" s="232"/>
      <c r="Q1403" s="232"/>
      <c r="R1403" s="232"/>
      <c r="S1403" s="232"/>
      <c r="T1403" s="23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4" t="s">
        <v>186</v>
      </c>
      <c r="AU1403" s="234" t="s">
        <v>78</v>
      </c>
      <c r="AV1403" s="13" t="s">
        <v>76</v>
      </c>
      <c r="AW1403" s="13" t="s">
        <v>188</v>
      </c>
      <c r="AX1403" s="13" t="s">
        <v>68</v>
      </c>
      <c r="AY1403" s="234" t="s">
        <v>175</v>
      </c>
    </row>
    <row r="1404" s="13" customFormat="1">
      <c r="A1404" s="13"/>
      <c r="B1404" s="224"/>
      <c r="C1404" s="225"/>
      <c r="D1404" s="226" t="s">
        <v>186</v>
      </c>
      <c r="E1404" s="227" t="s">
        <v>19</v>
      </c>
      <c r="F1404" s="228" t="s">
        <v>189</v>
      </c>
      <c r="G1404" s="225"/>
      <c r="H1404" s="227" t="s">
        <v>19</v>
      </c>
      <c r="I1404" s="229"/>
      <c r="J1404" s="225"/>
      <c r="K1404" s="225"/>
      <c r="L1404" s="230"/>
      <c r="M1404" s="231"/>
      <c r="N1404" s="232"/>
      <c r="O1404" s="232"/>
      <c r="P1404" s="232"/>
      <c r="Q1404" s="232"/>
      <c r="R1404" s="232"/>
      <c r="S1404" s="232"/>
      <c r="T1404" s="23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4" t="s">
        <v>186</v>
      </c>
      <c r="AU1404" s="234" t="s">
        <v>78</v>
      </c>
      <c r="AV1404" s="13" t="s">
        <v>76</v>
      </c>
      <c r="AW1404" s="13" t="s">
        <v>188</v>
      </c>
      <c r="AX1404" s="13" t="s">
        <v>68</v>
      </c>
      <c r="AY1404" s="234" t="s">
        <v>175</v>
      </c>
    </row>
    <row r="1405" s="13" customFormat="1">
      <c r="A1405" s="13"/>
      <c r="B1405" s="224"/>
      <c r="C1405" s="225"/>
      <c r="D1405" s="226" t="s">
        <v>186</v>
      </c>
      <c r="E1405" s="227" t="s">
        <v>19</v>
      </c>
      <c r="F1405" s="228" t="s">
        <v>1473</v>
      </c>
      <c r="G1405" s="225"/>
      <c r="H1405" s="227" t="s">
        <v>19</v>
      </c>
      <c r="I1405" s="229"/>
      <c r="J1405" s="225"/>
      <c r="K1405" s="225"/>
      <c r="L1405" s="230"/>
      <c r="M1405" s="231"/>
      <c r="N1405" s="232"/>
      <c r="O1405" s="232"/>
      <c r="P1405" s="232"/>
      <c r="Q1405" s="232"/>
      <c r="R1405" s="232"/>
      <c r="S1405" s="232"/>
      <c r="T1405" s="23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4" t="s">
        <v>186</v>
      </c>
      <c r="AU1405" s="234" t="s">
        <v>78</v>
      </c>
      <c r="AV1405" s="13" t="s">
        <v>76</v>
      </c>
      <c r="AW1405" s="13" t="s">
        <v>188</v>
      </c>
      <c r="AX1405" s="13" t="s">
        <v>68</v>
      </c>
      <c r="AY1405" s="234" t="s">
        <v>175</v>
      </c>
    </row>
    <row r="1406" s="14" customFormat="1">
      <c r="A1406" s="14"/>
      <c r="B1406" s="235"/>
      <c r="C1406" s="236"/>
      <c r="D1406" s="226" t="s">
        <v>186</v>
      </c>
      <c r="E1406" s="237" t="s">
        <v>19</v>
      </c>
      <c r="F1406" s="238" t="s">
        <v>1486</v>
      </c>
      <c r="G1406" s="236"/>
      <c r="H1406" s="239">
        <v>10</v>
      </c>
      <c r="I1406" s="240"/>
      <c r="J1406" s="236"/>
      <c r="K1406" s="236"/>
      <c r="L1406" s="241"/>
      <c r="M1406" s="242"/>
      <c r="N1406" s="243"/>
      <c r="O1406" s="243"/>
      <c r="P1406" s="243"/>
      <c r="Q1406" s="243"/>
      <c r="R1406" s="243"/>
      <c r="S1406" s="243"/>
      <c r="T1406" s="24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45" t="s">
        <v>186</v>
      </c>
      <c r="AU1406" s="245" t="s">
        <v>78</v>
      </c>
      <c r="AV1406" s="14" t="s">
        <v>78</v>
      </c>
      <c r="AW1406" s="14" t="s">
        <v>188</v>
      </c>
      <c r="AX1406" s="14" t="s">
        <v>68</v>
      </c>
      <c r="AY1406" s="245" t="s">
        <v>175</v>
      </c>
    </row>
    <row r="1407" s="15" customFormat="1">
      <c r="A1407" s="15"/>
      <c r="B1407" s="246"/>
      <c r="C1407" s="247"/>
      <c r="D1407" s="226" t="s">
        <v>186</v>
      </c>
      <c r="E1407" s="248" t="s">
        <v>19</v>
      </c>
      <c r="F1407" s="249" t="s">
        <v>191</v>
      </c>
      <c r="G1407" s="247"/>
      <c r="H1407" s="250">
        <v>10</v>
      </c>
      <c r="I1407" s="251"/>
      <c r="J1407" s="247"/>
      <c r="K1407" s="247"/>
      <c r="L1407" s="252"/>
      <c r="M1407" s="253"/>
      <c r="N1407" s="254"/>
      <c r="O1407" s="254"/>
      <c r="P1407" s="254"/>
      <c r="Q1407" s="254"/>
      <c r="R1407" s="254"/>
      <c r="S1407" s="254"/>
      <c r="T1407" s="25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56" t="s">
        <v>186</v>
      </c>
      <c r="AU1407" s="256" t="s">
        <v>78</v>
      </c>
      <c r="AV1407" s="15" t="s">
        <v>182</v>
      </c>
      <c r="AW1407" s="15" t="s">
        <v>188</v>
      </c>
      <c r="AX1407" s="15" t="s">
        <v>76</v>
      </c>
      <c r="AY1407" s="256" t="s">
        <v>175</v>
      </c>
    </row>
    <row r="1408" s="2" customFormat="1" ht="24.15" customHeight="1">
      <c r="A1408" s="40"/>
      <c r="B1408" s="41"/>
      <c r="C1408" s="206" t="s">
        <v>1487</v>
      </c>
      <c r="D1408" s="206" t="s">
        <v>177</v>
      </c>
      <c r="E1408" s="207" t="s">
        <v>1488</v>
      </c>
      <c r="F1408" s="208" t="s">
        <v>1489</v>
      </c>
      <c r="G1408" s="209" t="s">
        <v>391</v>
      </c>
      <c r="H1408" s="210">
        <v>14</v>
      </c>
      <c r="I1408" s="211"/>
      <c r="J1408" s="212">
        <f>ROUND(I1408*H1408,2)</f>
        <v>0</v>
      </c>
      <c r="K1408" s="208" t="s">
        <v>181</v>
      </c>
      <c r="L1408" s="46"/>
      <c r="M1408" s="213" t="s">
        <v>19</v>
      </c>
      <c r="N1408" s="214" t="s">
        <v>39</v>
      </c>
      <c r="O1408" s="86"/>
      <c r="P1408" s="215">
        <f>O1408*H1408</f>
        <v>0</v>
      </c>
      <c r="Q1408" s="215">
        <v>0</v>
      </c>
      <c r="R1408" s="215">
        <f>Q1408*H1408</f>
        <v>0</v>
      </c>
      <c r="S1408" s="215">
        <v>0</v>
      </c>
      <c r="T1408" s="216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17" t="s">
        <v>182</v>
      </c>
      <c r="AT1408" s="217" t="s">
        <v>177</v>
      </c>
      <c r="AU1408" s="217" t="s">
        <v>78</v>
      </c>
      <c r="AY1408" s="19" t="s">
        <v>175</v>
      </c>
      <c r="BE1408" s="218">
        <f>IF(N1408="základní",J1408,0)</f>
        <v>0</v>
      </c>
      <c r="BF1408" s="218">
        <f>IF(N1408="snížená",J1408,0)</f>
        <v>0</v>
      </c>
      <c r="BG1408" s="218">
        <f>IF(N1408="zákl. přenesená",J1408,0)</f>
        <v>0</v>
      </c>
      <c r="BH1408" s="218">
        <f>IF(N1408="sníž. přenesená",J1408,0)</f>
        <v>0</v>
      </c>
      <c r="BI1408" s="218">
        <f>IF(N1408="nulová",J1408,0)</f>
        <v>0</v>
      </c>
      <c r="BJ1408" s="19" t="s">
        <v>76</v>
      </c>
      <c r="BK1408" s="218">
        <f>ROUND(I1408*H1408,2)</f>
        <v>0</v>
      </c>
      <c r="BL1408" s="19" t="s">
        <v>182</v>
      </c>
      <c r="BM1408" s="217" t="s">
        <v>1490</v>
      </c>
    </row>
    <row r="1409" s="2" customFormat="1">
      <c r="A1409" s="40"/>
      <c r="B1409" s="41"/>
      <c r="C1409" s="42"/>
      <c r="D1409" s="219" t="s">
        <v>184</v>
      </c>
      <c r="E1409" s="42"/>
      <c r="F1409" s="220" t="s">
        <v>1491</v>
      </c>
      <c r="G1409" s="42"/>
      <c r="H1409" s="42"/>
      <c r="I1409" s="221"/>
      <c r="J1409" s="42"/>
      <c r="K1409" s="42"/>
      <c r="L1409" s="46"/>
      <c r="M1409" s="222"/>
      <c r="N1409" s="223"/>
      <c r="O1409" s="86"/>
      <c r="P1409" s="86"/>
      <c r="Q1409" s="86"/>
      <c r="R1409" s="86"/>
      <c r="S1409" s="86"/>
      <c r="T1409" s="87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T1409" s="19" t="s">
        <v>184</v>
      </c>
      <c r="AU1409" s="19" t="s">
        <v>78</v>
      </c>
    </row>
    <row r="1410" s="13" customFormat="1">
      <c r="A1410" s="13"/>
      <c r="B1410" s="224"/>
      <c r="C1410" s="225"/>
      <c r="D1410" s="226" t="s">
        <v>186</v>
      </c>
      <c r="E1410" s="227" t="s">
        <v>19</v>
      </c>
      <c r="F1410" s="228" t="s">
        <v>187</v>
      </c>
      <c r="G1410" s="225"/>
      <c r="H1410" s="227" t="s">
        <v>19</v>
      </c>
      <c r="I1410" s="229"/>
      <c r="J1410" s="225"/>
      <c r="K1410" s="225"/>
      <c r="L1410" s="230"/>
      <c r="M1410" s="231"/>
      <c r="N1410" s="232"/>
      <c r="O1410" s="232"/>
      <c r="P1410" s="232"/>
      <c r="Q1410" s="232"/>
      <c r="R1410" s="232"/>
      <c r="S1410" s="232"/>
      <c r="T1410" s="23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4" t="s">
        <v>186</v>
      </c>
      <c r="AU1410" s="234" t="s">
        <v>78</v>
      </c>
      <c r="AV1410" s="13" t="s">
        <v>76</v>
      </c>
      <c r="AW1410" s="13" t="s">
        <v>188</v>
      </c>
      <c r="AX1410" s="13" t="s">
        <v>68</v>
      </c>
      <c r="AY1410" s="234" t="s">
        <v>175</v>
      </c>
    </row>
    <row r="1411" s="13" customFormat="1">
      <c r="A1411" s="13"/>
      <c r="B1411" s="224"/>
      <c r="C1411" s="225"/>
      <c r="D1411" s="226" t="s">
        <v>186</v>
      </c>
      <c r="E1411" s="227" t="s">
        <v>19</v>
      </c>
      <c r="F1411" s="228" t="s">
        <v>189</v>
      </c>
      <c r="G1411" s="225"/>
      <c r="H1411" s="227" t="s">
        <v>19</v>
      </c>
      <c r="I1411" s="229"/>
      <c r="J1411" s="225"/>
      <c r="K1411" s="225"/>
      <c r="L1411" s="230"/>
      <c r="M1411" s="231"/>
      <c r="N1411" s="232"/>
      <c r="O1411" s="232"/>
      <c r="P1411" s="232"/>
      <c r="Q1411" s="232"/>
      <c r="R1411" s="232"/>
      <c r="S1411" s="232"/>
      <c r="T1411" s="23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34" t="s">
        <v>186</v>
      </c>
      <c r="AU1411" s="234" t="s">
        <v>78</v>
      </c>
      <c r="AV1411" s="13" t="s">
        <v>76</v>
      </c>
      <c r="AW1411" s="13" t="s">
        <v>188</v>
      </c>
      <c r="AX1411" s="13" t="s">
        <v>68</v>
      </c>
      <c r="AY1411" s="234" t="s">
        <v>175</v>
      </c>
    </row>
    <row r="1412" s="13" customFormat="1">
      <c r="A1412" s="13"/>
      <c r="B1412" s="224"/>
      <c r="C1412" s="225"/>
      <c r="D1412" s="226" t="s">
        <v>186</v>
      </c>
      <c r="E1412" s="227" t="s">
        <v>19</v>
      </c>
      <c r="F1412" s="228" t="s">
        <v>1473</v>
      </c>
      <c r="G1412" s="225"/>
      <c r="H1412" s="227" t="s">
        <v>19</v>
      </c>
      <c r="I1412" s="229"/>
      <c r="J1412" s="225"/>
      <c r="K1412" s="225"/>
      <c r="L1412" s="230"/>
      <c r="M1412" s="231"/>
      <c r="N1412" s="232"/>
      <c r="O1412" s="232"/>
      <c r="P1412" s="232"/>
      <c r="Q1412" s="232"/>
      <c r="R1412" s="232"/>
      <c r="S1412" s="232"/>
      <c r="T1412" s="23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4" t="s">
        <v>186</v>
      </c>
      <c r="AU1412" s="234" t="s">
        <v>78</v>
      </c>
      <c r="AV1412" s="13" t="s">
        <v>76</v>
      </c>
      <c r="AW1412" s="13" t="s">
        <v>188</v>
      </c>
      <c r="AX1412" s="13" t="s">
        <v>68</v>
      </c>
      <c r="AY1412" s="234" t="s">
        <v>175</v>
      </c>
    </row>
    <row r="1413" s="14" customFormat="1">
      <c r="A1413" s="14"/>
      <c r="B1413" s="235"/>
      <c r="C1413" s="236"/>
      <c r="D1413" s="226" t="s">
        <v>186</v>
      </c>
      <c r="E1413" s="237" t="s">
        <v>19</v>
      </c>
      <c r="F1413" s="238" t="s">
        <v>1492</v>
      </c>
      <c r="G1413" s="236"/>
      <c r="H1413" s="239">
        <v>14</v>
      </c>
      <c r="I1413" s="240"/>
      <c r="J1413" s="236"/>
      <c r="K1413" s="236"/>
      <c r="L1413" s="241"/>
      <c r="M1413" s="242"/>
      <c r="N1413" s="243"/>
      <c r="O1413" s="243"/>
      <c r="P1413" s="243"/>
      <c r="Q1413" s="243"/>
      <c r="R1413" s="243"/>
      <c r="S1413" s="243"/>
      <c r="T1413" s="24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45" t="s">
        <v>186</v>
      </c>
      <c r="AU1413" s="245" t="s">
        <v>78</v>
      </c>
      <c r="AV1413" s="14" t="s">
        <v>78</v>
      </c>
      <c r="AW1413" s="14" t="s">
        <v>188</v>
      </c>
      <c r="AX1413" s="14" t="s">
        <v>68</v>
      </c>
      <c r="AY1413" s="245" t="s">
        <v>175</v>
      </c>
    </row>
    <row r="1414" s="15" customFormat="1">
      <c r="A1414" s="15"/>
      <c r="B1414" s="246"/>
      <c r="C1414" s="247"/>
      <c r="D1414" s="226" t="s">
        <v>186</v>
      </c>
      <c r="E1414" s="248" t="s">
        <v>19</v>
      </c>
      <c r="F1414" s="249" t="s">
        <v>191</v>
      </c>
      <c r="G1414" s="247"/>
      <c r="H1414" s="250">
        <v>14</v>
      </c>
      <c r="I1414" s="251"/>
      <c r="J1414" s="247"/>
      <c r="K1414" s="247"/>
      <c r="L1414" s="252"/>
      <c r="M1414" s="253"/>
      <c r="N1414" s="254"/>
      <c r="O1414" s="254"/>
      <c r="P1414" s="254"/>
      <c r="Q1414" s="254"/>
      <c r="R1414" s="254"/>
      <c r="S1414" s="254"/>
      <c r="T1414" s="25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56" t="s">
        <v>186</v>
      </c>
      <c r="AU1414" s="256" t="s">
        <v>78</v>
      </c>
      <c r="AV1414" s="15" t="s">
        <v>182</v>
      </c>
      <c r="AW1414" s="15" t="s">
        <v>188</v>
      </c>
      <c r="AX1414" s="15" t="s">
        <v>76</v>
      </c>
      <c r="AY1414" s="256" t="s">
        <v>175</v>
      </c>
    </row>
    <row r="1415" s="2" customFormat="1" ht="24.15" customHeight="1">
      <c r="A1415" s="40"/>
      <c r="B1415" s="41"/>
      <c r="C1415" s="206" t="s">
        <v>1493</v>
      </c>
      <c r="D1415" s="206" t="s">
        <v>177</v>
      </c>
      <c r="E1415" s="207" t="s">
        <v>1494</v>
      </c>
      <c r="F1415" s="208" t="s">
        <v>1495</v>
      </c>
      <c r="G1415" s="209" t="s">
        <v>391</v>
      </c>
      <c r="H1415" s="210">
        <v>15</v>
      </c>
      <c r="I1415" s="211"/>
      <c r="J1415" s="212">
        <f>ROUND(I1415*H1415,2)</f>
        <v>0</v>
      </c>
      <c r="K1415" s="208" t="s">
        <v>181</v>
      </c>
      <c r="L1415" s="46"/>
      <c r="M1415" s="213" t="s">
        <v>19</v>
      </c>
      <c r="N1415" s="214" t="s">
        <v>39</v>
      </c>
      <c r="O1415" s="86"/>
      <c r="P1415" s="215">
        <f>O1415*H1415</f>
        <v>0</v>
      </c>
      <c r="Q1415" s="215">
        <v>0</v>
      </c>
      <c r="R1415" s="215">
        <f>Q1415*H1415</f>
        <v>0</v>
      </c>
      <c r="S1415" s="215">
        <v>0</v>
      </c>
      <c r="T1415" s="216">
        <f>S1415*H1415</f>
        <v>0</v>
      </c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R1415" s="217" t="s">
        <v>182</v>
      </c>
      <c r="AT1415" s="217" t="s">
        <v>177</v>
      </c>
      <c r="AU1415" s="217" t="s">
        <v>78</v>
      </c>
      <c r="AY1415" s="19" t="s">
        <v>175</v>
      </c>
      <c r="BE1415" s="218">
        <f>IF(N1415="základní",J1415,0)</f>
        <v>0</v>
      </c>
      <c r="BF1415" s="218">
        <f>IF(N1415="snížená",J1415,0)</f>
        <v>0</v>
      </c>
      <c r="BG1415" s="218">
        <f>IF(N1415="zákl. přenesená",J1415,0)</f>
        <v>0</v>
      </c>
      <c r="BH1415" s="218">
        <f>IF(N1415="sníž. přenesená",J1415,0)</f>
        <v>0</v>
      </c>
      <c r="BI1415" s="218">
        <f>IF(N1415="nulová",J1415,0)</f>
        <v>0</v>
      </c>
      <c r="BJ1415" s="19" t="s">
        <v>76</v>
      </c>
      <c r="BK1415" s="218">
        <f>ROUND(I1415*H1415,2)</f>
        <v>0</v>
      </c>
      <c r="BL1415" s="19" t="s">
        <v>182</v>
      </c>
      <c r="BM1415" s="217" t="s">
        <v>1496</v>
      </c>
    </row>
    <row r="1416" s="2" customFormat="1">
      <c r="A1416" s="40"/>
      <c r="B1416" s="41"/>
      <c r="C1416" s="42"/>
      <c r="D1416" s="219" t="s">
        <v>184</v>
      </c>
      <c r="E1416" s="42"/>
      <c r="F1416" s="220" t="s">
        <v>1497</v>
      </c>
      <c r="G1416" s="42"/>
      <c r="H1416" s="42"/>
      <c r="I1416" s="221"/>
      <c r="J1416" s="42"/>
      <c r="K1416" s="42"/>
      <c r="L1416" s="46"/>
      <c r="M1416" s="222"/>
      <c r="N1416" s="223"/>
      <c r="O1416" s="86"/>
      <c r="P1416" s="86"/>
      <c r="Q1416" s="86"/>
      <c r="R1416" s="86"/>
      <c r="S1416" s="86"/>
      <c r="T1416" s="87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T1416" s="19" t="s">
        <v>184</v>
      </c>
      <c r="AU1416" s="19" t="s">
        <v>78</v>
      </c>
    </row>
    <row r="1417" s="13" customFormat="1">
      <c r="A1417" s="13"/>
      <c r="B1417" s="224"/>
      <c r="C1417" s="225"/>
      <c r="D1417" s="226" t="s">
        <v>186</v>
      </c>
      <c r="E1417" s="227" t="s">
        <v>19</v>
      </c>
      <c r="F1417" s="228" t="s">
        <v>187</v>
      </c>
      <c r="G1417" s="225"/>
      <c r="H1417" s="227" t="s">
        <v>19</v>
      </c>
      <c r="I1417" s="229"/>
      <c r="J1417" s="225"/>
      <c r="K1417" s="225"/>
      <c r="L1417" s="230"/>
      <c r="M1417" s="231"/>
      <c r="N1417" s="232"/>
      <c r="O1417" s="232"/>
      <c r="P1417" s="232"/>
      <c r="Q1417" s="232"/>
      <c r="R1417" s="232"/>
      <c r="S1417" s="232"/>
      <c r="T1417" s="23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34" t="s">
        <v>186</v>
      </c>
      <c r="AU1417" s="234" t="s">
        <v>78</v>
      </c>
      <c r="AV1417" s="13" t="s">
        <v>76</v>
      </c>
      <c r="AW1417" s="13" t="s">
        <v>188</v>
      </c>
      <c r="AX1417" s="13" t="s">
        <v>68</v>
      </c>
      <c r="AY1417" s="234" t="s">
        <v>175</v>
      </c>
    </row>
    <row r="1418" s="13" customFormat="1">
      <c r="A1418" s="13"/>
      <c r="B1418" s="224"/>
      <c r="C1418" s="225"/>
      <c r="D1418" s="226" t="s">
        <v>186</v>
      </c>
      <c r="E1418" s="227" t="s">
        <v>19</v>
      </c>
      <c r="F1418" s="228" t="s">
        <v>189</v>
      </c>
      <c r="G1418" s="225"/>
      <c r="H1418" s="227" t="s">
        <v>19</v>
      </c>
      <c r="I1418" s="229"/>
      <c r="J1418" s="225"/>
      <c r="K1418" s="225"/>
      <c r="L1418" s="230"/>
      <c r="M1418" s="231"/>
      <c r="N1418" s="232"/>
      <c r="O1418" s="232"/>
      <c r="P1418" s="232"/>
      <c r="Q1418" s="232"/>
      <c r="R1418" s="232"/>
      <c r="S1418" s="232"/>
      <c r="T1418" s="23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34" t="s">
        <v>186</v>
      </c>
      <c r="AU1418" s="234" t="s">
        <v>78</v>
      </c>
      <c r="AV1418" s="13" t="s">
        <v>76</v>
      </c>
      <c r="AW1418" s="13" t="s">
        <v>188</v>
      </c>
      <c r="AX1418" s="13" t="s">
        <v>68</v>
      </c>
      <c r="AY1418" s="234" t="s">
        <v>175</v>
      </c>
    </row>
    <row r="1419" s="13" customFormat="1">
      <c r="A1419" s="13"/>
      <c r="B1419" s="224"/>
      <c r="C1419" s="225"/>
      <c r="D1419" s="226" t="s">
        <v>186</v>
      </c>
      <c r="E1419" s="227" t="s">
        <v>19</v>
      </c>
      <c r="F1419" s="228" t="s">
        <v>1473</v>
      </c>
      <c r="G1419" s="225"/>
      <c r="H1419" s="227" t="s">
        <v>19</v>
      </c>
      <c r="I1419" s="229"/>
      <c r="J1419" s="225"/>
      <c r="K1419" s="225"/>
      <c r="L1419" s="230"/>
      <c r="M1419" s="231"/>
      <c r="N1419" s="232"/>
      <c r="O1419" s="232"/>
      <c r="P1419" s="232"/>
      <c r="Q1419" s="232"/>
      <c r="R1419" s="232"/>
      <c r="S1419" s="232"/>
      <c r="T1419" s="23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34" t="s">
        <v>186</v>
      </c>
      <c r="AU1419" s="234" t="s">
        <v>78</v>
      </c>
      <c r="AV1419" s="13" t="s">
        <v>76</v>
      </c>
      <c r="AW1419" s="13" t="s">
        <v>188</v>
      </c>
      <c r="AX1419" s="13" t="s">
        <v>68</v>
      </c>
      <c r="AY1419" s="234" t="s">
        <v>175</v>
      </c>
    </row>
    <row r="1420" s="14" customFormat="1">
      <c r="A1420" s="14"/>
      <c r="B1420" s="235"/>
      <c r="C1420" s="236"/>
      <c r="D1420" s="226" t="s">
        <v>186</v>
      </c>
      <c r="E1420" s="237" t="s">
        <v>19</v>
      </c>
      <c r="F1420" s="238" t="s">
        <v>292</v>
      </c>
      <c r="G1420" s="236"/>
      <c r="H1420" s="239">
        <v>15</v>
      </c>
      <c r="I1420" s="240"/>
      <c r="J1420" s="236"/>
      <c r="K1420" s="236"/>
      <c r="L1420" s="241"/>
      <c r="M1420" s="242"/>
      <c r="N1420" s="243"/>
      <c r="O1420" s="243"/>
      <c r="P1420" s="243"/>
      <c r="Q1420" s="243"/>
      <c r="R1420" s="243"/>
      <c r="S1420" s="243"/>
      <c r="T1420" s="24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45" t="s">
        <v>186</v>
      </c>
      <c r="AU1420" s="245" t="s">
        <v>78</v>
      </c>
      <c r="AV1420" s="14" t="s">
        <v>78</v>
      </c>
      <c r="AW1420" s="14" t="s">
        <v>188</v>
      </c>
      <c r="AX1420" s="14" t="s">
        <v>68</v>
      </c>
      <c r="AY1420" s="245" t="s">
        <v>175</v>
      </c>
    </row>
    <row r="1421" s="15" customFormat="1">
      <c r="A1421" s="15"/>
      <c r="B1421" s="246"/>
      <c r="C1421" s="247"/>
      <c r="D1421" s="226" t="s">
        <v>186</v>
      </c>
      <c r="E1421" s="248" t="s">
        <v>19</v>
      </c>
      <c r="F1421" s="249" t="s">
        <v>191</v>
      </c>
      <c r="G1421" s="247"/>
      <c r="H1421" s="250">
        <v>15</v>
      </c>
      <c r="I1421" s="251"/>
      <c r="J1421" s="247"/>
      <c r="K1421" s="247"/>
      <c r="L1421" s="252"/>
      <c r="M1421" s="253"/>
      <c r="N1421" s="254"/>
      <c r="O1421" s="254"/>
      <c r="P1421" s="254"/>
      <c r="Q1421" s="254"/>
      <c r="R1421" s="254"/>
      <c r="S1421" s="254"/>
      <c r="T1421" s="25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56" t="s">
        <v>186</v>
      </c>
      <c r="AU1421" s="256" t="s">
        <v>78</v>
      </c>
      <c r="AV1421" s="15" t="s">
        <v>182</v>
      </c>
      <c r="AW1421" s="15" t="s">
        <v>188</v>
      </c>
      <c r="AX1421" s="15" t="s">
        <v>76</v>
      </c>
      <c r="AY1421" s="256" t="s">
        <v>175</v>
      </c>
    </row>
    <row r="1422" s="2" customFormat="1" ht="24.15" customHeight="1">
      <c r="A1422" s="40"/>
      <c r="B1422" s="41"/>
      <c r="C1422" s="206" t="s">
        <v>1498</v>
      </c>
      <c r="D1422" s="206" t="s">
        <v>177</v>
      </c>
      <c r="E1422" s="207" t="s">
        <v>1499</v>
      </c>
      <c r="F1422" s="208" t="s">
        <v>1500</v>
      </c>
      <c r="G1422" s="209" t="s">
        <v>402</v>
      </c>
      <c r="H1422" s="210">
        <v>50</v>
      </c>
      <c r="I1422" s="211"/>
      <c r="J1422" s="212">
        <f>ROUND(I1422*H1422,2)</f>
        <v>0</v>
      </c>
      <c r="K1422" s="208" t="s">
        <v>181</v>
      </c>
      <c r="L1422" s="46"/>
      <c r="M1422" s="213" t="s">
        <v>19</v>
      </c>
      <c r="N1422" s="214" t="s">
        <v>39</v>
      </c>
      <c r="O1422" s="86"/>
      <c r="P1422" s="215">
        <f>O1422*H1422</f>
        <v>0</v>
      </c>
      <c r="Q1422" s="215">
        <v>0</v>
      </c>
      <c r="R1422" s="215">
        <f>Q1422*H1422</f>
        <v>0</v>
      </c>
      <c r="S1422" s="215">
        <v>0</v>
      </c>
      <c r="T1422" s="216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17" t="s">
        <v>182</v>
      </c>
      <c r="AT1422" s="217" t="s">
        <v>177</v>
      </c>
      <c r="AU1422" s="217" t="s">
        <v>78</v>
      </c>
      <c r="AY1422" s="19" t="s">
        <v>175</v>
      </c>
      <c r="BE1422" s="218">
        <f>IF(N1422="základní",J1422,0)</f>
        <v>0</v>
      </c>
      <c r="BF1422" s="218">
        <f>IF(N1422="snížená",J1422,0)</f>
        <v>0</v>
      </c>
      <c r="BG1422" s="218">
        <f>IF(N1422="zákl. přenesená",J1422,0)</f>
        <v>0</v>
      </c>
      <c r="BH1422" s="218">
        <f>IF(N1422="sníž. přenesená",J1422,0)</f>
        <v>0</v>
      </c>
      <c r="BI1422" s="218">
        <f>IF(N1422="nulová",J1422,0)</f>
        <v>0</v>
      </c>
      <c r="BJ1422" s="19" t="s">
        <v>76</v>
      </c>
      <c r="BK1422" s="218">
        <f>ROUND(I1422*H1422,2)</f>
        <v>0</v>
      </c>
      <c r="BL1422" s="19" t="s">
        <v>182</v>
      </c>
      <c r="BM1422" s="217" t="s">
        <v>1501</v>
      </c>
    </row>
    <row r="1423" s="2" customFormat="1">
      <c r="A1423" s="40"/>
      <c r="B1423" s="41"/>
      <c r="C1423" s="42"/>
      <c r="D1423" s="219" t="s">
        <v>184</v>
      </c>
      <c r="E1423" s="42"/>
      <c r="F1423" s="220" t="s">
        <v>1502</v>
      </c>
      <c r="G1423" s="42"/>
      <c r="H1423" s="42"/>
      <c r="I1423" s="221"/>
      <c r="J1423" s="42"/>
      <c r="K1423" s="42"/>
      <c r="L1423" s="46"/>
      <c r="M1423" s="222"/>
      <c r="N1423" s="223"/>
      <c r="O1423" s="86"/>
      <c r="P1423" s="86"/>
      <c r="Q1423" s="86"/>
      <c r="R1423" s="86"/>
      <c r="S1423" s="86"/>
      <c r="T1423" s="87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T1423" s="19" t="s">
        <v>184</v>
      </c>
      <c r="AU1423" s="19" t="s">
        <v>78</v>
      </c>
    </row>
    <row r="1424" s="13" customFormat="1">
      <c r="A1424" s="13"/>
      <c r="B1424" s="224"/>
      <c r="C1424" s="225"/>
      <c r="D1424" s="226" t="s">
        <v>186</v>
      </c>
      <c r="E1424" s="227" t="s">
        <v>19</v>
      </c>
      <c r="F1424" s="228" t="s">
        <v>187</v>
      </c>
      <c r="G1424" s="225"/>
      <c r="H1424" s="227" t="s">
        <v>19</v>
      </c>
      <c r="I1424" s="229"/>
      <c r="J1424" s="225"/>
      <c r="K1424" s="225"/>
      <c r="L1424" s="230"/>
      <c r="M1424" s="231"/>
      <c r="N1424" s="232"/>
      <c r="O1424" s="232"/>
      <c r="P1424" s="232"/>
      <c r="Q1424" s="232"/>
      <c r="R1424" s="232"/>
      <c r="S1424" s="232"/>
      <c r="T1424" s="23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34" t="s">
        <v>186</v>
      </c>
      <c r="AU1424" s="234" t="s">
        <v>78</v>
      </c>
      <c r="AV1424" s="13" t="s">
        <v>76</v>
      </c>
      <c r="AW1424" s="13" t="s">
        <v>188</v>
      </c>
      <c r="AX1424" s="13" t="s">
        <v>68</v>
      </c>
      <c r="AY1424" s="234" t="s">
        <v>175</v>
      </c>
    </row>
    <row r="1425" s="13" customFormat="1">
      <c r="A1425" s="13"/>
      <c r="B1425" s="224"/>
      <c r="C1425" s="225"/>
      <c r="D1425" s="226" t="s">
        <v>186</v>
      </c>
      <c r="E1425" s="227" t="s">
        <v>19</v>
      </c>
      <c r="F1425" s="228" t="s">
        <v>189</v>
      </c>
      <c r="G1425" s="225"/>
      <c r="H1425" s="227" t="s">
        <v>19</v>
      </c>
      <c r="I1425" s="229"/>
      <c r="J1425" s="225"/>
      <c r="K1425" s="225"/>
      <c r="L1425" s="230"/>
      <c r="M1425" s="231"/>
      <c r="N1425" s="232"/>
      <c r="O1425" s="232"/>
      <c r="P1425" s="232"/>
      <c r="Q1425" s="232"/>
      <c r="R1425" s="232"/>
      <c r="S1425" s="232"/>
      <c r="T1425" s="23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4" t="s">
        <v>186</v>
      </c>
      <c r="AU1425" s="234" t="s">
        <v>78</v>
      </c>
      <c r="AV1425" s="13" t="s">
        <v>76</v>
      </c>
      <c r="AW1425" s="13" t="s">
        <v>188</v>
      </c>
      <c r="AX1425" s="13" t="s">
        <v>68</v>
      </c>
      <c r="AY1425" s="234" t="s">
        <v>175</v>
      </c>
    </row>
    <row r="1426" s="13" customFormat="1">
      <c r="A1426" s="13"/>
      <c r="B1426" s="224"/>
      <c r="C1426" s="225"/>
      <c r="D1426" s="226" t="s">
        <v>186</v>
      </c>
      <c r="E1426" s="227" t="s">
        <v>19</v>
      </c>
      <c r="F1426" s="228" t="s">
        <v>1473</v>
      </c>
      <c r="G1426" s="225"/>
      <c r="H1426" s="227" t="s">
        <v>19</v>
      </c>
      <c r="I1426" s="229"/>
      <c r="J1426" s="225"/>
      <c r="K1426" s="225"/>
      <c r="L1426" s="230"/>
      <c r="M1426" s="231"/>
      <c r="N1426" s="232"/>
      <c r="O1426" s="232"/>
      <c r="P1426" s="232"/>
      <c r="Q1426" s="232"/>
      <c r="R1426" s="232"/>
      <c r="S1426" s="232"/>
      <c r="T1426" s="23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4" t="s">
        <v>186</v>
      </c>
      <c r="AU1426" s="234" t="s">
        <v>78</v>
      </c>
      <c r="AV1426" s="13" t="s">
        <v>76</v>
      </c>
      <c r="AW1426" s="13" t="s">
        <v>188</v>
      </c>
      <c r="AX1426" s="13" t="s">
        <v>68</v>
      </c>
      <c r="AY1426" s="234" t="s">
        <v>175</v>
      </c>
    </row>
    <row r="1427" s="14" customFormat="1">
      <c r="A1427" s="14"/>
      <c r="B1427" s="235"/>
      <c r="C1427" s="236"/>
      <c r="D1427" s="226" t="s">
        <v>186</v>
      </c>
      <c r="E1427" s="237" t="s">
        <v>19</v>
      </c>
      <c r="F1427" s="238" t="s">
        <v>1449</v>
      </c>
      <c r="G1427" s="236"/>
      <c r="H1427" s="239">
        <v>50</v>
      </c>
      <c r="I1427" s="240"/>
      <c r="J1427" s="236"/>
      <c r="K1427" s="236"/>
      <c r="L1427" s="241"/>
      <c r="M1427" s="242"/>
      <c r="N1427" s="243"/>
      <c r="O1427" s="243"/>
      <c r="P1427" s="243"/>
      <c r="Q1427" s="243"/>
      <c r="R1427" s="243"/>
      <c r="S1427" s="243"/>
      <c r="T1427" s="24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45" t="s">
        <v>186</v>
      </c>
      <c r="AU1427" s="245" t="s">
        <v>78</v>
      </c>
      <c r="AV1427" s="14" t="s">
        <v>78</v>
      </c>
      <c r="AW1427" s="14" t="s">
        <v>188</v>
      </c>
      <c r="AX1427" s="14" t="s">
        <v>68</v>
      </c>
      <c r="AY1427" s="245" t="s">
        <v>175</v>
      </c>
    </row>
    <row r="1428" s="15" customFormat="1">
      <c r="A1428" s="15"/>
      <c r="B1428" s="246"/>
      <c r="C1428" s="247"/>
      <c r="D1428" s="226" t="s">
        <v>186</v>
      </c>
      <c r="E1428" s="248" t="s">
        <v>19</v>
      </c>
      <c r="F1428" s="249" t="s">
        <v>191</v>
      </c>
      <c r="G1428" s="247"/>
      <c r="H1428" s="250">
        <v>50</v>
      </c>
      <c r="I1428" s="251"/>
      <c r="J1428" s="247"/>
      <c r="K1428" s="247"/>
      <c r="L1428" s="252"/>
      <c r="M1428" s="253"/>
      <c r="N1428" s="254"/>
      <c r="O1428" s="254"/>
      <c r="P1428" s="254"/>
      <c r="Q1428" s="254"/>
      <c r="R1428" s="254"/>
      <c r="S1428" s="254"/>
      <c r="T1428" s="25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56" t="s">
        <v>186</v>
      </c>
      <c r="AU1428" s="256" t="s">
        <v>78</v>
      </c>
      <c r="AV1428" s="15" t="s">
        <v>182</v>
      </c>
      <c r="AW1428" s="15" t="s">
        <v>188</v>
      </c>
      <c r="AX1428" s="15" t="s">
        <v>76</v>
      </c>
      <c r="AY1428" s="256" t="s">
        <v>175</v>
      </c>
    </row>
    <row r="1429" s="2" customFormat="1" ht="24.15" customHeight="1">
      <c r="A1429" s="40"/>
      <c r="B1429" s="41"/>
      <c r="C1429" s="206" t="s">
        <v>1503</v>
      </c>
      <c r="D1429" s="206" t="s">
        <v>177</v>
      </c>
      <c r="E1429" s="207" t="s">
        <v>1504</v>
      </c>
      <c r="F1429" s="208" t="s">
        <v>1505</v>
      </c>
      <c r="G1429" s="209" t="s">
        <v>402</v>
      </c>
      <c r="H1429" s="210">
        <v>31</v>
      </c>
      <c r="I1429" s="211"/>
      <c r="J1429" s="212">
        <f>ROUND(I1429*H1429,2)</f>
        <v>0</v>
      </c>
      <c r="K1429" s="208" t="s">
        <v>181</v>
      </c>
      <c r="L1429" s="46"/>
      <c r="M1429" s="213" t="s">
        <v>19</v>
      </c>
      <c r="N1429" s="214" t="s">
        <v>39</v>
      </c>
      <c r="O1429" s="86"/>
      <c r="P1429" s="215">
        <f>O1429*H1429</f>
        <v>0</v>
      </c>
      <c r="Q1429" s="215">
        <v>0</v>
      </c>
      <c r="R1429" s="215">
        <f>Q1429*H1429</f>
        <v>0</v>
      </c>
      <c r="S1429" s="215">
        <v>0</v>
      </c>
      <c r="T1429" s="216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17" t="s">
        <v>182</v>
      </c>
      <c r="AT1429" s="217" t="s">
        <v>177</v>
      </c>
      <c r="AU1429" s="217" t="s">
        <v>78</v>
      </c>
      <c r="AY1429" s="19" t="s">
        <v>175</v>
      </c>
      <c r="BE1429" s="218">
        <f>IF(N1429="základní",J1429,0)</f>
        <v>0</v>
      </c>
      <c r="BF1429" s="218">
        <f>IF(N1429="snížená",J1429,0)</f>
        <v>0</v>
      </c>
      <c r="BG1429" s="218">
        <f>IF(N1429="zákl. přenesená",J1429,0)</f>
        <v>0</v>
      </c>
      <c r="BH1429" s="218">
        <f>IF(N1429="sníž. přenesená",J1429,0)</f>
        <v>0</v>
      </c>
      <c r="BI1429" s="218">
        <f>IF(N1429="nulová",J1429,0)</f>
        <v>0</v>
      </c>
      <c r="BJ1429" s="19" t="s">
        <v>76</v>
      </c>
      <c r="BK1429" s="218">
        <f>ROUND(I1429*H1429,2)</f>
        <v>0</v>
      </c>
      <c r="BL1429" s="19" t="s">
        <v>182</v>
      </c>
      <c r="BM1429" s="217" t="s">
        <v>1506</v>
      </c>
    </row>
    <row r="1430" s="2" customFormat="1">
      <c r="A1430" s="40"/>
      <c r="B1430" s="41"/>
      <c r="C1430" s="42"/>
      <c r="D1430" s="219" t="s">
        <v>184</v>
      </c>
      <c r="E1430" s="42"/>
      <c r="F1430" s="220" t="s">
        <v>1507</v>
      </c>
      <c r="G1430" s="42"/>
      <c r="H1430" s="42"/>
      <c r="I1430" s="221"/>
      <c r="J1430" s="42"/>
      <c r="K1430" s="42"/>
      <c r="L1430" s="46"/>
      <c r="M1430" s="222"/>
      <c r="N1430" s="223"/>
      <c r="O1430" s="86"/>
      <c r="P1430" s="86"/>
      <c r="Q1430" s="86"/>
      <c r="R1430" s="86"/>
      <c r="S1430" s="86"/>
      <c r="T1430" s="87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184</v>
      </c>
      <c r="AU1430" s="19" t="s">
        <v>78</v>
      </c>
    </row>
    <row r="1431" s="13" customFormat="1">
      <c r="A1431" s="13"/>
      <c r="B1431" s="224"/>
      <c r="C1431" s="225"/>
      <c r="D1431" s="226" t="s">
        <v>186</v>
      </c>
      <c r="E1431" s="227" t="s">
        <v>19</v>
      </c>
      <c r="F1431" s="228" t="s">
        <v>187</v>
      </c>
      <c r="G1431" s="225"/>
      <c r="H1431" s="227" t="s">
        <v>19</v>
      </c>
      <c r="I1431" s="229"/>
      <c r="J1431" s="225"/>
      <c r="K1431" s="225"/>
      <c r="L1431" s="230"/>
      <c r="M1431" s="231"/>
      <c r="N1431" s="232"/>
      <c r="O1431" s="232"/>
      <c r="P1431" s="232"/>
      <c r="Q1431" s="232"/>
      <c r="R1431" s="232"/>
      <c r="S1431" s="232"/>
      <c r="T1431" s="23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4" t="s">
        <v>186</v>
      </c>
      <c r="AU1431" s="234" t="s">
        <v>78</v>
      </c>
      <c r="AV1431" s="13" t="s">
        <v>76</v>
      </c>
      <c r="AW1431" s="13" t="s">
        <v>188</v>
      </c>
      <c r="AX1431" s="13" t="s">
        <v>68</v>
      </c>
      <c r="AY1431" s="234" t="s">
        <v>175</v>
      </c>
    </row>
    <row r="1432" s="13" customFormat="1">
      <c r="A1432" s="13"/>
      <c r="B1432" s="224"/>
      <c r="C1432" s="225"/>
      <c r="D1432" s="226" t="s">
        <v>186</v>
      </c>
      <c r="E1432" s="227" t="s">
        <v>19</v>
      </c>
      <c r="F1432" s="228" t="s">
        <v>189</v>
      </c>
      <c r="G1432" s="225"/>
      <c r="H1432" s="227" t="s">
        <v>19</v>
      </c>
      <c r="I1432" s="229"/>
      <c r="J1432" s="225"/>
      <c r="K1432" s="225"/>
      <c r="L1432" s="230"/>
      <c r="M1432" s="231"/>
      <c r="N1432" s="232"/>
      <c r="O1432" s="232"/>
      <c r="P1432" s="232"/>
      <c r="Q1432" s="232"/>
      <c r="R1432" s="232"/>
      <c r="S1432" s="232"/>
      <c r="T1432" s="23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4" t="s">
        <v>186</v>
      </c>
      <c r="AU1432" s="234" t="s">
        <v>78</v>
      </c>
      <c r="AV1432" s="13" t="s">
        <v>76</v>
      </c>
      <c r="AW1432" s="13" t="s">
        <v>188</v>
      </c>
      <c r="AX1432" s="13" t="s">
        <v>68</v>
      </c>
      <c r="AY1432" s="234" t="s">
        <v>175</v>
      </c>
    </row>
    <row r="1433" s="13" customFormat="1">
      <c r="A1433" s="13"/>
      <c r="B1433" s="224"/>
      <c r="C1433" s="225"/>
      <c r="D1433" s="226" t="s">
        <v>186</v>
      </c>
      <c r="E1433" s="227" t="s">
        <v>19</v>
      </c>
      <c r="F1433" s="228" t="s">
        <v>1473</v>
      </c>
      <c r="G1433" s="225"/>
      <c r="H1433" s="227" t="s">
        <v>19</v>
      </c>
      <c r="I1433" s="229"/>
      <c r="J1433" s="225"/>
      <c r="K1433" s="225"/>
      <c r="L1433" s="230"/>
      <c r="M1433" s="231"/>
      <c r="N1433" s="232"/>
      <c r="O1433" s="232"/>
      <c r="P1433" s="232"/>
      <c r="Q1433" s="232"/>
      <c r="R1433" s="232"/>
      <c r="S1433" s="232"/>
      <c r="T1433" s="23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4" t="s">
        <v>186</v>
      </c>
      <c r="AU1433" s="234" t="s">
        <v>78</v>
      </c>
      <c r="AV1433" s="13" t="s">
        <v>76</v>
      </c>
      <c r="AW1433" s="13" t="s">
        <v>188</v>
      </c>
      <c r="AX1433" s="13" t="s">
        <v>68</v>
      </c>
      <c r="AY1433" s="234" t="s">
        <v>175</v>
      </c>
    </row>
    <row r="1434" s="14" customFormat="1">
      <c r="A1434" s="14"/>
      <c r="B1434" s="235"/>
      <c r="C1434" s="236"/>
      <c r="D1434" s="226" t="s">
        <v>186</v>
      </c>
      <c r="E1434" s="237" t="s">
        <v>19</v>
      </c>
      <c r="F1434" s="238" t="s">
        <v>1508</v>
      </c>
      <c r="G1434" s="236"/>
      <c r="H1434" s="239">
        <v>31</v>
      </c>
      <c r="I1434" s="240"/>
      <c r="J1434" s="236"/>
      <c r="K1434" s="236"/>
      <c r="L1434" s="241"/>
      <c r="M1434" s="242"/>
      <c r="N1434" s="243"/>
      <c r="O1434" s="243"/>
      <c r="P1434" s="243"/>
      <c r="Q1434" s="243"/>
      <c r="R1434" s="243"/>
      <c r="S1434" s="243"/>
      <c r="T1434" s="24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45" t="s">
        <v>186</v>
      </c>
      <c r="AU1434" s="245" t="s">
        <v>78</v>
      </c>
      <c r="AV1434" s="14" t="s">
        <v>78</v>
      </c>
      <c r="AW1434" s="14" t="s">
        <v>188</v>
      </c>
      <c r="AX1434" s="14" t="s">
        <v>68</v>
      </c>
      <c r="AY1434" s="245" t="s">
        <v>175</v>
      </c>
    </row>
    <row r="1435" s="15" customFormat="1">
      <c r="A1435" s="15"/>
      <c r="B1435" s="246"/>
      <c r="C1435" s="247"/>
      <c r="D1435" s="226" t="s">
        <v>186</v>
      </c>
      <c r="E1435" s="248" t="s">
        <v>19</v>
      </c>
      <c r="F1435" s="249" t="s">
        <v>191</v>
      </c>
      <c r="G1435" s="247"/>
      <c r="H1435" s="250">
        <v>31</v>
      </c>
      <c r="I1435" s="251"/>
      <c r="J1435" s="247"/>
      <c r="K1435" s="247"/>
      <c r="L1435" s="252"/>
      <c r="M1435" s="253"/>
      <c r="N1435" s="254"/>
      <c r="O1435" s="254"/>
      <c r="P1435" s="254"/>
      <c r="Q1435" s="254"/>
      <c r="R1435" s="254"/>
      <c r="S1435" s="254"/>
      <c r="T1435" s="25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56" t="s">
        <v>186</v>
      </c>
      <c r="AU1435" s="256" t="s">
        <v>78</v>
      </c>
      <c r="AV1435" s="15" t="s">
        <v>182</v>
      </c>
      <c r="AW1435" s="15" t="s">
        <v>188</v>
      </c>
      <c r="AX1435" s="15" t="s">
        <v>76</v>
      </c>
      <c r="AY1435" s="256" t="s">
        <v>175</v>
      </c>
    </row>
    <row r="1436" s="2" customFormat="1" ht="24.15" customHeight="1">
      <c r="A1436" s="40"/>
      <c r="B1436" s="41"/>
      <c r="C1436" s="206" t="s">
        <v>1509</v>
      </c>
      <c r="D1436" s="206" t="s">
        <v>177</v>
      </c>
      <c r="E1436" s="207" t="s">
        <v>1510</v>
      </c>
      <c r="F1436" s="208" t="s">
        <v>1511</v>
      </c>
      <c r="G1436" s="209" t="s">
        <v>402</v>
      </c>
      <c r="H1436" s="210">
        <v>22</v>
      </c>
      <c r="I1436" s="211"/>
      <c r="J1436" s="212">
        <f>ROUND(I1436*H1436,2)</f>
        <v>0</v>
      </c>
      <c r="K1436" s="208" t="s">
        <v>181</v>
      </c>
      <c r="L1436" s="46"/>
      <c r="M1436" s="213" t="s">
        <v>19</v>
      </c>
      <c r="N1436" s="214" t="s">
        <v>39</v>
      </c>
      <c r="O1436" s="86"/>
      <c r="P1436" s="215">
        <f>O1436*H1436</f>
        <v>0</v>
      </c>
      <c r="Q1436" s="215">
        <v>0</v>
      </c>
      <c r="R1436" s="215">
        <f>Q1436*H1436</f>
        <v>0</v>
      </c>
      <c r="S1436" s="215">
        <v>0</v>
      </c>
      <c r="T1436" s="216">
        <f>S1436*H1436</f>
        <v>0</v>
      </c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R1436" s="217" t="s">
        <v>182</v>
      </c>
      <c r="AT1436" s="217" t="s">
        <v>177</v>
      </c>
      <c r="AU1436" s="217" t="s">
        <v>78</v>
      </c>
      <c r="AY1436" s="19" t="s">
        <v>175</v>
      </c>
      <c r="BE1436" s="218">
        <f>IF(N1436="základní",J1436,0)</f>
        <v>0</v>
      </c>
      <c r="BF1436" s="218">
        <f>IF(N1436="snížená",J1436,0)</f>
        <v>0</v>
      </c>
      <c r="BG1436" s="218">
        <f>IF(N1436="zákl. přenesená",J1436,0)</f>
        <v>0</v>
      </c>
      <c r="BH1436" s="218">
        <f>IF(N1436="sníž. přenesená",J1436,0)</f>
        <v>0</v>
      </c>
      <c r="BI1436" s="218">
        <f>IF(N1436="nulová",J1436,0)</f>
        <v>0</v>
      </c>
      <c r="BJ1436" s="19" t="s">
        <v>76</v>
      </c>
      <c r="BK1436" s="218">
        <f>ROUND(I1436*H1436,2)</f>
        <v>0</v>
      </c>
      <c r="BL1436" s="19" t="s">
        <v>182</v>
      </c>
      <c r="BM1436" s="217" t="s">
        <v>1512</v>
      </c>
    </row>
    <row r="1437" s="2" customFormat="1">
      <c r="A1437" s="40"/>
      <c r="B1437" s="41"/>
      <c r="C1437" s="42"/>
      <c r="D1437" s="219" t="s">
        <v>184</v>
      </c>
      <c r="E1437" s="42"/>
      <c r="F1437" s="220" t="s">
        <v>1513</v>
      </c>
      <c r="G1437" s="42"/>
      <c r="H1437" s="42"/>
      <c r="I1437" s="221"/>
      <c r="J1437" s="42"/>
      <c r="K1437" s="42"/>
      <c r="L1437" s="46"/>
      <c r="M1437" s="222"/>
      <c r="N1437" s="223"/>
      <c r="O1437" s="86"/>
      <c r="P1437" s="86"/>
      <c r="Q1437" s="86"/>
      <c r="R1437" s="86"/>
      <c r="S1437" s="86"/>
      <c r="T1437" s="87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T1437" s="19" t="s">
        <v>184</v>
      </c>
      <c r="AU1437" s="19" t="s">
        <v>78</v>
      </c>
    </row>
    <row r="1438" s="13" customFormat="1">
      <c r="A1438" s="13"/>
      <c r="B1438" s="224"/>
      <c r="C1438" s="225"/>
      <c r="D1438" s="226" t="s">
        <v>186</v>
      </c>
      <c r="E1438" s="227" t="s">
        <v>19</v>
      </c>
      <c r="F1438" s="228" t="s">
        <v>187</v>
      </c>
      <c r="G1438" s="225"/>
      <c r="H1438" s="227" t="s">
        <v>19</v>
      </c>
      <c r="I1438" s="229"/>
      <c r="J1438" s="225"/>
      <c r="K1438" s="225"/>
      <c r="L1438" s="230"/>
      <c r="M1438" s="231"/>
      <c r="N1438" s="232"/>
      <c r="O1438" s="232"/>
      <c r="P1438" s="232"/>
      <c r="Q1438" s="232"/>
      <c r="R1438" s="232"/>
      <c r="S1438" s="232"/>
      <c r="T1438" s="23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4" t="s">
        <v>186</v>
      </c>
      <c r="AU1438" s="234" t="s">
        <v>78</v>
      </c>
      <c r="AV1438" s="13" t="s">
        <v>76</v>
      </c>
      <c r="AW1438" s="13" t="s">
        <v>188</v>
      </c>
      <c r="AX1438" s="13" t="s">
        <v>68</v>
      </c>
      <c r="AY1438" s="234" t="s">
        <v>175</v>
      </c>
    </row>
    <row r="1439" s="13" customFormat="1">
      <c r="A1439" s="13"/>
      <c r="B1439" s="224"/>
      <c r="C1439" s="225"/>
      <c r="D1439" s="226" t="s">
        <v>186</v>
      </c>
      <c r="E1439" s="227" t="s">
        <v>19</v>
      </c>
      <c r="F1439" s="228" t="s">
        <v>189</v>
      </c>
      <c r="G1439" s="225"/>
      <c r="H1439" s="227" t="s">
        <v>19</v>
      </c>
      <c r="I1439" s="229"/>
      <c r="J1439" s="225"/>
      <c r="K1439" s="225"/>
      <c r="L1439" s="230"/>
      <c r="M1439" s="231"/>
      <c r="N1439" s="232"/>
      <c r="O1439" s="232"/>
      <c r="P1439" s="232"/>
      <c r="Q1439" s="232"/>
      <c r="R1439" s="232"/>
      <c r="S1439" s="232"/>
      <c r="T1439" s="23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34" t="s">
        <v>186</v>
      </c>
      <c r="AU1439" s="234" t="s">
        <v>78</v>
      </c>
      <c r="AV1439" s="13" t="s">
        <v>76</v>
      </c>
      <c r="AW1439" s="13" t="s">
        <v>188</v>
      </c>
      <c r="AX1439" s="13" t="s">
        <v>68</v>
      </c>
      <c r="AY1439" s="234" t="s">
        <v>175</v>
      </c>
    </row>
    <row r="1440" s="13" customFormat="1">
      <c r="A1440" s="13"/>
      <c r="B1440" s="224"/>
      <c r="C1440" s="225"/>
      <c r="D1440" s="226" t="s">
        <v>186</v>
      </c>
      <c r="E1440" s="227" t="s">
        <v>19</v>
      </c>
      <c r="F1440" s="228" t="s">
        <v>1473</v>
      </c>
      <c r="G1440" s="225"/>
      <c r="H1440" s="227" t="s">
        <v>19</v>
      </c>
      <c r="I1440" s="229"/>
      <c r="J1440" s="225"/>
      <c r="K1440" s="225"/>
      <c r="L1440" s="230"/>
      <c r="M1440" s="231"/>
      <c r="N1440" s="232"/>
      <c r="O1440" s="232"/>
      <c r="P1440" s="232"/>
      <c r="Q1440" s="232"/>
      <c r="R1440" s="232"/>
      <c r="S1440" s="232"/>
      <c r="T1440" s="23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4" t="s">
        <v>186</v>
      </c>
      <c r="AU1440" s="234" t="s">
        <v>78</v>
      </c>
      <c r="AV1440" s="13" t="s">
        <v>76</v>
      </c>
      <c r="AW1440" s="13" t="s">
        <v>188</v>
      </c>
      <c r="AX1440" s="13" t="s">
        <v>68</v>
      </c>
      <c r="AY1440" s="234" t="s">
        <v>175</v>
      </c>
    </row>
    <row r="1441" s="14" customFormat="1">
      <c r="A1441" s="14"/>
      <c r="B1441" s="235"/>
      <c r="C1441" s="236"/>
      <c r="D1441" s="226" t="s">
        <v>186</v>
      </c>
      <c r="E1441" s="237" t="s">
        <v>19</v>
      </c>
      <c r="F1441" s="238" t="s">
        <v>1514</v>
      </c>
      <c r="G1441" s="236"/>
      <c r="H1441" s="239">
        <v>22</v>
      </c>
      <c r="I1441" s="240"/>
      <c r="J1441" s="236"/>
      <c r="K1441" s="236"/>
      <c r="L1441" s="241"/>
      <c r="M1441" s="242"/>
      <c r="N1441" s="243"/>
      <c r="O1441" s="243"/>
      <c r="P1441" s="243"/>
      <c r="Q1441" s="243"/>
      <c r="R1441" s="243"/>
      <c r="S1441" s="243"/>
      <c r="T1441" s="24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45" t="s">
        <v>186</v>
      </c>
      <c r="AU1441" s="245" t="s">
        <v>78</v>
      </c>
      <c r="AV1441" s="14" t="s">
        <v>78</v>
      </c>
      <c r="AW1441" s="14" t="s">
        <v>188</v>
      </c>
      <c r="AX1441" s="14" t="s">
        <v>68</v>
      </c>
      <c r="AY1441" s="245" t="s">
        <v>175</v>
      </c>
    </row>
    <row r="1442" s="15" customFormat="1">
      <c r="A1442" s="15"/>
      <c r="B1442" s="246"/>
      <c r="C1442" s="247"/>
      <c r="D1442" s="226" t="s">
        <v>186</v>
      </c>
      <c r="E1442" s="248" t="s">
        <v>19</v>
      </c>
      <c r="F1442" s="249" t="s">
        <v>191</v>
      </c>
      <c r="G1442" s="247"/>
      <c r="H1442" s="250">
        <v>22</v>
      </c>
      <c r="I1442" s="251"/>
      <c r="J1442" s="247"/>
      <c r="K1442" s="247"/>
      <c r="L1442" s="252"/>
      <c r="M1442" s="253"/>
      <c r="N1442" s="254"/>
      <c r="O1442" s="254"/>
      <c r="P1442" s="254"/>
      <c r="Q1442" s="254"/>
      <c r="R1442" s="254"/>
      <c r="S1442" s="254"/>
      <c r="T1442" s="25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T1442" s="256" t="s">
        <v>186</v>
      </c>
      <c r="AU1442" s="256" t="s">
        <v>78</v>
      </c>
      <c r="AV1442" s="15" t="s">
        <v>182</v>
      </c>
      <c r="AW1442" s="15" t="s">
        <v>188</v>
      </c>
      <c r="AX1442" s="15" t="s">
        <v>76</v>
      </c>
      <c r="AY1442" s="256" t="s">
        <v>175</v>
      </c>
    </row>
    <row r="1443" s="2" customFormat="1" ht="24.15" customHeight="1">
      <c r="A1443" s="40"/>
      <c r="B1443" s="41"/>
      <c r="C1443" s="206" t="s">
        <v>1515</v>
      </c>
      <c r="D1443" s="206" t="s">
        <v>177</v>
      </c>
      <c r="E1443" s="207" t="s">
        <v>1516</v>
      </c>
      <c r="F1443" s="208" t="s">
        <v>1517</v>
      </c>
      <c r="G1443" s="209" t="s">
        <v>402</v>
      </c>
      <c r="H1443" s="210">
        <v>17</v>
      </c>
      <c r="I1443" s="211"/>
      <c r="J1443" s="212">
        <f>ROUND(I1443*H1443,2)</f>
        <v>0</v>
      </c>
      <c r="K1443" s="208" t="s">
        <v>181</v>
      </c>
      <c r="L1443" s="46"/>
      <c r="M1443" s="213" t="s">
        <v>19</v>
      </c>
      <c r="N1443" s="214" t="s">
        <v>39</v>
      </c>
      <c r="O1443" s="86"/>
      <c r="P1443" s="215">
        <f>O1443*H1443</f>
        <v>0</v>
      </c>
      <c r="Q1443" s="215">
        <v>0</v>
      </c>
      <c r="R1443" s="215">
        <f>Q1443*H1443</f>
        <v>0</v>
      </c>
      <c r="S1443" s="215">
        <v>0</v>
      </c>
      <c r="T1443" s="216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17" t="s">
        <v>182</v>
      </c>
      <c r="AT1443" s="217" t="s">
        <v>177</v>
      </c>
      <c r="AU1443" s="217" t="s">
        <v>78</v>
      </c>
      <c r="AY1443" s="19" t="s">
        <v>175</v>
      </c>
      <c r="BE1443" s="218">
        <f>IF(N1443="základní",J1443,0)</f>
        <v>0</v>
      </c>
      <c r="BF1443" s="218">
        <f>IF(N1443="snížená",J1443,0)</f>
        <v>0</v>
      </c>
      <c r="BG1443" s="218">
        <f>IF(N1443="zákl. přenesená",J1443,0)</f>
        <v>0</v>
      </c>
      <c r="BH1443" s="218">
        <f>IF(N1443="sníž. přenesená",J1443,0)</f>
        <v>0</v>
      </c>
      <c r="BI1443" s="218">
        <f>IF(N1443="nulová",J1443,0)</f>
        <v>0</v>
      </c>
      <c r="BJ1443" s="19" t="s">
        <v>76</v>
      </c>
      <c r="BK1443" s="218">
        <f>ROUND(I1443*H1443,2)</f>
        <v>0</v>
      </c>
      <c r="BL1443" s="19" t="s">
        <v>182</v>
      </c>
      <c r="BM1443" s="217" t="s">
        <v>1518</v>
      </c>
    </row>
    <row r="1444" s="2" customFormat="1">
      <c r="A1444" s="40"/>
      <c r="B1444" s="41"/>
      <c r="C1444" s="42"/>
      <c r="D1444" s="219" t="s">
        <v>184</v>
      </c>
      <c r="E1444" s="42"/>
      <c r="F1444" s="220" t="s">
        <v>1519</v>
      </c>
      <c r="G1444" s="42"/>
      <c r="H1444" s="42"/>
      <c r="I1444" s="221"/>
      <c r="J1444" s="42"/>
      <c r="K1444" s="42"/>
      <c r="L1444" s="46"/>
      <c r="M1444" s="222"/>
      <c r="N1444" s="223"/>
      <c r="O1444" s="86"/>
      <c r="P1444" s="86"/>
      <c r="Q1444" s="86"/>
      <c r="R1444" s="86"/>
      <c r="S1444" s="86"/>
      <c r="T1444" s="87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T1444" s="19" t="s">
        <v>184</v>
      </c>
      <c r="AU1444" s="19" t="s">
        <v>78</v>
      </c>
    </row>
    <row r="1445" s="13" customFormat="1">
      <c r="A1445" s="13"/>
      <c r="B1445" s="224"/>
      <c r="C1445" s="225"/>
      <c r="D1445" s="226" t="s">
        <v>186</v>
      </c>
      <c r="E1445" s="227" t="s">
        <v>19</v>
      </c>
      <c r="F1445" s="228" t="s">
        <v>187</v>
      </c>
      <c r="G1445" s="225"/>
      <c r="H1445" s="227" t="s">
        <v>19</v>
      </c>
      <c r="I1445" s="229"/>
      <c r="J1445" s="225"/>
      <c r="K1445" s="225"/>
      <c r="L1445" s="230"/>
      <c r="M1445" s="231"/>
      <c r="N1445" s="232"/>
      <c r="O1445" s="232"/>
      <c r="P1445" s="232"/>
      <c r="Q1445" s="232"/>
      <c r="R1445" s="232"/>
      <c r="S1445" s="232"/>
      <c r="T1445" s="23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34" t="s">
        <v>186</v>
      </c>
      <c r="AU1445" s="234" t="s">
        <v>78</v>
      </c>
      <c r="AV1445" s="13" t="s">
        <v>76</v>
      </c>
      <c r="AW1445" s="13" t="s">
        <v>188</v>
      </c>
      <c r="AX1445" s="13" t="s">
        <v>68</v>
      </c>
      <c r="AY1445" s="234" t="s">
        <v>175</v>
      </c>
    </row>
    <row r="1446" s="13" customFormat="1">
      <c r="A1446" s="13"/>
      <c r="B1446" s="224"/>
      <c r="C1446" s="225"/>
      <c r="D1446" s="226" t="s">
        <v>186</v>
      </c>
      <c r="E1446" s="227" t="s">
        <v>19</v>
      </c>
      <c r="F1446" s="228" t="s">
        <v>189</v>
      </c>
      <c r="G1446" s="225"/>
      <c r="H1446" s="227" t="s">
        <v>19</v>
      </c>
      <c r="I1446" s="229"/>
      <c r="J1446" s="225"/>
      <c r="K1446" s="225"/>
      <c r="L1446" s="230"/>
      <c r="M1446" s="231"/>
      <c r="N1446" s="232"/>
      <c r="O1446" s="232"/>
      <c r="P1446" s="232"/>
      <c r="Q1446" s="232"/>
      <c r="R1446" s="232"/>
      <c r="S1446" s="232"/>
      <c r="T1446" s="23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4" t="s">
        <v>186</v>
      </c>
      <c r="AU1446" s="234" t="s">
        <v>78</v>
      </c>
      <c r="AV1446" s="13" t="s">
        <v>76</v>
      </c>
      <c r="AW1446" s="13" t="s">
        <v>188</v>
      </c>
      <c r="AX1446" s="13" t="s">
        <v>68</v>
      </c>
      <c r="AY1446" s="234" t="s">
        <v>175</v>
      </c>
    </row>
    <row r="1447" s="13" customFormat="1">
      <c r="A1447" s="13"/>
      <c r="B1447" s="224"/>
      <c r="C1447" s="225"/>
      <c r="D1447" s="226" t="s">
        <v>186</v>
      </c>
      <c r="E1447" s="227" t="s">
        <v>19</v>
      </c>
      <c r="F1447" s="228" t="s">
        <v>1473</v>
      </c>
      <c r="G1447" s="225"/>
      <c r="H1447" s="227" t="s">
        <v>19</v>
      </c>
      <c r="I1447" s="229"/>
      <c r="J1447" s="225"/>
      <c r="K1447" s="225"/>
      <c r="L1447" s="230"/>
      <c r="M1447" s="231"/>
      <c r="N1447" s="232"/>
      <c r="O1447" s="232"/>
      <c r="P1447" s="232"/>
      <c r="Q1447" s="232"/>
      <c r="R1447" s="232"/>
      <c r="S1447" s="232"/>
      <c r="T1447" s="23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34" t="s">
        <v>186</v>
      </c>
      <c r="AU1447" s="234" t="s">
        <v>78</v>
      </c>
      <c r="AV1447" s="13" t="s">
        <v>76</v>
      </c>
      <c r="AW1447" s="13" t="s">
        <v>188</v>
      </c>
      <c r="AX1447" s="13" t="s">
        <v>68</v>
      </c>
      <c r="AY1447" s="234" t="s">
        <v>175</v>
      </c>
    </row>
    <row r="1448" s="14" customFormat="1">
      <c r="A1448" s="14"/>
      <c r="B1448" s="235"/>
      <c r="C1448" s="236"/>
      <c r="D1448" s="226" t="s">
        <v>186</v>
      </c>
      <c r="E1448" s="237" t="s">
        <v>19</v>
      </c>
      <c r="F1448" s="238" t="s">
        <v>1520</v>
      </c>
      <c r="G1448" s="236"/>
      <c r="H1448" s="239">
        <v>17</v>
      </c>
      <c r="I1448" s="240"/>
      <c r="J1448" s="236"/>
      <c r="K1448" s="236"/>
      <c r="L1448" s="241"/>
      <c r="M1448" s="242"/>
      <c r="N1448" s="243"/>
      <c r="O1448" s="243"/>
      <c r="P1448" s="243"/>
      <c r="Q1448" s="243"/>
      <c r="R1448" s="243"/>
      <c r="S1448" s="243"/>
      <c r="T1448" s="24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45" t="s">
        <v>186</v>
      </c>
      <c r="AU1448" s="245" t="s">
        <v>78</v>
      </c>
      <c r="AV1448" s="14" t="s">
        <v>78</v>
      </c>
      <c r="AW1448" s="14" t="s">
        <v>188</v>
      </c>
      <c r="AX1448" s="14" t="s">
        <v>68</v>
      </c>
      <c r="AY1448" s="245" t="s">
        <v>175</v>
      </c>
    </row>
    <row r="1449" s="15" customFormat="1">
      <c r="A1449" s="15"/>
      <c r="B1449" s="246"/>
      <c r="C1449" s="247"/>
      <c r="D1449" s="226" t="s">
        <v>186</v>
      </c>
      <c r="E1449" s="248" t="s">
        <v>19</v>
      </c>
      <c r="F1449" s="249" t="s">
        <v>191</v>
      </c>
      <c r="G1449" s="247"/>
      <c r="H1449" s="250">
        <v>17</v>
      </c>
      <c r="I1449" s="251"/>
      <c r="J1449" s="247"/>
      <c r="K1449" s="247"/>
      <c r="L1449" s="252"/>
      <c r="M1449" s="253"/>
      <c r="N1449" s="254"/>
      <c r="O1449" s="254"/>
      <c r="P1449" s="254"/>
      <c r="Q1449" s="254"/>
      <c r="R1449" s="254"/>
      <c r="S1449" s="254"/>
      <c r="T1449" s="25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56" t="s">
        <v>186</v>
      </c>
      <c r="AU1449" s="256" t="s">
        <v>78</v>
      </c>
      <c r="AV1449" s="15" t="s">
        <v>182</v>
      </c>
      <c r="AW1449" s="15" t="s">
        <v>188</v>
      </c>
      <c r="AX1449" s="15" t="s">
        <v>76</v>
      </c>
      <c r="AY1449" s="256" t="s">
        <v>175</v>
      </c>
    </row>
    <row r="1450" s="2" customFormat="1" ht="24.15" customHeight="1">
      <c r="A1450" s="40"/>
      <c r="B1450" s="41"/>
      <c r="C1450" s="206" t="s">
        <v>1521</v>
      </c>
      <c r="D1450" s="206" t="s">
        <v>177</v>
      </c>
      <c r="E1450" s="207" t="s">
        <v>1522</v>
      </c>
      <c r="F1450" s="208" t="s">
        <v>1523</v>
      </c>
      <c r="G1450" s="209" t="s">
        <v>402</v>
      </c>
      <c r="H1450" s="210">
        <v>8</v>
      </c>
      <c r="I1450" s="211"/>
      <c r="J1450" s="212">
        <f>ROUND(I1450*H1450,2)</f>
        <v>0</v>
      </c>
      <c r="K1450" s="208" t="s">
        <v>181</v>
      </c>
      <c r="L1450" s="46"/>
      <c r="M1450" s="213" t="s">
        <v>19</v>
      </c>
      <c r="N1450" s="214" t="s">
        <v>39</v>
      </c>
      <c r="O1450" s="86"/>
      <c r="P1450" s="215">
        <f>O1450*H1450</f>
        <v>0</v>
      </c>
      <c r="Q1450" s="215">
        <v>0</v>
      </c>
      <c r="R1450" s="215">
        <f>Q1450*H1450</f>
        <v>0</v>
      </c>
      <c r="S1450" s="215">
        <v>0</v>
      </c>
      <c r="T1450" s="216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17" t="s">
        <v>182</v>
      </c>
      <c r="AT1450" s="217" t="s">
        <v>177</v>
      </c>
      <c r="AU1450" s="217" t="s">
        <v>78</v>
      </c>
      <c r="AY1450" s="19" t="s">
        <v>175</v>
      </c>
      <c r="BE1450" s="218">
        <f>IF(N1450="základní",J1450,0)</f>
        <v>0</v>
      </c>
      <c r="BF1450" s="218">
        <f>IF(N1450="snížená",J1450,0)</f>
        <v>0</v>
      </c>
      <c r="BG1450" s="218">
        <f>IF(N1450="zákl. přenesená",J1450,0)</f>
        <v>0</v>
      </c>
      <c r="BH1450" s="218">
        <f>IF(N1450="sníž. přenesená",J1450,0)</f>
        <v>0</v>
      </c>
      <c r="BI1450" s="218">
        <f>IF(N1450="nulová",J1450,0)</f>
        <v>0</v>
      </c>
      <c r="BJ1450" s="19" t="s">
        <v>76</v>
      </c>
      <c r="BK1450" s="218">
        <f>ROUND(I1450*H1450,2)</f>
        <v>0</v>
      </c>
      <c r="BL1450" s="19" t="s">
        <v>182</v>
      </c>
      <c r="BM1450" s="217" t="s">
        <v>1524</v>
      </c>
    </row>
    <row r="1451" s="2" customFormat="1">
      <c r="A1451" s="40"/>
      <c r="B1451" s="41"/>
      <c r="C1451" s="42"/>
      <c r="D1451" s="219" t="s">
        <v>184</v>
      </c>
      <c r="E1451" s="42"/>
      <c r="F1451" s="220" t="s">
        <v>1525</v>
      </c>
      <c r="G1451" s="42"/>
      <c r="H1451" s="42"/>
      <c r="I1451" s="221"/>
      <c r="J1451" s="42"/>
      <c r="K1451" s="42"/>
      <c r="L1451" s="46"/>
      <c r="M1451" s="222"/>
      <c r="N1451" s="223"/>
      <c r="O1451" s="86"/>
      <c r="P1451" s="86"/>
      <c r="Q1451" s="86"/>
      <c r="R1451" s="86"/>
      <c r="S1451" s="86"/>
      <c r="T1451" s="87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184</v>
      </c>
      <c r="AU1451" s="19" t="s">
        <v>78</v>
      </c>
    </row>
    <row r="1452" s="13" customFormat="1">
      <c r="A1452" s="13"/>
      <c r="B1452" s="224"/>
      <c r="C1452" s="225"/>
      <c r="D1452" s="226" t="s">
        <v>186</v>
      </c>
      <c r="E1452" s="227" t="s">
        <v>19</v>
      </c>
      <c r="F1452" s="228" t="s">
        <v>187</v>
      </c>
      <c r="G1452" s="225"/>
      <c r="H1452" s="227" t="s">
        <v>19</v>
      </c>
      <c r="I1452" s="229"/>
      <c r="J1452" s="225"/>
      <c r="K1452" s="225"/>
      <c r="L1452" s="230"/>
      <c r="M1452" s="231"/>
      <c r="N1452" s="232"/>
      <c r="O1452" s="232"/>
      <c r="P1452" s="232"/>
      <c r="Q1452" s="232"/>
      <c r="R1452" s="232"/>
      <c r="S1452" s="232"/>
      <c r="T1452" s="23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34" t="s">
        <v>186</v>
      </c>
      <c r="AU1452" s="234" t="s">
        <v>78</v>
      </c>
      <c r="AV1452" s="13" t="s">
        <v>76</v>
      </c>
      <c r="AW1452" s="13" t="s">
        <v>188</v>
      </c>
      <c r="AX1452" s="13" t="s">
        <v>68</v>
      </c>
      <c r="AY1452" s="234" t="s">
        <v>175</v>
      </c>
    </row>
    <row r="1453" s="13" customFormat="1">
      <c r="A1453" s="13"/>
      <c r="B1453" s="224"/>
      <c r="C1453" s="225"/>
      <c r="D1453" s="226" t="s">
        <v>186</v>
      </c>
      <c r="E1453" s="227" t="s">
        <v>19</v>
      </c>
      <c r="F1453" s="228" t="s">
        <v>189</v>
      </c>
      <c r="G1453" s="225"/>
      <c r="H1453" s="227" t="s">
        <v>19</v>
      </c>
      <c r="I1453" s="229"/>
      <c r="J1453" s="225"/>
      <c r="K1453" s="225"/>
      <c r="L1453" s="230"/>
      <c r="M1453" s="231"/>
      <c r="N1453" s="232"/>
      <c r="O1453" s="232"/>
      <c r="P1453" s="232"/>
      <c r="Q1453" s="232"/>
      <c r="R1453" s="232"/>
      <c r="S1453" s="232"/>
      <c r="T1453" s="23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4" t="s">
        <v>186</v>
      </c>
      <c r="AU1453" s="234" t="s">
        <v>78</v>
      </c>
      <c r="AV1453" s="13" t="s">
        <v>76</v>
      </c>
      <c r="AW1453" s="13" t="s">
        <v>188</v>
      </c>
      <c r="AX1453" s="13" t="s">
        <v>68</v>
      </c>
      <c r="AY1453" s="234" t="s">
        <v>175</v>
      </c>
    </row>
    <row r="1454" s="13" customFormat="1">
      <c r="A1454" s="13"/>
      <c r="B1454" s="224"/>
      <c r="C1454" s="225"/>
      <c r="D1454" s="226" t="s">
        <v>186</v>
      </c>
      <c r="E1454" s="227" t="s">
        <v>19</v>
      </c>
      <c r="F1454" s="228" t="s">
        <v>1473</v>
      </c>
      <c r="G1454" s="225"/>
      <c r="H1454" s="227" t="s">
        <v>19</v>
      </c>
      <c r="I1454" s="229"/>
      <c r="J1454" s="225"/>
      <c r="K1454" s="225"/>
      <c r="L1454" s="230"/>
      <c r="M1454" s="231"/>
      <c r="N1454" s="232"/>
      <c r="O1454" s="232"/>
      <c r="P1454" s="232"/>
      <c r="Q1454" s="232"/>
      <c r="R1454" s="232"/>
      <c r="S1454" s="232"/>
      <c r="T1454" s="23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34" t="s">
        <v>186</v>
      </c>
      <c r="AU1454" s="234" t="s">
        <v>78</v>
      </c>
      <c r="AV1454" s="13" t="s">
        <v>76</v>
      </c>
      <c r="AW1454" s="13" t="s">
        <v>188</v>
      </c>
      <c r="AX1454" s="13" t="s">
        <v>68</v>
      </c>
      <c r="AY1454" s="234" t="s">
        <v>175</v>
      </c>
    </row>
    <row r="1455" s="14" customFormat="1">
      <c r="A1455" s="14"/>
      <c r="B1455" s="235"/>
      <c r="C1455" s="236"/>
      <c r="D1455" s="226" t="s">
        <v>186</v>
      </c>
      <c r="E1455" s="237" t="s">
        <v>19</v>
      </c>
      <c r="F1455" s="238" t="s">
        <v>1526</v>
      </c>
      <c r="G1455" s="236"/>
      <c r="H1455" s="239">
        <v>8</v>
      </c>
      <c r="I1455" s="240"/>
      <c r="J1455" s="236"/>
      <c r="K1455" s="236"/>
      <c r="L1455" s="241"/>
      <c r="M1455" s="242"/>
      <c r="N1455" s="243"/>
      <c r="O1455" s="243"/>
      <c r="P1455" s="243"/>
      <c r="Q1455" s="243"/>
      <c r="R1455" s="243"/>
      <c r="S1455" s="243"/>
      <c r="T1455" s="24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45" t="s">
        <v>186</v>
      </c>
      <c r="AU1455" s="245" t="s">
        <v>78</v>
      </c>
      <c r="AV1455" s="14" t="s">
        <v>78</v>
      </c>
      <c r="AW1455" s="14" t="s">
        <v>188</v>
      </c>
      <c r="AX1455" s="14" t="s">
        <v>68</v>
      </c>
      <c r="AY1455" s="245" t="s">
        <v>175</v>
      </c>
    </row>
    <row r="1456" s="15" customFormat="1">
      <c r="A1456" s="15"/>
      <c r="B1456" s="246"/>
      <c r="C1456" s="247"/>
      <c r="D1456" s="226" t="s">
        <v>186</v>
      </c>
      <c r="E1456" s="248" t="s">
        <v>19</v>
      </c>
      <c r="F1456" s="249" t="s">
        <v>191</v>
      </c>
      <c r="G1456" s="247"/>
      <c r="H1456" s="250">
        <v>8</v>
      </c>
      <c r="I1456" s="251"/>
      <c r="J1456" s="247"/>
      <c r="K1456" s="247"/>
      <c r="L1456" s="252"/>
      <c r="M1456" s="253"/>
      <c r="N1456" s="254"/>
      <c r="O1456" s="254"/>
      <c r="P1456" s="254"/>
      <c r="Q1456" s="254"/>
      <c r="R1456" s="254"/>
      <c r="S1456" s="254"/>
      <c r="T1456" s="25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56" t="s">
        <v>186</v>
      </c>
      <c r="AU1456" s="256" t="s">
        <v>78</v>
      </c>
      <c r="AV1456" s="15" t="s">
        <v>182</v>
      </c>
      <c r="AW1456" s="15" t="s">
        <v>188</v>
      </c>
      <c r="AX1456" s="15" t="s">
        <v>76</v>
      </c>
      <c r="AY1456" s="256" t="s">
        <v>175</v>
      </c>
    </row>
    <row r="1457" s="2" customFormat="1" ht="24.15" customHeight="1">
      <c r="A1457" s="40"/>
      <c r="B1457" s="41"/>
      <c r="C1457" s="206" t="s">
        <v>1527</v>
      </c>
      <c r="D1457" s="206" t="s">
        <v>177</v>
      </c>
      <c r="E1457" s="207" t="s">
        <v>1528</v>
      </c>
      <c r="F1457" s="208" t="s">
        <v>1529</v>
      </c>
      <c r="G1457" s="209" t="s">
        <v>402</v>
      </c>
      <c r="H1457" s="210">
        <v>5</v>
      </c>
      <c r="I1457" s="211"/>
      <c r="J1457" s="212">
        <f>ROUND(I1457*H1457,2)</f>
        <v>0</v>
      </c>
      <c r="K1457" s="208" t="s">
        <v>181</v>
      </c>
      <c r="L1457" s="46"/>
      <c r="M1457" s="213" t="s">
        <v>19</v>
      </c>
      <c r="N1457" s="214" t="s">
        <v>39</v>
      </c>
      <c r="O1457" s="86"/>
      <c r="P1457" s="215">
        <f>O1457*H1457</f>
        <v>0</v>
      </c>
      <c r="Q1457" s="215">
        <v>0</v>
      </c>
      <c r="R1457" s="215">
        <f>Q1457*H1457</f>
        <v>0</v>
      </c>
      <c r="S1457" s="215">
        <v>0</v>
      </c>
      <c r="T1457" s="216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17" t="s">
        <v>182</v>
      </c>
      <c r="AT1457" s="217" t="s">
        <v>177</v>
      </c>
      <c r="AU1457" s="217" t="s">
        <v>78</v>
      </c>
      <c r="AY1457" s="19" t="s">
        <v>175</v>
      </c>
      <c r="BE1457" s="218">
        <f>IF(N1457="základní",J1457,0)</f>
        <v>0</v>
      </c>
      <c r="BF1457" s="218">
        <f>IF(N1457="snížená",J1457,0)</f>
        <v>0</v>
      </c>
      <c r="BG1457" s="218">
        <f>IF(N1457="zákl. přenesená",J1457,0)</f>
        <v>0</v>
      </c>
      <c r="BH1457" s="218">
        <f>IF(N1457="sníž. přenesená",J1457,0)</f>
        <v>0</v>
      </c>
      <c r="BI1457" s="218">
        <f>IF(N1457="nulová",J1457,0)</f>
        <v>0</v>
      </c>
      <c r="BJ1457" s="19" t="s">
        <v>76</v>
      </c>
      <c r="BK1457" s="218">
        <f>ROUND(I1457*H1457,2)</f>
        <v>0</v>
      </c>
      <c r="BL1457" s="19" t="s">
        <v>182</v>
      </c>
      <c r="BM1457" s="217" t="s">
        <v>1530</v>
      </c>
    </row>
    <row r="1458" s="2" customFormat="1">
      <c r="A1458" s="40"/>
      <c r="B1458" s="41"/>
      <c r="C1458" s="42"/>
      <c r="D1458" s="219" t="s">
        <v>184</v>
      </c>
      <c r="E1458" s="42"/>
      <c r="F1458" s="220" t="s">
        <v>1531</v>
      </c>
      <c r="G1458" s="42"/>
      <c r="H1458" s="42"/>
      <c r="I1458" s="221"/>
      <c r="J1458" s="42"/>
      <c r="K1458" s="42"/>
      <c r="L1458" s="46"/>
      <c r="M1458" s="222"/>
      <c r="N1458" s="223"/>
      <c r="O1458" s="86"/>
      <c r="P1458" s="86"/>
      <c r="Q1458" s="86"/>
      <c r="R1458" s="86"/>
      <c r="S1458" s="86"/>
      <c r="T1458" s="87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T1458" s="19" t="s">
        <v>184</v>
      </c>
      <c r="AU1458" s="19" t="s">
        <v>78</v>
      </c>
    </row>
    <row r="1459" s="13" customFormat="1">
      <c r="A1459" s="13"/>
      <c r="B1459" s="224"/>
      <c r="C1459" s="225"/>
      <c r="D1459" s="226" t="s">
        <v>186</v>
      </c>
      <c r="E1459" s="227" t="s">
        <v>19</v>
      </c>
      <c r="F1459" s="228" t="s">
        <v>187</v>
      </c>
      <c r="G1459" s="225"/>
      <c r="H1459" s="227" t="s">
        <v>19</v>
      </c>
      <c r="I1459" s="229"/>
      <c r="J1459" s="225"/>
      <c r="K1459" s="225"/>
      <c r="L1459" s="230"/>
      <c r="M1459" s="231"/>
      <c r="N1459" s="232"/>
      <c r="O1459" s="232"/>
      <c r="P1459" s="232"/>
      <c r="Q1459" s="232"/>
      <c r="R1459" s="232"/>
      <c r="S1459" s="232"/>
      <c r="T1459" s="23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34" t="s">
        <v>186</v>
      </c>
      <c r="AU1459" s="234" t="s">
        <v>78</v>
      </c>
      <c r="AV1459" s="13" t="s">
        <v>76</v>
      </c>
      <c r="AW1459" s="13" t="s">
        <v>188</v>
      </c>
      <c r="AX1459" s="13" t="s">
        <v>68</v>
      </c>
      <c r="AY1459" s="234" t="s">
        <v>175</v>
      </c>
    </row>
    <row r="1460" s="13" customFormat="1">
      <c r="A1460" s="13"/>
      <c r="B1460" s="224"/>
      <c r="C1460" s="225"/>
      <c r="D1460" s="226" t="s">
        <v>186</v>
      </c>
      <c r="E1460" s="227" t="s">
        <v>19</v>
      </c>
      <c r="F1460" s="228" t="s">
        <v>189</v>
      </c>
      <c r="G1460" s="225"/>
      <c r="H1460" s="227" t="s">
        <v>19</v>
      </c>
      <c r="I1460" s="229"/>
      <c r="J1460" s="225"/>
      <c r="K1460" s="225"/>
      <c r="L1460" s="230"/>
      <c r="M1460" s="231"/>
      <c r="N1460" s="232"/>
      <c r="O1460" s="232"/>
      <c r="P1460" s="232"/>
      <c r="Q1460" s="232"/>
      <c r="R1460" s="232"/>
      <c r="S1460" s="232"/>
      <c r="T1460" s="23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4" t="s">
        <v>186</v>
      </c>
      <c r="AU1460" s="234" t="s">
        <v>78</v>
      </c>
      <c r="AV1460" s="13" t="s">
        <v>76</v>
      </c>
      <c r="AW1460" s="13" t="s">
        <v>188</v>
      </c>
      <c r="AX1460" s="13" t="s">
        <v>68</v>
      </c>
      <c r="AY1460" s="234" t="s">
        <v>175</v>
      </c>
    </row>
    <row r="1461" s="13" customFormat="1">
      <c r="A1461" s="13"/>
      <c r="B1461" s="224"/>
      <c r="C1461" s="225"/>
      <c r="D1461" s="226" t="s">
        <v>186</v>
      </c>
      <c r="E1461" s="227" t="s">
        <v>19</v>
      </c>
      <c r="F1461" s="228" t="s">
        <v>1532</v>
      </c>
      <c r="G1461" s="225"/>
      <c r="H1461" s="227" t="s">
        <v>19</v>
      </c>
      <c r="I1461" s="229"/>
      <c r="J1461" s="225"/>
      <c r="K1461" s="225"/>
      <c r="L1461" s="230"/>
      <c r="M1461" s="231"/>
      <c r="N1461" s="232"/>
      <c r="O1461" s="232"/>
      <c r="P1461" s="232"/>
      <c r="Q1461" s="232"/>
      <c r="R1461" s="232"/>
      <c r="S1461" s="232"/>
      <c r="T1461" s="23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4" t="s">
        <v>186</v>
      </c>
      <c r="AU1461" s="234" t="s">
        <v>78</v>
      </c>
      <c r="AV1461" s="13" t="s">
        <v>76</v>
      </c>
      <c r="AW1461" s="13" t="s">
        <v>188</v>
      </c>
      <c r="AX1461" s="13" t="s">
        <v>68</v>
      </c>
      <c r="AY1461" s="234" t="s">
        <v>175</v>
      </c>
    </row>
    <row r="1462" s="14" customFormat="1">
      <c r="A1462" s="14"/>
      <c r="B1462" s="235"/>
      <c r="C1462" s="236"/>
      <c r="D1462" s="226" t="s">
        <v>186</v>
      </c>
      <c r="E1462" s="237" t="s">
        <v>19</v>
      </c>
      <c r="F1462" s="238" t="s">
        <v>1533</v>
      </c>
      <c r="G1462" s="236"/>
      <c r="H1462" s="239">
        <v>5</v>
      </c>
      <c r="I1462" s="240"/>
      <c r="J1462" s="236"/>
      <c r="K1462" s="236"/>
      <c r="L1462" s="241"/>
      <c r="M1462" s="242"/>
      <c r="N1462" s="243"/>
      <c r="O1462" s="243"/>
      <c r="P1462" s="243"/>
      <c r="Q1462" s="243"/>
      <c r="R1462" s="243"/>
      <c r="S1462" s="243"/>
      <c r="T1462" s="24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45" t="s">
        <v>186</v>
      </c>
      <c r="AU1462" s="245" t="s">
        <v>78</v>
      </c>
      <c r="AV1462" s="14" t="s">
        <v>78</v>
      </c>
      <c r="AW1462" s="14" t="s">
        <v>188</v>
      </c>
      <c r="AX1462" s="14" t="s">
        <v>68</v>
      </c>
      <c r="AY1462" s="245" t="s">
        <v>175</v>
      </c>
    </row>
    <row r="1463" s="15" customFormat="1">
      <c r="A1463" s="15"/>
      <c r="B1463" s="246"/>
      <c r="C1463" s="247"/>
      <c r="D1463" s="226" t="s">
        <v>186</v>
      </c>
      <c r="E1463" s="248" t="s">
        <v>19</v>
      </c>
      <c r="F1463" s="249" t="s">
        <v>191</v>
      </c>
      <c r="G1463" s="247"/>
      <c r="H1463" s="250">
        <v>5</v>
      </c>
      <c r="I1463" s="251"/>
      <c r="J1463" s="247"/>
      <c r="K1463" s="247"/>
      <c r="L1463" s="252"/>
      <c r="M1463" s="253"/>
      <c r="N1463" s="254"/>
      <c r="O1463" s="254"/>
      <c r="P1463" s="254"/>
      <c r="Q1463" s="254"/>
      <c r="R1463" s="254"/>
      <c r="S1463" s="254"/>
      <c r="T1463" s="25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56" t="s">
        <v>186</v>
      </c>
      <c r="AU1463" s="256" t="s">
        <v>78</v>
      </c>
      <c r="AV1463" s="15" t="s">
        <v>182</v>
      </c>
      <c r="AW1463" s="15" t="s">
        <v>188</v>
      </c>
      <c r="AX1463" s="15" t="s">
        <v>76</v>
      </c>
      <c r="AY1463" s="256" t="s">
        <v>175</v>
      </c>
    </row>
    <row r="1464" s="2" customFormat="1" ht="24.15" customHeight="1">
      <c r="A1464" s="40"/>
      <c r="B1464" s="41"/>
      <c r="C1464" s="206" t="s">
        <v>1534</v>
      </c>
      <c r="D1464" s="206" t="s">
        <v>177</v>
      </c>
      <c r="E1464" s="207" t="s">
        <v>1535</v>
      </c>
      <c r="F1464" s="208" t="s">
        <v>1536</v>
      </c>
      <c r="G1464" s="209" t="s">
        <v>402</v>
      </c>
      <c r="H1464" s="210">
        <v>15</v>
      </c>
      <c r="I1464" s="211"/>
      <c r="J1464" s="212">
        <f>ROUND(I1464*H1464,2)</f>
        <v>0</v>
      </c>
      <c r="K1464" s="208" t="s">
        <v>181</v>
      </c>
      <c r="L1464" s="46"/>
      <c r="M1464" s="213" t="s">
        <v>19</v>
      </c>
      <c r="N1464" s="214" t="s">
        <v>39</v>
      </c>
      <c r="O1464" s="86"/>
      <c r="P1464" s="215">
        <f>O1464*H1464</f>
        <v>0</v>
      </c>
      <c r="Q1464" s="215">
        <v>0</v>
      </c>
      <c r="R1464" s="215">
        <f>Q1464*H1464</f>
        <v>0</v>
      </c>
      <c r="S1464" s="215">
        <v>0</v>
      </c>
      <c r="T1464" s="216">
        <f>S1464*H1464</f>
        <v>0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17" t="s">
        <v>182</v>
      </c>
      <c r="AT1464" s="217" t="s">
        <v>177</v>
      </c>
      <c r="AU1464" s="217" t="s">
        <v>78</v>
      </c>
      <c r="AY1464" s="19" t="s">
        <v>175</v>
      </c>
      <c r="BE1464" s="218">
        <f>IF(N1464="základní",J1464,0)</f>
        <v>0</v>
      </c>
      <c r="BF1464" s="218">
        <f>IF(N1464="snížená",J1464,0)</f>
        <v>0</v>
      </c>
      <c r="BG1464" s="218">
        <f>IF(N1464="zákl. přenesená",J1464,0)</f>
        <v>0</v>
      </c>
      <c r="BH1464" s="218">
        <f>IF(N1464="sníž. přenesená",J1464,0)</f>
        <v>0</v>
      </c>
      <c r="BI1464" s="218">
        <f>IF(N1464="nulová",J1464,0)</f>
        <v>0</v>
      </c>
      <c r="BJ1464" s="19" t="s">
        <v>76</v>
      </c>
      <c r="BK1464" s="218">
        <f>ROUND(I1464*H1464,2)</f>
        <v>0</v>
      </c>
      <c r="BL1464" s="19" t="s">
        <v>182</v>
      </c>
      <c r="BM1464" s="217" t="s">
        <v>1537</v>
      </c>
    </row>
    <row r="1465" s="2" customFormat="1">
      <c r="A1465" s="40"/>
      <c r="B1465" s="41"/>
      <c r="C1465" s="42"/>
      <c r="D1465" s="219" t="s">
        <v>184</v>
      </c>
      <c r="E1465" s="42"/>
      <c r="F1465" s="220" t="s">
        <v>1538</v>
      </c>
      <c r="G1465" s="42"/>
      <c r="H1465" s="42"/>
      <c r="I1465" s="221"/>
      <c r="J1465" s="42"/>
      <c r="K1465" s="42"/>
      <c r="L1465" s="46"/>
      <c r="M1465" s="222"/>
      <c r="N1465" s="223"/>
      <c r="O1465" s="86"/>
      <c r="P1465" s="86"/>
      <c r="Q1465" s="86"/>
      <c r="R1465" s="86"/>
      <c r="S1465" s="86"/>
      <c r="T1465" s="87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T1465" s="19" t="s">
        <v>184</v>
      </c>
      <c r="AU1465" s="19" t="s">
        <v>78</v>
      </c>
    </row>
    <row r="1466" s="13" customFormat="1">
      <c r="A1466" s="13"/>
      <c r="B1466" s="224"/>
      <c r="C1466" s="225"/>
      <c r="D1466" s="226" t="s">
        <v>186</v>
      </c>
      <c r="E1466" s="227" t="s">
        <v>19</v>
      </c>
      <c r="F1466" s="228" t="s">
        <v>187</v>
      </c>
      <c r="G1466" s="225"/>
      <c r="H1466" s="227" t="s">
        <v>19</v>
      </c>
      <c r="I1466" s="229"/>
      <c r="J1466" s="225"/>
      <c r="K1466" s="225"/>
      <c r="L1466" s="230"/>
      <c r="M1466" s="231"/>
      <c r="N1466" s="232"/>
      <c r="O1466" s="232"/>
      <c r="P1466" s="232"/>
      <c r="Q1466" s="232"/>
      <c r="R1466" s="232"/>
      <c r="S1466" s="232"/>
      <c r="T1466" s="23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34" t="s">
        <v>186</v>
      </c>
      <c r="AU1466" s="234" t="s">
        <v>78</v>
      </c>
      <c r="AV1466" s="13" t="s">
        <v>76</v>
      </c>
      <c r="AW1466" s="13" t="s">
        <v>188</v>
      </c>
      <c r="AX1466" s="13" t="s">
        <v>68</v>
      </c>
      <c r="AY1466" s="234" t="s">
        <v>175</v>
      </c>
    </row>
    <row r="1467" s="13" customFormat="1">
      <c r="A1467" s="13"/>
      <c r="B1467" s="224"/>
      <c r="C1467" s="225"/>
      <c r="D1467" s="226" t="s">
        <v>186</v>
      </c>
      <c r="E1467" s="227" t="s">
        <v>19</v>
      </c>
      <c r="F1467" s="228" t="s">
        <v>189</v>
      </c>
      <c r="G1467" s="225"/>
      <c r="H1467" s="227" t="s">
        <v>19</v>
      </c>
      <c r="I1467" s="229"/>
      <c r="J1467" s="225"/>
      <c r="K1467" s="225"/>
      <c r="L1467" s="230"/>
      <c r="M1467" s="231"/>
      <c r="N1467" s="232"/>
      <c r="O1467" s="232"/>
      <c r="P1467" s="232"/>
      <c r="Q1467" s="232"/>
      <c r="R1467" s="232"/>
      <c r="S1467" s="232"/>
      <c r="T1467" s="23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34" t="s">
        <v>186</v>
      </c>
      <c r="AU1467" s="234" t="s">
        <v>78</v>
      </c>
      <c r="AV1467" s="13" t="s">
        <v>76</v>
      </c>
      <c r="AW1467" s="13" t="s">
        <v>188</v>
      </c>
      <c r="AX1467" s="13" t="s">
        <v>68</v>
      </c>
      <c r="AY1467" s="234" t="s">
        <v>175</v>
      </c>
    </row>
    <row r="1468" s="13" customFormat="1">
      <c r="A1468" s="13"/>
      <c r="B1468" s="224"/>
      <c r="C1468" s="225"/>
      <c r="D1468" s="226" t="s">
        <v>186</v>
      </c>
      <c r="E1468" s="227" t="s">
        <v>19</v>
      </c>
      <c r="F1468" s="228" t="s">
        <v>1411</v>
      </c>
      <c r="G1468" s="225"/>
      <c r="H1468" s="227" t="s">
        <v>19</v>
      </c>
      <c r="I1468" s="229"/>
      <c r="J1468" s="225"/>
      <c r="K1468" s="225"/>
      <c r="L1468" s="230"/>
      <c r="M1468" s="231"/>
      <c r="N1468" s="232"/>
      <c r="O1468" s="232"/>
      <c r="P1468" s="232"/>
      <c r="Q1468" s="232"/>
      <c r="R1468" s="232"/>
      <c r="S1468" s="232"/>
      <c r="T1468" s="23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4" t="s">
        <v>186</v>
      </c>
      <c r="AU1468" s="234" t="s">
        <v>78</v>
      </c>
      <c r="AV1468" s="13" t="s">
        <v>76</v>
      </c>
      <c r="AW1468" s="13" t="s">
        <v>188</v>
      </c>
      <c r="AX1468" s="13" t="s">
        <v>68</v>
      </c>
      <c r="AY1468" s="234" t="s">
        <v>175</v>
      </c>
    </row>
    <row r="1469" s="14" customFormat="1">
      <c r="A1469" s="14"/>
      <c r="B1469" s="235"/>
      <c r="C1469" s="236"/>
      <c r="D1469" s="226" t="s">
        <v>186</v>
      </c>
      <c r="E1469" s="237" t="s">
        <v>19</v>
      </c>
      <c r="F1469" s="238" t="s">
        <v>1539</v>
      </c>
      <c r="G1469" s="236"/>
      <c r="H1469" s="239">
        <v>15</v>
      </c>
      <c r="I1469" s="240"/>
      <c r="J1469" s="236"/>
      <c r="K1469" s="236"/>
      <c r="L1469" s="241"/>
      <c r="M1469" s="242"/>
      <c r="N1469" s="243"/>
      <c r="O1469" s="243"/>
      <c r="P1469" s="243"/>
      <c r="Q1469" s="243"/>
      <c r="R1469" s="243"/>
      <c r="S1469" s="243"/>
      <c r="T1469" s="24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45" t="s">
        <v>186</v>
      </c>
      <c r="AU1469" s="245" t="s">
        <v>78</v>
      </c>
      <c r="AV1469" s="14" t="s">
        <v>78</v>
      </c>
      <c r="AW1469" s="14" t="s">
        <v>188</v>
      </c>
      <c r="AX1469" s="14" t="s">
        <v>68</v>
      </c>
      <c r="AY1469" s="245" t="s">
        <v>175</v>
      </c>
    </row>
    <row r="1470" s="15" customFormat="1">
      <c r="A1470" s="15"/>
      <c r="B1470" s="246"/>
      <c r="C1470" s="247"/>
      <c r="D1470" s="226" t="s">
        <v>186</v>
      </c>
      <c r="E1470" s="248" t="s">
        <v>19</v>
      </c>
      <c r="F1470" s="249" t="s">
        <v>191</v>
      </c>
      <c r="G1470" s="247"/>
      <c r="H1470" s="250">
        <v>15</v>
      </c>
      <c r="I1470" s="251"/>
      <c r="J1470" s="247"/>
      <c r="K1470" s="247"/>
      <c r="L1470" s="252"/>
      <c r="M1470" s="253"/>
      <c r="N1470" s="254"/>
      <c r="O1470" s="254"/>
      <c r="P1470" s="254"/>
      <c r="Q1470" s="254"/>
      <c r="R1470" s="254"/>
      <c r="S1470" s="254"/>
      <c r="T1470" s="25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56" t="s">
        <v>186</v>
      </c>
      <c r="AU1470" s="256" t="s">
        <v>78</v>
      </c>
      <c r="AV1470" s="15" t="s">
        <v>182</v>
      </c>
      <c r="AW1470" s="15" t="s">
        <v>188</v>
      </c>
      <c r="AX1470" s="15" t="s">
        <v>76</v>
      </c>
      <c r="AY1470" s="256" t="s">
        <v>175</v>
      </c>
    </row>
    <row r="1471" s="2" customFormat="1" ht="24.15" customHeight="1">
      <c r="A1471" s="40"/>
      <c r="B1471" s="41"/>
      <c r="C1471" s="206" t="s">
        <v>1540</v>
      </c>
      <c r="D1471" s="206" t="s">
        <v>177</v>
      </c>
      <c r="E1471" s="207" t="s">
        <v>1541</v>
      </c>
      <c r="F1471" s="208" t="s">
        <v>1542</v>
      </c>
      <c r="G1471" s="209" t="s">
        <v>402</v>
      </c>
      <c r="H1471" s="210">
        <v>7</v>
      </c>
      <c r="I1471" s="211"/>
      <c r="J1471" s="212">
        <f>ROUND(I1471*H1471,2)</f>
        <v>0</v>
      </c>
      <c r="K1471" s="208" t="s">
        <v>181</v>
      </c>
      <c r="L1471" s="46"/>
      <c r="M1471" s="213" t="s">
        <v>19</v>
      </c>
      <c r="N1471" s="214" t="s">
        <v>39</v>
      </c>
      <c r="O1471" s="86"/>
      <c r="P1471" s="215">
        <f>O1471*H1471</f>
        <v>0</v>
      </c>
      <c r="Q1471" s="215">
        <v>0</v>
      </c>
      <c r="R1471" s="215">
        <f>Q1471*H1471</f>
        <v>0</v>
      </c>
      <c r="S1471" s="215">
        <v>0</v>
      </c>
      <c r="T1471" s="216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17" t="s">
        <v>182</v>
      </c>
      <c r="AT1471" s="217" t="s">
        <v>177</v>
      </c>
      <c r="AU1471" s="217" t="s">
        <v>78</v>
      </c>
      <c r="AY1471" s="19" t="s">
        <v>175</v>
      </c>
      <c r="BE1471" s="218">
        <f>IF(N1471="základní",J1471,0)</f>
        <v>0</v>
      </c>
      <c r="BF1471" s="218">
        <f>IF(N1471="snížená",J1471,0)</f>
        <v>0</v>
      </c>
      <c r="BG1471" s="218">
        <f>IF(N1471="zákl. přenesená",J1471,0)</f>
        <v>0</v>
      </c>
      <c r="BH1471" s="218">
        <f>IF(N1471="sníž. přenesená",J1471,0)</f>
        <v>0</v>
      </c>
      <c r="BI1471" s="218">
        <f>IF(N1471="nulová",J1471,0)</f>
        <v>0</v>
      </c>
      <c r="BJ1471" s="19" t="s">
        <v>76</v>
      </c>
      <c r="BK1471" s="218">
        <f>ROUND(I1471*H1471,2)</f>
        <v>0</v>
      </c>
      <c r="BL1471" s="19" t="s">
        <v>182</v>
      </c>
      <c r="BM1471" s="217" t="s">
        <v>1543</v>
      </c>
    </row>
    <row r="1472" s="2" customFormat="1">
      <c r="A1472" s="40"/>
      <c r="B1472" s="41"/>
      <c r="C1472" s="42"/>
      <c r="D1472" s="219" t="s">
        <v>184</v>
      </c>
      <c r="E1472" s="42"/>
      <c r="F1472" s="220" t="s">
        <v>1544</v>
      </c>
      <c r="G1472" s="42"/>
      <c r="H1472" s="42"/>
      <c r="I1472" s="221"/>
      <c r="J1472" s="42"/>
      <c r="K1472" s="42"/>
      <c r="L1472" s="46"/>
      <c r="M1472" s="222"/>
      <c r="N1472" s="223"/>
      <c r="O1472" s="86"/>
      <c r="P1472" s="86"/>
      <c r="Q1472" s="86"/>
      <c r="R1472" s="86"/>
      <c r="S1472" s="86"/>
      <c r="T1472" s="87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184</v>
      </c>
      <c r="AU1472" s="19" t="s">
        <v>78</v>
      </c>
    </row>
    <row r="1473" s="13" customFormat="1">
      <c r="A1473" s="13"/>
      <c r="B1473" s="224"/>
      <c r="C1473" s="225"/>
      <c r="D1473" s="226" t="s">
        <v>186</v>
      </c>
      <c r="E1473" s="227" t="s">
        <v>19</v>
      </c>
      <c r="F1473" s="228" t="s">
        <v>187</v>
      </c>
      <c r="G1473" s="225"/>
      <c r="H1473" s="227" t="s">
        <v>19</v>
      </c>
      <c r="I1473" s="229"/>
      <c r="J1473" s="225"/>
      <c r="K1473" s="225"/>
      <c r="L1473" s="230"/>
      <c r="M1473" s="231"/>
      <c r="N1473" s="232"/>
      <c r="O1473" s="232"/>
      <c r="P1473" s="232"/>
      <c r="Q1473" s="232"/>
      <c r="R1473" s="232"/>
      <c r="S1473" s="232"/>
      <c r="T1473" s="23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34" t="s">
        <v>186</v>
      </c>
      <c r="AU1473" s="234" t="s">
        <v>78</v>
      </c>
      <c r="AV1473" s="13" t="s">
        <v>76</v>
      </c>
      <c r="AW1473" s="13" t="s">
        <v>188</v>
      </c>
      <c r="AX1473" s="13" t="s">
        <v>68</v>
      </c>
      <c r="AY1473" s="234" t="s">
        <v>175</v>
      </c>
    </row>
    <row r="1474" s="13" customFormat="1">
      <c r="A1474" s="13"/>
      <c r="B1474" s="224"/>
      <c r="C1474" s="225"/>
      <c r="D1474" s="226" t="s">
        <v>186</v>
      </c>
      <c r="E1474" s="227" t="s">
        <v>19</v>
      </c>
      <c r="F1474" s="228" t="s">
        <v>189</v>
      </c>
      <c r="G1474" s="225"/>
      <c r="H1474" s="227" t="s">
        <v>19</v>
      </c>
      <c r="I1474" s="229"/>
      <c r="J1474" s="225"/>
      <c r="K1474" s="225"/>
      <c r="L1474" s="230"/>
      <c r="M1474" s="231"/>
      <c r="N1474" s="232"/>
      <c r="O1474" s="232"/>
      <c r="P1474" s="232"/>
      <c r="Q1474" s="232"/>
      <c r="R1474" s="232"/>
      <c r="S1474" s="232"/>
      <c r="T1474" s="23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4" t="s">
        <v>186</v>
      </c>
      <c r="AU1474" s="234" t="s">
        <v>78</v>
      </c>
      <c r="AV1474" s="13" t="s">
        <v>76</v>
      </c>
      <c r="AW1474" s="13" t="s">
        <v>188</v>
      </c>
      <c r="AX1474" s="13" t="s">
        <v>68</v>
      </c>
      <c r="AY1474" s="234" t="s">
        <v>175</v>
      </c>
    </row>
    <row r="1475" s="13" customFormat="1">
      <c r="A1475" s="13"/>
      <c r="B1475" s="224"/>
      <c r="C1475" s="225"/>
      <c r="D1475" s="226" t="s">
        <v>186</v>
      </c>
      <c r="E1475" s="227" t="s">
        <v>19</v>
      </c>
      <c r="F1475" s="228" t="s">
        <v>1411</v>
      </c>
      <c r="G1475" s="225"/>
      <c r="H1475" s="227" t="s">
        <v>19</v>
      </c>
      <c r="I1475" s="229"/>
      <c r="J1475" s="225"/>
      <c r="K1475" s="225"/>
      <c r="L1475" s="230"/>
      <c r="M1475" s="231"/>
      <c r="N1475" s="232"/>
      <c r="O1475" s="232"/>
      <c r="P1475" s="232"/>
      <c r="Q1475" s="232"/>
      <c r="R1475" s="232"/>
      <c r="S1475" s="232"/>
      <c r="T1475" s="23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34" t="s">
        <v>186</v>
      </c>
      <c r="AU1475" s="234" t="s">
        <v>78</v>
      </c>
      <c r="AV1475" s="13" t="s">
        <v>76</v>
      </c>
      <c r="AW1475" s="13" t="s">
        <v>188</v>
      </c>
      <c r="AX1475" s="13" t="s">
        <v>68</v>
      </c>
      <c r="AY1475" s="234" t="s">
        <v>175</v>
      </c>
    </row>
    <row r="1476" s="14" customFormat="1">
      <c r="A1476" s="14"/>
      <c r="B1476" s="235"/>
      <c r="C1476" s="236"/>
      <c r="D1476" s="226" t="s">
        <v>186</v>
      </c>
      <c r="E1476" s="237" t="s">
        <v>19</v>
      </c>
      <c r="F1476" s="238" t="s">
        <v>1545</v>
      </c>
      <c r="G1476" s="236"/>
      <c r="H1476" s="239">
        <v>7</v>
      </c>
      <c r="I1476" s="240"/>
      <c r="J1476" s="236"/>
      <c r="K1476" s="236"/>
      <c r="L1476" s="241"/>
      <c r="M1476" s="242"/>
      <c r="N1476" s="243"/>
      <c r="O1476" s="243"/>
      <c r="P1476" s="243"/>
      <c r="Q1476" s="243"/>
      <c r="R1476" s="243"/>
      <c r="S1476" s="243"/>
      <c r="T1476" s="24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45" t="s">
        <v>186</v>
      </c>
      <c r="AU1476" s="245" t="s">
        <v>78</v>
      </c>
      <c r="AV1476" s="14" t="s">
        <v>78</v>
      </c>
      <c r="AW1476" s="14" t="s">
        <v>188</v>
      </c>
      <c r="AX1476" s="14" t="s">
        <v>68</v>
      </c>
      <c r="AY1476" s="245" t="s">
        <v>175</v>
      </c>
    </row>
    <row r="1477" s="15" customFormat="1">
      <c r="A1477" s="15"/>
      <c r="B1477" s="246"/>
      <c r="C1477" s="247"/>
      <c r="D1477" s="226" t="s">
        <v>186</v>
      </c>
      <c r="E1477" s="248" t="s">
        <v>19</v>
      </c>
      <c r="F1477" s="249" t="s">
        <v>191</v>
      </c>
      <c r="G1477" s="247"/>
      <c r="H1477" s="250">
        <v>7</v>
      </c>
      <c r="I1477" s="251"/>
      <c r="J1477" s="247"/>
      <c r="K1477" s="247"/>
      <c r="L1477" s="252"/>
      <c r="M1477" s="253"/>
      <c r="N1477" s="254"/>
      <c r="O1477" s="254"/>
      <c r="P1477" s="254"/>
      <c r="Q1477" s="254"/>
      <c r="R1477" s="254"/>
      <c r="S1477" s="254"/>
      <c r="T1477" s="25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56" t="s">
        <v>186</v>
      </c>
      <c r="AU1477" s="256" t="s">
        <v>78</v>
      </c>
      <c r="AV1477" s="15" t="s">
        <v>182</v>
      </c>
      <c r="AW1477" s="15" t="s">
        <v>188</v>
      </c>
      <c r="AX1477" s="15" t="s">
        <v>76</v>
      </c>
      <c r="AY1477" s="256" t="s">
        <v>175</v>
      </c>
    </row>
    <row r="1478" s="2" customFormat="1" ht="24.15" customHeight="1">
      <c r="A1478" s="40"/>
      <c r="B1478" s="41"/>
      <c r="C1478" s="206" t="s">
        <v>1546</v>
      </c>
      <c r="D1478" s="206" t="s">
        <v>177</v>
      </c>
      <c r="E1478" s="207" t="s">
        <v>1547</v>
      </c>
      <c r="F1478" s="208" t="s">
        <v>1548</v>
      </c>
      <c r="G1478" s="209" t="s">
        <v>402</v>
      </c>
      <c r="H1478" s="210">
        <v>3</v>
      </c>
      <c r="I1478" s="211"/>
      <c r="J1478" s="212">
        <f>ROUND(I1478*H1478,2)</f>
        <v>0</v>
      </c>
      <c r="K1478" s="208" t="s">
        <v>181</v>
      </c>
      <c r="L1478" s="46"/>
      <c r="M1478" s="213" t="s">
        <v>19</v>
      </c>
      <c r="N1478" s="214" t="s">
        <v>39</v>
      </c>
      <c r="O1478" s="86"/>
      <c r="P1478" s="215">
        <f>O1478*H1478</f>
        <v>0</v>
      </c>
      <c r="Q1478" s="215">
        <v>0</v>
      </c>
      <c r="R1478" s="215">
        <f>Q1478*H1478</f>
        <v>0</v>
      </c>
      <c r="S1478" s="215">
        <v>0</v>
      </c>
      <c r="T1478" s="216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17" t="s">
        <v>182</v>
      </c>
      <c r="AT1478" s="217" t="s">
        <v>177</v>
      </c>
      <c r="AU1478" s="217" t="s">
        <v>78</v>
      </c>
      <c r="AY1478" s="19" t="s">
        <v>175</v>
      </c>
      <c r="BE1478" s="218">
        <f>IF(N1478="základní",J1478,0)</f>
        <v>0</v>
      </c>
      <c r="BF1478" s="218">
        <f>IF(N1478="snížená",J1478,0)</f>
        <v>0</v>
      </c>
      <c r="BG1478" s="218">
        <f>IF(N1478="zákl. přenesená",J1478,0)</f>
        <v>0</v>
      </c>
      <c r="BH1478" s="218">
        <f>IF(N1478="sníž. přenesená",J1478,0)</f>
        <v>0</v>
      </c>
      <c r="BI1478" s="218">
        <f>IF(N1478="nulová",J1478,0)</f>
        <v>0</v>
      </c>
      <c r="BJ1478" s="19" t="s">
        <v>76</v>
      </c>
      <c r="BK1478" s="218">
        <f>ROUND(I1478*H1478,2)</f>
        <v>0</v>
      </c>
      <c r="BL1478" s="19" t="s">
        <v>182</v>
      </c>
      <c r="BM1478" s="217" t="s">
        <v>1549</v>
      </c>
    </row>
    <row r="1479" s="2" customFormat="1">
      <c r="A1479" s="40"/>
      <c r="B1479" s="41"/>
      <c r="C1479" s="42"/>
      <c r="D1479" s="219" t="s">
        <v>184</v>
      </c>
      <c r="E1479" s="42"/>
      <c r="F1479" s="220" t="s">
        <v>1550</v>
      </c>
      <c r="G1479" s="42"/>
      <c r="H1479" s="42"/>
      <c r="I1479" s="221"/>
      <c r="J1479" s="42"/>
      <c r="K1479" s="42"/>
      <c r="L1479" s="46"/>
      <c r="M1479" s="222"/>
      <c r="N1479" s="223"/>
      <c r="O1479" s="86"/>
      <c r="P1479" s="86"/>
      <c r="Q1479" s="86"/>
      <c r="R1479" s="86"/>
      <c r="S1479" s="86"/>
      <c r="T1479" s="87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T1479" s="19" t="s">
        <v>184</v>
      </c>
      <c r="AU1479" s="19" t="s">
        <v>78</v>
      </c>
    </row>
    <row r="1480" s="13" customFormat="1">
      <c r="A1480" s="13"/>
      <c r="B1480" s="224"/>
      <c r="C1480" s="225"/>
      <c r="D1480" s="226" t="s">
        <v>186</v>
      </c>
      <c r="E1480" s="227" t="s">
        <v>19</v>
      </c>
      <c r="F1480" s="228" t="s">
        <v>187</v>
      </c>
      <c r="G1480" s="225"/>
      <c r="H1480" s="227" t="s">
        <v>19</v>
      </c>
      <c r="I1480" s="229"/>
      <c r="J1480" s="225"/>
      <c r="K1480" s="225"/>
      <c r="L1480" s="230"/>
      <c r="M1480" s="231"/>
      <c r="N1480" s="232"/>
      <c r="O1480" s="232"/>
      <c r="P1480" s="232"/>
      <c r="Q1480" s="232"/>
      <c r="R1480" s="232"/>
      <c r="S1480" s="232"/>
      <c r="T1480" s="23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4" t="s">
        <v>186</v>
      </c>
      <c r="AU1480" s="234" t="s">
        <v>78</v>
      </c>
      <c r="AV1480" s="13" t="s">
        <v>76</v>
      </c>
      <c r="AW1480" s="13" t="s">
        <v>188</v>
      </c>
      <c r="AX1480" s="13" t="s">
        <v>68</v>
      </c>
      <c r="AY1480" s="234" t="s">
        <v>175</v>
      </c>
    </row>
    <row r="1481" s="13" customFormat="1">
      <c r="A1481" s="13"/>
      <c r="B1481" s="224"/>
      <c r="C1481" s="225"/>
      <c r="D1481" s="226" t="s">
        <v>186</v>
      </c>
      <c r="E1481" s="227" t="s">
        <v>19</v>
      </c>
      <c r="F1481" s="228" t="s">
        <v>189</v>
      </c>
      <c r="G1481" s="225"/>
      <c r="H1481" s="227" t="s">
        <v>19</v>
      </c>
      <c r="I1481" s="229"/>
      <c r="J1481" s="225"/>
      <c r="K1481" s="225"/>
      <c r="L1481" s="230"/>
      <c r="M1481" s="231"/>
      <c r="N1481" s="232"/>
      <c r="O1481" s="232"/>
      <c r="P1481" s="232"/>
      <c r="Q1481" s="232"/>
      <c r="R1481" s="232"/>
      <c r="S1481" s="232"/>
      <c r="T1481" s="23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4" t="s">
        <v>186</v>
      </c>
      <c r="AU1481" s="234" t="s">
        <v>78</v>
      </c>
      <c r="AV1481" s="13" t="s">
        <v>76</v>
      </c>
      <c r="AW1481" s="13" t="s">
        <v>188</v>
      </c>
      <c r="AX1481" s="13" t="s">
        <v>68</v>
      </c>
      <c r="AY1481" s="234" t="s">
        <v>175</v>
      </c>
    </row>
    <row r="1482" s="13" customFormat="1">
      <c r="A1482" s="13"/>
      <c r="B1482" s="224"/>
      <c r="C1482" s="225"/>
      <c r="D1482" s="226" t="s">
        <v>186</v>
      </c>
      <c r="E1482" s="227" t="s">
        <v>19</v>
      </c>
      <c r="F1482" s="228" t="s">
        <v>1411</v>
      </c>
      <c r="G1482" s="225"/>
      <c r="H1482" s="227" t="s">
        <v>19</v>
      </c>
      <c r="I1482" s="229"/>
      <c r="J1482" s="225"/>
      <c r="K1482" s="225"/>
      <c r="L1482" s="230"/>
      <c r="M1482" s="231"/>
      <c r="N1482" s="232"/>
      <c r="O1482" s="232"/>
      <c r="P1482" s="232"/>
      <c r="Q1482" s="232"/>
      <c r="R1482" s="232"/>
      <c r="S1482" s="232"/>
      <c r="T1482" s="23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4" t="s">
        <v>186</v>
      </c>
      <c r="AU1482" s="234" t="s">
        <v>78</v>
      </c>
      <c r="AV1482" s="13" t="s">
        <v>76</v>
      </c>
      <c r="AW1482" s="13" t="s">
        <v>188</v>
      </c>
      <c r="AX1482" s="13" t="s">
        <v>68</v>
      </c>
      <c r="AY1482" s="234" t="s">
        <v>175</v>
      </c>
    </row>
    <row r="1483" s="14" customFormat="1">
      <c r="A1483" s="14"/>
      <c r="B1483" s="235"/>
      <c r="C1483" s="236"/>
      <c r="D1483" s="226" t="s">
        <v>186</v>
      </c>
      <c r="E1483" s="237" t="s">
        <v>19</v>
      </c>
      <c r="F1483" s="238" t="s">
        <v>1551</v>
      </c>
      <c r="G1483" s="236"/>
      <c r="H1483" s="239">
        <v>3</v>
      </c>
      <c r="I1483" s="240"/>
      <c r="J1483" s="236"/>
      <c r="K1483" s="236"/>
      <c r="L1483" s="241"/>
      <c r="M1483" s="242"/>
      <c r="N1483" s="243"/>
      <c r="O1483" s="243"/>
      <c r="P1483" s="243"/>
      <c r="Q1483" s="243"/>
      <c r="R1483" s="243"/>
      <c r="S1483" s="243"/>
      <c r="T1483" s="24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45" t="s">
        <v>186</v>
      </c>
      <c r="AU1483" s="245" t="s">
        <v>78</v>
      </c>
      <c r="AV1483" s="14" t="s">
        <v>78</v>
      </c>
      <c r="AW1483" s="14" t="s">
        <v>188</v>
      </c>
      <c r="AX1483" s="14" t="s">
        <v>68</v>
      </c>
      <c r="AY1483" s="245" t="s">
        <v>175</v>
      </c>
    </row>
    <row r="1484" s="15" customFormat="1">
      <c r="A1484" s="15"/>
      <c r="B1484" s="246"/>
      <c r="C1484" s="247"/>
      <c r="D1484" s="226" t="s">
        <v>186</v>
      </c>
      <c r="E1484" s="248" t="s">
        <v>19</v>
      </c>
      <c r="F1484" s="249" t="s">
        <v>191</v>
      </c>
      <c r="G1484" s="247"/>
      <c r="H1484" s="250">
        <v>3</v>
      </c>
      <c r="I1484" s="251"/>
      <c r="J1484" s="247"/>
      <c r="K1484" s="247"/>
      <c r="L1484" s="252"/>
      <c r="M1484" s="253"/>
      <c r="N1484" s="254"/>
      <c r="O1484" s="254"/>
      <c r="P1484" s="254"/>
      <c r="Q1484" s="254"/>
      <c r="R1484" s="254"/>
      <c r="S1484" s="254"/>
      <c r="T1484" s="25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T1484" s="256" t="s">
        <v>186</v>
      </c>
      <c r="AU1484" s="256" t="s">
        <v>78</v>
      </c>
      <c r="AV1484" s="15" t="s">
        <v>182</v>
      </c>
      <c r="AW1484" s="15" t="s">
        <v>188</v>
      </c>
      <c r="AX1484" s="15" t="s">
        <v>76</v>
      </c>
      <c r="AY1484" s="256" t="s">
        <v>175</v>
      </c>
    </row>
    <row r="1485" s="2" customFormat="1" ht="24.15" customHeight="1">
      <c r="A1485" s="40"/>
      <c r="B1485" s="41"/>
      <c r="C1485" s="206" t="s">
        <v>1552</v>
      </c>
      <c r="D1485" s="206" t="s">
        <v>177</v>
      </c>
      <c r="E1485" s="207" t="s">
        <v>1553</v>
      </c>
      <c r="F1485" s="208" t="s">
        <v>1554</v>
      </c>
      <c r="G1485" s="209" t="s">
        <v>402</v>
      </c>
      <c r="H1485" s="210">
        <v>3</v>
      </c>
      <c r="I1485" s="211"/>
      <c r="J1485" s="212">
        <f>ROUND(I1485*H1485,2)</f>
        <v>0</v>
      </c>
      <c r="K1485" s="208" t="s">
        <v>181</v>
      </c>
      <c r="L1485" s="46"/>
      <c r="M1485" s="213" t="s">
        <v>19</v>
      </c>
      <c r="N1485" s="214" t="s">
        <v>39</v>
      </c>
      <c r="O1485" s="86"/>
      <c r="P1485" s="215">
        <f>O1485*H1485</f>
        <v>0</v>
      </c>
      <c r="Q1485" s="215">
        <v>0</v>
      </c>
      <c r="R1485" s="215">
        <f>Q1485*H1485</f>
        <v>0</v>
      </c>
      <c r="S1485" s="215">
        <v>0</v>
      </c>
      <c r="T1485" s="216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17" t="s">
        <v>182</v>
      </c>
      <c r="AT1485" s="217" t="s">
        <v>177</v>
      </c>
      <c r="AU1485" s="217" t="s">
        <v>78</v>
      </c>
      <c r="AY1485" s="19" t="s">
        <v>175</v>
      </c>
      <c r="BE1485" s="218">
        <f>IF(N1485="základní",J1485,0)</f>
        <v>0</v>
      </c>
      <c r="BF1485" s="218">
        <f>IF(N1485="snížená",J1485,0)</f>
        <v>0</v>
      </c>
      <c r="BG1485" s="218">
        <f>IF(N1485="zákl. přenesená",J1485,0)</f>
        <v>0</v>
      </c>
      <c r="BH1485" s="218">
        <f>IF(N1485="sníž. přenesená",J1485,0)</f>
        <v>0</v>
      </c>
      <c r="BI1485" s="218">
        <f>IF(N1485="nulová",J1485,0)</f>
        <v>0</v>
      </c>
      <c r="BJ1485" s="19" t="s">
        <v>76</v>
      </c>
      <c r="BK1485" s="218">
        <f>ROUND(I1485*H1485,2)</f>
        <v>0</v>
      </c>
      <c r="BL1485" s="19" t="s">
        <v>182</v>
      </c>
      <c r="BM1485" s="217" t="s">
        <v>1555</v>
      </c>
    </row>
    <row r="1486" s="2" customFormat="1">
      <c r="A1486" s="40"/>
      <c r="B1486" s="41"/>
      <c r="C1486" s="42"/>
      <c r="D1486" s="219" t="s">
        <v>184</v>
      </c>
      <c r="E1486" s="42"/>
      <c r="F1486" s="220" t="s">
        <v>1556</v>
      </c>
      <c r="G1486" s="42"/>
      <c r="H1486" s="42"/>
      <c r="I1486" s="221"/>
      <c r="J1486" s="42"/>
      <c r="K1486" s="42"/>
      <c r="L1486" s="46"/>
      <c r="M1486" s="222"/>
      <c r="N1486" s="223"/>
      <c r="O1486" s="86"/>
      <c r="P1486" s="86"/>
      <c r="Q1486" s="86"/>
      <c r="R1486" s="86"/>
      <c r="S1486" s="86"/>
      <c r="T1486" s="87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T1486" s="19" t="s">
        <v>184</v>
      </c>
      <c r="AU1486" s="19" t="s">
        <v>78</v>
      </c>
    </row>
    <row r="1487" s="13" customFormat="1">
      <c r="A1487" s="13"/>
      <c r="B1487" s="224"/>
      <c r="C1487" s="225"/>
      <c r="D1487" s="226" t="s">
        <v>186</v>
      </c>
      <c r="E1487" s="227" t="s">
        <v>19</v>
      </c>
      <c r="F1487" s="228" t="s">
        <v>187</v>
      </c>
      <c r="G1487" s="225"/>
      <c r="H1487" s="227" t="s">
        <v>19</v>
      </c>
      <c r="I1487" s="229"/>
      <c r="J1487" s="225"/>
      <c r="K1487" s="225"/>
      <c r="L1487" s="230"/>
      <c r="M1487" s="231"/>
      <c r="N1487" s="232"/>
      <c r="O1487" s="232"/>
      <c r="P1487" s="232"/>
      <c r="Q1487" s="232"/>
      <c r="R1487" s="232"/>
      <c r="S1487" s="232"/>
      <c r="T1487" s="23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4" t="s">
        <v>186</v>
      </c>
      <c r="AU1487" s="234" t="s">
        <v>78</v>
      </c>
      <c r="AV1487" s="13" t="s">
        <v>76</v>
      </c>
      <c r="AW1487" s="13" t="s">
        <v>188</v>
      </c>
      <c r="AX1487" s="13" t="s">
        <v>68</v>
      </c>
      <c r="AY1487" s="234" t="s">
        <v>175</v>
      </c>
    </row>
    <row r="1488" s="13" customFormat="1">
      <c r="A1488" s="13"/>
      <c r="B1488" s="224"/>
      <c r="C1488" s="225"/>
      <c r="D1488" s="226" t="s">
        <v>186</v>
      </c>
      <c r="E1488" s="227" t="s">
        <v>19</v>
      </c>
      <c r="F1488" s="228" t="s">
        <v>189</v>
      </c>
      <c r="G1488" s="225"/>
      <c r="H1488" s="227" t="s">
        <v>19</v>
      </c>
      <c r="I1488" s="229"/>
      <c r="J1488" s="225"/>
      <c r="K1488" s="225"/>
      <c r="L1488" s="230"/>
      <c r="M1488" s="231"/>
      <c r="N1488" s="232"/>
      <c r="O1488" s="232"/>
      <c r="P1488" s="232"/>
      <c r="Q1488" s="232"/>
      <c r="R1488" s="232"/>
      <c r="S1488" s="232"/>
      <c r="T1488" s="23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4" t="s">
        <v>186</v>
      </c>
      <c r="AU1488" s="234" t="s">
        <v>78</v>
      </c>
      <c r="AV1488" s="13" t="s">
        <v>76</v>
      </c>
      <c r="AW1488" s="13" t="s">
        <v>188</v>
      </c>
      <c r="AX1488" s="13" t="s">
        <v>68</v>
      </c>
      <c r="AY1488" s="234" t="s">
        <v>175</v>
      </c>
    </row>
    <row r="1489" s="13" customFormat="1">
      <c r="A1489" s="13"/>
      <c r="B1489" s="224"/>
      <c r="C1489" s="225"/>
      <c r="D1489" s="226" t="s">
        <v>186</v>
      </c>
      <c r="E1489" s="227" t="s">
        <v>19</v>
      </c>
      <c r="F1489" s="228" t="s">
        <v>1411</v>
      </c>
      <c r="G1489" s="225"/>
      <c r="H1489" s="227" t="s">
        <v>19</v>
      </c>
      <c r="I1489" s="229"/>
      <c r="J1489" s="225"/>
      <c r="K1489" s="225"/>
      <c r="L1489" s="230"/>
      <c r="M1489" s="231"/>
      <c r="N1489" s="232"/>
      <c r="O1489" s="232"/>
      <c r="P1489" s="232"/>
      <c r="Q1489" s="232"/>
      <c r="R1489" s="232"/>
      <c r="S1489" s="232"/>
      <c r="T1489" s="23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4" t="s">
        <v>186</v>
      </c>
      <c r="AU1489" s="234" t="s">
        <v>78</v>
      </c>
      <c r="AV1489" s="13" t="s">
        <v>76</v>
      </c>
      <c r="AW1489" s="13" t="s">
        <v>188</v>
      </c>
      <c r="AX1489" s="13" t="s">
        <v>68</v>
      </c>
      <c r="AY1489" s="234" t="s">
        <v>175</v>
      </c>
    </row>
    <row r="1490" s="14" customFormat="1">
      <c r="A1490" s="14"/>
      <c r="B1490" s="235"/>
      <c r="C1490" s="236"/>
      <c r="D1490" s="226" t="s">
        <v>186</v>
      </c>
      <c r="E1490" s="237" t="s">
        <v>19</v>
      </c>
      <c r="F1490" s="238" t="s">
        <v>1551</v>
      </c>
      <c r="G1490" s="236"/>
      <c r="H1490" s="239">
        <v>3</v>
      </c>
      <c r="I1490" s="240"/>
      <c r="J1490" s="236"/>
      <c r="K1490" s="236"/>
      <c r="L1490" s="241"/>
      <c r="M1490" s="242"/>
      <c r="N1490" s="243"/>
      <c r="O1490" s="243"/>
      <c r="P1490" s="243"/>
      <c r="Q1490" s="243"/>
      <c r="R1490" s="243"/>
      <c r="S1490" s="243"/>
      <c r="T1490" s="24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45" t="s">
        <v>186</v>
      </c>
      <c r="AU1490" s="245" t="s">
        <v>78</v>
      </c>
      <c r="AV1490" s="14" t="s">
        <v>78</v>
      </c>
      <c r="AW1490" s="14" t="s">
        <v>188</v>
      </c>
      <c r="AX1490" s="14" t="s">
        <v>68</v>
      </c>
      <c r="AY1490" s="245" t="s">
        <v>175</v>
      </c>
    </row>
    <row r="1491" s="15" customFormat="1">
      <c r="A1491" s="15"/>
      <c r="B1491" s="246"/>
      <c r="C1491" s="247"/>
      <c r="D1491" s="226" t="s">
        <v>186</v>
      </c>
      <c r="E1491" s="248" t="s">
        <v>19</v>
      </c>
      <c r="F1491" s="249" t="s">
        <v>191</v>
      </c>
      <c r="G1491" s="247"/>
      <c r="H1491" s="250">
        <v>3</v>
      </c>
      <c r="I1491" s="251"/>
      <c r="J1491" s="247"/>
      <c r="K1491" s="247"/>
      <c r="L1491" s="252"/>
      <c r="M1491" s="253"/>
      <c r="N1491" s="254"/>
      <c r="O1491" s="254"/>
      <c r="P1491" s="254"/>
      <c r="Q1491" s="254"/>
      <c r="R1491" s="254"/>
      <c r="S1491" s="254"/>
      <c r="T1491" s="25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56" t="s">
        <v>186</v>
      </c>
      <c r="AU1491" s="256" t="s">
        <v>78</v>
      </c>
      <c r="AV1491" s="15" t="s">
        <v>182</v>
      </c>
      <c r="AW1491" s="15" t="s">
        <v>188</v>
      </c>
      <c r="AX1491" s="15" t="s">
        <v>76</v>
      </c>
      <c r="AY1491" s="256" t="s">
        <v>175</v>
      </c>
    </row>
    <row r="1492" s="2" customFormat="1" ht="24.15" customHeight="1">
      <c r="A1492" s="40"/>
      <c r="B1492" s="41"/>
      <c r="C1492" s="206" t="s">
        <v>1557</v>
      </c>
      <c r="D1492" s="206" t="s">
        <v>177</v>
      </c>
      <c r="E1492" s="207" t="s">
        <v>1558</v>
      </c>
      <c r="F1492" s="208" t="s">
        <v>1559</v>
      </c>
      <c r="G1492" s="209" t="s">
        <v>402</v>
      </c>
      <c r="H1492" s="210">
        <v>2</v>
      </c>
      <c r="I1492" s="211"/>
      <c r="J1492" s="212">
        <f>ROUND(I1492*H1492,2)</f>
        <v>0</v>
      </c>
      <c r="K1492" s="208" t="s">
        <v>181</v>
      </c>
      <c r="L1492" s="46"/>
      <c r="M1492" s="213" t="s">
        <v>19</v>
      </c>
      <c r="N1492" s="214" t="s">
        <v>39</v>
      </c>
      <c r="O1492" s="86"/>
      <c r="P1492" s="215">
        <f>O1492*H1492</f>
        <v>0</v>
      </c>
      <c r="Q1492" s="215">
        <v>0</v>
      </c>
      <c r="R1492" s="215">
        <f>Q1492*H1492</f>
        <v>0</v>
      </c>
      <c r="S1492" s="215">
        <v>0</v>
      </c>
      <c r="T1492" s="216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17" t="s">
        <v>182</v>
      </c>
      <c r="AT1492" s="217" t="s">
        <v>177</v>
      </c>
      <c r="AU1492" s="217" t="s">
        <v>78</v>
      </c>
      <c r="AY1492" s="19" t="s">
        <v>175</v>
      </c>
      <c r="BE1492" s="218">
        <f>IF(N1492="základní",J1492,0)</f>
        <v>0</v>
      </c>
      <c r="BF1492" s="218">
        <f>IF(N1492="snížená",J1492,0)</f>
        <v>0</v>
      </c>
      <c r="BG1492" s="218">
        <f>IF(N1492="zákl. přenesená",J1492,0)</f>
        <v>0</v>
      </c>
      <c r="BH1492" s="218">
        <f>IF(N1492="sníž. přenesená",J1492,0)</f>
        <v>0</v>
      </c>
      <c r="BI1492" s="218">
        <f>IF(N1492="nulová",J1492,0)</f>
        <v>0</v>
      </c>
      <c r="BJ1492" s="19" t="s">
        <v>76</v>
      </c>
      <c r="BK1492" s="218">
        <f>ROUND(I1492*H1492,2)</f>
        <v>0</v>
      </c>
      <c r="BL1492" s="19" t="s">
        <v>182</v>
      </c>
      <c r="BM1492" s="217" t="s">
        <v>1560</v>
      </c>
    </row>
    <row r="1493" s="2" customFormat="1">
      <c r="A1493" s="40"/>
      <c r="B1493" s="41"/>
      <c r="C1493" s="42"/>
      <c r="D1493" s="219" t="s">
        <v>184</v>
      </c>
      <c r="E1493" s="42"/>
      <c r="F1493" s="220" t="s">
        <v>1561</v>
      </c>
      <c r="G1493" s="42"/>
      <c r="H1493" s="42"/>
      <c r="I1493" s="221"/>
      <c r="J1493" s="42"/>
      <c r="K1493" s="42"/>
      <c r="L1493" s="46"/>
      <c r="M1493" s="222"/>
      <c r="N1493" s="223"/>
      <c r="O1493" s="86"/>
      <c r="P1493" s="86"/>
      <c r="Q1493" s="86"/>
      <c r="R1493" s="86"/>
      <c r="S1493" s="86"/>
      <c r="T1493" s="87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9" t="s">
        <v>184</v>
      </c>
      <c r="AU1493" s="19" t="s">
        <v>78</v>
      </c>
    </row>
    <row r="1494" s="13" customFormat="1">
      <c r="A1494" s="13"/>
      <c r="B1494" s="224"/>
      <c r="C1494" s="225"/>
      <c r="D1494" s="226" t="s">
        <v>186</v>
      </c>
      <c r="E1494" s="227" t="s">
        <v>19</v>
      </c>
      <c r="F1494" s="228" t="s">
        <v>187</v>
      </c>
      <c r="G1494" s="225"/>
      <c r="H1494" s="227" t="s">
        <v>19</v>
      </c>
      <c r="I1494" s="229"/>
      <c r="J1494" s="225"/>
      <c r="K1494" s="225"/>
      <c r="L1494" s="230"/>
      <c r="M1494" s="231"/>
      <c r="N1494" s="232"/>
      <c r="O1494" s="232"/>
      <c r="P1494" s="232"/>
      <c r="Q1494" s="232"/>
      <c r="R1494" s="232"/>
      <c r="S1494" s="232"/>
      <c r="T1494" s="23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4" t="s">
        <v>186</v>
      </c>
      <c r="AU1494" s="234" t="s">
        <v>78</v>
      </c>
      <c r="AV1494" s="13" t="s">
        <v>76</v>
      </c>
      <c r="AW1494" s="13" t="s">
        <v>188</v>
      </c>
      <c r="AX1494" s="13" t="s">
        <v>68</v>
      </c>
      <c r="AY1494" s="234" t="s">
        <v>175</v>
      </c>
    </row>
    <row r="1495" s="13" customFormat="1">
      <c r="A1495" s="13"/>
      <c r="B1495" s="224"/>
      <c r="C1495" s="225"/>
      <c r="D1495" s="226" t="s">
        <v>186</v>
      </c>
      <c r="E1495" s="227" t="s">
        <v>19</v>
      </c>
      <c r="F1495" s="228" t="s">
        <v>189</v>
      </c>
      <c r="G1495" s="225"/>
      <c r="H1495" s="227" t="s">
        <v>19</v>
      </c>
      <c r="I1495" s="229"/>
      <c r="J1495" s="225"/>
      <c r="K1495" s="225"/>
      <c r="L1495" s="230"/>
      <c r="M1495" s="231"/>
      <c r="N1495" s="232"/>
      <c r="O1495" s="232"/>
      <c r="P1495" s="232"/>
      <c r="Q1495" s="232"/>
      <c r="R1495" s="232"/>
      <c r="S1495" s="232"/>
      <c r="T1495" s="23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34" t="s">
        <v>186</v>
      </c>
      <c r="AU1495" s="234" t="s">
        <v>78</v>
      </c>
      <c r="AV1495" s="13" t="s">
        <v>76</v>
      </c>
      <c r="AW1495" s="13" t="s">
        <v>188</v>
      </c>
      <c r="AX1495" s="13" t="s">
        <v>68</v>
      </c>
      <c r="AY1495" s="234" t="s">
        <v>175</v>
      </c>
    </row>
    <row r="1496" s="13" customFormat="1">
      <c r="A1496" s="13"/>
      <c r="B1496" s="224"/>
      <c r="C1496" s="225"/>
      <c r="D1496" s="226" t="s">
        <v>186</v>
      </c>
      <c r="E1496" s="227" t="s">
        <v>19</v>
      </c>
      <c r="F1496" s="228" t="s">
        <v>1411</v>
      </c>
      <c r="G1496" s="225"/>
      <c r="H1496" s="227" t="s">
        <v>19</v>
      </c>
      <c r="I1496" s="229"/>
      <c r="J1496" s="225"/>
      <c r="K1496" s="225"/>
      <c r="L1496" s="230"/>
      <c r="M1496" s="231"/>
      <c r="N1496" s="232"/>
      <c r="O1496" s="232"/>
      <c r="P1496" s="232"/>
      <c r="Q1496" s="232"/>
      <c r="R1496" s="232"/>
      <c r="S1496" s="232"/>
      <c r="T1496" s="23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34" t="s">
        <v>186</v>
      </c>
      <c r="AU1496" s="234" t="s">
        <v>78</v>
      </c>
      <c r="AV1496" s="13" t="s">
        <v>76</v>
      </c>
      <c r="AW1496" s="13" t="s">
        <v>188</v>
      </c>
      <c r="AX1496" s="13" t="s">
        <v>68</v>
      </c>
      <c r="AY1496" s="234" t="s">
        <v>175</v>
      </c>
    </row>
    <row r="1497" s="14" customFormat="1">
      <c r="A1497" s="14"/>
      <c r="B1497" s="235"/>
      <c r="C1497" s="236"/>
      <c r="D1497" s="226" t="s">
        <v>186</v>
      </c>
      <c r="E1497" s="237" t="s">
        <v>19</v>
      </c>
      <c r="F1497" s="238" t="s">
        <v>1562</v>
      </c>
      <c r="G1497" s="236"/>
      <c r="H1497" s="239">
        <v>2</v>
      </c>
      <c r="I1497" s="240"/>
      <c r="J1497" s="236"/>
      <c r="K1497" s="236"/>
      <c r="L1497" s="241"/>
      <c r="M1497" s="242"/>
      <c r="N1497" s="243"/>
      <c r="O1497" s="243"/>
      <c r="P1497" s="243"/>
      <c r="Q1497" s="243"/>
      <c r="R1497" s="243"/>
      <c r="S1497" s="243"/>
      <c r="T1497" s="24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45" t="s">
        <v>186</v>
      </c>
      <c r="AU1497" s="245" t="s">
        <v>78</v>
      </c>
      <c r="AV1497" s="14" t="s">
        <v>78</v>
      </c>
      <c r="AW1497" s="14" t="s">
        <v>188</v>
      </c>
      <c r="AX1497" s="14" t="s">
        <v>68</v>
      </c>
      <c r="AY1497" s="245" t="s">
        <v>175</v>
      </c>
    </row>
    <row r="1498" s="15" customFormat="1">
      <c r="A1498" s="15"/>
      <c r="B1498" s="246"/>
      <c r="C1498" s="247"/>
      <c r="D1498" s="226" t="s">
        <v>186</v>
      </c>
      <c r="E1498" s="248" t="s">
        <v>19</v>
      </c>
      <c r="F1498" s="249" t="s">
        <v>191</v>
      </c>
      <c r="G1498" s="247"/>
      <c r="H1498" s="250">
        <v>2</v>
      </c>
      <c r="I1498" s="251"/>
      <c r="J1498" s="247"/>
      <c r="K1498" s="247"/>
      <c r="L1498" s="252"/>
      <c r="M1498" s="253"/>
      <c r="N1498" s="254"/>
      <c r="O1498" s="254"/>
      <c r="P1498" s="254"/>
      <c r="Q1498" s="254"/>
      <c r="R1498" s="254"/>
      <c r="S1498" s="254"/>
      <c r="T1498" s="25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56" t="s">
        <v>186</v>
      </c>
      <c r="AU1498" s="256" t="s">
        <v>78</v>
      </c>
      <c r="AV1498" s="15" t="s">
        <v>182</v>
      </c>
      <c r="AW1498" s="15" t="s">
        <v>188</v>
      </c>
      <c r="AX1498" s="15" t="s">
        <v>76</v>
      </c>
      <c r="AY1498" s="256" t="s">
        <v>175</v>
      </c>
    </row>
    <row r="1499" s="12" customFormat="1" ht="22.8" customHeight="1">
      <c r="A1499" s="12"/>
      <c r="B1499" s="190"/>
      <c r="C1499" s="191"/>
      <c r="D1499" s="192" t="s">
        <v>67</v>
      </c>
      <c r="E1499" s="204" t="s">
        <v>941</v>
      </c>
      <c r="F1499" s="204" t="s">
        <v>1563</v>
      </c>
      <c r="G1499" s="191"/>
      <c r="H1499" s="191"/>
      <c r="I1499" s="194"/>
      <c r="J1499" s="205">
        <f>BK1499</f>
        <v>0</v>
      </c>
      <c r="K1499" s="191"/>
      <c r="L1499" s="196"/>
      <c r="M1499" s="197"/>
      <c r="N1499" s="198"/>
      <c r="O1499" s="198"/>
      <c r="P1499" s="199">
        <f>SUM(P1500:P1527)</f>
        <v>0</v>
      </c>
      <c r="Q1499" s="198"/>
      <c r="R1499" s="199">
        <f>SUM(R1500:R1527)</f>
        <v>0</v>
      </c>
      <c r="S1499" s="198"/>
      <c r="T1499" s="200">
        <f>SUM(T1500:T1527)</f>
        <v>0</v>
      </c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R1499" s="201" t="s">
        <v>76</v>
      </c>
      <c r="AT1499" s="202" t="s">
        <v>67</v>
      </c>
      <c r="AU1499" s="202" t="s">
        <v>76</v>
      </c>
      <c r="AY1499" s="201" t="s">
        <v>175</v>
      </c>
      <c r="BK1499" s="203">
        <f>SUM(BK1500:BK1527)</f>
        <v>0</v>
      </c>
    </row>
    <row r="1500" s="2" customFormat="1" ht="33" customHeight="1">
      <c r="A1500" s="40"/>
      <c r="B1500" s="41"/>
      <c r="C1500" s="206" t="s">
        <v>1564</v>
      </c>
      <c r="D1500" s="206" t="s">
        <v>177</v>
      </c>
      <c r="E1500" s="207" t="s">
        <v>1565</v>
      </c>
      <c r="F1500" s="208" t="s">
        <v>1566</v>
      </c>
      <c r="G1500" s="209" t="s">
        <v>265</v>
      </c>
      <c r="H1500" s="210">
        <v>23.236000000000001</v>
      </c>
      <c r="I1500" s="211"/>
      <c r="J1500" s="212">
        <f>ROUND(I1500*H1500,2)</f>
        <v>0</v>
      </c>
      <c r="K1500" s="208" t="s">
        <v>181</v>
      </c>
      <c r="L1500" s="46"/>
      <c r="M1500" s="213" t="s">
        <v>19</v>
      </c>
      <c r="N1500" s="214" t="s">
        <v>39</v>
      </c>
      <c r="O1500" s="86"/>
      <c r="P1500" s="215">
        <f>O1500*H1500</f>
        <v>0</v>
      </c>
      <c r="Q1500" s="215">
        <v>0</v>
      </c>
      <c r="R1500" s="215">
        <f>Q1500*H1500</f>
        <v>0</v>
      </c>
      <c r="S1500" s="215">
        <v>0</v>
      </c>
      <c r="T1500" s="216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17" t="s">
        <v>182</v>
      </c>
      <c r="AT1500" s="217" t="s">
        <v>177</v>
      </c>
      <c r="AU1500" s="217" t="s">
        <v>78</v>
      </c>
      <c r="AY1500" s="19" t="s">
        <v>175</v>
      </c>
      <c r="BE1500" s="218">
        <f>IF(N1500="základní",J1500,0)</f>
        <v>0</v>
      </c>
      <c r="BF1500" s="218">
        <f>IF(N1500="snížená",J1500,0)</f>
        <v>0</v>
      </c>
      <c r="BG1500" s="218">
        <f>IF(N1500="zákl. přenesená",J1500,0)</f>
        <v>0</v>
      </c>
      <c r="BH1500" s="218">
        <f>IF(N1500="sníž. přenesená",J1500,0)</f>
        <v>0</v>
      </c>
      <c r="BI1500" s="218">
        <f>IF(N1500="nulová",J1500,0)</f>
        <v>0</v>
      </c>
      <c r="BJ1500" s="19" t="s">
        <v>76</v>
      </c>
      <c r="BK1500" s="218">
        <f>ROUND(I1500*H1500,2)</f>
        <v>0</v>
      </c>
      <c r="BL1500" s="19" t="s">
        <v>182</v>
      </c>
      <c r="BM1500" s="217" t="s">
        <v>1567</v>
      </c>
    </row>
    <row r="1501" s="2" customFormat="1">
      <c r="A1501" s="40"/>
      <c r="B1501" s="41"/>
      <c r="C1501" s="42"/>
      <c r="D1501" s="219" t="s">
        <v>184</v>
      </c>
      <c r="E1501" s="42"/>
      <c r="F1501" s="220" t="s">
        <v>1568</v>
      </c>
      <c r="G1501" s="42"/>
      <c r="H1501" s="42"/>
      <c r="I1501" s="221"/>
      <c r="J1501" s="42"/>
      <c r="K1501" s="42"/>
      <c r="L1501" s="46"/>
      <c r="M1501" s="222"/>
      <c r="N1501" s="223"/>
      <c r="O1501" s="86"/>
      <c r="P1501" s="86"/>
      <c r="Q1501" s="86"/>
      <c r="R1501" s="86"/>
      <c r="S1501" s="86"/>
      <c r="T1501" s="87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T1501" s="19" t="s">
        <v>184</v>
      </c>
      <c r="AU1501" s="19" t="s">
        <v>78</v>
      </c>
    </row>
    <row r="1502" s="2" customFormat="1" ht="24.15" customHeight="1">
      <c r="A1502" s="40"/>
      <c r="B1502" s="41"/>
      <c r="C1502" s="206" t="s">
        <v>1569</v>
      </c>
      <c r="D1502" s="206" t="s">
        <v>177</v>
      </c>
      <c r="E1502" s="207" t="s">
        <v>1570</v>
      </c>
      <c r="F1502" s="208" t="s">
        <v>1571</v>
      </c>
      <c r="G1502" s="209" t="s">
        <v>265</v>
      </c>
      <c r="H1502" s="210">
        <v>23.236000000000001</v>
      </c>
      <c r="I1502" s="211"/>
      <c r="J1502" s="212">
        <f>ROUND(I1502*H1502,2)</f>
        <v>0</v>
      </c>
      <c r="K1502" s="208" t="s">
        <v>181</v>
      </c>
      <c r="L1502" s="46"/>
      <c r="M1502" s="213" t="s">
        <v>19</v>
      </c>
      <c r="N1502" s="214" t="s">
        <v>39</v>
      </c>
      <c r="O1502" s="86"/>
      <c r="P1502" s="215">
        <f>O1502*H1502</f>
        <v>0</v>
      </c>
      <c r="Q1502" s="215">
        <v>0</v>
      </c>
      <c r="R1502" s="215">
        <f>Q1502*H1502</f>
        <v>0</v>
      </c>
      <c r="S1502" s="215">
        <v>0</v>
      </c>
      <c r="T1502" s="216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17" t="s">
        <v>182</v>
      </c>
      <c r="AT1502" s="217" t="s">
        <v>177</v>
      </c>
      <c r="AU1502" s="217" t="s">
        <v>78</v>
      </c>
      <c r="AY1502" s="19" t="s">
        <v>175</v>
      </c>
      <c r="BE1502" s="218">
        <f>IF(N1502="základní",J1502,0)</f>
        <v>0</v>
      </c>
      <c r="BF1502" s="218">
        <f>IF(N1502="snížená",J1502,0)</f>
        <v>0</v>
      </c>
      <c r="BG1502" s="218">
        <f>IF(N1502="zákl. přenesená",J1502,0)</f>
        <v>0</v>
      </c>
      <c r="BH1502" s="218">
        <f>IF(N1502="sníž. přenesená",J1502,0)</f>
        <v>0</v>
      </c>
      <c r="BI1502" s="218">
        <f>IF(N1502="nulová",J1502,0)</f>
        <v>0</v>
      </c>
      <c r="BJ1502" s="19" t="s">
        <v>76</v>
      </c>
      <c r="BK1502" s="218">
        <f>ROUND(I1502*H1502,2)</f>
        <v>0</v>
      </c>
      <c r="BL1502" s="19" t="s">
        <v>182</v>
      </c>
      <c r="BM1502" s="217" t="s">
        <v>1572</v>
      </c>
    </row>
    <row r="1503" s="2" customFormat="1">
      <c r="A1503" s="40"/>
      <c r="B1503" s="41"/>
      <c r="C1503" s="42"/>
      <c r="D1503" s="219" t="s">
        <v>184</v>
      </c>
      <c r="E1503" s="42"/>
      <c r="F1503" s="220" t="s">
        <v>1573</v>
      </c>
      <c r="G1503" s="42"/>
      <c r="H1503" s="42"/>
      <c r="I1503" s="221"/>
      <c r="J1503" s="42"/>
      <c r="K1503" s="42"/>
      <c r="L1503" s="46"/>
      <c r="M1503" s="222"/>
      <c r="N1503" s="223"/>
      <c r="O1503" s="86"/>
      <c r="P1503" s="86"/>
      <c r="Q1503" s="86"/>
      <c r="R1503" s="86"/>
      <c r="S1503" s="86"/>
      <c r="T1503" s="87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T1503" s="19" t="s">
        <v>184</v>
      </c>
      <c r="AU1503" s="19" t="s">
        <v>78</v>
      </c>
    </row>
    <row r="1504" s="2" customFormat="1" ht="24.15" customHeight="1">
      <c r="A1504" s="40"/>
      <c r="B1504" s="41"/>
      <c r="C1504" s="206" t="s">
        <v>1574</v>
      </c>
      <c r="D1504" s="206" t="s">
        <v>177</v>
      </c>
      <c r="E1504" s="207" t="s">
        <v>1575</v>
      </c>
      <c r="F1504" s="208" t="s">
        <v>1576</v>
      </c>
      <c r="G1504" s="209" t="s">
        <v>265</v>
      </c>
      <c r="H1504" s="210">
        <v>487.95600000000002</v>
      </c>
      <c r="I1504" s="211"/>
      <c r="J1504" s="212">
        <f>ROUND(I1504*H1504,2)</f>
        <v>0</v>
      </c>
      <c r="K1504" s="208" t="s">
        <v>181</v>
      </c>
      <c r="L1504" s="46"/>
      <c r="M1504" s="213" t="s">
        <v>19</v>
      </c>
      <c r="N1504" s="214" t="s">
        <v>39</v>
      </c>
      <c r="O1504" s="86"/>
      <c r="P1504" s="215">
        <f>O1504*H1504</f>
        <v>0</v>
      </c>
      <c r="Q1504" s="215">
        <v>0</v>
      </c>
      <c r="R1504" s="215">
        <f>Q1504*H1504</f>
        <v>0</v>
      </c>
      <c r="S1504" s="215">
        <v>0</v>
      </c>
      <c r="T1504" s="216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17" t="s">
        <v>182</v>
      </c>
      <c r="AT1504" s="217" t="s">
        <v>177</v>
      </c>
      <c r="AU1504" s="217" t="s">
        <v>78</v>
      </c>
      <c r="AY1504" s="19" t="s">
        <v>175</v>
      </c>
      <c r="BE1504" s="218">
        <f>IF(N1504="základní",J1504,0)</f>
        <v>0</v>
      </c>
      <c r="BF1504" s="218">
        <f>IF(N1504="snížená",J1504,0)</f>
        <v>0</v>
      </c>
      <c r="BG1504" s="218">
        <f>IF(N1504="zákl. přenesená",J1504,0)</f>
        <v>0</v>
      </c>
      <c r="BH1504" s="218">
        <f>IF(N1504="sníž. přenesená",J1504,0)</f>
        <v>0</v>
      </c>
      <c r="BI1504" s="218">
        <f>IF(N1504="nulová",J1504,0)</f>
        <v>0</v>
      </c>
      <c r="BJ1504" s="19" t="s">
        <v>76</v>
      </c>
      <c r="BK1504" s="218">
        <f>ROUND(I1504*H1504,2)</f>
        <v>0</v>
      </c>
      <c r="BL1504" s="19" t="s">
        <v>182</v>
      </c>
      <c r="BM1504" s="217" t="s">
        <v>1577</v>
      </c>
    </row>
    <row r="1505" s="2" customFormat="1">
      <c r="A1505" s="40"/>
      <c r="B1505" s="41"/>
      <c r="C1505" s="42"/>
      <c r="D1505" s="219" t="s">
        <v>184</v>
      </c>
      <c r="E1505" s="42"/>
      <c r="F1505" s="220" t="s">
        <v>1578</v>
      </c>
      <c r="G1505" s="42"/>
      <c r="H1505" s="42"/>
      <c r="I1505" s="221"/>
      <c r="J1505" s="42"/>
      <c r="K1505" s="42"/>
      <c r="L1505" s="46"/>
      <c r="M1505" s="222"/>
      <c r="N1505" s="223"/>
      <c r="O1505" s="86"/>
      <c r="P1505" s="86"/>
      <c r="Q1505" s="86"/>
      <c r="R1505" s="86"/>
      <c r="S1505" s="86"/>
      <c r="T1505" s="87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184</v>
      </c>
      <c r="AU1505" s="19" t="s">
        <v>78</v>
      </c>
    </row>
    <row r="1506" s="14" customFormat="1">
      <c r="A1506" s="14"/>
      <c r="B1506" s="235"/>
      <c r="C1506" s="236"/>
      <c r="D1506" s="226" t="s">
        <v>186</v>
      </c>
      <c r="E1506" s="237" t="s">
        <v>19</v>
      </c>
      <c r="F1506" s="238" t="s">
        <v>1579</v>
      </c>
      <c r="G1506" s="236"/>
      <c r="H1506" s="239">
        <v>487.95600000000002</v>
      </c>
      <c r="I1506" s="240"/>
      <c r="J1506" s="236"/>
      <c r="K1506" s="236"/>
      <c r="L1506" s="241"/>
      <c r="M1506" s="242"/>
      <c r="N1506" s="243"/>
      <c r="O1506" s="243"/>
      <c r="P1506" s="243"/>
      <c r="Q1506" s="243"/>
      <c r="R1506" s="243"/>
      <c r="S1506" s="243"/>
      <c r="T1506" s="24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45" t="s">
        <v>186</v>
      </c>
      <c r="AU1506" s="245" t="s">
        <v>78</v>
      </c>
      <c r="AV1506" s="14" t="s">
        <v>78</v>
      </c>
      <c r="AW1506" s="14" t="s">
        <v>188</v>
      </c>
      <c r="AX1506" s="14" t="s">
        <v>68</v>
      </c>
      <c r="AY1506" s="245" t="s">
        <v>175</v>
      </c>
    </row>
    <row r="1507" s="15" customFormat="1">
      <c r="A1507" s="15"/>
      <c r="B1507" s="246"/>
      <c r="C1507" s="247"/>
      <c r="D1507" s="226" t="s">
        <v>186</v>
      </c>
      <c r="E1507" s="248" t="s">
        <v>19</v>
      </c>
      <c r="F1507" s="249" t="s">
        <v>191</v>
      </c>
      <c r="G1507" s="247"/>
      <c r="H1507" s="250">
        <v>487.95600000000002</v>
      </c>
      <c r="I1507" s="251"/>
      <c r="J1507" s="247"/>
      <c r="K1507" s="247"/>
      <c r="L1507" s="252"/>
      <c r="M1507" s="253"/>
      <c r="N1507" s="254"/>
      <c r="O1507" s="254"/>
      <c r="P1507" s="254"/>
      <c r="Q1507" s="254"/>
      <c r="R1507" s="254"/>
      <c r="S1507" s="254"/>
      <c r="T1507" s="25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56" t="s">
        <v>186</v>
      </c>
      <c r="AU1507" s="256" t="s">
        <v>78</v>
      </c>
      <c r="AV1507" s="15" t="s">
        <v>182</v>
      </c>
      <c r="AW1507" s="15" t="s">
        <v>188</v>
      </c>
      <c r="AX1507" s="15" t="s">
        <v>76</v>
      </c>
      <c r="AY1507" s="256" t="s">
        <v>175</v>
      </c>
    </row>
    <row r="1508" s="2" customFormat="1" ht="37.8" customHeight="1">
      <c r="A1508" s="40"/>
      <c r="B1508" s="41"/>
      <c r="C1508" s="206" t="s">
        <v>1580</v>
      </c>
      <c r="D1508" s="206" t="s">
        <v>177</v>
      </c>
      <c r="E1508" s="207" t="s">
        <v>1581</v>
      </c>
      <c r="F1508" s="208" t="s">
        <v>1582</v>
      </c>
      <c r="G1508" s="209" t="s">
        <v>265</v>
      </c>
      <c r="H1508" s="210">
        <v>11.618</v>
      </c>
      <c r="I1508" s="211"/>
      <c r="J1508" s="212">
        <f>ROUND(I1508*H1508,2)</f>
        <v>0</v>
      </c>
      <c r="K1508" s="208" t="s">
        <v>181</v>
      </c>
      <c r="L1508" s="46"/>
      <c r="M1508" s="213" t="s">
        <v>19</v>
      </c>
      <c r="N1508" s="214" t="s">
        <v>39</v>
      </c>
      <c r="O1508" s="86"/>
      <c r="P1508" s="215">
        <f>O1508*H1508</f>
        <v>0</v>
      </c>
      <c r="Q1508" s="215">
        <v>0</v>
      </c>
      <c r="R1508" s="215">
        <f>Q1508*H1508</f>
        <v>0</v>
      </c>
      <c r="S1508" s="215">
        <v>0</v>
      </c>
      <c r="T1508" s="216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17" t="s">
        <v>182</v>
      </c>
      <c r="AT1508" s="217" t="s">
        <v>177</v>
      </c>
      <c r="AU1508" s="217" t="s">
        <v>78</v>
      </c>
      <c r="AY1508" s="19" t="s">
        <v>175</v>
      </c>
      <c r="BE1508" s="218">
        <f>IF(N1508="základní",J1508,0)</f>
        <v>0</v>
      </c>
      <c r="BF1508" s="218">
        <f>IF(N1508="snížená",J1508,0)</f>
        <v>0</v>
      </c>
      <c r="BG1508" s="218">
        <f>IF(N1508="zákl. přenesená",J1508,0)</f>
        <v>0</v>
      </c>
      <c r="BH1508" s="218">
        <f>IF(N1508="sníž. přenesená",J1508,0)</f>
        <v>0</v>
      </c>
      <c r="BI1508" s="218">
        <f>IF(N1508="nulová",J1508,0)</f>
        <v>0</v>
      </c>
      <c r="BJ1508" s="19" t="s">
        <v>76</v>
      </c>
      <c r="BK1508" s="218">
        <f>ROUND(I1508*H1508,2)</f>
        <v>0</v>
      </c>
      <c r="BL1508" s="19" t="s">
        <v>182</v>
      </c>
      <c r="BM1508" s="217" t="s">
        <v>1583</v>
      </c>
    </row>
    <row r="1509" s="2" customFormat="1">
      <c r="A1509" s="40"/>
      <c r="B1509" s="41"/>
      <c r="C1509" s="42"/>
      <c r="D1509" s="219" t="s">
        <v>184</v>
      </c>
      <c r="E1509" s="42"/>
      <c r="F1509" s="220" t="s">
        <v>1584</v>
      </c>
      <c r="G1509" s="42"/>
      <c r="H1509" s="42"/>
      <c r="I1509" s="221"/>
      <c r="J1509" s="42"/>
      <c r="K1509" s="42"/>
      <c r="L1509" s="46"/>
      <c r="M1509" s="222"/>
      <c r="N1509" s="223"/>
      <c r="O1509" s="86"/>
      <c r="P1509" s="86"/>
      <c r="Q1509" s="86"/>
      <c r="R1509" s="86"/>
      <c r="S1509" s="86"/>
      <c r="T1509" s="87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T1509" s="19" t="s">
        <v>184</v>
      </c>
      <c r="AU1509" s="19" t="s">
        <v>78</v>
      </c>
    </row>
    <row r="1510" s="14" customFormat="1">
      <c r="A1510" s="14"/>
      <c r="B1510" s="235"/>
      <c r="C1510" s="236"/>
      <c r="D1510" s="226" t="s">
        <v>186</v>
      </c>
      <c r="E1510" s="237" t="s">
        <v>19</v>
      </c>
      <c r="F1510" s="238" t="s">
        <v>1585</v>
      </c>
      <c r="G1510" s="236"/>
      <c r="H1510" s="239">
        <v>11.618</v>
      </c>
      <c r="I1510" s="240"/>
      <c r="J1510" s="236"/>
      <c r="K1510" s="236"/>
      <c r="L1510" s="241"/>
      <c r="M1510" s="242"/>
      <c r="N1510" s="243"/>
      <c r="O1510" s="243"/>
      <c r="P1510" s="243"/>
      <c r="Q1510" s="243"/>
      <c r="R1510" s="243"/>
      <c r="S1510" s="243"/>
      <c r="T1510" s="24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45" t="s">
        <v>186</v>
      </c>
      <c r="AU1510" s="245" t="s">
        <v>78</v>
      </c>
      <c r="AV1510" s="14" t="s">
        <v>78</v>
      </c>
      <c r="AW1510" s="14" t="s">
        <v>188</v>
      </c>
      <c r="AX1510" s="14" t="s">
        <v>68</v>
      </c>
      <c r="AY1510" s="245" t="s">
        <v>175</v>
      </c>
    </row>
    <row r="1511" s="15" customFormat="1">
      <c r="A1511" s="15"/>
      <c r="B1511" s="246"/>
      <c r="C1511" s="247"/>
      <c r="D1511" s="226" t="s">
        <v>186</v>
      </c>
      <c r="E1511" s="248" t="s">
        <v>19</v>
      </c>
      <c r="F1511" s="249" t="s">
        <v>191</v>
      </c>
      <c r="G1511" s="247"/>
      <c r="H1511" s="250">
        <v>11.618</v>
      </c>
      <c r="I1511" s="251"/>
      <c r="J1511" s="247"/>
      <c r="K1511" s="247"/>
      <c r="L1511" s="252"/>
      <c r="M1511" s="253"/>
      <c r="N1511" s="254"/>
      <c r="O1511" s="254"/>
      <c r="P1511" s="254"/>
      <c r="Q1511" s="254"/>
      <c r="R1511" s="254"/>
      <c r="S1511" s="254"/>
      <c r="T1511" s="25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56" t="s">
        <v>186</v>
      </c>
      <c r="AU1511" s="256" t="s">
        <v>78</v>
      </c>
      <c r="AV1511" s="15" t="s">
        <v>182</v>
      </c>
      <c r="AW1511" s="15" t="s">
        <v>188</v>
      </c>
      <c r="AX1511" s="15" t="s">
        <v>76</v>
      </c>
      <c r="AY1511" s="256" t="s">
        <v>175</v>
      </c>
    </row>
    <row r="1512" s="2" customFormat="1" ht="33" customHeight="1">
      <c r="A1512" s="40"/>
      <c r="B1512" s="41"/>
      <c r="C1512" s="206" t="s">
        <v>1586</v>
      </c>
      <c r="D1512" s="206" t="s">
        <v>177</v>
      </c>
      <c r="E1512" s="207" t="s">
        <v>1587</v>
      </c>
      <c r="F1512" s="208" t="s">
        <v>1588</v>
      </c>
      <c r="G1512" s="209" t="s">
        <v>265</v>
      </c>
      <c r="H1512" s="210">
        <v>11.618</v>
      </c>
      <c r="I1512" s="211"/>
      <c r="J1512" s="212">
        <f>ROUND(I1512*H1512,2)</f>
        <v>0</v>
      </c>
      <c r="K1512" s="208" t="s">
        <v>181</v>
      </c>
      <c r="L1512" s="46"/>
      <c r="M1512" s="213" t="s">
        <v>19</v>
      </c>
      <c r="N1512" s="214" t="s">
        <v>39</v>
      </c>
      <c r="O1512" s="86"/>
      <c r="P1512" s="215">
        <f>O1512*H1512</f>
        <v>0</v>
      </c>
      <c r="Q1512" s="215">
        <v>0</v>
      </c>
      <c r="R1512" s="215">
        <f>Q1512*H1512</f>
        <v>0</v>
      </c>
      <c r="S1512" s="215">
        <v>0</v>
      </c>
      <c r="T1512" s="216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17" t="s">
        <v>182</v>
      </c>
      <c r="AT1512" s="217" t="s">
        <v>177</v>
      </c>
      <c r="AU1512" s="217" t="s">
        <v>78</v>
      </c>
      <c r="AY1512" s="19" t="s">
        <v>175</v>
      </c>
      <c r="BE1512" s="218">
        <f>IF(N1512="základní",J1512,0)</f>
        <v>0</v>
      </c>
      <c r="BF1512" s="218">
        <f>IF(N1512="snížená",J1512,0)</f>
        <v>0</v>
      </c>
      <c r="BG1512" s="218">
        <f>IF(N1512="zákl. přenesená",J1512,0)</f>
        <v>0</v>
      </c>
      <c r="BH1512" s="218">
        <f>IF(N1512="sníž. přenesená",J1512,0)</f>
        <v>0</v>
      </c>
      <c r="BI1512" s="218">
        <f>IF(N1512="nulová",J1512,0)</f>
        <v>0</v>
      </c>
      <c r="BJ1512" s="19" t="s">
        <v>76</v>
      </c>
      <c r="BK1512" s="218">
        <f>ROUND(I1512*H1512,2)</f>
        <v>0</v>
      </c>
      <c r="BL1512" s="19" t="s">
        <v>182</v>
      </c>
      <c r="BM1512" s="217" t="s">
        <v>1589</v>
      </c>
    </row>
    <row r="1513" s="2" customFormat="1">
      <c r="A1513" s="40"/>
      <c r="B1513" s="41"/>
      <c r="C1513" s="42"/>
      <c r="D1513" s="219" t="s">
        <v>184</v>
      </c>
      <c r="E1513" s="42"/>
      <c r="F1513" s="220" t="s">
        <v>1590</v>
      </c>
      <c r="G1513" s="42"/>
      <c r="H1513" s="42"/>
      <c r="I1513" s="221"/>
      <c r="J1513" s="42"/>
      <c r="K1513" s="42"/>
      <c r="L1513" s="46"/>
      <c r="M1513" s="222"/>
      <c r="N1513" s="223"/>
      <c r="O1513" s="86"/>
      <c r="P1513" s="86"/>
      <c r="Q1513" s="86"/>
      <c r="R1513" s="86"/>
      <c r="S1513" s="86"/>
      <c r="T1513" s="87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184</v>
      </c>
      <c r="AU1513" s="19" t="s">
        <v>78</v>
      </c>
    </row>
    <row r="1514" s="14" customFormat="1">
      <c r="A1514" s="14"/>
      <c r="B1514" s="235"/>
      <c r="C1514" s="236"/>
      <c r="D1514" s="226" t="s">
        <v>186</v>
      </c>
      <c r="E1514" s="237" t="s">
        <v>19</v>
      </c>
      <c r="F1514" s="238" t="s">
        <v>1585</v>
      </c>
      <c r="G1514" s="236"/>
      <c r="H1514" s="239">
        <v>11.618</v>
      </c>
      <c r="I1514" s="240"/>
      <c r="J1514" s="236"/>
      <c r="K1514" s="236"/>
      <c r="L1514" s="241"/>
      <c r="M1514" s="242"/>
      <c r="N1514" s="243"/>
      <c r="O1514" s="243"/>
      <c r="P1514" s="243"/>
      <c r="Q1514" s="243"/>
      <c r="R1514" s="243"/>
      <c r="S1514" s="243"/>
      <c r="T1514" s="24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45" t="s">
        <v>186</v>
      </c>
      <c r="AU1514" s="245" t="s">
        <v>78</v>
      </c>
      <c r="AV1514" s="14" t="s">
        <v>78</v>
      </c>
      <c r="AW1514" s="14" t="s">
        <v>188</v>
      </c>
      <c r="AX1514" s="14" t="s">
        <v>68</v>
      </c>
      <c r="AY1514" s="245" t="s">
        <v>175</v>
      </c>
    </row>
    <row r="1515" s="15" customFormat="1">
      <c r="A1515" s="15"/>
      <c r="B1515" s="246"/>
      <c r="C1515" s="247"/>
      <c r="D1515" s="226" t="s">
        <v>186</v>
      </c>
      <c r="E1515" s="248" t="s">
        <v>19</v>
      </c>
      <c r="F1515" s="249" t="s">
        <v>191</v>
      </c>
      <c r="G1515" s="247"/>
      <c r="H1515" s="250">
        <v>11.618</v>
      </c>
      <c r="I1515" s="251"/>
      <c r="J1515" s="247"/>
      <c r="K1515" s="247"/>
      <c r="L1515" s="252"/>
      <c r="M1515" s="253"/>
      <c r="N1515" s="254"/>
      <c r="O1515" s="254"/>
      <c r="P1515" s="254"/>
      <c r="Q1515" s="254"/>
      <c r="R1515" s="254"/>
      <c r="S1515" s="254"/>
      <c r="T1515" s="25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T1515" s="256" t="s">
        <v>186</v>
      </c>
      <c r="AU1515" s="256" t="s">
        <v>78</v>
      </c>
      <c r="AV1515" s="15" t="s">
        <v>182</v>
      </c>
      <c r="AW1515" s="15" t="s">
        <v>188</v>
      </c>
      <c r="AX1515" s="15" t="s">
        <v>76</v>
      </c>
      <c r="AY1515" s="256" t="s">
        <v>175</v>
      </c>
    </row>
    <row r="1516" s="2" customFormat="1" ht="16.5" customHeight="1">
      <c r="A1516" s="40"/>
      <c r="B1516" s="41"/>
      <c r="C1516" s="206" t="s">
        <v>1591</v>
      </c>
      <c r="D1516" s="206" t="s">
        <v>177</v>
      </c>
      <c r="E1516" s="207" t="s">
        <v>1592</v>
      </c>
      <c r="F1516" s="208" t="s">
        <v>1593</v>
      </c>
      <c r="G1516" s="209" t="s">
        <v>402</v>
      </c>
      <c r="H1516" s="210">
        <v>5</v>
      </c>
      <c r="I1516" s="211"/>
      <c r="J1516" s="212">
        <f>ROUND(I1516*H1516,2)</f>
        <v>0</v>
      </c>
      <c r="K1516" s="208" t="s">
        <v>181</v>
      </c>
      <c r="L1516" s="46"/>
      <c r="M1516" s="213" t="s">
        <v>19</v>
      </c>
      <c r="N1516" s="214" t="s">
        <v>39</v>
      </c>
      <c r="O1516" s="86"/>
      <c r="P1516" s="215">
        <f>O1516*H1516</f>
        <v>0</v>
      </c>
      <c r="Q1516" s="215">
        <v>0</v>
      </c>
      <c r="R1516" s="215">
        <f>Q1516*H1516</f>
        <v>0</v>
      </c>
      <c r="S1516" s="215">
        <v>0</v>
      </c>
      <c r="T1516" s="216">
        <f>S1516*H1516</f>
        <v>0</v>
      </c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R1516" s="217" t="s">
        <v>182</v>
      </c>
      <c r="AT1516" s="217" t="s">
        <v>177</v>
      </c>
      <c r="AU1516" s="217" t="s">
        <v>78</v>
      </c>
      <c r="AY1516" s="19" t="s">
        <v>175</v>
      </c>
      <c r="BE1516" s="218">
        <f>IF(N1516="základní",J1516,0)</f>
        <v>0</v>
      </c>
      <c r="BF1516" s="218">
        <f>IF(N1516="snížená",J1516,0)</f>
        <v>0</v>
      </c>
      <c r="BG1516" s="218">
        <f>IF(N1516="zákl. přenesená",J1516,0)</f>
        <v>0</v>
      </c>
      <c r="BH1516" s="218">
        <f>IF(N1516="sníž. přenesená",J1516,0)</f>
        <v>0</v>
      </c>
      <c r="BI1516" s="218">
        <f>IF(N1516="nulová",J1516,0)</f>
        <v>0</v>
      </c>
      <c r="BJ1516" s="19" t="s">
        <v>76</v>
      </c>
      <c r="BK1516" s="218">
        <f>ROUND(I1516*H1516,2)</f>
        <v>0</v>
      </c>
      <c r="BL1516" s="19" t="s">
        <v>182</v>
      </c>
      <c r="BM1516" s="217" t="s">
        <v>1594</v>
      </c>
    </row>
    <row r="1517" s="2" customFormat="1">
      <c r="A1517" s="40"/>
      <c r="B1517" s="41"/>
      <c r="C1517" s="42"/>
      <c r="D1517" s="219" t="s">
        <v>184</v>
      </c>
      <c r="E1517" s="42"/>
      <c r="F1517" s="220" t="s">
        <v>1595</v>
      </c>
      <c r="G1517" s="42"/>
      <c r="H1517" s="42"/>
      <c r="I1517" s="221"/>
      <c r="J1517" s="42"/>
      <c r="K1517" s="42"/>
      <c r="L1517" s="46"/>
      <c r="M1517" s="222"/>
      <c r="N1517" s="223"/>
      <c r="O1517" s="86"/>
      <c r="P1517" s="86"/>
      <c r="Q1517" s="86"/>
      <c r="R1517" s="86"/>
      <c r="S1517" s="86"/>
      <c r="T1517" s="87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T1517" s="19" t="s">
        <v>184</v>
      </c>
      <c r="AU1517" s="19" t="s">
        <v>78</v>
      </c>
    </row>
    <row r="1518" s="13" customFormat="1">
      <c r="A1518" s="13"/>
      <c r="B1518" s="224"/>
      <c r="C1518" s="225"/>
      <c r="D1518" s="226" t="s">
        <v>186</v>
      </c>
      <c r="E1518" s="227" t="s">
        <v>19</v>
      </c>
      <c r="F1518" s="228" t="s">
        <v>187</v>
      </c>
      <c r="G1518" s="225"/>
      <c r="H1518" s="227" t="s">
        <v>19</v>
      </c>
      <c r="I1518" s="229"/>
      <c r="J1518" s="225"/>
      <c r="K1518" s="225"/>
      <c r="L1518" s="230"/>
      <c r="M1518" s="231"/>
      <c r="N1518" s="232"/>
      <c r="O1518" s="232"/>
      <c r="P1518" s="232"/>
      <c r="Q1518" s="232"/>
      <c r="R1518" s="232"/>
      <c r="S1518" s="232"/>
      <c r="T1518" s="23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4" t="s">
        <v>186</v>
      </c>
      <c r="AU1518" s="234" t="s">
        <v>78</v>
      </c>
      <c r="AV1518" s="13" t="s">
        <v>76</v>
      </c>
      <c r="AW1518" s="13" t="s">
        <v>188</v>
      </c>
      <c r="AX1518" s="13" t="s">
        <v>68</v>
      </c>
      <c r="AY1518" s="234" t="s">
        <v>175</v>
      </c>
    </row>
    <row r="1519" s="13" customFormat="1">
      <c r="A1519" s="13"/>
      <c r="B1519" s="224"/>
      <c r="C1519" s="225"/>
      <c r="D1519" s="226" t="s">
        <v>186</v>
      </c>
      <c r="E1519" s="227" t="s">
        <v>19</v>
      </c>
      <c r="F1519" s="228" t="s">
        <v>189</v>
      </c>
      <c r="G1519" s="225"/>
      <c r="H1519" s="227" t="s">
        <v>19</v>
      </c>
      <c r="I1519" s="229"/>
      <c r="J1519" s="225"/>
      <c r="K1519" s="225"/>
      <c r="L1519" s="230"/>
      <c r="M1519" s="231"/>
      <c r="N1519" s="232"/>
      <c r="O1519" s="232"/>
      <c r="P1519" s="232"/>
      <c r="Q1519" s="232"/>
      <c r="R1519" s="232"/>
      <c r="S1519" s="232"/>
      <c r="T1519" s="23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34" t="s">
        <v>186</v>
      </c>
      <c r="AU1519" s="234" t="s">
        <v>78</v>
      </c>
      <c r="AV1519" s="13" t="s">
        <v>76</v>
      </c>
      <c r="AW1519" s="13" t="s">
        <v>188</v>
      </c>
      <c r="AX1519" s="13" t="s">
        <v>68</v>
      </c>
      <c r="AY1519" s="234" t="s">
        <v>175</v>
      </c>
    </row>
    <row r="1520" s="14" customFormat="1">
      <c r="A1520" s="14"/>
      <c r="B1520" s="235"/>
      <c r="C1520" s="236"/>
      <c r="D1520" s="226" t="s">
        <v>186</v>
      </c>
      <c r="E1520" s="237" t="s">
        <v>19</v>
      </c>
      <c r="F1520" s="238" t="s">
        <v>1533</v>
      </c>
      <c r="G1520" s="236"/>
      <c r="H1520" s="239">
        <v>5</v>
      </c>
      <c r="I1520" s="240"/>
      <c r="J1520" s="236"/>
      <c r="K1520" s="236"/>
      <c r="L1520" s="241"/>
      <c r="M1520" s="242"/>
      <c r="N1520" s="243"/>
      <c r="O1520" s="243"/>
      <c r="P1520" s="243"/>
      <c r="Q1520" s="243"/>
      <c r="R1520" s="243"/>
      <c r="S1520" s="243"/>
      <c r="T1520" s="24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45" t="s">
        <v>186</v>
      </c>
      <c r="AU1520" s="245" t="s">
        <v>78</v>
      </c>
      <c r="AV1520" s="14" t="s">
        <v>78</v>
      </c>
      <c r="AW1520" s="14" t="s">
        <v>188</v>
      </c>
      <c r="AX1520" s="14" t="s">
        <v>68</v>
      </c>
      <c r="AY1520" s="245" t="s">
        <v>175</v>
      </c>
    </row>
    <row r="1521" s="15" customFormat="1">
      <c r="A1521" s="15"/>
      <c r="B1521" s="246"/>
      <c r="C1521" s="247"/>
      <c r="D1521" s="226" t="s">
        <v>186</v>
      </c>
      <c r="E1521" s="248" t="s">
        <v>19</v>
      </c>
      <c r="F1521" s="249" t="s">
        <v>191</v>
      </c>
      <c r="G1521" s="247"/>
      <c r="H1521" s="250">
        <v>5</v>
      </c>
      <c r="I1521" s="251"/>
      <c r="J1521" s="247"/>
      <c r="K1521" s="247"/>
      <c r="L1521" s="252"/>
      <c r="M1521" s="253"/>
      <c r="N1521" s="254"/>
      <c r="O1521" s="254"/>
      <c r="P1521" s="254"/>
      <c r="Q1521" s="254"/>
      <c r="R1521" s="254"/>
      <c r="S1521" s="254"/>
      <c r="T1521" s="25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56" t="s">
        <v>186</v>
      </c>
      <c r="AU1521" s="256" t="s">
        <v>78</v>
      </c>
      <c r="AV1521" s="15" t="s">
        <v>182</v>
      </c>
      <c r="AW1521" s="15" t="s">
        <v>188</v>
      </c>
      <c r="AX1521" s="15" t="s">
        <v>76</v>
      </c>
      <c r="AY1521" s="256" t="s">
        <v>175</v>
      </c>
    </row>
    <row r="1522" s="2" customFormat="1" ht="24.15" customHeight="1">
      <c r="A1522" s="40"/>
      <c r="B1522" s="41"/>
      <c r="C1522" s="206" t="s">
        <v>1596</v>
      </c>
      <c r="D1522" s="206" t="s">
        <v>177</v>
      </c>
      <c r="E1522" s="207" t="s">
        <v>1597</v>
      </c>
      <c r="F1522" s="208" t="s">
        <v>1598</v>
      </c>
      <c r="G1522" s="209" t="s">
        <v>402</v>
      </c>
      <c r="H1522" s="210">
        <v>500</v>
      </c>
      <c r="I1522" s="211"/>
      <c r="J1522" s="212">
        <f>ROUND(I1522*H1522,2)</f>
        <v>0</v>
      </c>
      <c r="K1522" s="208" t="s">
        <v>181</v>
      </c>
      <c r="L1522" s="46"/>
      <c r="M1522" s="213" t="s">
        <v>19</v>
      </c>
      <c r="N1522" s="214" t="s">
        <v>39</v>
      </c>
      <c r="O1522" s="86"/>
      <c r="P1522" s="215">
        <f>O1522*H1522</f>
        <v>0</v>
      </c>
      <c r="Q1522" s="215">
        <v>0</v>
      </c>
      <c r="R1522" s="215">
        <f>Q1522*H1522</f>
        <v>0</v>
      </c>
      <c r="S1522" s="215">
        <v>0</v>
      </c>
      <c r="T1522" s="216">
        <f>S1522*H1522</f>
        <v>0</v>
      </c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R1522" s="217" t="s">
        <v>182</v>
      </c>
      <c r="AT1522" s="217" t="s">
        <v>177</v>
      </c>
      <c r="AU1522" s="217" t="s">
        <v>78</v>
      </c>
      <c r="AY1522" s="19" t="s">
        <v>175</v>
      </c>
      <c r="BE1522" s="218">
        <f>IF(N1522="základní",J1522,0)</f>
        <v>0</v>
      </c>
      <c r="BF1522" s="218">
        <f>IF(N1522="snížená",J1522,0)</f>
        <v>0</v>
      </c>
      <c r="BG1522" s="218">
        <f>IF(N1522="zákl. přenesená",J1522,0)</f>
        <v>0</v>
      </c>
      <c r="BH1522" s="218">
        <f>IF(N1522="sníž. přenesená",J1522,0)</f>
        <v>0</v>
      </c>
      <c r="BI1522" s="218">
        <f>IF(N1522="nulová",J1522,0)</f>
        <v>0</v>
      </c>
      <c r="BJ1522" s="19" t="s">
        <v>76</v>
      </c>
      <c r="BK1522" s="218">
        <f>ROUND(I1522*H1522,2)</f>
        <v>0</v>
      </c>
      <c r="BL1522" s="19" t="s">
        <v>182</v>
      </c>
      <c r="BM1522" s="217" t="s">
        <v>1599</v>
      </c>
    </row>
    <row r="1523" s="2" customFormat="1">
      <c r="A1523" s="40"/>
      <c r="B1523" s="41"/>
      <c r="C1523" s="42"/>
      <c r="D1523" s="219" t="s">
        <v>184</v>
      </c>
      <c r="E1523" s="42"/>
      <c r="F1523" s="220" t="s">
        <v>1600</v>
      </c>
      <c r="G1523" s="42"/>
      <c r="H1523" s="42"/>
      <c r="I1523" s="221"/>
      <c r="J1523" s="42"/>
      <c r="K1523" s="42"/>
      <c r="L1523" s="46"/>
      <c r="M1523" s="222"/>
      <c r="N1523" s="223"/>
      <c r="O1523" s="86"/>
      <c r="P1523" s="86"/>
      <c r="Q1523" s="86"/>
      <c r="R1523" s="86"/>
      <c r="S1523" s="86"/>
      <c r="T1523" s="87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T1523" s="19" t="s">
        <v>184</v>
      </c>
      <c r="AU1523" s="19" t="s">
        <v>78</v>
      </c>
    </row>
    <row r="1524" s="14" customFormat="1">
      <c r="A1524" s="14"/>
      <c r="B1524" s="235"/>
      <c r="C1524" s="236"/>
      <c r="D1524" s="226" t="s">
        <v>186</v>
      </c>
      <c r="E1524" s="237" t="s">
        <v>19</v>
      </c>
      <c r="F1524" s="238" t="s">
        <v>1601</v>
      </c>
      <c r="G1524" s="236"/>
      <c r="H1524" s="239">
        <v>500</v>
      </c>
      <c r="I1524" s="240"/>
      <c r="J1524" s="236"/>
      <c r="K1524" s="236"/>
      <c r="L1524" s="241"/>
      <c r="M1524" s="242"/>
      <c r="N1524" s="243"/>
      <c r="O1524" s="243"/>
      <c r="P1524" s="243"/>
      <c r="Q1524" s="243"/>
      <c r="R1524" s="243"/>
      <c r="S1524" s="243"/>
      <c r="T1524" s="24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45" t="s">
        <v>186</v>
      </c>
      <c r="AU1524" s="245" t="s">
        <v>78</v>
      </c>
      <c r="AV1524" s="14" t="s">
        <v>78</v>
      </c>
      <c r="AW1524" s="14" t="s">
        <v>188</v>
      </c>
      <c r="AX1524" s="14" t="s">
        <v>68</v>
      </c>
      <c r="AY1524" s="245" t="s">
        <v>175</v>
      </c>
    </row>
    <row r="1525" s="15" customFormat="1">
      <c r="A1525" s="15"/>
      <c r="B1525" s="246"/>
      <c r="C1525" s="247"/>
      <c r="D1525" s="226" t="s">
        <v>186</v>
      </c>
      <c r="E1525" s="248" t="s">
        <v>19</v>
      </c>
      <c r="F1525" s="249" t="s">
        <v>191</v>
      </c>
      <c r="G1525" s="247"/>
      <c r="H1525" s="250">
        <v>500</v>
      </c>
      <c r="I1525" s="251"/>
      <c r="J1525" s="247"/>
      <c r="K1525" s="247"/>
      <c r="L1525" s="252"/>
      <c r="M1525" s="253"/>
      <c r="N1525" s="254"/>
      <c r="O1525" s="254"/>
      <c r="P1525" s="254"/>
      <c r="Q1525" s="254"/>
      <c r="R1525" s="254"/>
      <c r="S1525" s="254"/>
      <c r="T1525" s="25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T1525" s="256" t="s">
        <v>186</v>
      </c>
      <c r="AU1525" s="256" t="s">
        <v>78</v>
      </c>
      <c r="AV1525" s="15" t="s">
        <v>182</v>
      </c>
      <c r="AW1525" s="15" t="s">
        <v>188</v>
      </c>
      <c r="AX1525" s="15" t="s">
        <v>76</v>
      </c>
      <c r="AY1525" s="256" t="s">
        <v>175</v>
      </c>
    </row>
    <row r="1526" s="2" customFormat="1" ht="24.15" customHeight="1">
      <c r="A1526" s="40"/>
      <c r="B1526" s="41"/>
      <c r="C1526" s="206" t="s">
        <v>1602</v>
      </c>
      <c r="D1526" s="206" t="s">
        <v>177</v>
      </c>
      <c r="E1526" s="207" t="s">
        <v>1603</v>
      </c>
      <c r="F1526" s="208" t="s">
        <v>1604</v>
      </c>
      <c r="G1526" s="209" t="s">
        <v>265</v>
      </c>
      <c r="H1526" s="210">
        <v>2089.3670000000002</v>
      </c>
      <c r="I1526" s="211"/>
      <c r="J1526" s="212">
        <f>ROUND(I1526*H1526,2)</f>
        <v>0</v>
      </c>
      <c r="K1526" s="208" t="s">
        <v>181</v>
      </c>
      <c r="L1526" s="46"/>
      <c r="M1526" s="213" t="s">
        <v>19</v>
      </c>
      <c r="N1526" s="214" t="s">
        <v>39</v>
      </c>
      <c r="O1526" s="86"/>
      <c r="P1526" s="215">
        <f>O1526*H1526</f>
        <v>0</v>
      </c>
      <c r="Q1526" s="215">
        <v>0</v>
      </c>
      <c r="R1526" s="215">
        <f>Q1526*H1526</f>
        <v>0</v>
      </c>
      <c r="S1526" s="215">
        <v>0</v>
      </c>
      <c r="T1526" s="216">
        <f>S1526*H1526</f>
        <v>0</v>
      </c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R1526" s="217" t="s">
        <v>182</v>
      </c>
      <c r="AT1526" s="217" t="s">
        <v>177</v>
      </c>
      <c r="AU1526" s="217" t="s">
        <v>78</v>
      </c>
      <c r="AY1526" s="19" t="s">
        <v>175</v>
      </c>
      <c r="BE1526" s="218">
        <f>IF(N1526="základní",J1526,0)</f>
        <v>0</v>
      </c>
      <c r="BF1526" s="218">
        <f>IF(N1526="snížená",J1526,0)</f>
        <v>0</v>
      </c>
      <c r="BG1526" s="218">
        <f>IF(N1526="zákl. přenesená",J1526,0)</f>
        <v>0</v>
      </c>
      <c r="BH1526" s="218">
        <f>IF(N1526="sníž. přenesená",J1526,0)</f>
        <v>0</v>
      </c>
      <c r="BI1526" s="218">
        <f>IF(N1526="nulová",J1526,0)</f>
        <v>0</v>
      </c>
      <c r="BJ1526" s="19" t="s">
        <v>76</v>
      </c>
      <c r="BK1526" s="218">
        <f>ROUND(I1526*H1526,2)</f>
        <v>0</v>
      </c>
      <c r="BL1526" s="19" t="s">
        <v>182</v>
      </c>
      <c r="BM1526" s="217" t="s">
        <v>1605</v>
      </c>
    </row>
    <row r="1527" s="2" customFormat="1">
      <c r="A1527" s="40"/>
      <c r="B1527" s="41"/>
      <c r="C1527" s="42"/>
      <c r="D1527" s="219" t="s">
        <v>184</v>
      </c>
      <c r="E1527" s="42"/>
      <c r="F1527" s="220" t="s">
        <v>1606</v>
      </c>
      <c r="G1527" s="42"/>
      <c r="H1527" s="42"/>
      <c r="I1527" s="221"/>
      <c r="J1527" s="42"/>
      <c r="K1527" s="42"/>
      <c r="L1527" s="46"/>
      <c r="M1527" s="222"/>
      <c r="N1527" s="223"/>
      <c r="O1527" s="86"/>
      <c r="P1527" s="86"/>
      <c r="Q1527" s="86"/>
      <c r="R1527" s="86"/>
      <c r="S1527" s="86"/>
      <c r="T1527" s="87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T1527" s="19" t="s">
        <v>184</v>
      </c>
      <c r="AU1527" s="19" t="s">
        <v>78</v>
      </c>
    </row>
    <row r="1528" s="12" customFormat="1" ht="25.92" customHeight="1">
      <c r="A1528" s="12"/>
      <c r="B1528" s="190"/>
      <c r="C1528" s="191"/>
      <c r="D1528" s="192" t="s">
        <v>67</v>
      </c>
      <c r="E1528" s="193" t="s">
        <v>1607</v>
      </c>
      <c r="F1528" s="193" t="s">
        <v>1608</v>
      </c>
      <c r="G1528" s="191"/>
      <c r="H1528" s="191"/>
      <c r="I1528" s="194"/>
      <c r="J1528" s="195">
        <f>BK1528</f>
        <v>0</v>
      </c>
      <c r="K1528" s="191"/>
      <c r="L1528" s="196"/>
      <c r="M1528" s="197"/>
      <c r="N1528" s="198"/>
      <c r="O1528" s="198"/>
      <c r="P1528" s="199">
        <f>P1529+P1631+P1689+P1774+P1777+P1791+P1867+P2035+P2075+P2082+P2343+P2386+P2502+P2546+P2571+P2606+P2711+P2742+P2875+P2987+P3102+P3139</f>
        <v>0</v>
      </c>
      <c r="Q1528" s="198"/>
      <c r="R1528" s="199">
        <f>R1529+R1631+R1689+R1774+R1777+R1791+R1867+R2035+R2075+R2082+R2343+R2386+R2502+R2546+R2571+R2606+R2711+R2742+R2875+R2987+R3102+R3139</f>
        <v>0</v>
      </c>
      <c r="S1528" s="198"/>
      <c r="T1528" s="200">
        <f>T1529+T1631+T1689+T1774+T1777+T1791+T1867+T2035+T2075+T2082+T2343+T2386+T2502+T2546+T2571+T2606+T2711+T2742+T2875+T2987+T3102+T3139</f>
        <v>0</v>
      </c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R1528" s="201" t="s">
        <v>78</v>
      </c>
      <c r="AT1528" s="202" t="s">
        <v>67</v>
      </c>
      <c r="AU1528" s="202" t="s">
        <v>68</v>
      </c>
      <c r="AY1528" s="201" t="s">
        <v>175</v>
      </c>
      <c r="BK1528" s="203">
        <f>BK1529+BK1631+BK1689+BK1774+BK1777+BK1791+BK1867+BK2035+BK2075+BK2082+BK2343+BK2386+BK2502+BK2546+BK2571+BK2606+BK2711+BK2742+BK2875+BK2987+BK3102+BK3139</f>
        <v>0</v>
      </c>
    </row>
    <row r="1529" s="12" customFormat="1" ht="22.8" customHeight="1">
      <c r="A1529" s="12"/>
      <c r="B1529" s="190"/>
      <c r="C1529" s="191"/>
      <c r="D1529" s="192" t="s">
        <v>67</v>
      </c>
      <c r="E1529" s="204" t="s">
        <v>1609</v>
      </c>
      <c r="F1529" s="204" t="s">
        <v>1610</v>
      </c>
      <c r="G1529" s="191"/>
      <c r="H1529" s="191"/>
      <c r="I1529" s="194"/>
      <c r="J1529" s="205">
        <f>BK1529</f>
        <v>0</v>
      </c>
      <c r="K1529" s="191"/>
      <c r="L1529" s="196"/>
      <c r="M1529" s="197"/>
      <c r="N1529" s="198"/>
      <c r="O1529" s="198"/>
      <c r="P1529" s="199">
        <f>SUM(P1530:P1630)</f>
        <v>0</v>
      </c>
      <c r="Q1529" s="198"/>
      <c r="R1529" s="199">
        <f>SUM(R1530:R1630)</f>
        <v>0</v>
      </c>
      <c r="S1529" s="198"/>
      <c r="T1529" s="200">
        <f>SUM(T1530:T1630)</f>
        <v>0</v>
      </c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R1529" s="201" t="s">
        <v>78</v>
      </c>
      <c r="AT1529" s="202" t="s">
        <v>67</v>
      </c>
      <c r="AU1529" s="202" t="s">
        <v>76</v>
      </c>
      <c r="AY1529" s="201" t="s">
        <v>175</v>
      </c>
      <c r="BK1529" s="203">
        <f>SUM(BK1530:BK1630)</f>
        <v>0</v>
      </c>
    </row>
    <row r="1530" s="2" customFormat="1" ht="24.15" customHeight="1">
      <c r="A1530" s="40"/>
      <c r="B1530" s="41"/>
      <c r="C1530" s="206" t="s">
        <v>1611</v>
      </c>
      <c r="D1530" s="206" t="s">
        <v>177</v>
      </c>
      <c r="E1530" s="207" t="s">
        <v>1612</v>
      </c>
      <c r="F1530" s="208" t="s">
        <v>1613</v>
      </c>
      <c r="G1530" s="209" t="s">
        <v>180</v>
      </c>
      <c r="H1530" s="210">
        <v>528.40999999999997</v>
      </c>
      <c r="I1530" s="211"/>
      <c r="J1530" s="212">
        <f>ROUND(I1530*H1530,2)</f>
        <v>0</v>
      </c>
      <c r="K1530" s="208" t="s">
        <v>181</v>
      </c>
      <c r="L1530" s="46"/>
      <c r="M1530" s="213" t="s">
        <v>19</v>
      </c>
      <c r="N1530" s="214" t="s">
        <v>39</v>
      </c>
      <c r="O1530" s="86"/>
      <c r="P1530" s="215">
        <f>O1530*H1530</f>
        <v>0</v>
      </c>
      <c r="Q1530" s="215">
        <v>0</v>
      </c>
      <c r="R1530" s="215">
        <f>Q1530*H1530</f>
        <v>0</v>
      </c>
      <c r="S1530" s="215">
        <v>0</v>
      </c>
      <c r="T1530" s="216">
        <f>S1530*H1530</f>
        <v>0</v>
      </c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R1530" s="217" t="s">
        <v>297</v>
      </c>
      <c r="AT1530" s="217" t="s">
        <v>177</v>
      </c>
      <c r="AU1530" s="217" t="s">
        <v>78</v>
      </c>
      <c r="AY1530" s="19" t="s">
        <v>175</v>
      </c>
      <c r="BE1530" s="218">
        <f>IF(N1530="základní",J1530,0)</f>
        <v>0</v>
      </c>
      <c r="BF1530" s="218">
        <f>IF(N1530="snížená",J1530,0)</f>
        <v>0</v>
      </c>
      <c r="BG1530" s="218">
        <f>IF(N1530="zákl. přenesená",J1530,0)</f>
        <v>0</v>
      </c>
      <c r="BH1530" s="218">
        <f>IF(N1530="sníž. přenesená",J1530,0)</f>
        <v>0</v>
      </c>
      <c r="BI1530" s="218">
        <f>IF(N1530="nulová",J1530,0)</f>
        <v>0</v>
      </c>
      <c r="BJ1530" s="19" t="s">
        <v>76</v>
      </c>
      <c r="BK1530" s="218">
        <f>ROUND(I1530*H1530,2)</f>
        <v>0</v>
      </c>
      <c r="BL1530" s="19" t="s">
        <v>297</v>
      </c>
      <c r="BM1530" s="217" t="s">
        <v>1614</v>
      </c>
    </row>
    <row r="1531" s="2" customFormat="1">
      <c r="A1531" s="40"/>
      <c r="B1531" s="41"/>
      <c r="C1531" s="42"/>
      <c r="D1531" s="219" t="s">
        <v>184</v>
      </c>
      <c r="E1531" s="42"/>
      <c r="F1531" s="220" t="s">
        <v>1615</v>
      </c>
      <c r="G1531" s="42"/>
      <c r="H1531" s="42"/>
      <c r="I1531" s="221"/>
      <c r="J1531" s="42"/>
      <c r="K1531" s="42"/>
      <c r="L1531" s="46"/>
      <c r="M1531" s="222"/>
      <c r="N1531" s="223"/>
      <c r="O1531" s="86"/>
      <c r="P1531" s="86"/>
      <c r="Q1531" s="86"/>
      <c r="R1531" s="86"/>
      <c r="S1531" s="86"/>
      <c r="T1531" s="87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T1531" s="19" t="s">
        <v>184</v>
      </c>
      <c r="AU1531" s="19" t="s">
        <v>78</v>
      </c>
    </row>
    <row r="1532" s="13" customFormat="1">
      <c r="A1532" s="13"/>
      <c r="B1532" s="224"/>
      <c r="C1532" s="225"/>
      <c r="D1532" s="226" t="s">
        <v>186</v>
      </c>
      <c r="E1532" s="227" t="s">
        <v>19</v>
      </c>
      <c r="F1532" s="228" t="s">
        <v>187</v>
      </c>
      <c r="G1532" s="225"/>
      <c r="H1532" s="227" t="s">
        <v>19</v>
      </c>
      <c r="I1532" s="229"/>
      <c r="J1532" s="225"/>
      <c r="K1532" s="225"/>
      <c r="L1532" s="230"/>
      <c r="M1532" s="231"/>
      <c r="N1532" s="232"/>
      <c r="O1532" s="232"/>
      <c r="P1532" s="232"/>
      <c r="Q1532" s="232"/>
      <c r="R1532" s="232"/>
      <c r="S1532" s="232"/>
      <c r="T1532" s="23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34" t="s">
        <v>186</v>
      </c>
      <c r="AU1532" s="234" t="s">
        <v>78</v>
      </c>
      <c r="AV1532" s="13" t="s">
        <v>76</v>
      </c>
      <c r="AW1532" s="13" t="s">
        <v>188</v>
      </c>
      <c r="AX1532" s="13" t="s">
        <v>68</v>
      </c>
      <c r="AY1532" s="234" t="s">
        <v>175</v>
      </c>
    </row>
    <row r="1533" s="13" customFormat="1">
      <c r="A1533" s="13"/>
      <c r="B1533" s="224"/>
      <c r="C1533" s="225"/>
      <c r="D1533" s="226" t="s">
        <v>186</v>
      </c>
      <c r="E1533" s="227" t="s">
        <v>19</v>
      </c>
      <c r="F1533" s="228" t="s">
        <v>189</v>
      </c>
      <c r="G1533" s="225"/>
      <c r="H1533" s="227" t="s">
        <v>19</v>
      </c>
      <c r="I1533" s="229"/>
      <c r="J1533" s="225"/>
      <c r="K1533" s="225"/>
      <c r="L1533" s="230"/>
      <c r="M1533" s="231"/>
      <c r="N1533" s="232"/>
      <c r="O1533" s="232"/>
      <c r="P1533" s="232"/>
      <c r="Q1533" s="232"/>
      <c r="R1533" s="232"/>
      <c r="S1533" s="232"/>
      <c r="T1533" s="23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4" t="s">
        <v>186</v>
      </c>
      <c r="AU1533" s="234" t="s">
        <v>78</v>
      </c>
      <c r="AV1533" s="13" t="s">
        <v>76</v>
      </c>
      <c r="AW1533" s="13" t="s">
        <v>188</v>
      </c>
      <c r="AX1533" s="13" t="s">
        <v>68</v>
      </c>
      <c r="AY1533" s="234" t="s">
        <v>175</v>
      </c>
    </row>
    <row r="1534" s="13" customFormat="1">
      <c r="A1534" s="13"/>
      <c r="B1534" s="224"/>
      <c r="C1534" s="225"/>
      <c r="D1534" s="226" t="s">
        <v>186</v>
      </c>
      <c r="E1534" s="227" t="s">
        <v>19</v>
      </c>
      <c r="F1534" s="228" t="s">
        <v>333</v>
      </c>
      <c r="G1534" s="225"/>
      <c r="H1534" s="227" t="s">
        <v>19</v>
      </c>
      <c r="I1534" s="229"/>
      <c r="J1534" s="225"/>
      <c r="K1534" s="225"/>
      <c r="L1534" s="230"/>
      <c r="M1534" s="231"/>
      <c r="N1534" s="232"/>
      <c r="O1534" s="232"/>
      <c r="P1534" s="232"/>
      <c r="Q1534" s="232"/>
      <c r="R1534" s="232"/>
      <c r="S1534" s="232"/>
      <c r="T1534" s="23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4" t="s">
        <v>186</v>
      </c>
      <c r="AU1534" s="234" t="s">
        <v>78</v>
      </c>
      <c r="AV1534" s="13" t="s">
        <v>76</v>
      </c>
      <c r="AW1534" s="13" t="s">
        <v>188</v>
      </c>
      <c r="AX1534" s="13" t="s">
        <v>68</v>
      </c>
      <c r="AY1534" s="234" t="s">
        <v>175</v>
      </c>
    </row>
    <row r="1535" s="13" customFormat="1">
      <c r="A1535" s="13"/>
      <c r="B1535" s="224"/>
      <c r="C1535" s="225"/>
      <c r="D1535" s="226" t="s">
        <v>186</v>
      </c>
      <c r="E1535" s="227" t="s">
        <v>19</v>
      </c>
      <c r="F1535" s="228" t="s">
        <v>281</v>
      </c>
      <c r="G1535" s="225"/>
      <c r="H1535" s="227" t="s">
        <v>19</v>
      </c>
      <c r="I1535" s="229"/>
      <c r="J1535" s="225"/>
      <c r="K1535" s="225"/>
      <c r="L1535" s="230"/>
      <c r="M1535" s="231"/>
      <c r="N1535" s="232"/>
      <c r="O1535" s="232"/>
      <c r="P1535" s="232"/>
      <c r="Q1535" s="232"/>
      <c r="R1535" s="232"/>
      <c r="S1535" s="232"/>
      <c r="T1535" s="23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34" t="s">
        <v>186</v>
      </c>
      <c r="AU1535" s="234" t="s">
        <v>78</v>
      </c>
      <c r="AV1535" s="13" t="s">
        <v>76</v>
      </c>
      <c r="AW1535" s="13" t="s">
        <v>188</v>
      </c>
      <c r="AX1535" s="13" t="s">
        <v>68</v>
      </c>
      <c r="AY1535" s="234" t="s">
        <v>175</v>
      </c>
    </row>
    <row r="1536" s="14" customFormat="1">
      <c r="A1536" s="14"/>
      <c r="B1536" s="235"/>
      <c r="C1536" s="236"/>
      <c r="D1536" s="226" t="s">
        <v>186</v>
      </c>
      <c r="E1536" s="237" t="s">
        <v>19</v>
      </c>
      <c r="F1536" s="238" t="s">
        <v>1616</v>
      </c>
      <c r="G1536" s="236"/>
      <c r="H1536" s="239">
        <v>528.40999999999997</v>
      </c>
      <c r="I1536" s="240"/>
      <c r="J1536" s="236"/>
      <c r="K1536" s="236"/>
      <c r="L1536" s="241"/>
      <c r="M1536" s="242"/>
      <c r="N1536" s="243"/>
      <c r="O1536" s="243"/>
      <c r="P1536" s="243"/>
      <c r="Q1536" s="243"/>
      <c r="R1536" s="243"/>
      <c r="S1536" s="243"/>
      <c r="T1536" s="24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45" t="s">
        <v>186</v>
      </c>
      <c r="AU1536" s="245" t="s">
        <v>78</v>
      </c>
      <c r="AV1536" s="14" t="s">
        <v>78</v>
      </c>
      <c r="AW1536" s="14" t="s">
        <v>188</v>
      </c>
      <c r="AX1536" s="14" t="s">
        <v>68</v>
      </c>
      <c r="AY1536" s="245" t="s">
        <v>175</v>
      </c>
    </row>
    <row r="1537" s="15" customFormat="1">
      <c r="A1537" s="15"/>
      <c r="B1537" s="246"/>
      <c r="C1537" s="247"/>
      <c r="D1537" s="226" t="s">
        <v>186</v>
      </c>
      <c r="E1537" s="248" t="s">
        <v>19</v>
      </c>
      <c r="F1537" s="249" t="s">
        <v>191</v>
      </c>
      <c r="G1537" s="247"/>
      <c r="H1537" s="250">
        <v>528.40999999999997</v>
      </c>
      <c r="I1537" s="251"/>
      <c r="J1537" s="247"/>
      <c r="K1537" s="247"/>
      <c r="L1537" s="252"/>
      <c r="M1537" s="253"/>
      <c r="N1537" s="254"/>
      <c r="O1537" s="254"/>
      <c r="P1537" s="254"/>
      <c r="Q1537" s="254"/>
      <c r="R1537" s="254"/>
      <c r="S1537" s="254"/>
      <c r="T1537" s="25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T1537" s="256" t="s">
        <v>186</v>
      </c>
      <c r="AU1537" s="256" t="s">
        <v>78</v>
      </c>
      <c r="AV1537" s="15" t="s">
        <v>182</v>
      </c>
      <c r="AW1537" s="15" t="s">
        <v>188</v>
      </c>
      <c r="AX1537" s="15" t="s">
        <v>76</v>
      </c>
      <c r="AY1537" s="256" t="s">
        <v>175</v>
      </c>
    </row>
    <row r="1538" s="2" customFormat="1" ht="24.15" customHeight="1">
      <c r="A1538" s="40"/>
      <c r="B1538" s="41"/>
      <c r="C1538" s="206" t="s">
        <v>1617</v>
      </c>
      <c r="D1538" s="206" t="s">
        <v>177</v>
      </c>
      <c r="E1538" s="207" t="s">
        <v>1618</v>
      </c>
      <c r="F1538" s="208" t="s">
        <v>1619</v>
      </c>
      <c r="G1538" s="209" t="s">
        <v>180</v>
      </c>
      <c r="H1538" s="210">
        <v>120.90000000000001</v>
      </c>
      <c r="I1538" s="211"/>
      <c r="J1538" s="212">
        <f>ROUND(I1538*H1538,2)</f>
        <v>0</v>
      </c>
      <c r="K1538" s="208" t="s">
        <v>181</v>
      </c>
      <c r="L1538" s="46"/>
      <c r="M1538" s="213" t="s">
        <v>19</v>
      </c>
      <c r="N1538" s="214" t="s">
        <v>39</v>
      </c>
      <c r="O1538" s="86"/>
      <c r="P1538" s="215">
        <f>O1538*H1538</f>
        <v>0</v>
      </c>
      <c r="Q1538" s="215">
        <v>0</v>
      </c>
      <c r="R1538" s="215">
        <f>Q1538*H1538</f>
        <v>0</v>
      </c>
      <c r="S1538" s="215">
        <v>0</v>
      </c>
      <c r="T1538" s="216">
        <f>S1538*H1538</f>
        <v>0</v>
      </c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R1538" s="217" t="s">
        <v>297</v>
      </c>
      <c r="AT1538" s="217" t="s">
        <v>177</v>
      </c>
      <c r="AU1538" s="217" t="s">
        <v>78</v>
      </c>
      <c r="AY1538" s="19" t="s">
        <v>175</v>
      </c>
      <c r="BE1538" s="218">
        <f>IF(N1538="základní",J1538,0)</f>
        <v>0</v>
      </c>
      <c r="BF1538" s="218">
        <f>IF(N1538="snížená",J1538,0)</f>
        <v>0</v>
      </c>
      <c r="BG1538" s="218">
        <f>IF(N1538="zákl. přenesená",J1538,0)</f>
        <v>0</v>
      </c>
      <c r="BH1538" s="218">
        <f>IF(N1538="sníž. přenesená",J1538,0)</f>
        <v>0</v>
      </c>
      <c r="BI1538" s="218">
        <f>IF(N1538="nulová",J1538,0)</f>
        <v>0</v>
      </c>
      <c r="BJ1538" s="19" t="s">
        <v>76</v>
      </c>
      <c r="BK1538" s="218">
        <f>ROUND(I1538*H1538,2)</f>
        <v>0</v>
      </c>
      <c r="BL1538" s="19" t="s">
        <v>297</v>
      </c>
      <c r="BM1538" s="217" t="s">
        <v>1620</v>
      </c>
    </row>
    <row r="1539" s="2" customFormat="1">
      <c r="A1539" s="40"/>
      <c r="B1539" s="41"/>
      <c r="C1539" s="42"/>
      <c r="D1539" s="219" t="s">
        <v>184</v>
      </c>
      <c r="E1539" s="42"/>
      <c r="F1539" s="220" t="s">
        <v>1621</v>
      </c>
      <c r="G1539" s="42"/>
      <c r="H1539" s="42"/>
      <c r="I1539" s="221"/>
      <c r="J1539" s="42"/>
      <c r="K1539" s="42"/>
      <c r="L1539" s="46"/>
      <c r="M1539" s="222"/>
      <c r="N1539" s="223"/>
      <c r="O1539" s="86"/>
      <c r="P1539" s="86"/>
      <c r="Q1539" s="86"/>
      <c r="R1539" s="86"/>
      <c r="S1539" s="86"/>
      <c r="T1539" s="87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T1539" s="19" t="s">
        <v>184</v>
      </c>
      <c r="AU1539" s="19" t="s">
        <v>78</v>
      </c>
    </row>
    <row r="1540" s="13" customFormat="1">
      <c r="A1540" s="13"/>
      <c r="B1540" s="224"/>
      <c r="C1540" s="225"/>
      <c r="D1540" s="226" t="s">
        <v>186</v>
      </c>
      <c r="E1540" s="227" t="s">
        <v>19</v>
      </c>
      <c r="F1540" s="228" t="s">
        <v>187</v>
      </c>
      <c r="G1540" s="225"/>
      <c r="H1540" s="227" t="s">
        <v>19</v>
      </c>
      <c r="I1540" s="229"/>
      <c r="J1540" s="225"/>
      <c r="K1540" s="225"/>
      <c r="L1540" s="230"/>
      <c r="M1540" s="231"/>
      <c r="N1540" s="232"/>
      <c r="O1540" s="232"/>
      <c r="P1540" s="232"/>
      <c r="Q1540" s="232"/>
      <c r="R1540" s="232"/>
      <c r="S1540" s="232"/>
      <c r="T1540" s="23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34" t="s">
        <v>186</v>
      </c>
      <c r="AU1540" s="234" t="s">
        <v>78</v>
      </c>
      <c r="AV1540" s="13" t="s">
        <v>76</v>
      </c>
      <c r="AW1540" s="13" t="s">
        <v>188</v>
      </c>
      <c r="AX1540" s="13" t="s">
        <v>68</v>
      </c>
      <c r="AY1540" s="234" t="s">
        <v>175</v>
      </c>
    </row>
    <row r="1541" s="13" customFormat="1">
      <c r="A1541" s="13"/>
      <c r="B1541" s="224"/>
      <c r="C1541" s="225"/>
      <c r="D1541" s="226" t="s">
        <v>186</v>
      </c>
      <c r="E1541" s="227" t="s">
        <v>19</v>
      </c>
      <c r="F1541" s="228" t="s">
        <v>189</v>
      </c>
      <c r="G1541" s="225"/>
      <c r="H1541" s="227" t="s">
        <v>19</v>
      </c>
      <c r="I1541" s="229"/>
      <c r="J1541" s="225"/>
      <c r="K1541" s="225"/>
      <c r="L1541" s="230"/>
      <c r="M1541" s="231"/>
      <c r="N1541" s="232"/>
      <c r="O1541" s="232"/>
      <c r="P1541" s="232"/>
      <c r="Q1541" s="232"/>
      <c r="R1541" s="232"/>
      <c r="S1541" s="232"/>
      <c r="T1541" s="23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4" t="s">
        <v>186</v>
      </c>
      <c r="AU1541" s="234" t="s">
        <v>78</v>
      </c>
      <c r="AV1541" s="13" t="s">
        <v>76</v>
      </c>
      <c r="AW1541" s="13" t="s">
        <v>188</v>
      </c>
      <c r="AX1541" s="13" t="s">
        <v>68</v>
      </c>
      <c r="AY1541" s="234" t="s">
        <v>175</v>
      </c>
    </row>
    <row r="1542" s="13" customFormat="1">
      <c r="A1542" s="13"/>
      <c r="B1542" s="224"/>
      <c r="C1542" s="225"/>
      <c r="D1542" s="226" t="s">
        <v>186</v>
      </c>
      <c r="E1542" s="227" t="s">
        <v>19</v>
      </c>
      <c r="F1542" s="228" t="s">
        <v>333</v>
      </c>
      <c r="G1542" s="225"/>
      <c r="H1542" s="227" t="s">
        <v>19</v>
      </c>
      <c r="I1542" s="229"/>
      <c r="J1542" s="225"/>
      <c r="K1542" s="225"/>
      <c r="L1542" s="230"/>
      <c r="M1542" s="231"/>
      <c r="N1542" s="232"/>
      <c r="O1542" s="232"/>
      <c r="P1542" s="232"/>
      <c r="Q1542" s="232"/>
      <c r="R1542" s="232"/>
      <c r="S1542" s="232"/>
      <c r="T1542" s="23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34" t="s">
        <v>186</v>
      </c>
      <c r="AU1542" s="234" t="s">
        <v>78</v>
      </c>
      <c r="AV1542" s="13" t="s">
        <v>76</v>
      </c>
      <c r="AW1542" s="13" t="s">
        <v>188</v>
      </c>
      <c r="AX1542" s="13" t="s">
        <v>68</v>
      </c>
      <c r="AY1542" s="234" t="s">
        <v>175</v>
      </c>
    </row>
    <row r="1543" s="13" customFormat="1">
      <c r="A1543" s="13"/>
      <c r="B1543" s="224"/>
      <c r="C1543" s="225"/>
      <c r="D1543" s="226" t="s">
        <v>186</v>
      </c>
      <c r="E1543" s="227" t="s">
        <v>19</v>
      </c>
      <c r="F1543" s="228" t="s">
        <v>1622</v>
      </c>
      <c r="G1543" s="225"/>
      <c r="H1543" s="227" t="s">
        <v>19</v>
      </c>
      <c r="I1543" s="229"/>
      <c r="J1543" s="225"/>
      <c r="K1543" s="225"/>
      <c r="L1543" s="230"/>
      <c r="M1543" s="231"/>
      <c r="N1543" s="232"/>
      <c r="O1543" s="232"/>
      <c r="P1543" s="232"/>
      <c r="Q1543" s="232"/>
      <c r="R1543" s="232"/>
      <c r="S1543" s="232"/>
      <c r="T1543" s="23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34" t="s">
        <v>186</v>
      </c>
      <c r="AU1543" s="234" t="s">
        <v>78</v>
      </c>
      <c r="AV1543" s="13" t="s">
        <v>76</v>
      </c>
      <c r="AW1543" s="13" t="s">
        <v>188</v>
      </c>
      <c r="AX1543" s="13" t="s">
        <v>68</v>
      </c>
      <c r="AY1543" s="234" t="s">
        <v>175</v>
      </c>
    </row>
    <row r="1544" s="14" customFormat="1">
      <c r="A1544" s="14"/>
      <c r="B1544" s="235"/>
      <c r="C1544" s="236"/>
      <c r="D1544" s="226" t="s">
        <v>186</v>
      </c>
      <c r="E1544" s="237" t="s">
        <v>19</v>
      </c>
      <c r="F1544" s="238" t="s">
        <v>1623</v>
      </c>
      <c r="G1544" s="236"/>
      <c r="H1544" s="239">
        <v>120.90000000000001</v>
      </c>
      <c r="I1544" s="240"/>
      <c r="J1544" s="236"/>
      <c r="K1544" s="236"/>
      <c r="L1544" s="241"/>
      <c r="M1544" s="242"/>
      <c r="N1544" s="243"/>
      <c r="O1544" s="243"/>
      <c r="P1544" s="243"/>
      <c r="Q1544" s="243"/>
      <c r="R1544" s="243"/>
      <c r="S1544" s="243"/>
      <c r="T1544" s="24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45" t="s">
        <v>186</v>
      </c>
      <c r="AU1544" s="245" t="s">
        <v>78</v>
      </c>
      <c r="AV1544" s="14" t="s">
        <v>78</v>
      </c>
      <c r="AW1544" s="14" t="s">
        <v>188</v>
      </c>
      <c r="AX1544" s="14" t="s">
        <v>68</v>
      </c>
      <c r="AY1544" s="245" t="s">
        <v>175</v>
      </c>
    </row>
    <row r="1545" s="15" customFormat="1">
      <c r="A1545" s="15"/>
      <c r="B1545" s="246"/>
      <c r="C1545" s="247"/>
      <c r="D1545" s="226" t="s">
        <v>186</v>
      </c>
      <c r="E1545" s="248" t="s">
        <v>19</v>
      </c>
      <c r="F1545" s="249" t="s">
        <v>191</v>
      </c>
      <c r="G1545" s="247"/>
      <c r="H1545" s="250">
        <v>120.90000000000001</v>
      </c>
      <c r="I1545" s="251"/>
      <c r="J1545" s="247"/>
      <c r="K1545" s="247"/>
      <c r="L1545" s="252"/>
      <c r="M1545" s="253"/>
      <c r="N1545" s="254"/>
      <c r="O1545" s="254"/>
      <c r="P1545" s="254"/>
      <c r="Q1545" s="254"/>
      <c r="R1545" s="254"/>
      <c r="S1545" s="254"/>
      <c r="T1545" s="25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56" t="s">
        <v>186</v>
      </c>
      <c r="AU1545" s="256" t="s">
        <v>78</v>
      </c>
      <c r="AV1545" s="15" t="s">
        <v>182</v>
      </c>
      <c r="AW1545" s="15" t="s">
        <v>188</v>
      </c>
      <c r="AX1545" s="15" t="s">
        <v>76</v>
      </c>
      <c r="AY1545" s="256" t="s">
        <v>175</v>
      </c>
    </row>
    <row r="1546" s="2" customFormat="1" ht="16.5" customHeight="1">
      <c r="A1546" s="40"/>
      <c r="B1546" s="41"/>
      <c r="C1546" s="257" t="s">
        <v>1624</v>
      </c>
      <c r="D1546" s="257" t="s">
        <v>303</v>
      </c>
      <c r="E1546" s="258" t="s">
        <v>1625</v>
      </c>
      <c r="F1546" s="259" t="s">
        <v>1626</v>
      </c>
      <c r="G1546" s="260" t="s">
        <v>1627</v>
      </c>
      <c r="H1546" s="261">
        <v>259.72399999999999</v>
      </c>
      <c r="I1546" s="262"/>
      <c r="J1546" s="263">
        <f>ROUND(I1546*H1546,2)</f>
        <v>0</v>
      </c>
      <c r="K1546" s="259" t="s">
        <v>181</v>
      </c>
      <c r="L1546" s="264"/>
      <c r="M1546" s="265" t="s">
        <v>19</v>
      </c>
      <c r="N1546" s="266" t="s">
        <v>39</v>
      </c>
      <c r="O1546" s="86"/>
      <c r="P1546" s="215">
        <f>O1546*H1546</f>
        <v>0</v>
      </c>
      <c r="Q1546" s="215">
        <v>0</v>
      </c>
      <c r="R1546" s="215">
        <f>Q1546*H1546</f>
        <v>0</v>
      </c>
      <c r="S1546" s="215">
        <v>0</v>
      </c>
      <c r="T1546" s="216">
        <f>S1546*H1546</f>
        <v>0</v>
      </c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R1546" s="217" t="s">
        <v>399</v>
      </c>
      <c r="AT1546" s="217" t="s">
        <v>303</v>
      </c>
      <c r="AU1546" s="217" t="s">
        <v>78</v>
      </c>
      <c r="AY1546" s="19" t="s">
        <v>175</v>
      </c>
      <c r="BE1546" s="218">
        <f>IF(N1546="základní",J1546,0)</f>
        <v>0</v>
      </c>
      <c r="BF1546" s="218">
        <f>IF(N1546="snížená",J1546,0)</f>
        <v>0</v>
      </c>
      <c r="BG1546" s="218">
        <f>IF(N1546="zákl. přenesená",J1546,0)</f>
        <v>0</v>
      </c>
      <c r="BH1546" s="218">
        <f>IF(N1546="sníž. přenesená",J1546,0)</f>
        <v>0</v>
      </c>
      <c r="BI1546" s="218">
        <f>IF(N1546="nulová",J1546,0)</f>
        <v>0</v>
      </c>
      <c r="BJ1546" s="19" t="s">
        <v>76</v>
      </c>
      <c r="BK1546" s="218">
        <f>ROUND(I1546*H1546,2)</f>
        <v>0</v>
      </c>
      <c r="BL1546" s="19" t="s">
        <v>297</v>
      </c>
      <c r="BM1546" s="217" t="s">
        <v>1628</v>
      </c>
    </row>
    <row r="1547" s="13" customFormat="1">
      <c r="A1547" s="13"/>
      <c r="B1547" s="224"/>
      <c r="C1547" s="225"/>
      <c r="D1547" s="226" t="s">
        <v>186</v>
      </c>
      <c r="E1547" s="227" t="s">
        <v>19</v>
      </c>
      <c r="F1547" s="228" t="s">
        <v>1629</v>
      </c>
      <c r="G1547" s="225"/>
      <c r="H1547" s="227" t="s">
        <v>19</v>
      </c>
      <c r="I1547" s="229"/>
      <c r="J1547" s="225"/>
      <c r="K1547" s="225"/>
      <c r="L1547" s="230"/>
      <c r="M1547" s="231"/>
      <c r="N1547" s="232"/>
      <c r="O1547" s="232"/>
      <c r="P1547" s="232"/>
      <c r="Q1547" s="232"/>
      <c r="R1547" s="232"/>
      <c r="S1547" s="232"/>
      <c r="T1547" s="23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34" t="s">
        <v>186</v>
      </c>
      <c r="AU1547" s="234" t="s">
        <v>78</v>
      </c>
      <c r="AV1547" s="13" t="s">
        <v>76</v>
      </c>
      <c r="AW1547" s="13" t="s">
        <v>188</v>
      </c>
      <c r="AX1547" s="13" t="s">
        <v>68</v>
      </c>
      <c r="AY1547" s="234" t="s">
        <v>175</v>
      </c>
    </row>
    <row r="1548" s="14" customFormat="1">
      <c r="A1548" s="14"/>
      <c r="B1548" s="235"/>
      <c r="C1548" s="236"/>
      <c r="D1548" s="226" t="s">
        <v>186</v>
      </c>
      <c r="E1548" s="237" t="s">
        <v>19</v>
      </c>
      <c r="F1548" s="238" t="s">
        <v>1630</v>
      </c>
      <c r="G1548" s="236"/>
      <c r="H1548" s="239">
        <v>259.72399999999999</v>
      </c>
      <c r="I1548" s="240"/>
      <c r="J1548" s="236"/>
      <c r="K1548" s="236"/>
      <c r="L1548" s="241"/>
      <c r="M1548" s="242"/>
      <c r="N1548" s="243"/>
      <c r="O1548" s="243"/>
      <c r="P1548" s="243"/>
      <c r="Q1548" s="243"/>
      <c r="R1548" s="243"/>
      <c r="S1548" s="243"/>
      <c r="T1548" s="24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45" t="s">
        <v>186</v>
      </c>
      <c r="AU1548" s="245" t="s">
        <v>78</v>
      </c>
      <c r="AV1548" s="14" t="s">
        <v>78</v>
      </c>
      <c r="AW1548" s="14" t="s">
        <v>188</v>
      </c>
      <c r="AX1548" s="14" t="s">
        <v>68</v>
      </c>
      <c r="AY1548" s="245" t="s">
        <v>175</v>
      </c>
    </row>
    <row r="1549" s="15" customFormat="1">
      <c r="A1549" s="15"/>
      <c r="B1549" s="246"/>
      <c r="C1549" s="247"/>
      <c r="D1549" s="226" t="s">
        <v>186</v>
      </c>
      <c r="E1549" s="248" t="s">
        <v>19</v>
      </c>
      <c r="F1549" s="249" t="s">
        <v>191</v>
      </c>
      <c r="G1549" s="247"/>
      <c r="H1549" s="250">
        <v>259.72399999999999</v>
      </c>
      <c r="I1549" s="251"/>
      <c r="J1549" s="247"/>
      <c r="K1549" s="247"/>
      <c r="L1549" s="252"/>
      <c r="M1549" s="253"/>
      <c r="N1549" s="254"/>
      <c r="O1549" s="254"/>
      <c r="P1549" s="254"/>
      <c r="Q1549" s="254"/>
      <c r="R1549" s="254"/>
      <c r="S1549" s="254"/>
      <c r="T1549" s="25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56" t="s">
        <v>186</v>
      </c>
      <c r="AU1549" s="256" t="s">
        <v>78</v>
      </c>
      <c r="AV1549" s="15" t="s">
        <v>182</v>
      </c>
      <c r="AW1549" s="15" t="s">
        <v>188</v>
      </c>
      <c r="AX1549" s="15" t="s">
        <v>76</v>
      </c>
      <c r="AY1549" s="256" t="s">
        <v>175</v>
      </c>
    </row>
    <row r="1550" s="2" customFormat="1" ht="24.15" customHeight="1">
      <c r="A1550" s="40"/>
      <c r="B1550" s="41"/>
      <c r="C1550" s="206" t="s">
        <v>1631</v>
      </c>
      <c r="D1550" s="206" t="s">
        <v>177</v>
      </c>
      <c r="E1550" s="207" t="s">
        <v>1632</v>
      </c>
      <c r="F1550" s="208" t="s">
        <v>1633</v>
      </c>
      <c r="G1550" s="209" t="s">
        <v>180</v>
      </c>
      <c r="H1550" s="210">
        <v>1056.8199999999999</v>
      </c>
      <c r="I1550" s="211"/>
      <c r="J1550" s="212">
        <f>ROUND(I1550*H1550,2)</f>
        <v>0</v>
      </c>
      <c r="K1550" s="208" t="s">
        <v>181</v>
      </c>
      <c r="L1550" s="46"/>
      <c r="M1550" s="213" t="s">
        <v>19</v>
      </c>
      <c r="N1550" s="214" t="s">
        <v>39</v>
      </c>
      <c r="O1550" s="86"/>
      <c r="P1550" s="215">
        <f>O1550*H1550</f>
        <v>0</v>
      </c>
      <c r="Q1550" s="215">
        <v>0</v>
      </c>
      <c r="R1550" s="215">
        <f>Q1550*H1550</f>
        <v>0</v>
      </c>
      <c r="S1550" s="215">
        <v>0</v>
      </c>
      <c r="T1550" s="216">
        <f>S1550*H1550</f>
        <v>0</v>
      </c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R1550" s="217" t="s">
        <v>297</v>
      </c>
      <c r="AT1550" s="217" t="s">
        <v>177</v>
      </c>
      <c r="AU1550" s="217" t="s">
        <v>78</v>
      </c>
      <c r="AY1550" s="19" t="s">
        <v>175</v>
      </c>
      <c r="BE1550" s="218">
        <f>IF(N1550="základní",J1550,0)</f>
        <v>0</v>
      </c>
      <c r="BF1550" s="218">
        <f>IF(N1550="snížená",J1550,0)</f>
        <v>0</v>
      </c>
      <c r="BG1550" s="218">
        <f>IF(N1550="zákl. přenesená",J1550,0)</f>
        <v>0</v>
      </c>
      <c r="BH1550" s="218">
        <f>IF(N1550="sníž. přenesená",J1550,0)</f>
        <v>0</v>
      </c>
      <c r="BI1550" s="218">
        <f>IF(N1550="nulová",J1550,0)</f>
        <v>0</v>
      </c>
      <c r="BJ1550" s="19" t="s">
        <v>76</v>
      </c>
      <c r="BK1550" s="218">
        <f>ROUND(I1550*H1550,2)</f>
        <v>0</v>
      </c>
      <c r="BL1550" s="19" t="s">
        <v>297</v>
      </c>
      <c r="BM1550" s="217" t="s">
        <v>1634</v>
      </c>
    </row>
    <row r="1551" s="2" customFormat="1">
      <c r="A1551" s="40"/>
      <c r="B1551" s="41"/>
      <c r="C1551" s="42"/>
      <c r="D1551" s="219" t="s">
        <v>184</v>
      </c>
      <c r="E1551" s="42"/>
      <c r="F1551" s="220" t="s">
        <v>1635</v>
      </c>
      <c r="G1551" s="42"/>
      <c r="H1551" s="42"/>
      <c r="I1551" s="221"/>
      <c r="J1551" s="42"/>
      <c r="K1551" s="42"/>
      <c r="L1551" s="46"/>
      <c r="M1551" s="222"/>
      <c r="N1551" s="223"/>
      <c r="O1551" s="86"/>
      <c r="P1551" s="86"/>
      <c r="Q1551" s="86"/>
      <c r="R1551" s="86"/>
      <c r="S1551" s="86"/>
      <c r="T1551" s="87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T1551" s="19" t="s">
        <v>184</v>
      </c>
      <c r="AU1551" s="19" t="s">
        <v>78</v>
      </c>
    </row>
    <row r="1552" s="13" customFormat="1">
      <c r="A1552" s="13"/>
      <c r="B1552" s="224"/>
      <c r="C1552" s="225"/>
      <c r="D1552" s="226" t="s">
        <v>186</v>
      </c>
      <c r="E1552" s="227" t="s">
        <v>19</v>
      </c>
      <c r="F1552" s="228" t="s">
        <v>187</v>
      </c>
      <c r="G1552" s="225"/>
      <c r="H1552" s="227" t="s">
        <v>19</v>
      </c>
      <c r="I1552" s="229"/>
      <c r="J1552" s="225"/>
      <c r="K1552" s="225"/>
      <c r="L1552" s="230"/>
      <c r="M1552" s="231"/>
      <c r="N1552" s="232"/>
      <c r="O1552" s="232"/>
      <c r="P1552" s="232"/>
      <c r="Q1552" s="232"/>
      <c r="R1552" s="232"/>
      <c r="S1552" s="232"/>
      <c r="T1552" s="23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4" t="s">
        <v>186</v>
      </c>
      <c r="AU1552" s="234" t="s">
        <v>78</v>
      </c>
      <c r="AV1552" s="13" t="s">
        <v>76</v>
      </c>
      <c r="AW1552" s="13" t="s">
        <v>188</v>
      </c>
      <c r="AX1552" s="13" t="s">
        <v>68</v>
      </c>
      <c r="AY1552" s="234" t="s">
        <v>175</v>
      </c>
    </row>
    <row r="1553" s="13" customFormat="1">
      <c r="A1553" s="13"/>
      <c r="B1553" s="224"/>
      <c r="C1553" s="225"/>
      <c r="D1553" s="226" t="s">
        <v>186</v>
      </c>
      <c r="E1553" s="227" t="s">
        <v>19</v>
      </c>
      <c r="F1553" s="228" t="s">
        <v>189</v>
      </c>
      <c r="G1553" s="225"/>
      <c r="H1553" s="227" t="s">
        <v>19</v>
      </c>
      <c r="I1553" s="229"/>
      <c r="J1553" s="225"/>
      <c r="K1553" s="225"/>
      <c r="L1553" s="230"/>
      <c r="M1553" s="231"/>
      <c r="N1553" s="232"/>
      <c r="O1553" s="232"/>
      <c r="P1553" s="232"/>
      <c r="Q1553" s="232"/>
      <c r="R1553" s="232"/>
      <c r="S1553" s="232"/>
      <c r="T1553" s="23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34" t="s">
        <v>186</v>
      </c>
      <c r="AU1553" s="234" t="s">
        <v>78</v>
      </c>
      <c r="AV1553" s="13" t="s">
        <v>76</v>
      </c>
      <c r="AW1553" s="13" t="s">
        <v>188</v>
      </c>
      <c r="AX1553" s="13" t="s">
        <v>68</v>
      </c>
      <c r="AY1553" s="234" t="s">
        <v>175</v>
      </c>
    </row>
    <row r="1554" s="13" customFormat="1">
      <c r="A1554" s="13"/>
      <c r="B1554" s="224"/>
      <c r="C1554" s="225"/>
      <c r="D1554" s="226" t="s">
        <v>186</v>
      </c>
      <c r="E1554" s="227" t="s">
        <v>19</v>
      </c>
      <c r="F1554" s="228" t="s">
        <v>1636</v>
      </c>
      <c r="G1554" s="225"/>
      <c r="H1554" s="227" t="s">
        <v>19</v>
      </c>
      <c r="I1554" s="229"/>
      <c r="J1554" s="225"/>
      <c r="K1554" s="225"/>
      <c r="L1554" s="230"/>
      <c r="M1554" s="231"/>
      <c r="N1554" s="232"/>
      <c r="O1554" s="232"/>
      <c r="P1554" s="232"/>
      <c r="Q1554" s="232"/>
      <c r="R1554" s="232"/>
      <c r="S1554" s="232"/>
      <c r="T1554" s="23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34" t="s">
        <v>186</v>
      </c>
      <c r="AU1554" s="234" t="s">
        <v>78</v>
      </c>
      <c r="AV1554" s="13" t="s">
        <v>76</v>
      </c>
      <c r="AW1554" s="13" t="s">
        <v>188</v>
      </c>
      <c r="AX1554" s="13" t="s">
        <v>68</v>
      </c>
      <c r="AY1554" s="234" t="s">
        <v>175</v>
      </c>
    </row>
    <row r="1555" s="13" customFormat="1">
      <c r="A1555" s="13"/>
      <c r="B1555" s="224"/>
      <c r="C1555" s="225"/>
      <c r="D1555" s="226" t="s">
        <v>186</v>
      </c>
      <c r="E1555" s="227" t="s">
        <v>19</v>
      </c>
      <c r="F1555" s="228" t="s">
        <v>333</v>
      </c>
      <c r="G1555" s="225"/>
      <c r="H1555" s="227" t="s">
        <v>19</v>
      </c>
      <c r="I1555" s="229"/>
      <c r="J1555" s="225"/>
      <c r="K1555" s="225"/>
      <c r="L1555" s="230"/>
      <c r="M1555" s="231"/>
      <c r="N1555" s="232"/>
      <c r="O1555" s="232"/>
      <c r="P1555" s="232"/>
      <c r="Q1555" s="232"/>
      <c r="R1555" s="232"/>
      <c r="S1555" s="232"/>
      <c r="T1555" s="23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34" t="s">
        <v>186</v>
      </c>
      <c r="AU1555" s="234" t="s">
        <v>78</v>
      </c>
      <c r="AV1555" s="13" t="s">
        <v>76</v>
      </c>
      <c r="AW1555" s="13" t="s">
        <v>188</v>
      </c>
      <c r="AX1555" s="13" t="s">
        <v>68</v>
      </c>
      <c r="AY1555" s="234" t="s">
        <v>175</v>
      </c>
    </row>
    <row r="1556" s="13" customFormat="1">
      <c r="A1556" s="13"/>
      <c r="B1556" s="224"/>
      <c r="C1556" s="225"/>
      <c r="D1556" s="226" t="s">
        <v>186</v>
      </c>
      <c r="E1556" s="227" t="s">
        <v>19</v>
      </c>
      <c r="F1556" s="228" t="s">
        <v>281</v>
      </c>
      <c r="G1556" s="225"/>
      <c r="H1556" s="227" t="s">
        <v>19</v>
      </c>
      <c r="I1556" s="229"/>
      <c r="J1556" s="225"/>
      <c r="K1556" s="225"/>
      <c r="L1556" s="230"/>
      <c r="M1556" s="231"/>
      <c r="N1556" s="232"/>
      <c r="O1556" s="232"/>
      <c r="P1556" s="232"/>
      <c r="Q1556" s="232"/>
      <c r="R1556" s="232"/>
      <c r="S1556" s="232"/>
      <c r="T1556" s="23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34" t="s">
        <v>186</v>
      </c>
      <c r="AU1556" s="234" t="s">
        <v>78</v>
      </c>
      <c r="AV1556" s="13" t="s">
        <v>76</v>
      </c>
      <c r="AW1556" s="13" t="s">
        <v>188</v>
      </c>
      <c r="AX1556" s="13" t="s">
        <v>68</v>
      </c>
      <c r="AY1556" s="234" t="s">
        <v>175</v>
      </c>
    </row>
    <row r="1557" s="14" customFormat="1">
      <c r="A1557" s="14"/>
      <c r="B1557" s="235"/>
      <c r="C1557" s="236"/>
      <c r="D1557" s="226" t="s">
        <v>186</v>
      </c>
      <c r="E1557" s="237" t="s">
        <v>19</v>
      </c>
      <c r="F1557" s="238" t="s">
        <v>1637</v>
      </c>
      <c r="G1557" s="236"/>
      <c r="H1557" s="239">
        <v>1056.8199999999999</v>
      </c>
      <c r="I1557" s="240"/>
      <c r="J1557" s="236"/>
      <c r="K1557" s="236"/>
      <c r="L1557" s="241"/>
      <c r="M1557" s="242"/>
      <c r="N1557" s="243"/>
      <c r="O1557" s="243"/>
      <c r="P1557" s="243"/>
      <c r="Q1557" s="243"/>
      <c r="R1557" s="243"/>
      <c r="S1557" s="243"/>
      <c r="T1557" s="24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45" t="s">
        <v>186</v>
      </c>
      <c r="AU1557" s="245" t="s">
        <v>78</v>
      </c>
      <c r="AV1557" s="14" t="s">
        <v>78</v>
      </c>
      <c r="AW1557" s="14" t="s">
        <v>188</v>
      </c>
      <c r="AX1557" s="14" t="s">
        <v>68</v>
      </c>
      <c r="AY1557" s="245" t="s">
        <v>175</v>
      </c>
    </row>
    <row r="1558" s="15" customFormat="1">
      <c r="A1558" s="15"/>
      <c r="B1558" s="246"/>
      <c r="C1558" s="247"/>
      <c r="D1558" s="226" t="s">
        <v>186</v>
      </c>
      <c r="E1558" s="248" t="s">
        <v>19</v>
      </c>
      <c r="F1558" s="249" t="s">
        <v>191</v>
      </c>
      <c r="G1558" s="247"/>
      <c r="H1558" s="250">
        <v>1056.8199999999999</v>
      </c>
      <c r="I1558" s="251"/>
      <c r="J1558" s="247"/>
      <c r="K1558" s="247"/>
      <c r="L1558" s="252"/>
      <c r="M1558" s="253"/>
      <c r="N1558" s="254"/>
      <c r="O1558" s="254"/>
      <c r="P1558" s="254"/>
      <c r="Q1558" s="254"/>
      <c r="R1558" s="254"/>
      <c r="S1558" s="254"/>
      <c r="T1558" s="25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56" t="s">
        <v>186</v>
      </c>
      <c r="AU1558" s="256" t="s">
        <v>78</v>
      </c>
      <c r="AV1558" s="15" t="s">
        <v>182</v>
      </c>
      <c r="AW1558" s="15" t="s">
        <v>188</v>
      </c>
      <c r="AX1558" s="15" t="s">
        <v>76</v>
      </c>
      <c r="AY1558" s="256" t="s">
        <v>175</v>
      </c>
    </row>
    <row r="1559" s="2" customFormat="1" ht="24.15" customHeight="1">
      <c r="A1559" s="40"/>
      <c r="B1559" s="41"/>
      <c r="C1559" s="206" t="s">
        <v>1638</v>
      </c>
      <c r="D1559" s="206" t="s">
        <v>177</v>
      </c>
      <c r="E1559" s="207" t="s">
        <v>1639</v>
      </c>
      <c r="F1559" s="208" t="s">
        <v>1640</v>
      </c>
      <c r="G1559" s="209" t="s">
        <v>180</v>
      </c>
      <c r="H1559" s="210">
        <v>241.80000000000001</v>
      </c>
      <c r="I1559" s="211"/>
      <c r="J1559" s="212">
        <f>ROUND(I1559*H1559,2)</f>
        <v>0</v>
      </c>
      <c r="K1559" s="208" t="s">
        <v>181</v>
      </c>
      <c r="L1559" s="46"/>
      <c r="M1559" s="213" t="s">
        <v>19</v>
      </c>
      <c r="N1559" s="214" t="s">
        <v>39</v>
      </c>
      <c r="O1559" s="86"/>
      <c r="P1559" s="215">
        <f>O1559*H1559</f>
        <v>0</v>
      </c>
      <c r="Q1559" s="215">
        <v>0</v>
      </c>
      <c r="R1559" s="215">
        <f>Q1559*H1559</f>
        <v>0</v>
      </c>
      <c r="S1559" s="215">
        <v>0</v>
      </c>
      <c r="T1559" s="216">
        <f>S1559*H1559</f>
        <v>0</v>
      </c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R1559" s="217" t="s">
        <v>297</v>
      </c>
      <c r="AT1559" s="217" t="s">
        <v>177</v>
      </c>
      <c r="AU1559" s="217" t="s">
        <v>78</v>
      </c>
      <c r="AY1559" s="19" t="s">
        <v>175</v>
      </c>
      <c r="BE1559" s="218">
        <f>IF(N1559="základní",J1559,0)</f>
        <v>0</v>
      </c>
      <c r="BF1559" s="218">
        <f>IF(N1559="snížená",J1559,0)</f>
        <v>0</v>
      </c>
      <c r="BG1559" s="218">
        <f>IF(N1559="zákl. přenesená",J1559,0)</f>
        <v>0</v>
      </c>
      <c r="BH1559" s="218">
        <f>IF(N1559="sníž. přenesená",J1559,0)</f>
        <v>0</v>
      </c>
      <c r="BI1559" s="218">
        <f>IF(N1559="nulová",J1559,0)</f>
        <v>0</v>
      </c>
      <c r="BJ1559" s="19" t="s">
        <v>76</v>
      </c>
      <c r="BK1559" s="218">
        <f>ROUND(I1559*H1559,2)</f>
        <v>0</v>
      </c>
      <c r="BL1559" s="19" t="s">
        <v>297</v>
      </c>
      <c r="BM1559" s="217" t="s">
        <v>1641</v>
      </c>
    </row>
    <row r="1560" s="2" customFormat="1">
      <c r="A1560" s="40"/>
      <c r="B1560" s="41"/>
      <c r="C1560" s="42"/>
      <c r="D1560" s="219" t="s">
        <v>184</v>
      </c>
      <c r="E1560" s="42"/>
      <c r="F1560" s="220" t="s">
        <v>1642</v>
      </c>
      <c r="G1560" s="42"/>
      <c r="H1560" s="42"/>
      <c r="I1560" s="221"/>
      <c r="J1560" s="42"/>
      <c r="K1560" s="42"/>
      <c r="L1560" s="46"/>
      <c r="M1560" s="222"/>
      <c r="N1560" s="223"/>
      <c r="O1560" s="86"/>
      <c r="P1560" s="86"/>
      <c r="Q1560" s="86"/>
      <c r="R1560" s="86"/>
      <c r="S1560" s="86"/>
      <c r="T1560" s="87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T1560" s="19" t="s">
        <v>184</v>
      </c>
      <c r="AU1560" s="19" t="s">
        <v>78</v>
      </c>
    </row>
    <row r="1561" s="13" customFormat="1">
      <c r="A1561" s="13"/>
      <c r="B1561" s="224"/>
      <c r="C1561" s="225"/>
      <c r="D1561" s="226" t="s">
        <v>186</v>
      </c>
      <c r="E1561" s="227" t="s">
        <v>19</v>
      </c>
      <c r="F1561" s="228" t="s">
        <v>187</v>
      </c>
      <c r="G1561" s="225"/>
      <c r="H1561" s="227" t="s">
        <v>19</v>
      </c>
      <c r="I1561" s="229"/>
      <c r="J1561" s="225"/>
      <c r="K1561" s="225"/>
      <c r="L1561" s="230"/>
      <c r="M1561" s="231"/>
      <c r="N1561" s="232"/>
      <c r="O1561" s="232"/>
      <c r="P1561" s="232"/>
      <c r="Q1561" s="232"/>
      <c r="R1561" s="232"/>
      <c r="S1561" s="232"/>
      <c r="T1561" s="23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4" t="s">
        <v>186</v>
      </c>
      <c r="AU1561" s="234" t="s">
        <v>78</v>
      </c>
      <c r="AV1561" s="13" t="s">
        <v>76</v>
      </c>
      <c r="AW1561" s="13" t="s">
        <v>188</v>
      </c>
      <c r="AX1561" s="13" t="s">
        <v>68</v>
      </c>
      <c r="AY1561" s="234" t="s">
        <v>175</v>
      </c>
    </row>
    <row r="1562" s="13" customFormat="1">
      <c r="A1562" s="13"/>
      <c r="B1562" s="224"/>
      <c r="C1562" s="225"/>
      <c r="D1562" s="226" t="s">
        <v>186</v>
      </c>
      <c r="E1562" s="227" t="s">
        <v>19</v>
      </c>
      <c r="F1562" s="228" t="s">
        <v>189</v>
      </c>
      <c r="G1562" s="225"/>
      <c r="H1562" s="227" t="s">
        <v>19</v>
      </c>
      <c r="I1562" s="229"/>
      <c r="J1562" s="225"/>
      <c r="K1562" s="225"/>
      <c r="L1562" s="230"/>
      <c r="M1562" s="231"/>
      <c r="N1562" s="232"/>
      <c r="O1562" s="232"/>
      <c r="P1562" s="232"/>
      <c r="Q1562" s="232"/>
      <c r="R1562" s="232"/>
      <c r="S1562" s="232"/>
      <c r="T1562" s="23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4" t="s">
        <v>186</v>
      </c>
      <c r="AU1562" s="234" t="s">
        <v>78</v>
      </c>
      <c r="AV1562" s="13" t="s">
        <v>76</v>
      </c>
      <c r="AW1562" s="13" t="s">
        <v>188</v>
      </c>
      <c r="AX1562" s="13" t="s">
        <v>68</v>
      </c>
      <c r="AY1562" s="234" t="s">
        <v>175</v>
      </c>
    </row>
    <row r="1563" s="13" customFormat="1">
      <c r="A1563" s="13"/>
      <c r="B1563" s="224"/>
      <c r="C1563" s="225"/>
      <c r="D1563" s="226" t="s">
        <v>186</v>
      </c>
      <c r="E1563" s="227" t="s">
        <v>19</v>
      </c>
      <c r="F1563" s="228" t="s">
        <v>1636</v>
      </c>
      <c r="G1563" s="225"/>
      <c r="H1563" s="227" t="s">
        <v>19</v>
      </c>
      <c r="I1563" s="229"/>
      <c r="J1563" s="225"/>
      <c r="K1563" s="225"/>
      <c r="L1563" s="230"/>
      <c r="M1563" s="231"/>
      <c r="N1563" s="232"/>
      <c r="O1563" s="232"/>
      <c r="P1563" s="232"/>
      <c r="Q1563" s="232"/>
      <c r="R1563" s="232"/>
      <c r="S1563" s="232"/>
      <c r="T1563" s="23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34" t="s">
        <v>186</v>
      </c>
      <c r="AU1563" s="234" t="s">
        <v>78</v>
      </c>
      <c r="AV1563" s="13" t="s">
        <v>76</v>
      </c>
      <c r="AW1563" s="13" t="s">
        <v>188</v>
      </c>
      <c r="AX1563" s="13" t="s">
        <v>68</v>
      </c>
      <c r="AY1563" s="234" t="s">
        <v>175</v>
      </c>
    </row>
    <row r="1564" s="13" customFormat="1">
      <c r="A1564" s="13"/>
      <c r="B1564" s="224"/>
      <c r="C1564" s="225"/>
      <c r="D1564" s="226" t="s">
        <v>186</v>
      </c>
      <c r="E1564" s="227" t="s">
        <v>19</v>
      </c>
      <c r="F1564" s="228" t="s">
        <v>333</v>
      </c>
      <c r="G1564" s="225"/>
      <c r="H1564" s="227" t="s">
        <v>19</v>
      </c>
      <c r="I1564" s="229"/>
      <c r="J1564" s="225"/>
      <c r="K1564" s="225"/>
      <c r="L1564" s="230"/>
      <c r="M1564" s="231"/>
      <c r="N1564" s="232"/>
      <c r="O1564" s="232"/>
      <c r="P1564" s="232"/>
      <c r="Q1564" s="232"/>
      <c r="R1564" s="232"/>
      <c r="S1564" s="232"/>
      <c r="T1564" s="23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34" t="s">
        <v>186</v>
      </c>
      <c r="AU1564" s="234" t="s">
        <v>78</v>
      </c>
      <c r="AV1564" s="13" t="s">
        <v>76</v>
      </c>
      <c r="AW1564" s="13" t="s">
        <v>188</v>
      </c>
      <c r="AX1564" s="13" t="s">
        <v>68</v>
      </c>
      <c r="AY1564" s="234" t="s">
        <v>175</v>
      </c>
    </row>
    <row r="1565" s="13" customFormat="1">
      <c r="A1565" s="13"/>
      <c r="B1565" s="224"/>
      <c r="C1565" s="225"/>
      <c r="D1565" s="226" t="s">
        <v>186</v>
      </c>
      <c r="E1565" s="227" t="s">
        <v>19</v>
      </c>
      <c r="F1565" s="228" t="s">
        <v>1622</v>
      </c>
      <c r="G1565" s="225"/>
      <c r="H1565" s="227" t="s">
        <v>19</v>
      </c>
      <c r="I1565" s="229"/>
      <c r="J1565" s="225"/>
      <c r="K1565" s="225"/>
      <c r="L1565" s="230"/>
      <c r="M1565" s="231"/>
      <c r="N1565" s="232"/>
      <c r="O1565" s="232"/>
      <c r="P1565" s="232"/>
      <c r="Q1565" s="232"/>
      <c r="R1565" s="232"/>
      <c r="S1565" s="232"/>
      <c r="T1565" s="23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34" t="s">
        <v>186</v>
      </c>
      <c r="AU1565" s="234" t="s">
        <v>78</v>
      </c>
      <c r="AV1565" s="13" t="s">
        <v>76</v>
      </c>
      <c r="AW1565" s="13" t="s">
        <v>188</v>
      </c>
      <c r="AX1565" s="13" t="s">
        <v>68</v>
      </c>
      <c r="AY1565" s="234" t="s">
        <v>175</v>
      </c>
    </row>
    <row r="1566" s="14" customFormat="1">
      <c r="A1566" s="14"/>
      <c r="B1566" s="235"/>
      <c r="C1566" s="236"/>
      <c r="D1566" s="226" t="s">
        <v>186</v>
      </c>
      <c r="E1566" s="237" t="s">
        <v>19</v>
      </c>
      <c r="F1566" s="238" t="s">
        <v>1643</v>
      </c>
      <c r="G1566" s="236"/>
      <c r="H1566" s="239">
        <v>241.80000000000001</v>
      </c>
      <c r="I1566" s="240"/>
      <c r="J1566" s="236"/>
      <c r="K1566" s="236"/>
      <c r="L1566" s="241"/>
      <c r="M1566" s="242"/>
      <c r="N1566" s="243"/>
      <c r="O1566" s="243"/>
      <c r="P1566" s="243"/>
      <c r="Q1566" s="243"/>
      <c r="R1566" s="243"/>
      <c r="S1566" s="243"/>
      <c r="T1566" s="24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45" t="s">
        <v>186</v>
      </c>
      <c r="AU1566" s="245" t="s">
        <v>78</v>
      </c>
      <c r="AV1566" s="14" t="s">
        <v>78</v>
      </c>
      <c r="AW1566" s="14" t="s">
        <v>188</v>
      </c>
      <c r="AX1566" s="14" t="s">
        <v>68</v>
      </c>
      <c r="AY1566" s="245" t="s">
        <v>175</v>
      </c>
    </row>
    <row r="1567" s="15" customFormat="1">
      <c r="A1567" s="15"/>
      <c r="B1567" s="246"/>
      <c r="C1567" s="247"/>
      <c r="D1567" s="226" t="s">
        <v>186</v>
      </c>
      <c r="E1567" s="248" t="s">
        <v>19</v>
      </c>
      <c r="F1567" s="249" t="s">
        <v>191</v>
      </c>
      <c r="G1567" s="247"/>
      <c r="H1567" s="250">
        <v>241.80000000000001</v>
      </c>
      <c r="I1567" s="251"/>
      <c r="J1567" s="247"/>
      <c r="K1567" s="247"/>
      <c r="L1567" s="252"/>
      <c r="M1567" s="253"/>
      <c r="N1567" s="254"/>
      <c r="O1567" s="254"/>
      <c r="P1567" s="254"/>
      <c r="Q1567" s="254"/>
      <c r="R1567" s="254"/>
      <c r="S1567" s="254"/>
      <c r="T1567" s="25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56" t="s">
        <v>186</v>
      </c>
      <c r="AU1567" s="256" t="s">
        <v>78</v>
      </c>
      <c r="AV1567" s="15" t="s">
        <v>182</v>
      </c>
      <c r="AW1567" s="15" t="s">
        <v>188</v>
      </c>
      <c r="AX1567" s="15" t="s">
        <v>76</v>
      </c>
      <c r="AY1567" s="256" t="s">
        <v>175</v>
      </c>
    </row>
    <row r="1568" s="2" customFormat="1" ht="49.05" customHeight="1">
      <c r="A1568" s="40"/>
      <c r="B1568" s="41"/>
      <c r="C1568" s="257" t="s">
        <v>1644</v>
      </c>
      <c r="D1568" s="257" t="s">
        <v>303</v>
      </c>
      <c r="E1568" s="258" t="s">
        <v>1645</v>
      </c>
      <c r="F1568" s="259" t="s">
        <v>1646</v>
      </c>
      <c r="G1568" s="260" t="s">
        <v>180</v>
      </c>
      <c r="H1568" s="261">
        <v>752.75199999999995</v>
      </c>
      <c r="I1568" s="262"/>
      <c r="J1568" s="263">
        <f>ROUND(I1568*H1568,2)</f>
        <v>0</v>
      </c>
      <c r="K1568" s="259" t="s">
        <v>181</v>
      </c>
      <c r="L1568" s="264"/>
      <c r="M1568" s="265" t="s">
        <v>19</v>
      </c>
      <c r="N1568" s="266" t="s">
        <v>39</v>
      </c>
      <c r="O1568" s="86"/>
      <c r="P1568" s="215">
        <f>O1568*H1568</f>
        <v>0</v>
      </c>
      <c r="Q1568" s="215">
        <v>0</v>
      </c>
      <c r="R1568" s="215">
        <f>Q1568*H1568</f>
        <v>0</v>
      </c>
      <c r="S1568" s="215">
        <v>0</v>
      </c>
      <c r="T1568" s="216">
        <f>S1568*H1568</f>
        <v>0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17" t="s">
        <v>399</v>
      </c>
      <c r="AT1568" s="217" t="s">
        <v>303</v>
      </c>
      <c r="AU1568" s="217" t="s">
        <v>78</v>
      </c>
      <c r="AY1568" s="19" t="s">
        <v>175</v>
      </c>
      <c r="BE1568" s="218">
        <f>IF(N1568="základní",J1568,0)</f>
        <v>0</v>
      </c>
      <c r="BF1568" s="218">
        <f>IF(N1568="snížená",J1568,0)</f>
        <v>0</v>
      </c>
      <c r="BG1568" s="218">
        <f>IF(N1568="zákl. přenesená",J1568,0)</f>
        <v>0</v>
      </c>
      <c r="BH1568" s="218">
        <f>IF(N1568="sníž. přenesená",J1568,0)</f>
        <v>0</v>
      </c>
      <c r="BI1568" s="218">
        <f>IF(N1568="nulová",J1568,0)</f>
        <v>0</v>
      </c>
      <c r="BJ1568" s="19" t="s">
        <v>76</v>
      </c>
      <c r="BK1568" s="218">
        <f>ROUND(I1568*H1568,2)</f>
        <v>0</v>
      </c>
      <c r="BL1568" s="19" t="s">
        <v>297</v>
      </c>
      <c r="BM1568" s="217" t="s">
        <v>1647</v>
      </c>
    </row>
    <row r="1569" s="13" customFormat="1">
      <c r="A1569" s="13"/>
      <c r="B1569" s="224"/>
      <c r="C1569" s="225"/>
      <c r="D1569" s="226" t="s">
        <v>186</v>
      </c>
      <c r="E1569" s="227" t="s">
        <v>19</v>
      </c>
      <c r="F1569" s="228" t="s">
        <v>1648</v>
      </c>
      <c r="G1569" s="225"/>
      <c r="H1569" s="227" t="s">
        <v>19</v>
      </c>
      <c r="I1569" s="229"/>
      <c r="J1569" s="225"/>
      <c r="K1569" s="225"/>
      <c r="L1569" s="230"/>
      <c r="M1569" s="231"/>
      <c r="N1569" s="232"/>
      <c r="O1569" s="232"/>
      <c r="P1569" s="232"/>
      <c r="Q1569" s="232"/>
      <c r="R1569" s="232"/>
      <c r="S1569" s="232"/>
      <c r="T1569" s="23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4" t="s">
        <v>186</v>
      </c>
      <c r="AU1569" s="234" t="s">
        <v>78</v>
      </c>
      <c r="AV1569" s="13" t="s">
        <v>76</v>
      </c>
      <c r="AW1569" s="13" t="s">
        <v>188</v>
      </c>
      <c r="AX1569" s="13" t="s">
        <v>68</v>
      </c>
      <c r="AY1569" s="234" t="s">
        <v>175</v>
      </c>
    </row>
    <row r="1570" s="14" customFormat="1">
      <c r="A1570" s="14"/>
      <c r="B1570" s="235"/>
      <c r="C1570" s="236"/>
      <c r="D1570" s="226" t="s">
        <v>186</v>
      </c>
      <c r="E1570" s="237" t="s">
        <v>19</v>
      </c>
      <c r="F1570" s="238" t="s">
        <v>1649</v>
      </c>
      <c r="G1570" s="236"/>
      <c r="H1570" s="239">
        <v>752.75149999999996</v>
      </c>
      <c r="I1570" s="240"/>
      <c r="J1570" s="236"/>
      <c r="K1570" s="236"/>
      <c r="L1570" s="241"/>
      <c r="M1570" s="242"/>
      <c r="N1570" s="243"/>
      <c r="O1570" s="243"/>
      <c r="P1570" s="243"/>
      <c r="Q1570" s="243"/>
      <c r="R1570" s="243"/>
      <c r="S1570" s="243"/>
      <c r="T1570" s="24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45" t="s">
        <v>186</v>
      </c>
      <c r="AU1570" s="245" t="s">
        <v>78</v>
      </c>
      <c r="AV1570" s="14" t="s">
        <v>78</v>
      </c>
      <c r="AW1570" s="14" t="s">
        <v>188</v>
      </c>
      <c r="AX1570" s="14" t="s">
        <v>68</v>
      </c>
      <c r="AY1570" s="245" t="s">
        <v>175</v>
      </c>
    </row>
    <row r="1571" s="15" customFormat="1">
      <c r="A1571" s="15"/>
      <c r="B1571" s="246"/>
      <c r="C1571" s="247"/>
      <c r="D1571" s="226" t="s">
        <v>186</v>
      </c>
      <c r="E1571" s="248" t="s">
        <v>19</v>
      </c>
      <c r="F1571" s="249" t="s">
        <v>191</v>
      </c>
      <c r="G1571" s="247"/>
      <c r="H1571" s="250">
        <v>752.75149999999996</v>
      </c>
      <c r="I1571" s="251"/>
      <c r="J1571" s="247"/>
      <c r="K1571" s="247"/>
      <c r="L1571" s="252"/>
      <c r="M1571" s="253"/>
      <c r="N1571" s="254"/>
      <c r="O1571" s="254"/>
      <c r="P1571" s="254"/>
      <c r="Q1571" s="254"/>
      <c r="R1571" s="254"/>
      <c r="S1571" s="254"/>
      <c r="T1571" s="25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56" t="s">
        <v>186</v>
      </c>
      <c r="AU1571" s="256" t="s">
        <v>78</v>
      </c>
      <c r="AV1571" s="15" t="s">
        <v>182</v>
      </c>
      <c r="AW1571" s="15" t="s">
        <v>188</v>
      </c>
      <c r="AX1571" s="15" t="s">
        <v>76</v>
      </c>
      <c r="AY1571" s="256" t="s">
        <v>175</v>
      </c>
    </row>
    <row r="1572" s="2" customFormat="1" ht="49.05" customHeight="1">
      <c r="A1572" s="40"/>
      <c r="B1572" s="41"/>
      <c r="C1572" s="257" t="s">
        <v>1650</v>
      </c>
      <c r="D1572" s="257" t="s">
        <v>303</v>
      </c>
      <c r="E1572" s="258" t="s">
        <v>1651</v>
      </c>
      <c r="F1572" s="259" t="s">
        <v>1652</v>
      </c>
      <c r="G1572" s="260" t="s">
        <v>180</v>
      </c>
      <c r="H1572" s="261">
        <v>752.75199999999995</v>
      </c>
      <c r="I1572" s="262"/>
      <c r="J1572" s="263">
        <f>ROUND(I1572*H1572,2)</f>
        <v>0</v>
      </c>
      <c r="K1572" s="259" t="s">
        <v>181</v>
      </c>
      <c r="L1572" s="264"/>
      <c r="M1572" s="265" t="s">
        <v>19</v>
      </c>
      <c r="N1572" s="266" t="s">
        <v>39</v>
      </c>
      <c r="O1572" s="86"/>
      <c r="P1572" s="215">
        <f>O1572*H1572</f>
        <v>0</v>
      </c>
      <c r="Q1572" s="215">
        <v>0</v>
      </c>
      <c r="R1572" s="215">
        <f>Q1572*H1572</f>
        <v>0</v>
      </c>
      <c r="S1572" s="215">
        <v>0</v>
      </c>
      <c r="T1572" s="216">
        <f>S1572*H1572</f>
        <v>0</v>
      </c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R1572" s="217" t="s">
        <v>399</v>
      </c>
      <c r="AT1572" s="217" t="s">
        <v>303</v>
      </c>
      <c r="AU1572" s="217" t="s">
        <v>78</v>
      </c>
      <c r="AY1572" s="19" t="s">
        <v>175</v>
      </c>
      <c r="BE1572" s="218">
        <f>IF(N1572="základní",J1572,0)</f>
        <v>0</v>
      </c>
      <c r="BF1572" s="218">
        <f>IF(N1572="snížená",J1572,0)</f>
        <v>0</v>
      </c>
      <c r="BG1572" s="218">
        <f>IF(N1572="zákl. přenesená",J1572,0)</f>
        <v>0</v>
      </c>
      <c r="BH1572" s="218">
        <f>IF(N1572="sníž. přenesená",J1572,0)</f>
        <v>0</v>
      </c>
      <c r="BI1572" s="218">
        <f>IF(N1572="nulová",J1572,0)</f>
        <v>0</v>
      </c>
      <c r="BJ1572" s="19" t="s">
        <v>76</v>
      </c>
      <c r="BK1572" s="218">
        <f>ROUND(I1572*H1572,2)</f>
        <v>0</v>
      </c>
      <c r="BL1572" s="19" t="s">
        <v>297</v>
      </c>
      <c r="BM1572" s="217" t="s">
        <v>1653</v>
      </c>
    </row>
    <row r="1573" s="13" customFormat="1">
      <c r="A1573" s="13"/>
      <c r="B1573" s="224"/>
      <c r="C1573" s="225"/>
      <c r="D1573" s="226" t="s">
        <v>186</v>
      </c>
      <c r="E1573" s="227" t="s">
        <v>19</v>
      </c>
      <c r="F1573" s="228" t="s">
        <v>1654</v>
      </c>
      <c r="G1573" s="225"/>
      <c r="H1573" s="227" t="s">
        <v>19</v>
      </c>
      <c r="I1573" s="229"/>
      <c r="J1573" s="225"/>
      <c r="K1573" s="225"/>
      <c r="L1573" s="230"/>
      <c r="M1573" s="231"/>
      <c r="N1573" s="232"/>
      <c r="O1573" s="232"/>
      <c r="P1573" s="232"/>
      <c r="Q1573" s="232"/>
      <c r="R1573" s="232"/>
      <c r="S1573" s="232"/>
      <c r="T1573" s="23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34" t="s">
        <v>186</v>
      </c>
      <c r="AU1573" s="234" t="s">
        <v>78</v>
      </c>
      <c r="AV1573" s="13" t="s">
        <v>76</v>
      </c>
      <c r="AW1573" s="13" t="s">
        <v>188</v>
      </c>
      <c r="AX1573" s="13" t="s">
        <v>68</v>
      </c>
      <c r="AY1573" s="234" t="s">
        <v>175</v>
      </c>
    </row>
    <row r="1574" s="14" customFormat="1">
      <c r="A1574" s="14"/>
      <c r="B1574" s="235"/>
      <c r="C1574" s="236"/>
      <c r="D1574" s="226" t="s">
        <v>186</v>
      </c>
      <c r="E1574" s="237" t="s">
        <v>19</v>
      </c>
      <c r="F1574" s="238" t="s">
        <v>1649</v>
      </c>
      <c r="G1574" s="236"/>
      <c r="H1574" s="239">
        <v>752.75149999999996</v>
      </c>
      <c r="I1574" s="240"/>
      <c r="J1574" s="236"/>
      <c r="K1574" s="236"/>
      <c r="L1574" s="241"/>
      <c r="M1574" s="242"/>
      <c r="N1574" s="243"/>
      <c r="O1574" s="243"/>
      <c r="P1574" s="243"/>
      <c r="Q1574" s="243"/>
      <c r="R1574" s="243"/>
      <c r="S1574" s="243"/>
      <c r="T1574" s="24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45" t="s">
        <v>186</v>
      </c>
      <c r="AU1574" s="245" t="s">
        <v>78</v>
      </c>
      <c r="AV1574" s="14" t="s">
        <v>78</v>
      </c>
      <c r="AW1574" s="14" t="s">
        <v>188</v>
      </c>
      <c r="AX1574" s="14" t="s">
        <v>68</v>
      </c>
      <c r="AY1574" s="245" t="s">
        <v>175</v>
      </c>
    </row>
    <row r="1575" s="15" customFormat="1">
      <c r="A1575" s="15"/>
      <c r="B1575" s="246"/>
      <c r="C1575" s="247"/>
      <c r="D1575" s="226" t="s">
        <v>186</v>
      </c>
      <c r="E1575" s="248" t="s">
        <v>19</v>
      </c>
      <c r="F1575" s="249" t="s">
        <v>191</v>
      </c>
      <c r="G1575" s="247"/>
      <c r="H1575" s="250">
        <v>752.75149999999996</v>
      </c>
      <c r="I1575" s="251"/>
      <c r="J1575" s="247"/>
      <c r="K1575" s="247"/>
      <c r="L1575" s="252"/>
      <c r="M1575" s="253"/>
      <c r="N1575" s="254"/>
      <c r="O1575" s="254"/>
      <c r="P1575" s="254"/>
      <c r="Q1575" s="254"/>
      <c r="R1575" s="254"/>
      <c r="S1575" s="254"/>
      <c r="T1575" s="25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56" t="s">
        <v>186</v>
      </c>
      <c r="AU1575" s="256" t="s">
        <v>78</v>
      </c>
      <c r="AV1575" s="15" t="s">
        <v>182</v>
      </c>
      <c r="AW1575" s="15" t="s">
        <v>188</v>
      </c>
      <c r="AX1575" s="15" t="s">
        <v>76</v>
      </c>
      <c r="AY1575" s="256" t="s">
        <v>175</v>
      </c>
    </row>
    <row r="1576" s="2" customFormat="1" ht="33" customHeight="1">
      <c r="A1576" s="40"/>
      <c r="B1576" s="41"/>
      <c r="C1576" s="206" t="s">
        <v>1655</v>
      </c>
      <c r="D1576" s="206" t="s">
        <v>177</v>
      </c>
      <c r="E1576" s="207" t="s">
        <v>1656</v>
      </c>
      <c r="F1576" s="208" t="s">
        <v>1657</v>
      </c>
      <c r="G1576" s="209" t="s">
        <v>180</v>
      </c>
      <c r="H1576" s="210">
        <v>83.489999999999995</v>
      </c>
      <c r="I1576" s="211"/>
      <c r="J1576" s="212">
        <f>ROUND(I1576*H1576,2)</f>
        <v>0</v>
      </c>
      <c r="K1576" s="208" t="s">
        <v>181</v>
      </c>
      <c r="L1576" s="46"/>
      <c r="M1576" s="213" t="s">
        <v>19</v>
      </c>
      <c r="N1576" s="214" t="s">
        <v>39</v>
      </c>
      <c r="O1576" s="86"/>
      <c r="P1576" s="215">
        <f>O1576*H1576</f>
        <v>0</v>
      </c>
      <c r="Q1576" s="215">
        <v>0</v>
      </c>
      <c r="R1576" s="215">
        <f>Q1576*H1576</f>
        <v>0</v>
      </c>
      <c r="S1576" s="215">
        <v>0</v>
      </c>
      <c r="T1576" s="216">
        <f>S1576*H1576</f>
        <v>0</v>
      </c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R1576" s="217" t="s">
        <v>297</v>
      </c>
      <c r="AT1576" s="217" t="s">
        <v>177</v>
      </c>
      <c r="AU1576" s="217" t="s">
        <v>78</v>
      </c>
      <c r="AY1576" s="19" t="s">
        <v>175</v>
      </c>
      <c r="BE1576" s="218">
        <f>IF(N1576="základní",J1576,0)</f>
        <v>0</v>
      </c>
      <c r="BF1576" s="218">
        <f>IF(N1576="snížená",J1576,0)</f>
        <v>0</v>
      </c>
      <c r="BG1576" s="218">
        <f>IF(N1576="zákl. přenesená",J1576,0)</f>
        <v>0</v>
      </c>
      <c r="BH1576" s="218">
        <f>IF(N1576="sníž. přenesená",J1576,0)</f>
        <v>0</v>
      </c>
      <c r="BI1576" s="218">
        <f>IF(N1576="nulová",J1576,0)</f>
        <v>0</v>
      </c>
      <c r="BJ1576" s="19" t="s">
        <v>76</v>
      </c>
      <c r="BK1576" s="218">
        <f>ROUND(I1576*H1576,2)</f>
        <v>0</v>
      </c>
      <c r="BL1576" s="19" t="s">
        <v>297</v>
      </c>
      <c r="BM1576" s="217" t="s">
        <v>1658</v>
      </c>
    </row>
    <row r="1577" s="2" customFormat="1">
      <c r="A1577" s="40"/>
      <c r="B1577" s="41"/>
      <c r="C1577" s="42"/>
      <c r="D1577" s="219" t="s">
        <v>184</v>
      </c>
      <c r="E1577" s="42"/>
      <c r="F1577" s="220" t="s">
        <v>1659</v>
      </c>
      <c r="G1577" s="42"/>
      <c r="H1577" s="42"/>
      <c r="I1577" s="221"/>
      <c r="J1577" s="42"/>
      <c r="K1577" s="42"/>
      <c r="L1577" s="46"/>
      <c r="M1577" s="222"/>
      <c r="N1577" s="223"/>
      <c r="O1577" s="86"/>
      <c r="P1577" s="86"/>
      <c r="Q1577" s="86"/>
      <c r="R1577" s="86"/>
      <c r="S1577" s="86"/>
      <c r="T1577" s="87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T1577" s="19" t="s">
        <v>184</v>
      </c>
      <c r="AU1577" s="19" t="s">
        <v>78</v>
      </c>
    </row>
    <row r="1578" s="13" customFormat="1">
      <c r="A1578" s="13"/>
      <c r="B1578" s="224"/>
      <c r="C1578" s="225"/>
      <c r="D1578" s="226" t="s">
        <v>186</v>
      </c>
      <c r="E1578" s="227" t="s">
        <v>19</v>
      </c>
      <c r="F1578" s="228" t="s">
        <v>187</v>
      </c>
      <c r="G1578" s="225"/>
      <c r="H1578" s="227" t="s">
        <v>19</v>
      </c>
      <c r="I1578" s="229"/>
      <c r="J1578" s="225"/>
      <c r="K1578" s="225"/>
      <c r="L1578" s="230"/>
      <c r="M1578" s="231"/>
      <c r="N1578" s="232"/>
      <c r="O1578" s="232"/>
      <c r="P1578" s="232"/>
      <c r="Q1578" s="232"/>
      <c r="R1578" s="232"/>
      <c r="S1578" s="232"/>
      <c r="T1578" s="23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34" t="s">
        <v>186</v>
      </c>
      <c r="AU1578" s="234" t="s">
        <v>78</v>
      </c>
      <c r="AV1578" s="13" t="s">
        <v>76</v>
      </c>
      <c r="AW1578" s="13" t="s">
        <v>188</v>
      </c>
      <c r="AX1578" s="13" t="s">
        <v>68</v>
      </c>
      <c r="AY1578" s="234" t="s">
        <v>175</v>
      </c>
    </row>
    <row r="1579" s="13" customFormat="1">
      <c r="A1579" s="13"/>
      <c r="B1579" s="224"/>
      <c r="C1579" s="225"/>
      <c r="D1579" s="226" t="s">
        <v>186</v>
      </c>
      <c r="E1579" s="227" t="s">
        <v>19</v>
      </c>
      <c r="F1579" s="228" t="s">
        <v>189</v>
      </c>
      <c r="G1579" s="225"/>
      <c r="H1579" s="227" t="s">
        <v>19</v>
      </c>
      <c r="I1579" s="229"/>
      <c r="J1579" s="225"/>
      <c r="K1579" s="225"/>
      <c r="L1579" s="230"/>
      <c r="M1579" s="231"/>
      <c r="N1579" s="232"/>
      <c r="O1579" s="232"/>
      <c r="P1579" s="232"/>
      <c r="Q1579" s="232"/>
      <c r="R1579" s="232"/>
      <c r="S1579" s="232"/>
      <c r="T1579" s="23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34" t="s">
        <v>186</v>
      </c>
      <c r="AU1579" s="234" t="s">
        <v>78</v>
      </c>
      <c r="AV1579" s="13" t="s">
        <v>76</v>
      </c>
      <c r="AW1579" s="13" t="s">
        <v>188</v>
      </c>
      <c r="AX1579" s="13" t="s">
        <v>68</v>
      </c>
      <c r="AY1579" s="234" t="s">
        <v>175</v>
      </c>
    </row>
    <row r="1580" s="13" customFormat="1">
      <c r="A1580" s="13"/>
      <c r="B1580" s="224"/>
      <c r="C1580" s="225"/>
      <c r="D1580" s="226" t="s">
        <v>186</v>
      </c>
      <c r="E1580" s="227" t="s">
        <v>19</v>
      </c>
      <c r="F1580" s="228" t="s">
        <v>333</v>
      </c>
      <c r="G1580" s="225"/>
      <c r="H1580" s="227" t="s">
        <v>19</v>
      </c>
      <c r="I1580" s="229"/>
      <c r="J1580" s="225"/>
      <c r="K1580" s="225"/>
      <c r="L1580" s="230"/>
      <c r="M1580" s="231"/>
      <c r="N1580" s="232"/>
      <c r="O1580" s="232"/>
      <c r="P1580" s="232"/>
      <c r="Q1580" s="232"/>
      <c r="R1580" s="232"/>
      <c r="S1580" s="232"/>
      <c r="T1580" s="23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4" t="s">
        <v>186</v>
      </c>
      <c r="AU1580" s="234" t="s">
        <v>78</v>
      </c>
      <c r="AV1580" s="13" t="s">
        <v>76</v>
      </c>
      <c r="AW1580" s="13" t="s">
        <v>188</v>
      </c>
      <c r="AX1580" s="13" t="s">
        <v>68</v>
      </c>
      <c r="AY1580" s="234" t="s">
        <v>175</v>
      </c>
    </row>
    <row r="1581" s="13" customFormat="1">
      <c r="A1581" s="13"/>
      <c r="B1581" s="224"/>
      <c r="C1581" s="225"/>
      <c r="D1581" s="226" t="s">
        <v>186</v>
      </c>
      <c r="E1581" s="227" t="s">
        <v>19</v>
      </c>
      <c r="F1581" s="228" t="s">
        <v>1660</v>
      </c>
      <c r="G1581" s="225"/>
      <c r="H1581" s="227" t="s">
        <v>19</v>
      </c>
      <c r="I1581" s="229"/>
      <c r="J1581" s="225"/>
      <c r="K1581" s="225"/>
      <c r="L1581" s="230"/>
      <c r="M1581" s="231"/>
      <c r="N1581" s="232"/>
      <c r="O1581" s="232"/>
      <c r="P1581" s="232"/>
      <c r="Q1581" s="232"/>
      <c r="R1581" s="232"/>
      <c r="S1581" s="232"/>
      <c r="T1581" s="23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34" t="s">
        <v>186</v>
      </c>
      <c r="AU1581" s="234" t="s">
        <v>78</v>
      </c>
      <c r="AV1581" s="13" t="s">
        <v>76</v>
      </c>
      <c r="AW1581" s="13" t="s">
        <v>188</v>
      </c>
      <c r="AX1581" s="13" t="s">
        <v>68</v>
      </c>
      <c r="AY1581" s="234" t="s">
        <v>175</v>
      </c>
    </row>
    <row r="1582" s="14" customFormat="1">
      <c r="A1582" s="14"/>
      <c r="B1582" s="235"/>
      <c r="C1582" s="236"/>
      <c r="D1582" s="226" t="s">
        <v>186</v>
      </c>
      <c r="E1582" s="237" t="s">
        <v>19</v>
      </c>
      <c r="F1582" s="238" t="s">
        <v>1661</v>
      </c>
      <c r="G1582" s="236"/>
      <c r="H1582" s="239">
        <v>83.489999999999981</v>
      </c>
      <c r="I1582" s="240"/>
      <c r="J1582" s="236"/>
      <c r="K1582" s="236"/>
      <c r="L1582" s="241"/>
      <c r="M1582" s="242"/>
      <c r="N1582" s="243"/>
      <c r="O1582" s="243"/>
      <c r="P1582" s="243"/>
      <c r="Q1582" s="243"/>
      <c r="R1582" s="243"/>
      <c r="S1582" s="243"/>
      <c r="T1582" s="24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45" t="s">
        <v>186</v>
      </c>
      <c r="AU1582" s="245" t="s">
        <v>78</v>
      </c>
      <c r="AV1582" s="14" t="s">
        <v>78</v>
      </c>
      <c r="AW1582" s="14" t="s">
        <v>188</v>
      </c>
      <c r="AX1582" s="14" t="s">
        <v>68</v>
      </c>
      <c r="AY1582" s="245" t="s">
        <v>175</v>
      </c>
    </row>
    <row r="1583" s="15" customFormat="1">
      <c r="A1583" s="15"/>
      <c r="B1583" s="246"/>
      <c r="C1583" s="247"/>
      <c r="D1583" s="226" t="s">
        <v>186</v>
      </c>
      <c r="E1583" s="248" t="s">
        <v>19</v>
      </c>
      <c r="F1583" s="249" t="s">
        <v>191</v>
      </c>
      <c r="G1583" s="247"/>
      <c r="H1583" s="250">
        <v>83.489999999999981</v>
      </c>
      <c r="I1583" s="251"/>
      <c r="J1583" s="247"/>
      <c r="K1583" s="247"/>
      <c r="L1583" s="252"/>
      <c r="M1583" s="253"/>
      <c r="N1583" s="254"/>
      <c r="O1583" s="254"/>
      <c r="P1583" s="254"/>
      <c r="Q1583" s="254"/>
      <c r="R1583" s="254"/>
      <c r="S1583" s="254"/>
      <c r="T1583" s="25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56" t="s">
        <v>186</v>
      </c>
      <c r="AU1583" s="256" t="s">
        <v>78</v>
      </c>
      <c r="AV1583" s="15" t="s">
        <v>182</v>
      </c>
      <c r="AW1583" s="15" t="s">
        <v>188</v>
      </c>
      <c r="AX1583" s="15" t="s">
        <v>76</v>
      </c>
      <c r="AY1583" s="256" t="s">
        <v>175</v>
      </c>
    </row>
    <row r="1584" s="2" customFormat="1" ht="24.15" customHeight="1">
      <c r="A1584" s="40"/>
      <c r="B1584" s="41"/>
      <c r="C1584" s="206" t="s">
        <v>1662</v>
      </c>
      <c r="D1584" s="206" t="s">
        <v>177</v>
      </c>
      <c r="E1584" s="207" t="s">
        <v>1663</v>
      </c>
      <c r="F1584" s="208" t="s">
        <v>1664</v>
      </c>
      <c r="G1584" s="209" t="s">
        <v>402</v>
      </c>
      <c r="H1584" s="210">
        <v>128.20500000000001</v>
      </c>
      <c r="I1584" s="211"/>
      <c r="J1584" s="212">
        <f>ROUND(I1584*H1584,2)</f>
        <v>0</v>
      </c>
      <c r="K1584" s="208" t="s">
        <v>181</v>
      </c>
      <c r="L1584" s="46"/>
      <c r="M1584" s="213" t="s">
        <v>19</v>
      </c>
      <c r="N1584" s="214" t="s">
        <v>39</v>
      </c>
      <c r="O1584" s="86"/>
      <c r="P1584" s="215">
        <f>O1584*H1584</f>
        <v>0</v>
      </c>
      <c r="Q1584" s="215">
        <v>0</v>
      </c>
      <c r="R1584" s="215">
        <f>Q1584*H1584</f>
        <v>0</v>
      </c>
      <c r="S1584" s="215">
        <v>0</v>
      </c>
      <c r="T1584" s="216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17" t="s">
        <v>297</v>
      </c>
      <c r="AT1584" s="217" t="s">
        <v>177</v>
      </c>
      <c r="AU1584" s="217" t="s">
        <v>78</v>
      </c>
      <c r="AY1584" s="19" t="s">
        <v>175</v>
      </c>
      <c r="BE1584" s="218">
        <f>IF(N1584="základní",J1584,0)</f>
        <v>0</v>
      </c>
      <c r="BF1584" s="218">
        <f>IF(N1584="snížená",J1584,0)</f>
        <v>0</v>
      </c>
      <c r="BG1584" s="218">
        <f>IF(N1584="zákl. přenesená",J1584,0)</f>
        <v>0</v>
      </c>
      <c r="BH1584" s="218">
        <f>IF(N1584="sníž. přenesená",J1584,0)</f>
        <v>0</v>
      </c>
      <c r="BI1584" s="218">
        <f>IF(N1584="nulová",J1584,0)</f>
        <v>0</v>
      </c>
      <c r="BJ1584" s="19" t="s">
        <v>76</v>
      </c>
      <c r="BK1584" s="218">
        <f>ROUND(I1584*H1584,2)</f>
        <v>0</v>
      </c>
      <c r="BL1584" s="19" t="s">
        <v>297</v>
      </c>
      <c r="BM1584" s="217" t="s">
        <v>1665</v>
      </c>
    </row>
    <row r="1585" s="2" customFormat="1">
      <c r="A1585" s="40"/>
      <c r="B1585" s="41"/>
      <c r="C1585" s="42"/>
      <c r="D1585" s="219" t="s">
        <v>184</v>
      </c>
      <c r="E1585" s="42"/>
      <c r="F1585" s="220" t="s">
        <v>1666</v>
      </c>
      <c r="G1585" s="42"/>
      <c r="H1585" s="42"/>
      <c r="I1585" s="221"/>
      <c r="J1585" s="42"/>
      <c r="K1585" s="42"/>
      <c r="L1585" s="46"/>
      <c r="M1585" s="222"/>
      <c r="N1585" s="223"/>
      <c r="O1585" s="86"/>
      <c r="P1585" s="86"/>
      <c r="Q1585" s="86"/>
      <c r="R1585" s="86"/>
      <c r="S1585" s="86"/>
      <c r="T1585" s="87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T1585" s="19" t="s">
        <v>184</v>
      </c>
      <c r="AU1585" s="19" t="s">
        <v>78</v>
      </c>
    </row>
    <row r="1586" s="13" customFormat="1">
      <c r="A1586" s="13"/>
      <c r="B1586" s="224"/>
      <c r="C1586" s="225"/>
      <c r="D1586" s="226" t="s">
        <v>186</v>
      </c>
      <c r="E1586" s="227" t="s">
        <v>19</v>
      </c>
      <c r="F1586" s="228" t="s">
        <v>187</v>
      </c>
      <c r="G1586" s="225"/>
      <c r="H1586" s="227" t="s">
        <v>19</v>
      </c>
      <c r="I1586" s="229"/>
      <c r="J1586" s="225"/>
      <c r="K1586" s="225"/>
      <c r="L1586" s="230"/>
      <c r="M1586" s="231"/>
      <c r="N1586" s="232"/>
      <c r="O1586" s="232"/>
      <c r="P1586" s="232"/>
      <c r="Q1586" s="232"/>
      <c r="R1586" s="232"/>
      <c r="S1586" s="232"/>
      <c r="T1586" s="23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34" t="s">
        <v>186</v>
      </c>
      <c r="AU1586" s="234" t="s">
        <v>78</v>
      </c>
      <c r="AV1586" s="13" t="s">
        <v>76</v>
      </c>
      <c r="AW1586" s="13" t="s">
        <v>188</v>
      </c>
      <c r="AX1586" s="13" t="s">
        <v>68</v>
      </c>
      <c r="AY1586" s="234" t="s">
        <v>175</v>
      </c>
    </row>
    <row r="1587" s="13" customFormat="1">
      <c r="A1587" s="13"/>
      <c r="B1587" s="224"/>
      <c r="C1587" s="225"/>
      <c r="D1587" s="226" t="s">
        <v>186</v>
      </c>
      <c r="E1587" s="227" t="s">
        <v>19</v>
      </c>
      <c r="F1587" s="228" t="s">
        <v>189</v>
      </c>
      <c r="G1587" s="225"/>
      <c r="H1587" s="227" t="s">
        <v>19</v>
      </c>
      <c r="I1587" s="229"/>
      <c r="J1587" s="225"/>
      <c r="K1587" s="225"/>
      <c r="L1587" s="230"/>
      <c r="M1587" s="231"/>
      <c r="N1587" s="232"/>
      <c r="O1587" s="232"/>
      <c r="P1587" s="232"/>
      <c r="Q1587" s="232"/>
      <c r="R1587" s="232"/>
      <c r="S1587" s="232"/>
      <c r="T1587" s="23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34" t="s">
        <v>186</v>
      </c>
      <c r="AU1587" s="234" t="s">
        <v>78</v>
      </c>
      <c r="AV1587" s="13" t="s">
        <v>76</v>
      </c>
      <c r="AW1587" s="13" t="s">
        <v>188</v>
      </c>
      <c r="AX1587" s="13" t="s">
        <v>68</v>
      </c>
      <c r="AY1587" s="234" t="s">
        <v>175</v>
      </c>
    </row>
    <row r="1588" s="13" customFormat="1">
      <c r="A1588" s="13"/>
      <c r="B1588" s="224"/>
      <c r="C1588" s="225"/>
      <c r="D1588" s="226" t="s">
        <v>186</v>
      </c>
      <c r="E1588" s="227" t="s">
        <v>19</v>
      </c>
      <c r="F1588" s="228" t="s">
        <v>333</v>
      </c>
      <c r="G1588" s="225"/>
      <c r="H1588" s="227" t="s">
        <v>19</v>
      </c>
      <c r="I1588" s="229"/>
      <c r="J1588" s="225"/>
      <c r="K1588" s="225"/>
      <c r="L1588" s="230"/>
      <c r="M1588" s="231"/>
      <c r="N1588" s="232"/>
      <c r="O1588" s="232"/>
      <c r="P1588" s="232"/>
      <c r="Q1588" s="232"/>
      <c r="R1588" s="232"/>
      <c r="S1588" s="232"/>
      <c r="T1588" s="23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4" t="s">
        <v>186</v>
      </c>
      <c r="AU1588" s="234" t="s">
        <v>78</v>
      </c>
      <c r="AV1588" s="13" t="s">
        <v>76</v>
      </c>
      <c r="AW1588" s="13" t="s">
        <v>188</v>
      </c>
      <c r="AX1588" s="13" t="s">
        <v>68</v>
      </c>
      <c r="AY1588" s="234" t="s">
        <v>175</v>
      </c>
    </row>
    <row r="1589" s="13" customFormat="1">
      <c r="A1589" s="13"/>
      <c r="B1589" s="224"/>
      <c r="C1589" s="225"/>
      <c r="D1589" s="226" t="s">
        <v>186</v>
      </c>
      <c r="E1589" s="227" t="s">
        <v>19</v>
      </c>
      <c r="F1589" s="228" t="s">
        <v>1660</v>
      </c>
      <c r="G1589" s="225"/>
      <c r="H1589" s="227" t="s">
        <v>19</v>
      </c>
      <c r="I1589" s="229"/>
      <c r="J1589" s="225"/>
      <c r="K1589" s="225"/>
      <c r="L1589" s="230"/>
      <c r="M1589" s="231"/>
      <c r="N1589" s="232"/>
      <c r="O1589" s="232"/>
      <c r="P1589" s="232"/>
      <c r="Q1589" s="232"/>
      <c r="R1589" s="232"/>
      <c r="S1589" s="232"/>
      <c r="T1589" s="23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4" t="s">
        <v>186</v>
      </c>
      <c r="AU1589" s="234" t="s">
        <v>78</v>
      </c>
      <c r="AV1589" s="13" t="s">
        <v>76</v>
      </c>
      <c r="AW1589" s="13" t="s">
        <v>188</v>
      </c>
      <c r="AX1589" s="13" t="s">
        <v>68</v>
      </c>
      <c r="AY1589" s="234" t="s">
        <v>175</v>
      </c>
    </row>
    <row r="1590" s="13" customFormat="1">
      <c r="A1590" s="13"/>
      <c r="B1590" s="224"/>
      <c r="C1590" s="225"/>
      <c r="D1590" s="226" t="s">
        <v>186</v>
      </c>
      <c r="E1590" s="227" t="s">
        <v>19</v>
      </c>
      <c r="F1590" s="228" t="s">
        <v>1667</v>
      </c>
      <c r="G1590" s="225"/>
      <c r="H1590" s="227" t="s">
        <v>19</v>
      </c>
      <c r="I1590" s="229"/>
      <c r="J1590" s="225"/>
      <c r="K1590" s="225"/>
      <c r="L1590" s="230"/>
      <c r="M1590" s="231"/>
      <c r="N1590" s="232"/>
      <c r="O1590" s="232"/>
      <c r="P1590" s="232"/>
      <c r="Q1590" s="232"/>
      <c r="R1590" s="232"/>
      <c r="S1590" s="232"/>
      <c r="T1590" s="23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34" t="s">
        <v>186</v>
      </c>
      <c r="AU1590" s="234" t="s">
        <v>78</v>
      </c>
      <c r="AV1590" s="13" t="s">
        <v>76</v>
      </c>
      <c r="AW1590" s="13" t="s">
        <v>188</v>
      </c>
      <c r="AX1590" s="13" t="s">
        <v>68</v>
      </c>
      <c r="AY1590" s="234" t="s">
        <v>175</v>
      </c>
    </row>
    <row r="1591" s="14" customFormat="1">
      <c r="A1591" s="14"/>
      <c r="B1591" s="235"/>
      <c r="C1591" s="236"/>
      <c r="D1591" s="226" t="s">
        <v>186</v>
      </c>
      <c r="E1591" s="237" t="s">
        <v>19</v>
      </c>
      <c r="F1591" s="238" t="s">
        <v>1668</v>
      </c>
      <c r="G1591" s="236"/>
      <c r="H1591" s="239">
        <v>128.20500000000001</v>
      </c>
      <c r="I1591" s="240"/>
      <c r="J1591" s="236"/>
      <c r="K1591" s="236"/>
      <c r="L1591" s="241"/>
      <c r="M1591" s="242"/>
      <c r="N1591" s="243"/>
      <c r="O1591" s="243"/>
      <c r="P1591" s="243"/>
      <c r="Q1591" s="243"/>
      <c r="R1591" s="243"/>
      <c r="S1591" s="243"/>
      <c r="T1591" s="24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45" t="s">
        <v>186</v>
      </c>
      <c r="AU1591" s="245" t="s">
        <v>78</v>
      </c>
      <c r="AV1591" s="14" t="s">
        <v>78</v>
      </c>
      <c r="AW1591" s="14" t="s">
        <v>188</v>
      </c>
      <c r="AX1591" s="14" t="s">
        <v>68</v>
      </c>
      <c r="AY1591" s="245" t="s">
        <v>175</v>
      </c>
    </row>
    <row r="1592" s="15" customFormat="1">
      <c r="A1592" s="15"/>
      <c r="B1592" s="246"/>
      <c r="C1592" s="247"/>
      <c r="D1592" s="226" t="s">
        <v>186</v>
      </c>
      <c r="E1592" s="248" t="s">
        <v>19</v>
      </c>
      <c r="F1592" s="249" t="s">
        <v>191</v>
      </c>
      <c r="G1592" s="247"/>
      <c r="H1592" s="250">
        <v>128.20500000000001</v>
      </c>
      <c r="I1592" s="251"/>
      <c r="J1592" s="247"/>
      <c r="K1592" s="247"/>
      <c r="L1592" s="252"/>
      <c r="M1592" s="253"/>
      <c r="N1592" s="254"/>
      <c r="O1592" s="254"/>
      <c r="P1592" s="254"/>
      <c r="Q1592" s="254"/>
      <c r="R1592" s="254"/>
      <c r="S1592" s="254"/>
      <c r="T1592" s="25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56" t="s">
        <v>186</v>
      </c>
      <c r="AU1592" s="256" t="s">
        <v>78</v>
      </c>
      <c r="AV1592" s="15" t="s">
        <v>182</v>
      </c>
      <c r="AW1592" s="15" t="s">
        <v>188</v>
      </c>
      <c r="AX1592" s="15" t="s">
        <v>76</v>
      </c>
      <c r="AY1592" s="256" t="s">
        <v>175</v>
      </c>
    </row>
    <row r="1593" s="2" customFormat="1" ht="33" customHeight="1">
      <c r="A1593" s="40"/>
      <c r="B1593" s="41"/>
      <c r="C1593" s="206" t="s">
        <v>1669</v>
      </c>
      <c r="D1593" s="206" t="s">
        <v>177</v>
      </c>
      <c r="E1593" s="207" t="s">
        <v>1670</v>
      </c>
      <c r="F1593" s="208" t="s">
        <v>1671</v>
      </c>
      <c r="G1593" s="209" t="s">
        <v>180</v>
      </c>
      <c r="H1593" s="210">
        <v>415.125</v>
      </c>
      <c r="I1593" s="211"/>
      <c r="J1593" s="212">
        <f>ROUND(I1593*H1593,2)</f>
        <v>0</v>
      </c>
      <c r="K1593" s="208" t="s">
        <v>181</v>
      </c>
      <c r="L1593" s="46"/>
      <c r="M1593" s="213" t="s">
        <v>19</v>
      </c>
      <c r="N1593" s="214" t="s">
        <v>39</v>
      </c>
      <c r="O1593" s="86"/>
      <c r="P1593" s="215">
        <f>O1593*H1593</f>
        <v>0</v>
      </c>
      <c r="Q1593" s="215">
        <v>0</v>
      </c>
      <c r="R1593" s="215">
        <f>Q1593*H1593</f>
        <v>0</v>
      </c>
      <c r="S1593" s="215">
        <v>0</v>
      </c>
      <c r="T1593" s="216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17" t="s">
        <v>297</v>
      </c>
      <c r="AT1593" s="217" t="s">
        <v>177</v>
      </c>
      <c r="AU1593" s="217" t="s">
        <v>78</v>
      </c>
      <c r="AY1593" s="19" t="s">
        <v>175</v>
      </c>
      <c r="BE1593" s="218">
        <f>IF(N1593="základní",J1593,0)</f>
        <v>0</v>
      </c>
      <c r="BF1593" s="218">
        <f>IF(N1593="snížená",J1593,0)</f>
        <v>0</v>
      </c>
      <c r="BG1593" s="218">
        <f>IF(N1593="zákl. přenesená",J1593,0)</f>
        <v>0</v>
      </c>
      <c r="BH1593" s="218">
        <f>IF(N1593="sníž. přenesená",J1593,0)</f>
        <v>0</v>
      </c>
      <c r="BI1593" s="218">
        <f>IF(N1593="nulová",J1593,0)</f>
        <v>0</v>
      </c>
      <c r="BJ1593" s="19" t="s">
        <v>76</v>
      </c>
      <c r="BK1593" s="218">
        <f>ROUND(I1593*H1593,2)</f>
        <v>0</v>
      </c>
      <c r="BL1593" s="19" t="s">
        <v>297</v>
      </c>
      <c r="BM1593" s="217" t="s">
        <v>1672</v>
      </c>
    </row>
    <row r="1594" s="2" customFormat="1">
      <c r="A1594" s="40"/>
      <c r="B1594" s="41"/>
      <c r="C1594" s="42"/>
      <c r="D1594" s="219" t="s">
        <v>184</v>
      </c>
      <c r="E1594" s="42"/>
      <c r="F1594" s="220" t="s">
        <v>1673</v>
      </c>
      <c r="G1594" s="42"/>
      <c r="H1594" s="42"/>
      <c r="I1594" s="221"/>
      <c r="J1594" s="42"/>
      <c r="K1594" s="42"/>
      <c r="L1594" s="46"/>
      <c r="M1594" s="222"/>
      <c r="N1594" s="223"/>
      <c r="O1594" s="86"/>
      <c r="P1594" s="86"/>
      <c r="Q1594" s="86"/>
      <c r="R1594" s="86"/>
      <c r="S1594" s="86"/>
      <c r="T1594" s="87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T1594" s="19" t="s">
        <v>184</v>
      </c>
      <c r="AU1594" s="19" t="s">
        <v>78</v>
      </c>
    </row>
    <row r="1595" s="2" customFormat="1" ht="24.15" customHeight="1">
      <c r="A1595" s="40"/>
      <c r="B1595" s="41"/>
      <c r="C1595" s="206" t="s">
        <v>1674</v>
      </c>
      <c r="D1595" s="206" t="s">
        <v>177</v>
      </c>
      <c r="E1595" s="207" t="s">
        <v>1675</v>
      </c>
      <c r="F1595" s="208" t="s">
        <v>1676</v>
      </c>
      <c r="G1595" s="209" t="s">
        <v>180</v>
      </c>
      <c r="H1595" s="210">
        <v>148.49000000000001</v>
      </c>
      <c r="I1595" s="211"/>
      <c r="J1595" s="212">
        <f>ROUND(I1595*H1595,2)</f>
        <v>0</v>
      </c>
      <c r="K1595" s="208" t="s">
        <v>181</v>
      </c>
      <c r="L1595" s="46"/>
      <c r="M1595" s="213" t="s">
        <v>19</v>
      </c>
      <c r="N1595" s="214" t="s">
        <v>39</v>
      </c>
      <c r="O1595" s="86"/>
      <c r="P1595" s="215">
        <f>O1595*H1595</f>
        <v>0</v>
      </c>
      <c r="Q1595" s="215">
        <v>0</v>
      </c>
      <c r="R1595" s="215">
        <f>Q1595*H1595</f>
        <v>0</v>
      </c>
      <c r="S1595" s="215">
        <v>0</v>
      </c>
      <c r="T1595" s="216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17" t="s">
        <v>297</v>
      </c>
      <c r="AT1595" s="217" t="s">
        <v>177</v>
      </c>
      <c r="AU1595" s="217" t="s">
        <v>78</v>
      </c>
      <c r="AY1595" s="19" t="s">
        <v>175</v>
      </c>
      <c r="BE1595" s="218">
        <f>IF(N1595="základní",J1595,0)</f>
        <v>0</v>
      </c>
      <c r="BF1595" s="218">
        <f>IF(N1595="snížená",J1595,0)</f>
        <v>0</v>
      </c>
      <c r="BG1595" s="218">
        <f>IF(N1595="zákl. přenesená",J1595,0)</f>
        <v>0</v>
      </c>
      <c r="BH1595" s="218">
        <f>IF(N1595="sníž. přenesená",J1595,0)</f>
        <v>0</v>
      </c>
      <c r="BI1595" s="218">
        <f>IF(N1595="nulová",J1595,0)</f>
        <v>0</v>
      </c>
      <c r="BJ1595" s="19" t="s">
        <v>76</v>
      </c>
      <c r="BK1595" s="218">
        <f>ROUND(I1595*H1595,2)</f>
        <v>0</v>
      </c>
      <c r="BL1595" s="19" t="s">
        <v>297</v>
      </c>
      <c r="BM1595" s="217" t="s">
        <v>1677</v>
      </c>
    </row>
    <row r="1596" s="2" customFormat="1">
      <c r="A1596" s="40"/>
      <c r="B1596" s="41"/>
      <c r="C1596" s="42"/>
      <c r="D1596" s="219" t="s">
        <v>184</v>
      </c>
      <c r="E1596" s="42"/>
      <c r="F1596" s="220" t="s">
        <v>1678</v>
      </c>
      <c r="G1596" s="42"/>
      <c r="H1596" s="42"/>
      <c r="I1596" s="221"/>
      <c r="J1596" s="42"/>
      <c r="K1596" s="42"/>
      <c r="L1596" s="46"/>
      <c r="M1596" s="222"/>
      <c r="N1596" s="223"/>
      <c r="O1596" s="86"/>
      <c r="P1596" s="86"/>
      <c r="Q1596" s="86"/>
      <c r="R1596" s="86"/>
      <c r="S1596" s="86"/>
      <c r="T1596" s="87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T1596" s="19" t="s">
        <v>184</v>
      </c>
      <c r="AU1596" s="19" t="s">
        <v>78</v>
      </c>
    </row>
    <row r="1597" s="13" customFormat="1">
      <c r="A1597" s="13"/>
      <c r="B1597" s="224"/>
      <c r="C1597" s="225"/>
      <c r="D1597" s="226" t="s">
        <v>186</v>
      </c>
      <c r="E1597" s="227" t="s">
        <v>19</v>
      </c>
      <c r="F1597" s="228" t="s">
        <v>187</v>
      </c>
      <c r="G1597" s="225"/>
      <c r="H1597" s="227" t="s">
        <v>19</v>
      </c>
      <c r="I1597" s="229"/>
      <c r="J1597" s="225"/>
      <c r="K1597" s="225"/>
      <c r="L1597" s="230"/>
      <c r="M1597" s="231"/>
      <c r="N1597" s="232"/>
      <c r="O1597" s="232"/>
      <c r="P1597" s="232"/>
      <c r="Q1597" s="232"/>
      <c r="R1597" s="232"/>
      <c r="S1597" s="232"/>
      <c r="T1597" s="23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34" t="s">
        <v>186</v>
      </c>
      <c r="AU1597" s="234" t="s">
        <v>78</v>
      </c>
      <c r="AV1597" s="13" t="s">
        <v>76</v>
      </c>
      <c r="AW1597" s="13" t="s">
        <v>188</v>
      </c>
      <c r="AX1597" s="13" t="s">
        <v>68</v>
      </c>
      <c r="AY1597" s="234" t="s">
        <v>175</v>
      </c>
    </row>
    <row r="1598" s="13" customFormat="1">
      <c r="A1598" s="13"/>
      <c r="B1598" s="224"/>
      <c r="C1598" s="225"/>
      <c r="D1598" s="226" t="s">
        <v>186</v>
      </c>
      <c r="E1598" s="227" t="s">
        <v>19</v>
      </c>
      <c r="F1598" s="228" t="s">
        <v>189</v>
      </c>
      <c r="G1598" s="225"/>
      <c r="H1598" s="227" t="s">
        <v>19</v>
      </c>
      <c r="I1598" s="229"/>
      <c r="J1598" s="225"/>
      <c r="K1598" s="225"/>
      <c r="L1598" s="230"/>
      <c r="M1598" s="231"/>
      <c r="N1598" s="232"/>
      <c r="O1598" s="232"/>
      <c r="P1598" s="232"/>
      <c r="Q1598" s="232"/>
      <c r="R1598" s="232"/>
      <c r="S1598" s="232"/>
      <c r="T1598" s="23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34" t="s">
        <v>186</v>
      </c>
      <c r="AU1598" s="234" t="s">
        <v>78</v>
      </c>
      <c r="AV1598" s="13" t="s">
        <v>76</v>
      </c>
      <c r="AW1598" s="13" t="s">
        <v>188</v>
      </c>
      <c r="AX1598" s="13" t="s">
        <v>68</v>
      </c>
      <c r="AY1598" s="234" t="s">
        <v>175</v>
      </c>
    </row>
    <row r="1599" s="13" customFormat="1">
      <c r="A1599" s="13"/>
      <c r="B1599" s="224"/>
      <c r="C1599" s="225"/>
      <c r="D1599" s="226" t="s">
        <v>186</v>
      </c>
      <c r="E1599" s="227" t="s">
        <v>19</v>
      </c>
      <c r="F1599" s="228" t="s">
        <v>425</v>
      </c>
      <c r="G1599" s="225"/>
      <c r="H1599" s="227" t="s">
        <v>19</v>
      </c>
      <c r="I1599" s="229"/>
      <c r="J1599" s="225"/>
      <c r="K1599" s="225"/>
      <c r="L1599" s="230"/>
      <c r="M1599" s="231"/>
      <c r="N1599" s="232"/>
      <c r="O1599" s="232"/>
      <c r="P1599" s="232"/>
      <c r="Q1599" s="232"/>
      <c r="R1599" s="232"/>
      <c r="S1599" s="232"/>
      <c r="T1599" s="23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34" t="s">
        <v>186</v>
      </c>
      <c r="AU1599" s="234" t="s">
        <v>78</v>
      </c>
      <c r="AV1599" s="13" t="s">
        <v>76</v>
      </c>
      <c r="AW1599" s="13" t="s">
        <v>188</v>
      </c>
      <c r="AX1599" s="13" t="s">
        <v>68</v>
      </c>
      <c r="AY1599" s="234" t="s">
        <v>175</v>
      </c>
    </row>
    <row r="1600" s="14" customFormat="1">
      <c r="A1600" s="14"/>
      <c r="B1600" s="235"/>
      <c r="C1600" s="236"/>
      <c r="D1600" s="226" t="s">
        <v>186</v>
      </c>
      <c r="E1600" s="237" t="s">
        <v>19</v>
      </c>
      <c r="F1600" s="238" t="s">
        <v>1679</v>
      </c>
      <c r="G1600" s="236"/>
      <c r="H1600" s="239">
        <v>2.8100000000000005</v>
      </c>
      <c r="I1600" s="240"/>
      <c r="J1600" s="236"/>
      <c r="K1600" s="236"/>
      <c r="L1600" s="241"/>
      <c r="M1600" s="242"/>
      <c r="N1600" s="243"/>
      <c r="O1600" s="243"/>
      <c r="P1600" s="243"/>
      <c r="Q1600" s="243"/>
      <c r="R1600" s="243"/>
      <c r="S1600" s="243"/>
      <c r="T1600" s="24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45" t="s">
        <v>186</v>
      </c>
      <c r="AU1600" s="245" t="s">
        <v>78</v>
      </c>
      <c r="AV1600" s="14" t="s">
        <v>78</v>
      </c>
      <c r="AW1600" s="14" t="s">
        <v>188</v>
      </c>
      <c r="AX1600" s="14" t="s">
        <v>68</v>
      </c>
      <c r="AY1600" s="245" t="s">
        <v>175</v>
      </c>
    </row>
    <row r="1601" s="14" customFormat="1">
      <c r="A1601" s="14"/>
      <c r="B1601" s="235"/>
      <c r="C1601" s="236"/>
      <c r="D1601" s="226" t="s">
        <v>186</v>
      </c>
      <c r="E1601" s="237" t="s">
        <v>19</v>
      </c>
      <c r="F1601" s="238" t="s">
        <v>1680</v>
      </c>
      <c r="G1601" s="236"/>
      <c r="H1601" s="239">
        <v>4.3279999999999994</v>
      </c>
      <c r="I1601" s="240"/>
      <c r="J1601" s="236"/>
      <c r="K1601" s="236"/>
      <c r="L1601" s="241"/>
      <c r="M1601" s="242"/>
      <c r="N1601" s="243"/>
      <c r="O1601" s="243"/>
      <c r="P1601" s="243"/>
      <c r="Q1601" s="243"/>
      <c r="R1601" s="243"/>
      <c r="S1601" s="243"/>
      <c r="T1601" s="24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45" t="s">
        <v>186</v>
      </c>
      <c r="AU1601" s="245" t="s">
        <v>78</v>
      </c>
      <c r="AV1601" s="14" t="s">
        <v>78</v>
      </c>
      <c r="AW1601" s="14" t="s">
        <v>188</v>
      </c>
      <c r="AX1601" s="14" t="s">
        <v>68</v>
      </c>
      <c r="AY1601" s="245" t="s">
        <v>175</v>
      </c>
    </row>
    <row r="1602" s="14" customFormat="1">
      <c r="A1602" s="14"/>
      <c r="B1602" s="235"/>
      <c r="C1602" s="236"/>
      <c r="D1602" s="226" t="s">
        <v>186</v>
      </c>
      <c r="E1602" s="237" t="s">
        <v>19</v>
      </c>
      <c r="F1602" s="238" t="s">
        <v>1681</v>
      </c>
      <c r="G1602" s="236"/>
      <c r="H1602" s="239">
        <v>6.9400000000000004</v>
      </c>
      <c r="I1602" s="240"/>
      <c r="J1602" s="236"/>
      <c r="K1602" s="236"/>
      <c r="L1602" s="241"/>
      <c r="M1602" s="242"/>
      <c r="N1602" s="243"/>
      <c r="O1602" s="243"/>
      <c r="P1602" s="243"/>
      <c r="Q1602" s="243"/>
      <c r="R1602" s="243"/>
      <c r="S1602" s="243"/>
      <c r="T1602" s="24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45" t="s">
        <v>186</v>
      </c>
      <c r="AU1602" s="245" t="s">
        <v>78</v>
      </c>
      <c r="AV1602" s="14" t="s">
        <v>78</v>
      </c>
      <c r="AW1602" s="14" t="s">
        <v>188</v>
      </c>
      <c r="AX1602" s="14" t="s">
        <v>68</v>
      </c>
      <c r="AY1602" s="245" t="s">
        <v>175</v>
      </c>
    </row>
    <row r="1603" s="14" customFormat="1">
      <c r="A1603" s="14"/>
      <c r="B1603" s="235"/>
      <c r="C1603" s="236"/>
      <c r="D1603" s="226" t="s">
        <v>186</v>
      </c>
      <c r="E1603" s="237" t="s">
        <v>19</v>
      </c>
      <c r="F1603" s="238" t="s">
        <v>1682</v>
      </c>
      <c r="G1603" s="236"/>
      <c r="H1603" s="239">
        <v>2.1800000000000002</v>
      </c>
      <c r="I1603" s="240"/>
      <c r="J1603" s="236"/>
      <c r="K1603" s="236"/>
      <c r="L1603" s="241"/>
      <c r="M1603" s="242"/>
      <c r="N1603" s="243"/>
      <c r="O1603" s="243"/>
      <c r="P1603" s="243"/>
      <c r="Q1603" s="243"/>
      <c r="R1603" s="243"/>
      <c r="S1603" s="243"/>
      <c r="T1603" s="24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45" t="s">
        <v>186</v>
      </c>
      <c r="AU1603" s="245" t="s">
        <v>78</v>
      </c>
      <c r="AV1603" s="14" t="s">
        <v>78</v>
      </c>
      <c r="AW1603" s="14" t="s">
        <v>188</v>
      </c>
      <c r="AX1603" s="14" t="s">
        <v>68</v>
      </c>
      <c r="AY1603" s="245" t="s">
        <v>175</v>
      </c>
    </row>
    <row r="1604" s="14" customFormat="1">
      <c r="A1604" s="14"/>
      <c r="B1604" s="235"/>
      <c r="C1604" s="236"/>
      <c r="D1604" s="226" t="s">
        <v>186</v>
      </c>
      <c r="E1604" s="237" t="s">
        <v>19</v>
      </c>
      <c r="F1604" s="238" t="s">
        <v>1683</v>
      </c>
      <c r="G1604" s="236"/>
      <c r="H1604" s="239">
        <v>1.3700000000000001</v>
      </c>
      <c r="I1604" s="240"/>
      <c r="J1604" s="236"/>
      <c r="K1604" s="236"/>
      <c r="L1604" s="241"/>
      <c r="M1604" s="242"/>
      <c r="N1604" s="243"/>
      <c r="O1604" s="243"/>
      <c r="P1604" s="243"/>
      <c r="Q1604" s="243"/>
      <c r="R1604" s="243"/>
      <c r="S1604" s="243"/>
      <c r="T1604" s="24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45" t="s">
        <v>186</v>
      </c>
      <c r="AU1604" s="245" t="s">
        <v>78</v>
      </c>
      <c r="AV1604" s="14" t="s">
        <v>78</v>
      </c>
      <c r="AW1604" s="14" t="s">
        <v>188</v>
      </c>
      <c r="AX1604" s="14" t="s">
        <v>68</v>
      </c>
      <c r="AY1604" s="245" t="s">
        <v>175</v>
      </c>
    </row>
    <row r="1605" s="14" customFormat="1">
      <c r="A1605" s="14"/>
      <c r="B1605" s="235"/>
      <c r="C1605" s="236"/>
      <c r="D1605" s="226" t="s">
        <v>186</v>
      </c>
      <c r="E1605" s="237" t="s">
        <v>19</v>
      </c>
      <c r="F1605" s="238" t="s">
        <v>1684</v>
      </c>
      <c r="G1605" s="236"/>
      <c r="H1605" s="239">
        <v>3.1600000000000001</v>
      </c>
      <c r="I1605" s="240"/>
      <c r="J1605" s="236"/>
      <c r="K1605" s="236"/>
      <c r="L1605" s="241"/>
      <c r="M1605" s="242"/>
      <c r="N1605" s="243"/>
      <c r="O1605" s="243"/>
      <c r="P1605" s="243"/>
      <c r="Q1605" s="243"/>
      <c r="R1605" s="243"/>
      <c r="S1605" s="243"/>
      <c r="T1605" s="24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45" t="s">
        <v>186</v>
      </c>
      <c r="AU1605" s="245" t="s">
        <v>78</v>
      </c>
      <c r="AV1605" s="14" t="s">
        <v>78</v>
      </c>
      <c r="AW1605" s="14" t="s">
        <v>188</v>
      </c>
      <c r="AX1605" s="14" t="s">
        <v>68</v>
      </c>
      <c r="AY1605" s="245" t="s">
        <v>175</v>
      </c>
    </row>
    <row r="1606" s="14" customFormat="1">
      <c r="A1606" s="14"/>
      <c r="B1606" s="235"/>
      <c r="C1606" s="236"/>
      <c r="D1606" s="226" t="s">
        <v>186</v>
      </c>
      <c r="E1606" s="237" t="s">
        <v>19</v>
      </c>
      <c r="F1606" s="238" t="s">
        <v>1685</v>
      </c>
      <c r="G1606" s="236"/>
      <c r="H1606" s="239">
        <v>3.0100000000000007</v>
      </c>
      <c r="I1606" s="240"/>
      <c r="J1606" s="236"/>
      <c r="K1606" s="236"/>
      <c r="L1606" s="241"/>
      <c r="M1606" s="242"/>
      <c r="N1606" s="243"/>
      <c r="O1606" s="243"/>
      <c r="P1606" s="243"/>
      <c r="Q1606" s="243"/>
      <c r="R1606" s="243"/>
      <c r="S1606" s="243"/>
      <c r="T1606" s="24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45" t="s">
        <v>186</v>
      </c>
      <c r="AU1606" s="245" t="s">
        <v>78</v>
      </c>
      <c r="AV1606" s="14" t="s">
        <v>78</v>
      </c>
      <c r="AW1606" s="14" t="s">
        <v>188</v>
      </c>
      <c r="AX1606" s="14" t="s">
        <v>68</v>
      </c>
      <c r="AY1606" s="245" t="s">
        <v>175</v>
      </c>
    </row>
    <row r="1607" s="14" customFormat="1">
      <c r="A1607" s="14"/>
      <c r="B1607" s="235"/>
      <c r="C1607" s="236"/>
      <c r="D1607" s="226" t="s">
        <v>186</v>
      </c>
      <c r="E1607" s="237" t="s">
        <v>19</v>
      </c>
      <c r="F1607" s="238" t="s">
        <v>1686</v>
      </c>
      <c r="G1607" s="236"/>
      <c r="H1607" s="239">
        <v>3.0500000000000007</v>
      </c>
      <c r="I1607" s="240"/>
      <c r="J1607" s="236"/>
      <c r="K1607" s="236"/>
      <c r="L1607" s="241"/>
      <c r="M1607" s="242"/>
      <c r="N1607" s="243"/>
      <c r="O1607" s="243"/>
      <c r="P1607" s="243"/>
      <c r="Q1607" s="243"/>
      <c r="R1607" s="243"/>
      <c r="S1607" s="243"/>
      <c r="T1607" s="24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45" t="s">
        <v>186</v>
      </c>
      <c r="AU1607" s="245" t="s">
        <v>78</v>
      </c>
      <c r="AV1607" s="14" t="s">
        <v>78</v>
      </c>
      <c r="AW1607" s="14" t="s">
        <v>188</v>
      </c>
      <c r="AX1607" s="14" t="s">
        <v>68</v>
      </c>
      <c r="AY1607" s="245" t="s">
        <v>175</v>
      </c>
    </row>
    <row r="1608" s="14" customFormat="1">
      <c r="A1608" s="14"/>
      <c r="B1608" s="235"/>
      <c r="C1608" s="236"/>
      <c r="D1608" s="226" t="s">
        <v>186</v>
      </c>
      <c r="E1608" s="237" t="s">
        <v>19</v>
      </c>
      <c r="F1608" s="238" t="s">
        <v>1687</v>
      </c>
      <c r="G1608" s="236"/>
      <c r="H1608" s="239">
        <v>2.6200000000000001</v>
      </c>
      <c r="I1608" s="240"/>
      <c r="J1608" s="236"/>
      <c r="K1608" s="236"/>
      <c r="L1608" s="241"/>
      <c r="M1608" s="242"/>
      <c r="N1608" s="243"/>
      <c r="O1608" s="243"/>
      <c r="P1608" s="243"/>
      <c r="Q1608" s="243"/>
      <c r="R1608" s="243"/>
      <c r="S1608" s="243"/>
      <c r="T1608" s="24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45" t="s">
        <v>186</v>
      </c>
      <c r="AU1608" s="245" t="s">
        <v>78</v>
      </c>
      <c r="AV1608" s="14" t="s">
        <v>78</v>
      </c>
      <c r="AW1608" s="14" t="s">
        <v>188</v>
      </c>
      <c r="AX1608" s="14" t="s">
        <v>68</v>
      </c>
      <c r="AY1608" s="245" t="s">
        <v>175</v>
      </c>
    </row>
    <row r="1609" s="14" customFormat="1">
      <c r="A1609" s="14"/>
      <c r="B1609" s="235"/>
      <c r="C1609" s="236"/>
      <c r="D1609" s="226" t="s">
        <v>186</v>
      </c>
      <c r="E1609" s="237" t="s">
        <v>19</v>
      </c>
      <c r="F1609" s="238" t="s">
        <v>1688</v>
      </c>
      <c r="G1609" s="236"/>
      <c r="H1609" s="239">
        <v>2.5800000000000001</v>
      </c>
      <c r="I1609" s="240"/>
      <c r="J1609" s="236"/>
      <c r="K1609" s="236"/>
      <c r="L1609" s="241"/>
      <c r="M1609" s="242"/>
      <c r="N1609" s="243"/>
      <c r="O1609" s="243"/>
      <c r="P1609" s="243"/>
      <c r="Q1609" s="243"/>
      <c r="R1609" s="243"/>
      <c r="S1609" s="243"/>
      <c r="T1609" s="24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45" t="s">
        <v>186</v>
      </c>
      <c r="AU1609" s="245" t="s">
        <v>78</v>
      </c>
      <c r="AV1609" s="14" t="s">
        <v>78</v>
      </c>
      <c r="AW1609" s="14" t="s">
        <v>188</v>
      </c>
      <c r="AX1609" s="14" t="s">
        <v>68</v>
      </c>
      <c r="AY1609" s="245" t="s">
        <v>175</v>
      </c>
    </row>
    <row r="1610" s="14" customFormat="1">
      <c r="A1610" s="14"/>
      <c r="B1610" s="235"/>
      <c r="C1610" s="236"/>
      <c r="D1610" s="226" t="s">
        <v>186</v>
      </c>
      <c r="E1610" s="237" t="s">
        <v>19</v>
      </c>
      <c r="F1610" s="238" t="s">
        <v>1689</v>
      </c>
      <c r="G1610" s="236"/>
      <c r="H1610" s="239">
        <v>6.9399999999999995</v>
      </c>
      <c r="I1610" s="240"/>
      <c r="J1610" s="236"/>
      <c r="K1610" s="236"/>
      <c r="L1610" s="241"/>
      <c r="M1610" s="242"/>
      <c r="N1610" s="243"/>
      <c r="O1610" s="243"/>
      <c r="P1610" s="243"/>
      <c r="Q1610" s="243"/>
      <c r="R1610" s="243"/>
      <c r="S1610" s="243"/>
      <c r="T1610" s="24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45" t="s">
        <v>186</v>
      </c>
      <c r="AU1610" s="245" t="s">
        <v>78</v>
      </c>
      <c r="AV1610" s="14" t="s">
        <v>78</v>
      </c>
      <c r="AW1610" s="14" t="s">
        <v>188</v>
      </c>
      <c r="AX1610" s="14" t="s">
        <v>68</v>
      </c>
      <c r="AY1610" s="245" t="s">
        <v>175</v>
      </c>
    </row>
    <row r="1611" s="14" customFormat="1">
      <c r="A1611" s="14"/>
      <c r="B1611" s="235"/>
      <c r="C1611" s="236"/>
      <c r="D1611" s="226" t="s">
        <v>186</v>
      </c>
      <c r="E1611" s="237" t="s">
        <v>19</v>
      </c>
      <c r="F1611" s="238" t="s">
        <v>1690</v>
      </c>
      <c r="G1611" s="236"/>
      <c r="H1611" s="239">
        <v>5.1999999999999993</v>
      </c>
      <c r="I1611" s="240"/>
      <c r="J1611" s="236"/>
      <c r="K1611" s="236"/>
      <c r="L1611" s="241"/>
      <c r="M1611" s="242"/>
      <c r="N1611" s="243"/>
      <c r="O1611" s="243"/>
      <c r="P1611" s="243"/>
      <c r="Q1611" s="243"/>
      <c r="R1611" s="243"/>
      <c r="S1611" s="243"/>
      <c r="T1611" s="24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45" t="s">
        <v>186</v>
      </c>
      <c r="AU1611" s="245" t="s">
        <v>78</v>
      </c>
      <c r="AV1611" s="14" t="s">
        <v>78</v>
      </c>
      <c r="AW1611" s="14" t="s">
        <v>188</v>
      </c>
      <c r="AX1611" s="14" t="s">
        <v>68</v>
      </c>
      <c r="AY1611" s="245" t="s">
        <v>175</v>
      </c>
    </row>
    <row r="1612" s="14" customFormat="1">
      <c r="A1612" s="14"/>
      <c r="B1612" s="235"/>
      <c r="C1612" s="236"/>
      <c r="D1612" s="226" t="s">
        <v>186</v>
      </c>
      <c r="E1612" s="237" t="s">
        <v>19</v>
      </c>
      <c r="F1612" s="238" t="s">
        <v>1691</v>
      </c>
      <c r="G1612" s="236"/>
      <c r="H1612" s="239">
        <v>12.513</v>
      </c>
      <c r="I1612" s="240"/>
      <c r="J1612" s="236"/>
      <c r="K1612" s="236"/>
      <c r="L1612" s="241"/>
      <c r="M1612" s="242"/>
      <c r="N1612" s="243"/>
      <c r="O1612" s="243"/>
      <c r="P1612" s="243"/>
      <c r="Q1612" s="243"/>
      <c r="R1612" s="243"/>
      <c r="S1612" s="243"/>
      <c r="T1612" s="24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45" t="s">
        <v>186</v>
      </c>
      <c r="AU1612" s="245" t="s">
        <v>78</v>
      </c>
      <c r="AV1612" s="14" t="s">
        <v>78</v>
      </c>
      <c r="AW1612" s="14" t="s">
        <v>188</v>
      </c>
      <c r="AX1612" s="14" t="s">
        <v>68</v>
      </c>
      <c r="AY1612" s="245" t="s">
        <v>175</v>
      </c>
    </row>
    <row r="1613" s="14" customFormat="1">
      <c r="A1613" s="14"/>
      <c r="B1613" s="235"/>
      <c r="C1613" s="236"/>
      <c r="D1613" s="226" t="s">
        <v>186</v>
      </c>
      <c r="E1613" s="237" t="s">
        <v>19</v>
      </c>
      <c r="F1613" s="238" t="s">
        <v>1692</v>
      </c>
      <c r="G1613" s="236"/>
      <c r="H1613" s="239">
        <v>6.5259999999999998</v>
      </c>
      <c r="I1613" s="240"/>
      <c r="J1613" s="236"/>
      <c r="K1613" s="236"/>
      <c r="L1613" s="241"/>
      <c r="M1613" s="242"/>
      <c r="N1613" s="243"/>
      <c r="O1613" s="243"/>
      <c r="P1613" s="243"/>
      <c r="Q1613" s="243"/>
      <c r="R1613" s="243"/>
      <c r="S1613" s="243"/>
      <c r="T1613" s="24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45" t="s">
        <v>186</v>
      </c>
      <c r="AU1613" s="245" t="s">
        <v>78</v>
      </c>
      <c r="AV1613" s="14" t="s">
        <v>78</v>
      </c>
      <c r="AW1613" s="14" t="s">
        <v>188</v>
      </c>
      <c r="AX1613" s="14" t="s">
        <v>68</v>
      </c>
      <c r="AY1613" s="245" t="s">
        <v>175</v>
      </c>
    </row>
    <row r="1614" s="14" customFormat="1">
      <c r="A1614" s="14"/>
      <c r="B1614" s="235"/>
      <c r="C1614" s="236"/>
      <c r="D1614" s="226" t="s">
        <v>186</v>
      </c>
      <c r="E1614" s="237" t="s">
        <v>19</v>
      </c>
      <c r="F1614" s="238" t="s">
        <v>1693</v>
      </c>
      <c r="G1614" s="236"/>
      <c r="H1614" s="239">
        <v>2.29</v>
      </c>
      <c r="I1614" s="240"/>
      <c r="J1614" s="236"/>
      <c r="K1614" s="236"/>
      <c r="L1614" s="241"/>
      <c r="M1614" s="242"/>
      <c r="N1614" s="243"/>
      <c r="O1614" s="243"/>
      <c r="P1614" s="243"/>
      <c r="Q1614" s="243"/>
      <c r="R1614" s="243"/>
      <c r="S1614" s="243"/>
      <c r="T1614" s="24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45" t="s">
        <v>186</v>
      </c>
      <c r="AU1614" s="245" t="s">
        <v>78</v>
      </c>
      <c r="AV1614" s="14" t="s">
        <v>78</v>
      </c>
      <c r="AW1614" s="14" t="s">
        <v>188</v>
      </c>
      <c r="AX1614" s="14" t="s">
        <v>68</v>
      </c>
      <c r="AY1614" s="245" t="s">
        <v>175</v>
      </c>
    </row>
    <row r="1615" s="14" customFormat="1">
      <c r="A1615" s="14"/>
      <c r="B1615" s="235"/>
      <c r="C1615" s="236"/>
      <c r="D1615" s="226" t="s">
        <v>186</v>
      </c>
      <c r="E1615" s="237" t="s">
        <v>19</v>
      </c>
      <c r="F1615" s="238" t="s">
        <v>1694</v>
      </c>
      <c r="G1615" s="236"/>
      <c r="H1615" s="239">
        <v>2.98</v>
      </c>
      <c r="I1615" s="240"/>
      <c r="J1615" s="236"/>
      <c r="K1615" s="236"/>
      <c r="L1615" s="241"/>
      <c r="M1615" s="242"/>
      <c r="N1615" s="243"/>
      <c r="O1615" s="243"/>
      <c r="P1615" s="243"/>
      <c r="Q1615" s="243"/>
      <c r="R1615" s="243"/>
      <c r="S1615" s="243"/>
      <c r="T1615" s="24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45" t="s">
        <v>186</v>
      </c>
      <c r="AU1615" s="245" t="s">
        <v>78</v>
      </c>
      <c r="AV1615" s="14" t="s">
        <v>78</v>
      </c>
      <c r="AW1615" s="14" t="s">
        <v>188</v>
      </c>
      <c r="AX1615" s="14" t="s">
        <v>68</v>
      </c>
      <c r="AY1615" s="245" t="s">
        <v>175</v>
      </c>
    </row>
    <row r="1616" s="14" customFormat="1">
      <c r="A1616" s="14"/>
      <c r="B1616" s="235"/>
      <c r="C1616" s="236"/>
      <c r="D1616" s="226" t="s">
        <v>186</v>
      </c>
      <c r="E1616" s="237" t="s">
        <v>19</v>
      </c>
      <c r="F1616" s="238" t="s">
        <v>1695</v>
      </c>
      <c r="G1616" s="236"/>
      <c r="H1616" s="239">
        <v>8.5009999999999994</v>
      </c>
      <c r="I1616" s="240"/>
      <c r="J1616" s="236"/>
      <c r="K1616" s="236"/>
      <c r="L1616" s="241"/>
      <c r="M1616" s="242"/>
      <c r="N1616" s="243"/>
      <c r="O1616" s="243"/>
      <c r="P1616" s="243"/>
      <c r="Q1616" s="243"/>
      <c r="R1616" s="243"/>
      <c r="S1616" s="243"/>
      <c r="T1616" s="24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45" t="s">
        <v>186</v>
      </c>
      <c r="AU1616" s="245" t="s">
        <v>78</v>
      </c>
      <c r="AV1616" s="14" t="s">
        <v>78</v>
      </c>
      <c r="AW1616" s="14" t="s">
        <v>188</v>
      </c>
      <c r="AX1616" s="14" t="s">
        <v>68</v>
      </c>
      <c r="AY1616" s="245" t="s">
        <v>175</v>
      </c>
    </row>
    <row r="1617" s="14" customFormat="1">
      <c r="A1617" s="14"/>
      <c r="B1617" s="235"/>
      <c r="C1617" s="236"/>
      <c r="D1617" s="226" t="s">
        <v>186</v>
      </c>
      <c r="E1617" s="237" t="s">
        <v>19</v>
      </c>
      <c r="F1617" s="238" t="s">
        <v>1696</v>
      </c>
      <c r="G1617" s="236"/>
      <c r="H1617" s="239">
        <v>17.016000000000002</v>
      </c>
      <c r="I1617" s="240"/>
      <c r="J1617" s="236"/>
      <c r="K1617" s="236"/>
      <c r="L1617" s="241"/>
      <c r="M1617" s="242"/>
      <c r="N1617" s="243"/>
      <c r="O1617" s="243"/>
      <c r="P1617" s="243"/>
      <c r="Q1617" s="243"/>
      <c r="R1617" s="243"/>
      <c r="S1617" s="243"/>
      <c r="T1617" s="24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45" t="s">
        <v>186</v>
      </c>
      <c r="AU1617" s="245" t="s">
        <v>78</v>
      </c>
      <c r="AV1617" s="14" t="s">
        <v>78</v>
      </c>
      <c r="AW1617" s="14" t="s">
        <v>188</v>
      </c>
      <c r="AX1617" s="14" t="s">
        <v>68</v>
      </c>
      <c r="AY1617" s="245" t="s">
        <v>175</v>
      </c>
    </row>
    <row r="1618" s="14" customFormat="1">
      <c r="A1618" s="14"/>
      <c r="B1618" s="235"/>
      <c r="C1618" s="236"/>
      <c r="D1618" s="226" t="s">
        <v>186</v>
      </c>
      <c r="E1618" s="237" t="s">
        <v>19</v>
      </c>
      <c r="F1618" s="238" t="s">
        <v>1697</v>
      </c>
      <c r="G1618" s="236"/>
      <c r="H1618" s="239">
        <v>2.194</v>
      </c>
      <c r="I1618" s="240"/>
      <c r="J1618" s="236"/>
      <c r="K1618" s="236"/>
      <c r="L1618" s="241"/>
      <c r="M1618" s="242"/>
      <c r="N1618" s="243"/>
      <c r="O1618" s="243"/>
      <c r="P1618" s="243"/>
      <c r="Q1618" s="243"/>
      <c r="R1618" s="243"/>
      <c r="S1618" s="243"/>
      <c r="T1618" s="24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45" t="s">
        <v>186</v>
      </c>
      <c r="AU1618" s="245" t="s">
        <v>78</v>
      </c>
      <c r="AV1618" s="14" t="s">
        <v>78</v>
      </c>
      <c r="AW1618" s="14" t="s">
        <v>188</v>
      </c>
      <c r="AX1618" s="14" t="s">
        <v>68</v>
      </c>
      <c r="AY1618" s="245" t="s">
        <v>175</v>
      </c>
    </row>
    <row r="1619" s="14" customFormat="1">
      <c r="A1619" s="14"/>
      <c r="B1619" s="235"/>
      <c r="C1619" s="236"/>
      <c r="D1619" s="226" t="s">
        <v>186</v>
      </c>
      <c r="E1619" s="237" t="s">
        <v>19</v>
      </c>
      <c r="F1619" s="238" t="s">
        <v>1698</v>
      </c>
      <c r="G1619" s="236"/>
      <c r="H1619" s="239">
        <v>1.2279999999999998</v>
      </c>
      <c r="I1619" s="240"/>
      <c r="J1619" s="236"/>
      <c r="K1619" s="236"/>
      <c r="L1619" s="241"/>
      <c r="M1619" s="242"/>
      <c r="N1619" s="243"/>
      <c r="O1619" s="243"/>
      <c r="P1619" s="243"/>
      <c r="Q1619" s="243"/>
      <c r="R1619" s="243"/>
      <c r="S1619" s="243"/>
      <c r="T1619" s="24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45" t="s">
        <v>186</v>
      </c>
      <c r="AU1619" s="245" t="s">
        <v>78</v>
      </c>
      <c r="AV1619" s="14" t="s">
        <v>78</v>
      </c>
      <c r="AW1619" s="14" t="s">
        <v>188</v>
      </c>
      <c r="AX1619" s="14" t="s">
        <v>68</v>
      </c>
      <c r="AY1619" s="245" t="s">
        <v>175</v>
      </c>
    </row>
    <row r="1620" s="13" customFormat="1">
      <c r="A1620" s="13"/>
      <c r="B1620" s="224"/>
      <c r="C1620" s="225"/>
      <c r="D1620" s="226" t="s">
        <v>186</v>
      </c>
      <c r="E1620" s="227" t="s">
        <v>19</v>
      </c>
      <c r="F1620" s="228" t="s">
        <v>189</v>
      </c>
      <c r="G1620" s="225"/>
      <c r="H1620" s="227" t="s">
        <v>19</v>
      </c>
      <c r="I1620" s="229"/>
      <c r="J1620" s="225"/>
      <c r="K1620" s="225"/>
      <c r="L1620" s="230"/>
      <c r="M1620" s="231"/>
      <c r="N1620" s="232"/>
      <c r="O1620" s="232"/>
      <c r="P1620" s="232"/>
      <c r="Q1620" s="232"/>
      <c r="R1620" s="232"/>
      <c r="S1620" s="232"/>
      <c r="T1620" s="23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34" t="s">
        <v>186</v>
      </c>
      <c r="AU1620" s="234" t="s">
        <v>78</v>
      </c>
      <c r="AV1620" s="13" t="s">
        <v>76</v>
      </c>
      <c r="AW1620" s="13" t="s">
        <v>188</v>
      </c>
      <c r="AX1620" s="13" t="s">
        <v>68</v>
      </c>
      <c r="AY1620" s="234" t="s">
        <v>175</v>
      </c>
    </row>
    <row r="1621" s="13" customFormat="1">
      <c r="A1621" s="13"/>
      <c r="B1621" s="224"/>
      <c r="C1621" s="225"/>
      <c r="D1621" s="226" t="s">
        <v>186</v>
      </c>
      <c r="E1621" s="227" t="s">
        <v>19</v>
      </c>
      <c r="F1621" s="228" t="s">
        <v>428</v>
      </c>
      <c r="G1621" s="225"/>
      <c r="H1621" s="227" t="s">
        <v>19</v>
      </c>
      <c r="I1621" s="229"/>
      <c r="J1621" s="225"/>
      <c r="K1621" s="225"/>
      <c r="L1621" s="230"/>
      <c r="M1621" s="231"/>
      <c r="N1621" s="232"/>
      <c r="O1621" s="232"/>
      <c r="P1621" s="232"/>
      <c r="Q1621" s="232"/>
      <c r="R1621" s="232"/>
      <c r="S1621" s="232"/>
      <c r="T1621" s="23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34" t="s">
        <v>186</v>
      </c>
      <c r="AU1621" s="234" t="s">
        <v>78</v>
      </c>
      <c r="AV1621" s="13" t="s">
        <v>76</v>
      </c>
      <c r="AW1621" s="13" t="s">
        <v>188</v>
      </c>
      <c r="AX1621" s="13" t="s">
        <v>68</v>
      </c>
      <c r="AY1621" s="234" t="s">
        <v>175</v>
      </c>
    </row>
    <row r="1622" s="14" customFormat="1">
      <c r="A1622" s="14"/>
      <c r="B1622" s="235"/>
      <c r="C1622" s="236"/>
      <c r="D1622" s="226" t="s">
        <v>186</v>
      </c>
      <c r="E1622" s="237" t="s">
        <v>19</v>
      </c>
      <c r="F1622" s="238" t="s">
        <v>1699</v>
      </c>
      <c r="G1622" s="236"/>
      <c r="H1622" s="239">
        <v>8.4000000000000021</v>
      </c>
      <c r="I1622" s="240"/>
      <c r="J1622" s="236"/>
      <c r="K1622" s="236"/>
      <c r="L1622" s="241"/>
      <c r="M1622" s="242"/>
      <c r="N1622" s="243"/>
      <c r="O1622" s="243"/>
      <c r="P1622" s="243"/>
      <c r="Q1622" s="243"/>
      <c r="R1622" s="243"/>
      <c r="S1622" s="243"/>
      <c r="T1622" s="24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45" t="s">
        <v>186</v>
      </c>
      <c r="AU1622" s="245" t="s">
        <v>78</v>
      </c>
      <c r="AV1622" s="14" t="s">
        <v>78</v>
      </c>
      <c r="AW1622" s="14" t="s">
        <v>188</v>
      </c>
      <c r="AX1622" s="14" t="s">
        <v>68</v>
      </c>
      <c r="AY1622" s="245" t="s">
        <v>175</v>
      </c>
    </row>
    <row r="1623" s="14" customFormat="1">
      <c r="A1623" s="14"/>
      <c r="B1623" s="235"/>
      <c r="C1623" s="236"/>
      <c r="D1623" s="226" t="s">
        <v>186</v>
      </c>
      <c r="E1623" s="237" t="s">
        <v>19</v>
      </c>
      <c r="F1623" s="238" t="s">
        <v>1700</v>
      </c>
      <c r="G1623" s="236"/>
      <c r="H1623" s="239">
        <v>18.847999999999999</v>
      </c>
      <c r="I1623" s="240"/>
      <c r="J1623" s="236"/>
      <c r="K1623" s="236"/>
      <c r="L1623" s="241"/>
      <c r="M1623" s="242"/>
      <c r="N1623" s="243"/>
      <c r="O1623" s="243"/>
      <c r="P1623" s="243"/>
      <c r="Q1623" s="243"/>
      <c r="R1623" s="243"/>
      <c r="S1623" s="243"/>
      <c r="T1623" s="24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45" t="s">
        <v>186</v>
      </c>
      <c r="AU1623" s="245" t="s">
        <v>78</v>
      </c>
      <c r="AV1623" s="14" t="s">
        <v>78</v>
      </c>
      <c r="AW1623" s="14" t="s">
        <v>188</v>
      </c>
      <c r="AX1623" s="14" t="s">
        <v>68</v>
      </c>
      <c r="AY1623" s="245" t="s">
        <v>175</v>
      </c>
    </row>
    <row r="1624" s="14" customFormat="1">
      <c r="A1624" s="14"/>
      <c r="B1624" s="235"/>
      <c r="C1624" s="236"/>
      <c r="D1624" s="226" t="s">
        <v>186</v>
      </c>
      <c r="E1624" s="237" t="s">
        <v>19</v>
      </c>
      <c r="F1624" s="238" t="s">
        <v>1701</v>
      </c>
      <c r="G1624" s="236"/>
      <c r="H1624" s="239">
        <v>2.8800000000000003</v>
      </c>
      <c r="I1624" s="240"/>
      <c r="J1624" s="236"/>
      <c r="K1624" s="236"/>
      <c r="L1624" s="241"/>
      <c r="M1624" s="242"/>
      <c r="N1624" s="243"/>
      <c r="O1624" s="243"/>
      <c r="P1624" s="243"/>
      <c r="Q1624" s="243"/>
      <c r="R1624" s="243"/>
      <c r="S1624" s="243"/>
      <c r="T1624" s="24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45" t="s">
        <v>186</v>
      </c>
      <c r="AU1624" s="245" t="s">
        <v>78</v>
      </c>
      <c r="AV1624" s="14" t="s">
        <v>78</v>
      </c>
      <c r="AW1624" s="14" t="s">
        <v>188</v>
      </c>
      <c r="AX1624" s="14" t="s">
        <v>68</v>
      </c>
      <c r="AY1624" s="245" t="s">
        <v>175</v>
      </c>
    </row>
    <row r="1625" s="14" customFormat="1">
      <c r="A1625" s="14"/>
      <c r="B1625" s="235"/>
      <c r="C1625" s="236"/>
      <c r="D1625" s="226" t="s">
        <v>186</v>
      </c>
      <c r="E1625" s="237" t="s">
        <v>19</v>
      </c>
      <c r="F1625" s="238" t="s">
        <v>1702</v>
      </c>
      <c r="G1625" s="236"/>
      <c r="H1625" s="239">
        <v>1.8280000000000003</v>
      </c>
      <c r="I1625" s="240"/>
      <c r="J1625" s="236"/>
      <c r="K1625" s="236"/>
      <c r="L1625" s="241"/>
      <c r="M1625" s="242"/>
      <c r="N1625" s="243"/>
      <c r="O1625" s="243"/>
      <c r="P1625" s="243"/>
      <c r="Q1625" s="243"/>
      <c r="R1625" s="243"/>
      <c r="S1625" s="243"/>
      <c r="T1625" s="24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45" t="s">
        <v>186</v>
      </c>
      <c r="AU1625" s="245" t="s">
        <v>78</v>
      </c>
      <c r="AV1625" s="14" t="s">
        <v>78</v>
      </c>
      <c r="AW1625" s="14" t="s">
        <v>188</v>
      </c>
      <c r="AX1625" s="14" t="s">
        <v>68</v>
      </c>
      <c r="AY1625" s="245" t="s">
        <v>175</v>
      </c>
    </row>
    <row r="1626" s="14" customFormat="1">
      <c r="A1626" s="14"/>
      <c r="B1626" s="235"/>
      <c r="C1626" s="236"/>
      <c r="D1626" s="226" t="s">
        <v>186</v>
      </c>
      <c r="E1626" s="237" t="s">
        <v>19</v>
      </c>
      <c r="F1626" s="238" t="s">
        <v>1703</v>
      </c>
      <c r="G1626" s="236"/>
      <c r="H1626" s="239">
        <v>2.6120000000000001</v>
      </c>
      <c r="I1626" s="240"/>
      <c r="J1626" s="236"/>
      <c r="K1626" s="236"/>
      <c r="L1626" s="241"/>
      <c r="M1626" s="242"/>
      <c r="N1626" s="243"/>
      <c r="O1626" s="243"/>
      <c r="P1626" s="243"/>
      <c r="Q1626" s="243"/>
      <c r="R1626" s="243"/>
      <c r="S1626" s="243"/>
      <c r="T1626" s="24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45" t="s">
        <v>186</v>
      </c>
      <c r="AU1626" s="245" t="s">
        <v>78</v>
      </c>
      <c r="AV1626" s="14" t="s">
        <v>78</v>
      </c>
      <c r="AW1626" s="14" t="s">
        <v>188</v>
      </c>
      <c r="AX1626" s="14" t="s">
        <v>68</v>
      </c>
      <c r="AY1626" s="245" t="s">
        <v>175</v>
      </c>
    </row>
    <row r="1627" s="14" customFormat="1">
      <c r="A1627" s="14"/>
      <c r="B1627" s="235"/>
      <c r="C1627" s="236"/>
      <c r="D1627" s="226" t="s">
        <v>186</v>
      </c>
      <c r="E1627" s="237" t="s">
        <v>19</v>
      </c>
      <c r="F1627" s="238" t="s">
        <v>1704</v>
      </c>
      <c r="G1627" s="236"/>
      <c r="H1627" s="239">
        <v>16.486000000000001</v>
      </c>
      <c r="I1627" s="240"/>
      <c r="J1627" s="236"/>
      <c r="K1627" s="236"/>
      <c r="L1627" s="241"/>
      <c r="M1627" s="242"/>
      <c r="N1627" s="243"/>
      <c r="O1627" s="243"/>
      <c r="P1627" s="243"/>
      <c r="Q1627" s="243"/>
      <c r="R1627" s="243"/>
      <c r="S1627" s="243"/>
      <c r="T1627" s="24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45" t="s">
        <v>186</v>
      </c>
      <c r="AU1627" s="245" t="s">
        <v>78</v>
      </c>
      <c r="AV1627" s="14" t="s">
        <v>78</v>
      </c>
      <c r="AW1627" s="14" t="s">
        <v>188</v>
      </c>
      <c r="AX1627" s="14" t="s">
        <v>68</v>
      </c>
      <c r="AY1627" s="245" t="s">
        <v>175</v>
      </c>
    </row>
    <row r="1628" s="15" customFormat="1">
      <c r="A1628" s="15"/>
      <c r="B1628" s="246"/>
      <c r="C1628" s="247"/>
      <c r="D1628" s="226" t="s">
        <v>186</v>
      </c>
      <c r="E1628" s="248" t="s">
        <v>19</v>
      </c>
      <c r="F1628" s="249" t="s">
        <v>191</v>
      </c>
      <c r="G1628" s="247"/>
      <c r="H1628" s="250">
        <v>148.49000000000001</v>
      </c>
      <c r="I1628" s="251"/>
      <c r="J1628" s="247"/>
      <c r="K1628" s="247"/>
      <c r="L1628" s="252"/>
      <c r="M1628" s="253"/>
      <c r="N1628" s="254"/>
      <c r="O1628" s="254"/>
      <c r="P1628" s="254"/>
      <c r="Q1628" s="254"/>
      <c r="R1628" s="254"/>
      <c r="S1628" s="254"/>
      <c r="T1628" s="25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56" t="s">
        <v>186</v>
      </c>
      <c r="AU1628" s="256" t="s">
        <v>78</v>
      </c>
      <c r="AV1628" s="15" t="s">
        <v>182</v>
      </c>
      <c r="AW1628" s="15" t="s">
        <v>188</v>
      </c>
      <c r="AX1628" s="15" t="s">
        <v>76</v>
      </c>
      <c r="AY1628" s="256" t="s">
        <v>175</v>
      </c>
    </row>
    <row r="1629" s="2" customFormat="1" ht="33" customHeight="1">
      <c r="A1629" s="40"/>
      <c r="B1629" s="41"/>
      <c r="C1629" s="206" t="s">
        <v>1705</v>
      </c>
      <c r="D1629" s="206" t="s">
        <v>177</v>
      </c>
      <c r="E1629" s="207" t="s">
        <v>1706</v>
      </c>
      <c r="F1629" s="208" t="s">
        <v>1707</v>
      </c>
      <c r="G1629" s="209" t="s">
        <v>265</v>
      </c>
      <c r="H1629" s="210">
        <v>11.025</v>
      </c>
      <c r="I1629" s="211"/>
      <c r="J1629" s="212">
        <f>ROUND(I1629*H1629,2)</f>
        <v>0</v>
      </c>
      <c r="K1629" s="208" t="s">
        <v>181</v>
      </c>
      <c r="L1629" s="46"/>
      <c r="M1629" s="213" t="s">
        <v>19</v>
      </c>
      <c r="N1629" s="214" t="s">
        <v>39</v>
      </c>
      <c r="O1629" s="86"/>
      <c r="P1629" s="215">
        <f>O1629*H1629</f>
        <v>0</v>
      </c>
      <c r="Q1629" s="215">
        <v>0</v>
      </c>
      <c r="R1629" s="215">
        <f>Q1629*H1629</f>
        <v>0</v>
      </c>
      <c r="S1629" s="215">
        <v>0</v>
      </c>
      <c r="T1629" s="216">
        <f>S1629*H1629</f>
        <v>0</v>
      </c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R1629" s="217" t="s">
        <v>297</v>
      </c>
      <c r="AT1629" s="217" t="s">
        <v>177</v>
      </c>
      <c r="AU1629" s="217" t="s">
        <v>78</v>
      </c>
      <c r="AY1629" s="19" t="s">
        <v>175</v>
      </c>
      <c r="BE1629" s="218">
        <f>IF(N1629="základní",J1629,0)</f>
        <v>0</v>
      </c>
      <c r="BF1629" s="218">
        <f>IF(N1629="snížená",J1629,0)</f>
        <v>0</v>
      </c>
      <c r="BG1629" s="218">
        <f>IF(N1629="zákl. přenesená",J1629,0)</f>
        <v>0</v>
      </c>
      <c r="BH1629" s="218">
        <f>IF(N1629="sníž. přenesená",J1629,0)</f>
        <v>0</v>
      </c>
      <c r="BI1629" s="218">
        <f>IF(N1629="nulová",J1629,0)</f>
        <v>0</v>
      </c>
      <c r="BJ1629" s="19" t="s">
        <v>76</v>
      </c>
      <c r="BK1629" s="218">
        <f>ROUND(I1629*H1629,2)</f>
        <v>0</v>
      </c>
      <c r="BL1629" s="19" t="s">
        <v>297</v>
      </c>
      <c r="BM1629" s="217" t="s">
        <v>1708</v>
      </c>
    </row>
    <row r="1630" s="2" customFormat="1">
      <c r="A1630" s="40"/>
      <c r="B1630" s="41"/>
      <c r="C1630" s="42"/>
      <c r="D1630" s="219" t="s">
        <v>184</v>
      </c>
      <c r="E1630" s="42"/>
      <c r="F1630" s="220" t="s">
        <v>1709</v>
      </c>
      <c r="G1630" s="42"/>
      <c r="H1630" s="42"/>
      <c r="I1630" s="221"/>
      <c r="J1630" s="42"/>
      <c r="K1630" s="42"/>
      <c r="L1630" s="46"/>
      <c r="M1630" s="222"/>
      <c r="N1630" s="223"/>
      <c r="O1630" s="86"/>
      <c r="P1630" s="86"/>
      <c r="Q1630" s="86"/>
      <c r="R1630" s="86"/>
      <c r="S1630" s="86"/>
      <c r="T1630" s="87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T1630" s="19" t="s">
        <v>184</v>
      </c>
      <c r="AU1630" s="19" t="s">
        <v>78</v>
      </c>
    </row>
    <row r="1631" s="12" customFormat="1" ht="22.8" customHeight="1">
      <c r="A1631" s="12"/>
      <c r="B1631" s="190"/>
      <c r="C1631" s="191"/>
      <c r="D1631" s="192" t="s">
        <v>67</v>
      </c>
      <c r="E1631" s="204" t="s">
        <v>1710</v>
      </c>
      <c r="F1631" s="204" t="s">
        <v>1711</v>
      </c>
      <c r="G1631" s="191"/>
      <c r="H1631" s="191"/>
      <c r="I1631" s="194"/>
      <c r="J1631" s="205">
        <f>BK1631</f>
        <v>0</v>
      </c>
      <c r="K1631" s="191"/>
      <c r="L1631" s="196"/>
      <c r="M1631" s="197"/>
      <c r="N1631" s="198"/>
      <c r="O1631" s="198"/>
      <c r="P1631" s="199">
        <f>SUM(P1632:P1688)</f>
        <v>0</v>
      </c>
      <c r="Q1631" s="198"/>
      <c r="R1631" s="199">
        <f>SUM(R1632:R1688)</f>
        <v>0</v>
      </c>
      <c r="S1631" s="198"/>
      <c r="T1631" s="200">
        <f>SUM(T1632:T1688)</f>
        <v>0</v>
      </c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R1631" s="201" t="s">
        <v>78</v>
      </c>
      <c r="AT1631" s="202" t="s">
        <v>67</v>
      </c>
      <c r="AU1631" s="202" t="s">
        <v>76</v>
      </c>
      <c r="AY1631" s="201" t="s">
        <v>175</v>
      </c>
      <c r="BK1631" s="203">
        <f>SUM(BK1632:BK1688)</f>
        <v>0</v>
      </c>
    </row>
    <row r="1632" s="2" customFormat="1" ht="24.15" customHeight="1">
      <c r="A1632" s="40"/>
      <c r="B1632" s="41"/>
      <c r="C1632" s="206" t="s">
        <v>1712</v>
      </c>
      <c r="D1632" s="206" t="s">
        <v>177</v>
      </c>
      <c r="E1632" s="207" t="s">
        <v>1713</v>
      </c>
      <c r="F1632" s="208" t="s">
        <v>1714</v>
      </c>
      <c r="G1632" s="209" t="s">
        <v>180</v>
      </c>
      <c r="H1632" s="210">
        <v>530.44600000000003</v>
      </c>
      <c r="I1632" s="211"/>
      <c r="J1632" s="212">
        <f>ROUND(I1632*H1632,2)</f>
        <v>0</v>
      </c>
      <c r="K1632" s="208" t="s">
        <v>181</v>
      </c>
      <c r="L1632" s="46"/>
      <c r="M1632" s="213" t="s">
        <v>19</v>
      </c>
      <c r="N1632" s="214" t="s">
        <v>39</v>
      </c>
      <c r="O1632" s="86"/>
      <c r="P1632" s="215">
        <f>O1632*H1632</f>
        <v>0</v>
      </c>
      <c r="Q1632" s="215">
        <v>0</v>
      </c>
      <c r="R1632" s="215">
        <f>Q1632*H1632</f>
        <v>0</v>
      </c>
      <c r="S1632" s="215">
        <v>0</v>
      </c>
      <c r="T1632" s="216">
        <f>S1632*H1632</f>
        <v>0</v>
      </c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R1632" s="217" t="s">
        <v>297</v>
      </c>
      <c r="AT1632" s="217" t="s">
        <v>177</v>
      </c>
      <c r="AU1632" s="217" t="s">
        <v>78</v>
      </c>
      <c r="AY1632" s="19" t="s">
        <v>175</v>
      </c>
      <c r="BE1632" s="218">
        <f>IF(N1632="základní",J1632,0)</f>
        <v>0</v>
      </c>
      <c r="BF1632" s="218">
        <f>IF(N1632="snížená",J1632,0)</f>
        <v>0</v>
      </c>
      <c r="BG1632" s="218">
        <f>IF(N1632="zákl. přenesená",J1632,0)</f>
        <v>0</v>
      </c>
      <c r="BH1632" s="218">
        <f>IF(N1632="sníž. přenesená",J1632,0)</f>
        <v>0</v>
      </c>
      <c r="BI1632" s="218">
        <f>IF(N1632="nulová",J1632,0)</f>
        <v>0</v>
      </c>
      <c r="BJ1632" s="19" t="s">
        <v>76</v>
      </c>
      <c r="BK1632" s="218">
        <f>ROUND(I1632*H1632,2)</f>
        <v>0</v>
      </c>
      <c r="BL1632" s="19" t="s">
        <v>297</v>
      </c>
      <c r="BM1632" s="217" t="s">
        <v>1715</v>
      </c>
    </row>
    <row r="1633" s="2" customFormat="1">
      <c r="A1633" s="40"/>
      <c r="B1633" s="41"/>
      <c r="C1633" s="42"/>
      <c r="D1633" s="219" t="s">
        <v>184</v>
      </c>
      <c r="E1633" s="42"/>
      <c r="F1633" s="220" t="s">
        <v>1716</v>
      </c>
      <c r="G1633" s="42"/>
      <c r="H1633" s="42"/>
      <c r="I1633" s="221"/>
      <c r="J1633" s="42"/>
      <c r="K1633" s="42"/>
      <c r="L1633" s="46"/>
      <c r="M1633" s="222"/>
      <c r="N1633" s="223"/>
      <c r="O1633" s="86"/>
      <c r="P1633" s="86"/>
      <c r="Q1633" s="86"/>
      <c r="R1633" s="86"/>
      <c r="S1633" s="86"/>
      <c r="T1633" s="87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T1633" s="19" t="s">
        <v>184</v>
      </c>
      <c r="AU1633" s="19" t="s">
        <v>78</v>
      </c>
    </row>
    <row r="1634" s="2" customFormat="1" ht="24.15" customHeight="1">
      <c r="A1634" s="40"/>
      <c r="B1634" s="41"/>
      <c r="C1634" s="206" t="s">
        <v>1717</v>
      </c>
      <c r="D1634" s="206" t="s">
        <v>177</v>
      </c>
      <c r="E1634" s="207" t="s">
        <v>1718</v>
      </c>
      <c r="F1634" s="208" t="s">
        <v>1719</v>
      </c>
      <c r="G1634" s="209" t="s">
        <v>180</v>
      </c>
      <c r="H1634" s="210">
        <v>132.25</v>
      </c>
      <c r="I1634" s="211"/>
      <c r="J1634" s="212">
        <f>ROUND(I1634*H1634,2)</f>
        <v>0</v>
      </c>
      <c r="K1634" s="208" t="s">
        <v>181</v>
      </c>
      <c r="L1634" s="46"/>
      <c r="M1634" s="213" t="s">
        <v>19</v>
      </c>
      <c r="N1634" s="214" t="s">
        <v>39</v>
      </c>
      <c r="O1634" s="86"/>
      <c r="P1634" s="215">
        <f>O1634*H1634</f>
        <v>0</v>
      </c>
      <c r="Q1634" s="215">
        <v>0</v>
      </c>
      <c r="R1634" s="215">
        <f>Q1634*H1634</f>
        <v>0</v>
      </c>
      <c r="S1634" s="215">
        <v>0</v>
      </c>
      <c r="T1634" s="216">
        <f>S1634*H1634</f>
        <v>0</v>
      </c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R1634" s="217" t="s">
        <v>297</v>
      </c>
      <c r="AT1634" s="217" t="s">
        <v>177</v>
      </c>
      <c r="AU1634" s="217" t="s">
        <v>78</v>
      </c>
      <c r="AY1634" s="19" t="s">
        <v>175</v>
      </c>
      <c r="BE1634" s="218">
        <f>IF(N1634="základní",J1634,0)</f>
        <v>0</v>
      </c>
      <c r="BF1634" s="218">
        <f>IF(N1634="snížená",J1634,0)</f>
        <v>0</v>
      </c>
      <c r="BG1634" s="218">
        <f>IF(N1634="zákl. přenesená",J1634,0)</f>
        <v>0</v>
      </c>
      <c r="BH1634" s="218">
        <f>IF(N1634="sníž. přenesená",J1634,0)</f>
        <v>0</v>
      </c>
      <c r="BI1634" s="218">
        <f>IF(N1634="nulová",J1634,0)</f>
        <v>0</v>
      </c>
      <c r="BJ1634" s="19" t="s">
        <v>76</v>
      </c>
      <c r="BK1634" s="218">
        <f>ROUND(I1634*H1634,2)</f>
        <v>0</v>
      </c>
      <c r="BL1634" s="19" t="s">
        <v>297</v>
      </c>
      <c r="BM1634" s="217" t="s">
        <v>1720</v>
      </c>
    </row>
    <row r="1635" s="2" customFormat="1">
      <c r="A1635" s="40"/>
      <c r="B1635" s="41"/>
      <c r="C1635" s="42"/>
      <c r="D1635" s="219" t="s">
        <v>184</v>
      </c>
      <c r="E1635" s="42"/>
      <c r="F1635" s="220" t="s">
        <v>1721</v>
      </c>
      <c r="G1635" s="42"/>
      <c r="H1635" s="42"/>
      <c r="I1635" s="221"/>
      <c r="J1635" s="42"/>
      <c r="K1635" s="42"/>
      <c r="L1635" s="46"/>
      <c r="M1635" s="222"/>
      <c r="N1635" s="223"/>
      <c r="O1635" s="86"/>
      <c r="P1635" s="86"/>
      <c r="Q1635" s="86"/>
      <c r="R1635" s="86"/>
      <c r="S1635" s="86"/>
      <c r="T1635" s="87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T1635" s="19" t="s">
        <v>184</v>
      </c>
      <c r="AU1635" s="19" t="s">
        <v>78</v>
      </c>
    </row>
    <row r="1636" s="13" customFormat="1">
      <c r="A1636" s="13"/>
      <c r="B1636" s="224"/>
      <c r="C1636" s="225"/>
      <c r="D1636" s="226" t="s">
        <v>186</v>
      </c>
      <c r="E1636" s="227" t="s">
        <v>19</v>
      </c>
      <c r="F1636" s="228" t="s">
        <v>187</v>
      </c>
      <c r="G1636" s="225"/>
      <c r="H1636" s="227" t="s">
        <v>19</v>
      </c>
      <c r="I1636" s="229"/>
      <c r="J1636" s="225"/>
      <c r="K1636" s="225"/>
      <c r="L1636" s="230"/>
      <c r="M1636" s="231"/>
      <c r="N1636" s="232"/>
      <c r="O1636" s="232"/>
      <c r="P1636" s="232"/>
      <c r="Q1636" s="232"/>
      <c r="R1636" s="232"/>
      <c r="S1636" s="232"/>
      <c r="T1636" s="23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4" t="s">
        <v>186</v>
      </c>
      <c r="AU1636" s="234" t="s">
        <v>78</v>
      </c>
      <c r="AV1636" s="13" t="s">
        <v>76</v>
      </c>
      <c r="AW1636" s="13" t="s">
        <v>188</v>
      </c>
      <c r="AX1636" s="13" t="s">
        <v>68</v>
      </c>
      <c r="AY1636" s="234" t="s">
        <v>175</v>
      </c>
    </row>
    <row r="1637" s="13" customFormat="1">
      <c r="A1637" s="13"/>
      <c r="B1637" s="224"/>
      <c r="C1637" s="225"/>
      <c r="D1637" s="226" t="s">
        <v>186</v>
      </c>
      <c r="E1637" s="227" t="s">
        <v>19</v>
      </c>
      <c r="F1637" s="228" t="s">
        <v>189</v>
      </c>
      <c r="G1637" s="225"/>
      <c r="H1637" s="227" t="s">
        <v>19</v>
      </c>
      <c r="I1637" s="229"/>
      <c r="J1637" s="225"/>
      <c r="K1637" s="225"/>
      <c r="L1637" s="230"/>
      <c r="M1637" s="231"/>
      <c r="N1637" s="232"/>
      <c r="O1637" s="232"/>
      <c r="P1637" s="232"/>
      <c r="Q1637" s="232"/>
      <c r="R1637" s="232"/>
      <c r="S1637" s="232"/>
      <c r="T1637" s="23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4" t="s">
        <v>186</v>
      </c>
      <c r="AU1637" s="234" t="s">
        <v>78</v>
      </c>
      <c r="AV1637" s="13" t="s">
        <v>76</v>
      </c>
      <c r="AW1637" s="13" t="s">
        <v>188</v>
      </c>
      <c r="AX1637" s="13" t="s">
        <v>68</v>
      </c>
      <c r="AY1637" s="234" t="s">
        <v>175</v>
      </c>
    </row>
    <row r="1638" s="13" customFormat="1">
      <c r="A1638" s="13"/>
      <c r="B1638" s="224"/>
      <c r="C1638" s="225"/>
      <c r="D1638" s="226" t="s">
        <v>186</v>
      </c>
      <c r="E1638" s="227" t="s">
        <v>19</v>
      </c>
      <c r="F1638" s="228" t="s">
        <v>1722</v>
      </c>
      <c r="G1638" s="225"/>
      <c r="H1638" s="227" t="s">
        <v>19</v>
      </c>
      <c r="I1638" s="229"/>
      <c r="J1638" s="225"/>
      <c r="K1638" s="225"/>
      <c r="L1638" s="230"/>
      <c r="M1638" s="231"/>
      <c r="N1638" s="232"/>
      <c r="O1638" s="232"/>
      <c r="P1638" s="232"/>
      <c r="Q1638" s="232"/>
      <c r="R1638" s="232"/>
      <c r="S1638" s="232"/>
      <c r="T1638" s="23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4" t="s">
        <v>186</v>
      </c>
      <c r="AU1638" s="234" t="s">
        <v>78</v>
      </c>
      <c r="AV1638" s="13" t="s">
        <v>76</v>
      </c>
      <c r="AW1638" s="13" t="s">
        <v>188</v>
      </c>
      <c r="AX1638" s="13" t="s">
        <v>68</v>
      </c>
      <c r="AY1638" s="234" t="s">
        <v>175</v>
      </c>
    </row>
    <row r="1639" s="14" customFormat="1">
      <c r="A1639" s="14"/>
      <c r="B1639" s="235"/>
      <c r="C1639" s="236"/>
      <c r="D1639" s="226" t="s">
        <v>186</v>
      </c>
      <c r="E1639" s="237" t="s">
        <v>19</v>
      </c>
      <c r="F1639" s="238" t="s">
        <v>1723</v>
      </c>
      <c r="G1639" s="236"/>
      <c r="H1639" s="239">
        <v>132.25</v>
      </c>
      <c r="I1639" s="240"/>
      <c r="J1639" s="236"/>
      <c r="K1639" s="236"/>
      <c r="L1639" s="241"/>
      <c r="M1639" s="242"/>
      <c r="N1639" s="243"/>
      <c r="O1639" s="243"/>
      <c r="P1639" s="243"/>
      <c r="Q1639" s="243"/>
      <c r="R1639" s="243"/>
      <c r="S1639" s="243"/>
      <c r="T1639" s="24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45" t="s">
        <v>186</v>
      </c>
      <c r="AU1639" s="245" t="s">
        <v>78</v>
      </c>
      <c r="AV1639" s="14" t="s">
        <v>78</v>
      </c>
      <c r="AW1639" s="14" t="s">
        <v>188</v>
      </c>
      <c r="AX1639" s="14" t="s">
        <v>68</v>
      </c>
      <c r="AY1639" s="245" t="s">
        <v>175</v>
      </c>
    </row>
    <row r="1640" s="15" customFormat="1">
      <c r="A1640" s="15"/>
      <c r="B1640" s="246"/>
      <c r="C1640" s="247"/>
      <c r="D1640" s="226" t="s">
        <v>186</v>
      </c>
      <c r="E1640" s="248" t="s">
        <v>19</v>
      </c>
      <c r="F1640" s="249" t="s">
        <v>191</v>
      </c>
      <c r="G1640" s="247"/>
      <c r="H1640" s="250">
        <v>132.25</v>
      </c>
      <c r="I1640" s="251"/>
      <c r="J1640" s="247"/>
      <c r="K1640" s="247"/>
      <c r="L1640" s="252"/>
      <c r="M1640" s="253"/>
      <c r="N1640" s="254"/>
      <c r="O1640" s="254"/>
      <c r="P1640" s="254"/>
      <c r="Q1640" s="254"/>
      <c r="R1640" s="254"/>
      <c r="S1640" s="254"/>
      <c r="T1640" s="25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56" t="s">
        <v>186</v>
      </c>
      <c r="AU1640" s="256" t="s">
        <v>78</v>
      </c>
      <c r="AV1640" s="15" t="s">
        <v>182</v>
      </c>
      <c r="AW1640" s="15" t="s">
        <v>188</v>
      </c>
      <c r="AX1640" s="15" t="s">
        <v>76</v>
      </c>
      <c r="AY1640" s="256" t="s">
        <v>175</v>
      </c>
    </row>
    <row r="1641" s="2" customFormat="1" ht="16.5" customHeight="1">
      <c r="A1641" s="40"/>
      <c r="B1641" s="41"/>
      <c r="C1641" s="257" t="s">
        <v>1724</v>
      </c>
      <c r="D1641" s="257" t="s">
        <v>303</v>
      </c>
      <c r="E1641" s="258" t="s">
        <v>1625</v>
      </c>
      <c r="F1641" s="259" t="s">
        <v>1626</v>
      </c>
      <c r="G1641" s="260" t="s">
        <v>1627</v>
      </c>
      <c r="H1641" s="261">
        <v>265.07799999999997</v>
      </c>
      <c r="I1641" s="262"/>
      <c r="J1641" s="263">
        <f>ROUND(I1641*H1641,2)</f>
        <v>0</v>
      </c>
      <c r="K1641" s="259" t="s">
        <v>181</v>
      </c>
      <c r="L1641" s="264"/>
      <c r="M1641" s="265" t="s">
        <v>19</v>
      </c>
      <c r="N1641" s="266" t="s">
        <v>39</v>
      </c>
      <c r="O1641" s="86"/>
      <c r="P1641" s="215">
        <f>O1641*H1641</f>
        <v>0</v>
      </c>
      <c r="Q1641" s="215">
        <v>0</v>
      </c>
      <c r="R1641" s="215">
        <f>Q1641*H1641</f>
        <v>0</v>
      </c>
      <c r="S1641" s="215">
        <v>0</v>
      </c>
      <c r="T1641" s="216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17" t="s">
        <v>399</v>
      </c>
      <c r="AT1641" s="217" t="s">
        <v>303</v>
      </c>
      <c r="AU1641" s="217" t="s">
        <v>78</v>
      </c>
      <c r="AY1641" s="19" t="s">
        <v>175</v>
      </c>
      <c r="BE1641" s="218">
        <f>IF(N1641="základní",J1641,0)</f>
        <v>0</v>
      </c>
      <c r="BF1641" s="218">
        <f>IF(N1641="snížená",J1641,0)</f>
        <v>0</v>
      </c>
      <c r="BG1641" s="218">
        <f>IF(N1641="zákl. přenesená",J1641,0)</f>
        <v>0</v>
      </c>
      <c r="BH1641" s="218">
        <f>IF(N1641="sníž. přenesená",J1641,0)</f>
        <v>0</v>
      </c>
      <c r="BI1641" s="218">
        <f>IF(N1641="nulová",J1641,0)</f>
        <v>0</v>
      </c>
      <c r="BJ1641" s="19" t="s">
        <v>76</v>
      </c>
      <c r="BK1641" s="218">
        <f>ROUND(I1641*H1641,2)</f>
        <v>0</v>
      </c>
      <c r="BL1641" s="19" t="s">
        <v>297</v>
      </c>
      <c r="BM1641" s="217" t="s">
        <v>1725</v>
      </c>
    </row>
    <row r="1642" s="13" customFormat="1">
      <c r="A1642" s="13"/>
      <c r="B1642" s="224"/>
      <c r="C1642" s="225"/>
      <c r="D1642" s="226" t="s">
        <v>186</v>
      </c>
      <c r="E1642" s="227" t="s">
        <v>19</v>
      </c>
      <c r="F1642" s="228" t="s">
        <v>1629</v>
      </c>
      <c r="G1642" s="225"/>
      <c r="H1642" s="227" t="s">
        <v>19</v>
      </c>
      <c r="I1642" s="229"/>
      <c r="J1642" s="225"/>
      <c r="K1642" s="225"/>
      <c r="L1642" s="230"/>
      <c r="M1642" s="231"/>
      <c r="N1642" s="232"/>
      <c r="O1642" s="232"/>
      <c r="P1642" s="232"/>
      <c r="Q1642" s="232"/>
      <c r="R1642" s="232"/>
      <c r="S1642" s="232"/>
      <c r="T1642" s="23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34" t="s">
        <v>186</v>
      </c>
      <c r="AU1642" s="234" t="s">
        <v>78</v>
      </c>
      <c r="AV1642" s="13" t="s">
        <v>76</v>
      </c>
      <c r="AW1642" s="13" t="s">
        <v>188</v>
      </c>
      <c r="AX1642" s="13" t="s">
        <v>68</v>
      </c>
      <c r="AY1642" s="234" t="s">
        <v>175</v>
      </c>
    </row>
    <row r="1643" s="14" customFormat="1">
      <c r="A1643" s="14"/>
      <c r="B1643" s="235"/>
      <c r="C1643" s="236"/>
      <c r="D1643" s="226" t="s">
        <v>186</v>
      </c>
      <c r="E1643" s="237" t="s">
        <v>19</v>
      </c>
      <c r="F1643" s="238" t="s">
        <v>1726</v>
      </c>
      <c r="G1643" s="236"/>
      <c r="H1643" s="239">
        <v>265.07840000000004</v>
      </c>
      <c r="I1643" s="240"/>
      <c r="J1643" s="236"/>
      <c r="K1643" s="236"/>
      <c r="L1643" s="241"/>
      <c r="M1643" s="242"/>
      <c r="N1643" s="243"/>
      <c r="O1643" s="243"/>
      <c r="P1643" s="243"/>
      <c r="Q1643" s="243"/>
      <c r="R1643" s="243"/>
      <c r="S1643" s="243"/>
      <c r="T1643" s="24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45" t="s">
        <v>186</v>
      </c>
      <c r="AU1643" s="245" t="s">
        <v>78</v>
      </c>
      <c r="AV1643" s="14" t="s">
        <v>78</v>
      </c>
      <c r="AW1643" s="14" t="s">
        <v>188</v>
      </c>
      <c r="AX1643" s="14" t="s">
        <v>68</v>
      </c>
      <c r="AY1643" s="245" t="s">
        <v>175</v>
      </c>
    </row>
    <row r="1644" s="15" customFormat="1">
      <c r="A1644" s="15"/>
      <c r="B1644" s="246"/>
      <c r="C1644" s="247"/>
      <c r="D1644" s="226" t="s">
        <v>186</v>
      </c>
      <c r="E1644" s="248" t="s">
        <v>19</v>
      </c>
      <c r="F1644" s="249" t="s">
        <v>191</v>
      </c>
      <c r="G1644" s="247"/>
      <c r="H1644" s="250">
        <v>265.07840000000004</v>
      </c>
      <c r="I1644" s="251"/>
      <c r="J1644" s="247"/>
      <c r="K1644" s="247"/>
      <c r="L1644" s="252"/>
      <c r="M1644" s="253"/>
      <c r="N1644" s="254"/>
      <c r="O1644" s="254"/>
      <c r="P1644" s="254"/>
      <c r="Q1644" s="254"/>
      <c r="R1644" s="254"/>
      <c r="S1644" s="254"/>
      <c r="T1644" s="25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56" t="s">
        <v>186</v>
      </c>
      <c r="AU1644" s="256" t="s">
        <v>78</v>
      </c>
      <c r="AV1644" s="15" t="s">
        <v>182</v>
      </c>
      <c r="AW1644" s="15" t="s">
        <v>188</v>
      </c>
      <c r="AX1644" s="15" t="s">
        <v>76</v>
      </c>
      <c r="AY1644" s="256" t="s">
        <v>175</v>
      </c>
    </row>
    <row r="1645" s="2" customFormat="1" ht="24.15" customHeight="1">
      <c r="A1645" s="40"/>
      <c r="B1645" s="41"/>
      <c r="C1645" s="206" t="s">
        <v>1727</v>
      </c>
      <c r="D1645" s="206" t="s">
        <v>177</v>
      </c>
      <c r="E1645" s="207" t="s">
        <v>1728</v>
      </c>
      <c r="F1645" s="208" t="s">
        <v>1729</v>
      </c>
      <c r="G1645" s="209" t="s">
        <v>180</v>
      </c>
      <c r="H1645" s="210">
        <v>530.44600000000003</v>
      </c>
      <c r="I1645" s="211"/>
      <c r="J1645" s="212">
        <f>ROUND(I1645*H1645,2)</f>
        <v>0</v>
      </c>
      <c r="K1645" s="208" t="s">
        <v>181</v>
      </c>
      <c r="L1645" s="46"/>
      <c r="M1645" s="213" t="s">
        <v>19</v>
      </c>
      <c r="N1645" s="214" t="s">
        <v>39</v>
      </c>
      <c r="O1645" s="86"/>
      <c r="P1645" s="215">
        <f>O1645*H1645</f>
        <v>0</v>
      </c>
      <c r="Q1645" s="215">
        <v>0</v>
      </c>
      <c r="R1645" s="215">
        <f>Q1645*H1645</f>
        <v>0</v>
      </c>
      <c r="S1645" s="215">
        <v>0</v>
      </c>
      <c r="T1645" s="216">
        <f>S1645*H1645</f>
        <v>0</v>
      </c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R1645" s="217" t="s">
        <v>297</v>
      </c>
      <c r="AT1645" s="217" t="s">
        <v>177</v>
      </c>
      <c r="AU1645" s="217" t="s">
        <v>78</v>
      </c>
      <c r="AY1645" s="19" t="s">
        <v>175</v>
      </c>
      <c r="BE1645" s="218">
        <f>IF(N1645="základní",J1645,0)</f>
        <v>0</v>
      </c>
      <c r="BF1645" s="218">
        <f>IF(N1645="snížená",J1645,0)</f>
        <v>0</v>
      </c>
      <c r="BG1645" s="218">
        <f>IF(N1645="zákl. přenesená",J1645,0)</f>
        <v>0</v>
      </c>
      <c r="BH1645" s="218">
        <f>IF(N1645="sníž. přenesená",J1645,0)</f>
        <v>0</v>
      </c>
      <c r="BI1645" s="218">
        <f>IF(N1645="nulová",J1645,0)</f>
        <v>0</v>
      </c>
      <c r="BJ1645" s="19" t="s">
        <v>76</v>
      </c>
      <c r="BK1645" s="218">
        <f>ROUND(I1645*H1645,2)</f>
        <v>0</v>
      </c>
      <c r="BL1645" s="19" t="s">
        <v>297</v>
      </c>
      <c r="BM1645" s="217" t="s">
        <v>1730</v>
      </c>
    </row>
    <row r="1646" s="2" customFormat="1">
      <c r="A1646" s="40"/>
      <c r="B1646" s="41"/>
      <c r="C1646" s="42"/>
      <c r="D1646" s="219" t="s">
        <v>184</v>
      </c>
      <c r="E1646" s="42"/>
      <c r="F1646" s="220" t="s">
        <v>1731</v>
      </c>
      <c r="G1646" s="42"/>
      <c r="H1646" s="42"/>
      <c r="I1646" s="221"/>
      <c r="J1646" s="42"/>
      <c r="K1646" s="42"/>
      <c r="L1646" s="46"/>
      <c r="M1646" s="222"/>
      <c r="N1646" s="223"/>
      <c r="O1646" s="86"/>
      <c r="P1646" s="86"/>
      <c r="Q1646" s="86"/>
      <c r="R1646" s="86"/>
      <c r="S1646" s="86"/>
      <c r="T1646" s="87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T1646" s="19" t="s">
        <v>184</v>
      </c>
      <c r="AU1646" s="19" t="s">
        <v>78</v>
      </c>
    </row>
    <row r="1647" s="2" customFormat="1" ht="37.8" customHeight="1">
      <c r="A1647" s="40"/>
      <c r="B1647" s="41"/>
      <c r="C1647" s="206" t="s">
        <v>1732</v>
      </c>
      <c r="D1647" s="206" t="s">
        <v>177</v>
      </c>
      <c r="E1647" s="207" t="s">
        <v>1733</v>
      </c>
      <c r="F1647" s="208" t="s">
        <v>1734</v>
      </c>
      <c r="G1647" s="209" t="s">
        <v>180</v>
      </c>
      <c r="H1647" s="210">
        <v>132.25</v>
      </c>
      <c r="I1647" s="211"/>
      <c r="J1647" s="212">
        <f>ROUND(I1647*H1647,2)</f>
        <v>0</v>
      </c>
      <c r="K1647" s="208" t="s">
        <v>19</v>
      </c>
      <c r="L1647" s="46"/>
      <c r="M1647" s="213" t="s">
        <v>19</v>
      </c>
      <c r="N1647" s="214" t="s">
        <v>39</v>
      </c>
      <c r="O1647" s="86"/>
      <c r="P1647" s="215">
        <f>O1647*H1647</f>
        <v>0</v>
      </c>
      <c r="Q1647" s="215">
        <v>0</v>
      </c>
      <c r="R1647" s="215">
        <f>Q1647*H1647</f>
        <v>0</v>
      </c>
      <c r="S1647" s="215">
        <v>0</v>
      </c>
      <c r="T1647" s="216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17" t="s">
        <v>297</v>
      </c>
      <c r="AT1647" s="217" t="s">
        <v>177</v>
      </c>
      <c r="AU1647" s="217" t="s">
        <v>78</v>
      </c>
      <c r="AY1647" s="19" t="s">
        <v>175</v>
      </c>
      <c r="BE1647" s="218">
        <f>IF(N1647="základní",J1647,0)</f>
        <v>0</v>
      </c>
      <c r="BF1647" s="218">
        <f>IF(N1647="snížená",J1647,0)</f>
        <v>0</v>
      </c>
      <c r="BG1647" s="218">
        <f>IF(N1647="zákl. přenesená",J1647,0)</f>
        <v>0</v>
      </c>
      <c r="BH1647" s="218">
        <f>IF(N1647="sníž. přenesená",J1647,0)</f>
        <v>0</v>
      </c>
      <c r="BI1647" s="218">
        <f>IF(N1647="nulová",J1647,0)</f>
        <v>0</v>
      </c>
      <c r="BJ1647" s="19" t="s">
        <v>76</v>
      </c>
      <c r="BK1647" s="218">
        <f>ROUND(I1647*H1647,2)</f>
        <v>0</v>
      </c>
      <c r="BL1647" s="19" t="s">
        <v>297</v>
      </c>
      <c r="BM1647" s="217" t="s">
        <v>1735</v>
      </c>
    </row>
    <row r="1648" s="13" customFormat="1">
      <c r="A1648" s="13"/>
      <c r="B1648" s="224"/>
      <c r="C1648" s="225"/>
      <c r="D1648" s="226" t="s">
        <v>186</v>
      </c>
      <c r="E1648" s="227" t="s">
        <v>19</v>
      </c>
      <c r="F1648" s="228" t="s">
        <v>187</v>
      </c>
      <c r="G1648" s="225"/>
      <c r="H1648" s="227" t="s">
        <v>19</v>
      </c>
      <c r="I1648" s="229"/>
      <c r="J1648" s="225"/>
      <c r="K1648" s="225"/>
      <c r="L1648" s="230"/>
      <c r="M1648" s="231"/>
      <c r="N1648" s="232"/>
      <c r="O1648" s="232"/>
      <c r="P1648" s="232"/>
      <c r="Q1648" s="232"/>
      <c r="R1648" s="232"/>
      <c r="S1648" s="232"/>
      <c r="T1648" s="23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34" t="s">
        <v>186</v>
      </c>
      <c r="AU1648" s="234" t="s">
        <v>78</v>
      </c>
      <c r="AV1648" s="13" t="s">
        <v>76</v>
      </c>
      <c r="AW1648" s="13" t="s">
        <v>188</v>
      </c>
      <c r="AX1648" s="13" t="s">
        <v>68</v>
      </c>
      <c r="AY1648" s="234" t="s">
        <v>175</v>
      </c>
    </row>
    <row r="1649" s="13" customFormat="1">
      <c r="A1649" s="13"/>
      <c r="B1649" s="224"/>
      <c r="C1649" s="225"/>
      <c r="D1649" s="226" t="s">
        <v>186</v>
      </c>
      <c r="E1649" s="227" t="s">
        <v>19</v>
      </c>
      <c r="F1649" s="228" t="s">
        <v>189</v>
      </c>
      <c r="G1649" s="225"/>
      <c r="H1649" s="227" t="s">
        <v>19</v>
      </c>
      <c r="I1649" s="229"/>
      <c r="J1649" s="225"/>
      <c r="K1649" s="225"/>
      <c r="L1649" s="230"/>
      <c r="M1649" s="231"/>
      <c r="N1649" s="232"/>
      <c r="O1649" s="232"/>
      <c r="P1649" s="232"/>
      <c r="Q1649" s="232"/>
      <c r="R1649" s="232"/>
      <c r="S1649" s="232"/>
      <c r="T1649" s="23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4" t="s">
        <v>186</v>
      </c>
      <c r="AU1649" s="234" t="s">
        <v>78</v>
      </c>
      <c r="AV1649" s="13" t="s">
        <v>76</v>
      </c>
      <c r="AW1649" s="13" t="s">
        <v>188</v>
      </c>
      <c r="AX1649" s="13" t="s">
        <v>68</v>
      </c>
      <c r="AY1649" s="234" t="s">
        <v>175</v>
      </c>
    </row>
    <row r="1650" s="13" customFormat="1">
      <c r="A1650" s="13"/>
      <c r="B1650" s="224"/>
      <c r="C1650" s="225"/>
      <c r="D1650" s="226" t="s">
        <v>186</v>
      </c>
      <c r="E1650" s="227" t="s">
        <v>19</v>
      </c>
      <c r="F1650" s="228" t="s">
        <v>1736</v>
      </c>
      <c r="G1650" s="225"/>
      <c r="H1650" s="227" t="s">
        <v>19</v>
      </c>
      <c r="I1650" s="229"/>
      <c r="J1650" s="225"/>
      <c r="K1650" s="225"/>
      <c r="L1650" s="230"/>
      <c r="M1650" s="231"/>
      <c r="N1650" s="232"/>
      <c r="O1650" s="232"/>
      <c r="P1650" s="232"/>
      <c r="Q1650" s="232"/>
      <c r="R1650" s="232"/>
      <c r="S1650" s="232"/>
      <c r="T1650" s="23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4" t="s">
        <v>186</v>
      </c>
      <c r="AU1650" s="234" t="s">
        <v>78</v>
      </c>
      <c r="AV1650" s="13" t="s">
        <v>76</v>
      </c>
      <c r="AW1650" s="13" t="s">
        <v>188</v>
      </c>
      <c r="AX1650" s="13" t="s">
        <v>68</v>
      </c>
      <c r="AY1650" s="234" t="s">
        <v>175</v>
      </c>
    </row>
    <row r="1651" s="13" customFormat="1">
      <c r="A1651" s="13"/>
      <c r="B1651" s="224"/>
      <c r="C1651" s="225"/>
      <c r="D1651" s="226" t="s">
        <v>186</v>
      </c>
      <c r="E1651" s="227" t="s">
        <v>19</v>
      </c>
      <c r="F1651" s="228" t="s">
        <v>1722</v>
      </c>
      <c r="G1651" s="225"/>
      <c r="H1651" s="227" t="s">
        <v>19</v>
      </c>
      <c r="I1651" s="229"/>
      <c r="J1651" s="225"/>
      <c r="K1651" s="225"/>
      <c r="L1651" s="230"/>
      <c r="M1651" s="231"/>
      <c r="N1651" s="232"/>
      <c r="O1651" s="232"/>
      <c r="P1651" s="232"/>
      <c r="Q1651" s="232"/>
      <c r="R1651" s="232"/>
      <c r="S1651" s="232"/>
      <c r="T1651" s="23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34" t="s">
        <v>186</v>
      </c>
      <c r="AU1651" s="234" t="s">
        <v>78</v>
      </c>
      <c r="AV1651" s="13" t="s">
        <v>76</v>
      </c>
      <c r="AW1651" s="13" t="s">
        <v>188</v>
      </c>
      <c r="AX1651" s="13" t="s">
        <v>68</v>
      </c>
      <c r="AY1651" s="234" t="s">
        <v>175</v>
      </c>
    </row>
    <row r="1652" s="14" customFormat="1">
      <c r="A1652" s="14"/>
      <c r="B1652" s="235"/>
      <c r="C1652" s="236"/>
      <c r="D1652" s="226" t="s">
        <v>186</v>
      </c>
      <c r="E1652" s="237" t="s">
        <v>19</v>
      </c>
      <c r="F1652" s="238" t="s">
        <v>1723</v>
      </c>
      <c r="G1652" s="236"/>
      <c r="H1652" s="239">
        <v>132.25</v>
      </c>
      <c r="I1652" s="240"/>
      <c r="J1652" s="236"/>
      <c r="K1652" s="236"/>
      <c r="L1652" s="241"/>
      <c r="M1652" s="242"/>
      <c r="N1652" s="243"/>
      <c r="O1652" s="243"/>
      <c r="P1652" s="243"/>
      <c r="Q1652" s="243"/>
      <c r="R1652" s="243"/>
      <c r="S1652" s="243"/>
      <c r="T1652" s="24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45" t="s">
        <v>186</v>
      </c>
      <c r="AU1652" s="245" t="s">
        <v>78</v>
      </c>
      <c r="AV1652" s="14" t="s">
        <v>78</v>
      </c>
      <c r="AW1652" s="14" t="s">
        <v>188</v>
      </c>
      <c r="AX1652" s="14" t="s">
        <v>68</v>
      </c>
      <c r="AY1652" s="245" t="s">
        <v>175</v>
      </c>
    </row>
    <row r="1653" s="15" customFormat="1">
      <c r="A1653" s="15"/>
      <c r="B1653" s="246"/>
      <c r="C1653" s="247"/>
      <c r="D1653" s="226" t="s">
        <v>186</v>
      </c>
      <c r="E1653" s="248" t="s">
        <v>19</v>
      </c>
      <c r="F1653" s="249" t="s">
        <v>191</v>
      </c>
      <c r="G1653" s="247"/>
      <c r="H1653" s="250">
        <v>132.25</v>
      </c>
      <c r="I1653" s="251"/>
      <c r="J1653" s="247"/>
      <c r="K1653" s="247"/>
      <c r="L1653" s="252"/>
      <c r="M1653" s="253"/>
      <c r="N1653" s="254"/>
      <c r="O1653" s="254"/>
      <c r="P1653" s="254"/>
      <c r="Q1653" s="254"/>
      <c r="R1653" s="254"/>
      <c r="S1653" s="254"/>
      <c r="T1653" s="25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T1653" s="256" t="s">
        <v>186</v>
      </c>
      <c r="AU1653" s="256" t="s">
        <v>78</v>
      </c>
      <c r="AV1653" s="15" t="s">
        <v>182</v>
      </c>
      <c r="AW1653" s="15" t="s">
        <v>188</v>
      </c>
      <c r="AX1653" s="15" t="s">
        <v>76</v>
      </c>
      <c r="AY1653" s="256" t="s">
        <v>175</v>
      </c>
    </row>
    <row r="1654" s="2" customFormat="1" ht="49.05" customHeight="1">
      <c r="A1654" s="40"/>
      <c r="B1654" s="41"/>
      <c r="C1654" s="257" t="s">
        <v>1737</v>
      </c>
      <c r="D1654" s="257" t="s">
        <v>303</v>
      </c>
      <c r="E1654" s="258" t="s">
        <v>1651</v>
      </c>
      <c r="F1654" s="259" t="s">
        <v>1652</v>
      </c>
      <c r="G1654" s="260" t="s">
        <v>180</v>
      </c>
      <c r="H1654" s="261">
        <v>768.71299999999997</v>
      </c>
      <c r="I1654" s="262"/>
      <c r="J1654" s="263">
        <f>ROUND(I1654*H1654,2)</f>
        <v>0</v>
      </c>
      <c r="K1654" s="259" t="s">
        <v>181</v>
      </c>
      <c r="L1654" s="264"/>
      <c r="M1654" s="265" t="s">
        <v>19</v>
      </c>
      <c r="N1654" s="266" t="s">
        <v>39</v>
      </c>
      <c r="O1654" s="86"/>
      <c r="P1654" s="215">
        <f>O1654*H1654</f>
        <v>0</v>
      </c>
      <c r="Q1654" s="215">
        <v>0</v>
      </c>
      <c r="R1654" s="215">
        <f>Q1654*H1654</f>
        <v>0</v>
      </c>
      <c r="S1654" s="215">
        <v>0</v>
      </c>
      <c r="T1654" s="216">
        <f>S1654*H1654</f>
        <v>0</v>
      </c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R1654" s="217" t="s">
        <v>399</v>
      </c>
      <c r="AT1654" s="217" t="s">
        <v>303</v>
      </c>
      <c r="AU1654" s="217" t="s">
        <v>78</v>
      </c>
      <c r="AY1654" s="19" t="s">
        <v>175</v>
      </c>
      <c r="BE1654" s="218">
        <f>IF(N1654="základní",J1654,0)</f>
        <v>0</v>
      </c>
      <c r="BF1654" s="218">
        <f>IF(N1654="snížená",J1654,0)</f>
        <v>0</v>
      </c>
      <c r="BG1654" s="218">
        <f>IF(N1654="zákl. přenesená",J1654,0)</f>
        <v>0</v>
      </c>
      <c r="BH1654" s="218">
        <f>IF(N1654="sníž. přenesená",J1654,0)</f>
        <v>0</v>
      </c>
      <c r="BI1654" s="218">
        <f>IF(N1654="nulová",J1654,0)</f>
        <v>0</v>
      </c>
      <c r="BJ1654" s="19" t="s">
        <v>76</v>
      </c>
      <c r="BK1654" s="218">
        <f>ROUND(I1654*H1654,2)</f>
        <v>0</v>
      </c>
      <c r="BL1654" s="19" t="s">
        <v>297</v>
      </c>
      <c r="BM1654" s="217" t="s">
        <v>1738</v>
      </c>
    </row>
    <row r="1655" s="13" customFormat="1">
      <c r="A1655" s="13"/>
      <c r="B1655" s="224"/>
      <c r="C1655" s="225"/>
      <c r="D1655" s="226" t="s">
        <v>186</v>
      </c>
      <c r="E1655" s="227" t="s">
        <v>19</v>
      </c>
      <c r="F1655" s="228" t="s">
        <v>187</v>
      </c>
      <c r="G1655" s="225"/>
      <c r="H1655" s="227" t="s">
        <v>19</v>
      </c>
      <c r="I1655" s="229"/>
      <c r="J1655" s="225"/>
      <c r="K1655" s="225"/>
      <c r="L1655" s="230"/>
      <c r="M1655" s="231"/>
      <c r="N1655" s="232"/>
      <c r="O1655" s="232"/>
      <c r="P1655" s="232"/>
      <c r="Q1655" s="232"/>
      <c r="R1655" s="232"/>
      <c r="S1655" s="232"/>
      <c r="T1655" s="23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34" t="s">
        <v>186</v>
      </c>
      <c r="AU1655" s="234" t="s">
        <v>78</v>
      </c>
      <c r="AV1655" s="13" t="s">
        <v>76</v>
      </c>
      <c r="AW1655" s="13" t="s">
        <v>188</v>
      </c>
      <c r="AX1655" s="13" t="s">
        <v>68</v>
      </c>
      <c r="AY1655" s="234" t="s">
        <v>175</v>
      </c>
    </row>
    <row r="1656" s="13" customFormat="1">
      <c r="A1656" s="13"/>
      <c r="B1656" s="224"/>
      <c r="C1656" s="225"/>
      <c r="D1656" s="226" t="s">
        <v>186</v>
      </c>
      <c r="E1656" s="227" t="s">
        <v>19</v>
      </c>
      <c r="F1656" s="228" t="s">
        <v>189</v>
      </c>
      <c r="G1656" s="225"/>
      <c r="H1656" s="227" t="s">
        <v>19</v>
      </c>
      <c r="I1656" s="229"/>
      <c r="J1656" s="225"/>
      <c r="K1656" s="225"/>
      <c r="L1656" s="230"/>
      <c r="M1656" s="231"/>
      <c r="N1656" s="232"/>
      <c r="O1656" s="232"/>
      <c r="P1656" s="232"/>
      <c r="Q1656" s="232"/>
      <c r="R1656" s="232"/>
      <c r="S1656" s="232"/>
      <c r="T1656" s="23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34" t="s">
        <v>186</v>
      </c>
      <c r="AU1656" s="234" t="s">
        <v>78</v>
      </c>
      <c r="AV1656" s="13" t="s">
        <v>76</v>
      </c>
      <c r="AW1656" s="13" t="s">
        <v>188</v>
      </c>
      <c r="AX1656" s="13" t="s">
        <v>68</v>
      </c>
      <c r="AY1656" s="234" t="s">
        <v>175</v>
      </c>
    </row>
    <row r="1657" s="13" customFormat="1">
      <c r="A1657" s="13"/>
      <c r="B1657" s="224"/>
      <c r="C1657" s="225"/>
      <c r="D1657" s="226" t="s">
        <v>186</v>
      </c>
      <c r="E1657" s="227" t="s">
        <v>19</v>
      </c>
      <c r="F1657" s="228" t="s">
        <v>1736</v>
      </c>
      <c r="G1657" s="225"/>
      <c r="H1657" s="227" t="s">
        <v>19</v>
      </c>
      <c r="I1657" s="229"/>
      <c r="J1657" s="225"/>
      <c r="K1657" s="225"/>
      <c r="L1657" s="230"/>
      <c r="M1657" s="231"/>
      <c r="N1657" s="232"/>
      <c r="O1657" s="232"/>
      <c r="P1657" s="232"/>
      <c r="Q1657" s="232"/>
      <c r="R1657" s="232"/>
      <c r="S1657" s="232"/>
      <c r="T1657" s="23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34" t="s">
        <v>186</v>
      </c>
      <c r="AU1657" s="234" t="s">
        <v>78</v>
      </c>
      <c r="AV1657" s="13" t="s">
        <v>76</v>
      </c>
      <c r="AW1657" s="13" t="s">
        <v>188</v>
      </c>
      <c r="AX1657" s="13" t="s">
        <v>68</v>
      </c>
      <c r="AY1657" s="234" t="s">
        <v>175</v>
      </c>
    </row>
    <row r="1658" s="14" customFormat="1">
      <c r="A1658" s="14"/>
      <c r="B1658" s="235"/>
      <c r="C1658" s="236"/>
      <c r="D1658" s="226" t="s">
        <v>186</v>
      </c>
      <c r="E1658" s="237" t="s">
        <v>19</v>
      </c>
      <c r="F1658" s="238" t="s">
        <v>1739</v>
      </c>
      <c r="G1658" s="236"/>
      <c r="H1658" s="239">
        <v>768.71289999999999</v>
      </c>
      <c r="I1658" s="240"/>
      <c r="J1658" s="236"/>
      <c r="K1658" s="236"/>
      <c r="L1658" s="241"/>
      <c r="M1658" s="242"/>
      <c r="N1658" s="243"/>
      <c r="O1658" s="243"/>
      <c r="P1658" s="243"/>
      <c r="Q1658" s="243"/>
      <c r="R1658" s="243"/>
      <c r="S1658" s="243"/>
      <c r="T1658" s="24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45" t="s">
        <v>186</v>
      </c>
      <c r="AU1658" s="245" t="s">
        <v>78</v>
      </c>
      <c r="AV1658" s="14" t="s">
        <v>78</v>
      </c>
      <c r="AW1658" s="14" t="s">
        <v>188</v>
      </c>
      <c r="AX1658" s="14" t="s">
        <v>68</v>
      </c>
      <c r="AY1658" s="245" t="s">
        <v>175</v>
      </c>
    </row>
    <row r="1659" s="15" customFormat="1">
      <c r="A1659" s="15"/>
      <c r="B1659" s="246"/>
      <c r="C1659" s="247"/>
      <c r="D1659" s="226" t="s">
        <v>186</v>
      </c>
      <c r="E1659" s="248" t="s">
        <v>19</v>
      </c>
      <c r="F1659" s="249" t="s">
        <v>191</v>
      </c>
      <c r="G1659" s="247"/>
      <c r="H1659" s="250">
        <v>768.71289999999999</v>
      </c>
      <c r="I1659" s="251"/>
      <c r="J1659" s="247"/>
      <c r="K1659" s="247"/>
      <c r="L1659" s="252"/>
      <c r="M1659" s="253"/>
      <c r="N1659" s="254"/>
      <c r="O1659" s="254"/>
      <c r="P1659" s="254"/>
      <c r="Q1659" s="254"/>
      <c r="R1659" s="254"/>
      <c r="S1659" s="254"/>
      <c r="T1659" s="25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56" t="s">
        <v>186</v>
      </c>
      <c r="AU1659" s="256" t="s">
        <v>78</v>
      </c>
      <c r="AV1659" s="15" t="s">
        <v>182</v>
      </c>
      <c r="AW1659" s="15" t="s">
        <v>188</v>
      </c>
      <c r="AX1659" s="15" t="s">
        <v>76</v>
      </c>
      <c r="AY1659" s="256" t="s">
        <v>175</v>
      </c>
    </row>
    <row r="1660" s="2" customFormat="1" ht="24.15" customHeight="1">
      <c r="A1660" s="40"/>
      <c r="B1660" s="41"/>
      <c r="C1660" s="206" t="s">
        <v>1740</v>
      </c>
      <c r="D1660" s="206" t="s">
        <v>177</v>
      </c>
      <c r="E1660" s="207" t="s">
        <v>1741</v>
      </c>
      <c r="F1660" s="208" t="s">
        <v>1742</v>
      </c>
      <c r="G1660" s="209" t="s">
        <v>180</v>
      </c>
      <c r="H1660" s="210">
        <v>639.45399999999995</v>
      </c>
      <c r="I1660" s="211"/>
      <c r="J1660" s="212">
        <f>ROUND(I1660*H1660,2)</f>
        <v>0</v>
      </c>
      <c r="K1660" s="208" t="s">
        <v>181</v>
      </c>
      <c r="L1660" s="46"/>
      <c r="M1660" s="213" t="s">
        <v>19</v>
      </c>
      <c r="N1660" s="214" t="s">
        <v>39</v>
      </c>
      <c r="O1660" s="86"/>
      <c r="P1660" s="215">
        <f>O1660*H1660</f>
        <v>0</v>
      </c>
      <c r="Q1660" s="215">
        <v>0</v>
      </c>
      <c r="R1660" s="215">
        <f>Q1660*H1660</f>
        <v>0</v>
      </c>
      <c r="S1660" s="215">
        <v>0</v>
      </c>
      <c r="T1660" s="216">
        <f>S1660*H1660</f>
        <v>0</v>
      </c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R1660" s="217" t="s">
        <v>297</v>
      </c>
      <c r="AT1660" s="217" t="s">
        <v>177</v>
      </c>
      <c r="AU1660" s="217" t="s">
        <v>78</v>
      </c>
      <c r="AY1660" s="19" t="s">
        <v>175</v>
      </c>
      <c r="BE1660" s="218">
        <f>IF(N1660="základní",J1660,0)</f>
        <v>0</v>
      </c>
      <c r="BF1660" s="218">
        <f>IF(N1660="snížená",J1660,0)</f>
        <v>0</v>
      </c>
      <c r="BG1660" s="218">
        <f>IF(N1660="zákl. přenesená",J1660,0)</f>
        <v>0</v>
      </c>
      <c r="BH1660" s="218">
        <f>IF(N1660="sníž. přenesená",J1660,0)</f>
        <v>0</v>
      </c>
      <c r="BI1660" s="218">
        <f>IF(N1660="nulová",J1660,0)</f>
        <v>0</v>
      </c>
      <c r="BJ1660" s="19" t="s">
        <v>76</v>
      </c>
      <c r="BK1660" s="218">
        <f>ROUND(I1660*H1660,2)</f>
        <v>0</v>
      </c>
      <c r="BL1660" s="19" t="s">
        <v>297</v>
      </c>
      <c r="BM1660" s="217" t="s">
        <v>1743</v>
      </c>
    </row>
    <row r="1661" s="2" customFormat="1">
      <c r="A1661" s="40"/>
      <c r="B1661" s="41"/>
      <c r="C1661" s="42"/>
      <c r="D1661" s="219" t="s">
        <v>184</v>
      </c>
      <c r="E1661" s="42"/>
      <c r="F1661" s="220" t="s">
        <v>1744</v>
      </c>
      <c r="G1661" s="42"/>
      <c r="H1661" s="42"/>
      <c r="I1661" s="221"/>
      <c r="J1661" s="42"/>
      <c r="K1661" s="42"/>
      <c r="L1661" s="46"/>
      <c r="M1661" s="222"/>
      <c r="N1661" s="223"/>
      <c r="O1661" s="86"/>
      <c r="P1661" s="86"/>
      <c r="Q1661" s="86"/>
      <c r="R1661" s="86"/>
      <c r="S1661" s="86"/>
      <c r="T1661" s="87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T1661" s="19" t="s">
        <v>184</v>
      </c>
      <c r="AU1661" s="19" t="s">
        <v>78</v>
      </c>
    </row>
    <row r="1662" s="2" customFormat="1" ht="24.15" customHeight="1">
      <c r="A1662" s="40"/>
      <c r="B1662" s="41"/>
      <c r="C1662" s="257" t="s">
        <v>1745</v>
      </c>
      <c r="D1662" s="257" t="s">
        <v>303</v>
      </c>
      <c r="E1662" s="258" t="s">
        <v>1746</v>
      </c>
      <c r="F1662" s="259" t="s">
        <v>1747</v>
      </c>
      <c r="G1662" s="260" t="s">
        <v>180</v>
      </c>
      <c r="H1662" s="261">
        <v>767.34500000000003</v>
      </c>
      <c r="I1662" s="262"/>
      <c r="J1662" s="263">
        <f>ROUND(I1662*H1662,2)</f>
        <v>0</v>
      </c>
      <c r="K1662" s="259" t="s">
        <v>181</v>
      </c>
      <c r="L1662" s="264"/>
      <c r="M1662" s="265" t="s">
        <v>19</v>
      </c>
      <c r="N1662" s="266" t="s">
        <v>39</v>
      </c>
      <c r="O1662" s="86"/>
      <c r="P1662" s="215">
        <f>O1662*H1662</f>
        <v>0</v>
      </c>
      <c r="Q1662" s="215">
        <v>0</v>
      </c>
      <c r="R1662" s="215">
        <f>Q1662*H1662</f>
        <v>0</v>
      </c>
      <c r="S1662" s="215">
        <v>0</v>
      </c>
      <c r="T1662" s="216">
        <f>S1662*H1662</f>
        <v>0</v>
      </c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R1662" s="217" t="s">
        <v>399</v>
      </c>
      <c r="AT1662" s="217" t="s">
        <v>303</v>
      </c>
      <c r="AU1662" s="217" t="s">
        <v>78</v>
      </c>
      <c r="AY1662" s="19" t="s">
        <v>175</v>
      </c>
      <c r="BE1662" s="218">
        <f>IF(N1662="základní",J1662,0)</f>
        <v>0</v>
      </c>
      <c r="BF1662" s="218">
        <f>IF(N1662="snížená",J1662,0)</f>
        <v>0</v>
      </c>
      <c r="BG1662" s="218">
        <f>IF(N1662="zákl. přenesená",J1662,0)</f>
        <v>0</v>
      </c>
      <c r="BH1662" s="218">
        <f>IF(N1662="sníž. přenesená",J1662,0)</f>
        <v>0</v>
      </c>
      <c r="BI1662" s="218">
        <f>IF(N1662="nulová",J1662,0)</f>
        <v>0</v>
      </c>
      <c r="BJ1662" s="19" t="s">
        <v>76</v>
      </c>
      <c r="BK1662" s="218">
        <f>ROUND(I1662*H1662,2)</f>
        <v>0</v>
      </c>
      <c r="BL1662" s="19" t="s">
        <v>297</v>
      </c>
      <c r="BM1662" s="217" t="s">
        <v>1748</v>
      </c>
    </row>
    <row r="1663" s="14" customFormat="1">
      <c r="A1663" s="14"/>
      <c r="B1663" s="235"/>
      <c r="C1663" s="236"/>
      <c r="D1663" s="226" t="s">
        <v>186</v>
      </c>
      <c r="E1663" s="237" t="s">
        <v>19</v>
      </c>
      <c r="F1663" s="238" t="s">
        <v>1749</v>
      </c>
      <c r="G1663" s="236"/>
      <c r="H1663" s="239">
        <v>767.34479999999996</v>
      </c>
      <c r="I1663" s="240"/>
      <c r="J1663" s="236"/>
      <c r="K1663" s="236"/>
      <c r="L1663" s="241"/>
      <c r="M1663" s="242"/>
      <c r="N1663" s="243"/>
      <c r="O1663" s="243"/>
      <c r="P1663" s="243"/>
      <c r="Q1663" s="243"/>
      <c r="R1663" s="243"/>
      <c r="S1663" s="243"/>
      <c r="T1663" s="24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45" t="s">
        <v>186</v>
      </c>
      <c r="AU1663" s="245" t="s">
        <v>78</v>
      </c>
      <c r="AV1663" s="14" t="s">
        <v>78</v>
      </c>
      <c r="AW1663" s="14" t="s">
        <v>188</v>
      </c>
      <c r="AX1663" s="14" t="s">
        <v>68</v>
      </c>
      <c r="AY1663" s="245" t="s">
        <v>175</v>
      </c>
    </row>
    <row r="1664" s="15" customFormat="1">
      <c r="A1664" s="15"/>
      <c r="B1664" s="246"/>
      <c r="C1664" s="247"/>
      <c r="D1664" s="226" t="s">
        <v>186</v>
      </c>
      <c r="E1664" s="248" t="s">
        <v>19</v>
      </c>
      <c r="F1664" s="249" t="s">
        <v>191</v>
      </c>
      <c r="G1664" s="247"/>
      <c r="H1664" s="250">
        <v>767.34479999999996</v>
      </c>
      <c r="I1664" s="251"/>
      <c r="J1664" s="247"/>
      <c r="K1664" s="247"/>
      <c r="L1664" s="252"/>
      <c r="M1664" s="253"/>
      <c r="N1664" s="254"/>
      <c r="O1664" s="254"/>
      <c r="P1664" s="254"/>
      <c r="Q1664" s="254"/>
      <c r="R1664" s="254"/>
      <c r="S1664" s="254"/>
      <c r="T1664" s="25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56" t="s">
        <v>186</v>
      </c>
      <c r="AU1664" s="256" t="s">
        <v>78</v>
      </c>
      <c r="AV1664" s="15" t="s">
        <v>182</v>
      </c>
      <c r="AW1664" s="15" t="s">
        <v>188</v>
      </c>
      <c r="AX1664" s="15" t="s">
        <v>76</v>
      </c>
      <c r="AY1664" s="256" t="s">
        <v>175</v>
      </c>
    </row>
    <row r="1665" s="2" customFormat="1" ht="24.15" customHeight="1">
      <c r="A1665" s="40"/>
      <c r="B1665" s="41"/>
      <c r="C1665" s="206" t="s">
        <v>1750</v>
      </c>
      <c r="D1665" s="206" t="s">
        <v>177</v>
      </c>
      <c r="E1665" s="207" t="s">
        <v>1751</v>
      </c>
      <c r="F1665" s="208" t="s">
        <v>1752</v>
      </c>
      <c r="G1665" s="209" t="s">
        <v>180</v>
      </c>
      <c r="H1665" s="210">
        <v>810.73599999999999</v>
      </c>
      <c r="I1665" s="211"/>
      <c r="J1665" s="212">
        <f>ROUND(I1665*H1665,2)</f>
        <v>0</v>
      </c>
      <c r="K1665" s="208" t="s">
        <v>19</v>
      </c>
      <c r="L1665" s="46"/>
      <c r="M1665" s="213" t="s">
        <v>19</v>
      </c>
      <c r="N1665" s="214" t="s">
        <v>39</v>
      </c>
      <c r="O1665" s="86"/>
      <c r="P1665" s="215">
        <f>O1665*H1665</f>
        <v>0</v>
      </c>
      <c r="Q1665" s="215">
        <v>0</v>
      </c>
      <c r="R1665" s="215">
        <f>Q1665*H1665</f>
        <v>0</v>
      </c>
      <c r="S1665" s="215">
        <v>0</v>
      </c>
      <c r="T1665" s="216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17" t="s">
        <v>297</v>
      </c>
      <c r="AT1665" s="217" t="s">
        <v>177</v>
      </c>
      <c r="AU1665" s="217" t="s">
        <v>78</v>
      </c>
      <c r="AY1665" s="19" t="s">
        <v>175</v>
      </c>
      <c r="BE1665" s="218">
        <f>IF(N1665="základní",J1665,0)</f>
        <v>0</v>
      </c>
      <c r="BF1665" s="218">
        <f>IF(N1665="snížená",J1665,0)</f>
        <v>0</v>
      </c>
      <c r="BG1665" s="218">
        <f>IF(N1665="zákl. přenesená",J1665,0)</f>
        <v>0</v>
      </c>
      <c r="BH1665" s="218">
        <f>IF(N1665="sníž. přenesená",J1665,0)</f>
        <v>0</v>
      </c>
      <c r="BI1665" s="218">
        <f>IF(N1665="nulová",J1665,0)</f>
        <v>0</v>
      </c>
      <c r="BJ1665" s="19" t="s">
        <v>76</v>
      </c>
      <c r="BK1665" s="218">
        <f>ROUND(I1665*H1665,2)</f>
        <v>0</v>
      </c>
      <c r="BL1665" s="19" t="s">
        <v>297</v>
      </c>
      <c r="BM1665" s="217" t="s">
        <v>1753</v>
      </c>
    </row>
    <row r="1666" s="2" customFormat="1" ht="33" customHeight="1">
      <c r="A1666" s="40"/>
      <c r="B1666" s="41"/>
      <c r="C1666" s="206" t="s">
        <v>1754</v>
      </c>
      <c r="D1666" s="206" t="s">
        <v>177</v>
      </c>
      <c r="E1666" s="207" t="s">
        <v>1755</v>
      </c>
      <c r="F1666" s="208" t="s">
        <v>1756</v>
      </c>
      <c r="G1666" s="209" t="s">
        <v>180</v>
      </c>
      <c r="H1666" s="210">
        <v>84.418000000000006</v>
      </c>
      <c r="I1666" s="211"/>
      <c r="J1666" s="212">
        <f>ROUND(I1666*H1666,2)</f>
        <v>0</v>
      </c>
      <c r="K1666" s="208" t="s">
        <v>19</v>
      </c>
      <c r="L1666" s="46"/>
      <c r="M1666" s="213" t="s">
        <v>19</v>
      </c>
      <c r="N1666" s="214" t="s">
        <v>39</v>
      </c>
      <c r="O1666" s="86"/>
      <c r="P1666" s="215">
        <f>O1666*H1666</f>
        <v>0</v>
      </c>
      <c r="Q1666" s="215">
        <v>0</v>
      </c>
      <c r="R1666" s="215">
        <f>Q1666*H1666</f>
        <v>0</v>
      </c>
      <c r="S1666" s="215">
        <v>0</v>
      </c>
      <c r="T1666" s="216">
        <f>S1666*H1666</f>
        <v>0</v>
      </c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R1666" s="217" t="s">
        <v>297</v>
      </c>
      <c r="AT1666" s="217" t="s">
        <v>177</v>
      </c>
      <c r="AU1666" s="217" t="s">
        <v>78</v>
      </c>
      <c r="AY1666" s="19" t="s">
        <v>175</v>
      </c>
      <c r="BE1666" s="218">
        <f>IF(N1666="základní",J1666,0)</f>
        <v>0</v>
      </c>
      <c r="BF1666" s="218">
        <f>IF(N1666="snížená",J1666,0)</f>
        <v>0</v>
      </c>
      <c r="BG1666" s="218">
        <f>IF(N1666="zákl. přenesená",J1666,0)</f>
        <v>0</v>
      </c>
      <c r="BH1666" s="218">
        <f>IF(N1666="sníž. přenesená",J1666,0)</f>
        <v>0</v>
      </c>
      <c r="BI1666" s="218">
        <f>IF(N1666="nulová",J1666,0)</f>
        <v>0</v>
      </c>
      <c r="BJ1666" s="19" t="s">
        <v>76</v>
      </c>
      <c r="BK1666" s="218">
        <f>ROUND(I1666*H1666,2)</f>
        <v>0</v>
      </c>
      <c r="BL1666" s="19" t="s">
        <v>297</v>
      </c>
      <c r="BM1666" s="217" t="s">
        <v>1757</v>
      </c>
    </row>
    <row r="1667" s="13" customFormat="1">
      <c r="A1667" s="13"/>
      <c r="B1667" s="224"/>
      <c r="C1667" s="225"/>
      <c r="D1667" s="226" t="s">
        <v>186</v>
      </c>
      <c r="E1667" s="227" t="s">
        <v>19</v>
      </c>
      <c r="F1667" s="228" t="s">
        <v>1758</v>
      </c>
      <c r="G1667" s="225"/>
      <c r="H1667" s="227" t="s">
        <v>19</v>
      </c>
      <c r="I1667" s="229"/>
      <c r="J1667" s="225"/>
      <c r="K1667" s="225"/>
      <c r="L1667" s="230"/>
      <c r="M1667" s="231"/>
      <c r="N1667" s="232"/>
      <c r="O1667" s="232"/>
      <c r="P1667" s="232"/>
      <c r="Q1667" s="232"/>
      <c r="R1667" s="232"/>
      <c r="S1667" s="232"/>
      <c r="T1667" s="23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34" t="s">
        <v>186</v>
      </c>
      <c r="AU1667" s="234" t="s">
        <v>78</v>
      </c>
      <c r="AV1667" s="13" t="s">
        <v>76</v>
      </c>
      <c r="AW1667" s="13" t="s">
        <v>188</v>
      </c>
      <c r="AX1667" s="13" t="s">
        <v>68</v>
      </c>
      <c r="AY1667" s="234" t="s">
        <v>175</v>
      </c>
    </row>
    <row r="1668" s="13" customFormat="1">
      <c r="A1668" s="13"/>
      <c r="B1668" s="224"/>
      <c r="C1668" s="225"/>
      <c r="D1668" s="226" t="s">
        <v>186</v>
      </c>
      <c r="E1668" s="227" t="s">
        <v>19</v>
      </c>
      <c r="F1668" s="228" t="s">
        <v>189</v>
      </c>
      <c r="G1668" s="225"/>
      <c r="H1668" s="227" t="s">
        <v>19</v>
      </c>
      <c r="I1668" s="229"/>
      <c r="J1668" s="225"/>
      <c r="K1668" s="225"/>
      <c r="L1668" s="230"/>
      <c r="M1668" s="231"/>
      <c r="N1668" s="232"/>
      <c r="O1668" s="232"/>
      <c r="P1668" s="232"/>
      <c r="Q1668" s="232"/>
      <c r="R1668" s="232"/>
      <c r="S1668" s="232"/>
      <c r="T1668" s="23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34" t="s">
        <v>186</v>
      </c>
      <c r="AU1668" s="234" t="s">
        <v>78</v>
      </c>
      <c r="AV1668" s="13" t="s">
        <v>76</v>
      </c>
      <c r="AW1668" s="13" t="s">
        <v>188</v>
      </c>
      <c r="AX1668" s="13" t="s">
        <v>68</v>
      </c>
      <c r="AY1668" s="234" t="s">
        <v>175</v>
      </c>
    </row>
    <row r="1669" s="13" customFormat="1">
      <c r="A1669" s="13"/>
      <c r="B1669" s="224"/>
      <c r="C1669" s="225"/>
      <c r="D1669" s="226" t="s">
        <v>186</v>
      </c>
      <c r="E1669" s="227" t="s">
        <v>19</v>
      </c>
      <c r="F1669" s="228" t="s">
        <v>1722</v>
      </c>
      <c r="G1669" s="225"/>
      <c r="H1669" s="227" t="s">
        <v>19</v>
      </c>
      <c r="I1669" s="229"/>
      <c r="J1669" s="225"/>
      <c r="K1669" s="225"/>
      <c r="L1669" s="230"/>
      <c r="M1669" s="231"/>
      <c r="N1669" s="232"/>
      <c r="O1669" s="232"/>
      <c r="P1669" s="232"/>
      <c r="Q1669" s="232"/>
      <c r="R1669" s="232"/>
      <c r="S1669" s="232"/>
      <c r="T1669" s="23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34" t="s">
        <v>186</v>
      </c>
      <c r="AU1669" s="234" t="s">
        <v>78</v>
      </c>
      <c r="AV1669" s="13" t="s">
        <v>76</v>
      </c>
      <c r="AW1669" s="13" t="s">
        <v>188</v>
      </c>
      <c r="AX1669" s="13" t="s">
        <v>68</v>
      </c>
      <c r="AY1669" s="234" t="s">
        <v>175</v>
      </c>
    </row>
    <row r="1670" s="14" customFormat="1">
      <c r="A1670" s="14"/>
      <c r="B1670" s="235"/>
      <c r="C1670" s="236"/>
      <c r="D1670" s="226" t="s">
        <v>186</v>
      </c>
      <c r="E1670" s="237" t="s">
        <v>19</v>
      </c>
      <c r="F1670" s="238" t="s">
        <v>1759</v>
      </c>
      <c r="G1670" s="236"/>
      <c r="H1670" s="239">
        <v>84.418000000000006</v>
      </c>
      <c r="I1670" s="240"/>
      <c r="J1670" s="236"/>
      <c r="K1670" s="236"/>
      <c r="L1670" s="241"/>
      <c r="M1670" s="242"/>
      <c r="N1670" s="243"/>
      <c r="O1670" s="243"/>
      <c r="P1670" s="243"/>
      <c r="Q1670" s="243"/>
      <c r="R1670" s="243"/>
      <c r="S1670" s="243"/>
      <c r="T1670" s="24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45" t="s">
        <v>186</v>
      </c>
      <c r="AU1670" s="245" t="s">
        <v>78</v>
      </c>
      <c r="AV1670" s="14" t="s">
        <v>78</v>
      </c>
      <c r="AW1670" s="14" t="s">
        <v>188</v>
      </c>
      <c r="AX1670" s="14" t="s">
        <v>68</v>
      </c>
      <c r="AY1670" s="245" t="s">
        <v>175</v>
      </c>
    </row>
    <row r="1671" s="15" customFormat="1">
      <c r="A1671" s="15"/>
      <c r="B1671" s="246"/>
      <c r="C1671" s="247"/>
      <c r="D1671" s="226" t="s">
        <v>186</v>
      </c>
      <c r="E1671" s="248" t="s">
        <v>19</v>
      </c>
      <c r="F1671" s="249" t="s">
        <v>191</v>
      </c>
      <c r="G1671" s="247"/>
      <c r="H1671" s="250">
        <v>84.418000000000006</v>
      </c>
      <c r="I1671" s="251"/>
      <c r="J1671" s="247"/>
      <c r="K1671" s="247"/>
      <c r="L1671" s="252"/>
      <c r="M1671" s="253"/>
      <c r="N1671" s="254"/>
      <c r="O1671" s="254"/>
      <c r="P1671" s="254"/>
      <c r="Q1671" s="254"/>
      <c r="R1671" s="254"/>
      <c r="S1671" s="254"/>
      <c r="T1671" s="25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56" t="s">
        <v>186</v>
      </c>
      <c r="AU1671" s="256" t="s">
        <v>78</v>
      </c>
      <c r="AV1671" s="15" t="s">
        <v>182</v>
      </c>
      <c r="AW1671" s="15" t="s">
        <v>188</v>
      </c>
      <c r="AX1671" s="15" t="s">
        <v>76</v>
      </c>
      <c r="AY1671" s="256" t="s">
        <v>175</v>
      </c>
    </row>
    <row r="1672" s="2" customFormat="1" ht="24.15" customHeight="1">
      <c r="A1672" s="40"/>
      <c r="B1672" s="41"/>
      <c r="C1672" s="257" t="s">
        <v>1760</v>
      </c>
      <c r="D1672" s="257" t="s">
        <v>303</v>
      </c>
      <c r="E1672" s="258" t="s">
        <v>1761</v>
      </c>
      <c r="F1672" s="259" t="s">
        <v>1762</v>
      </c>
      <c r="G1672" s="260" t="s">
        <v>180</v>
      </c>
      <c r="H1672" s="261">
        <v>1033.6479999999999</v>
      </c>
      <c r="I1672" s="262"/>
      <c r="J1672" s="263">
        <f>ROUND(I1672*H1672,2)</f>
        <v>0</v>
      </c>
      <c r="K1672" s="259" t="s">
        <v>181</v>
      </c>
      <c r="L1672" s="264"/>
      <c r="M1672" s="265" t="s">
        <v>19</v>
      </c>
      <c r="N1672" s="266" t="s">
        <v>39</v>
      </c>
      <c r="O1672" s="86"/>
      <c r="P1672" s="215">
        <f>O1672*H1672</f>
        <v>0</v>
      </c>
      <c r="Q1672" s="215">
        <v>0</v>
      </c>
      <c r="R1672" s="215">
        <f>Q1672*H1672</f>
        <v>0</v>
      </c>
      <c r="S1672" s="215">
        <v>0</v>
      </c>
      <c r="T1672" s="216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17" t="s">
        <v>399</v>
      </c>
      <c r="AT1672" s="217" t="s">
        <v>303</v>
      </c>
      <c r="AU1672" s="217" t="s">
        <v>78</v>
      </c>
      <c r="AY1672" s="19" t="s">
        <v>175</v>
      </c>
      <c r="BE1672" s="218">
        <f>IF(N1672="základní",J1672,0)</f>
        <v>0</v>
      </c>
      <c r="BF1672" s="218">
        <f>IF(N1672="snížená",J1672,0)</f>
        <v>0</v>
      </c>
      <c r="BG1672" s="218">
        <f>IF(N1672="zákl. přenesená",J1672,0)</f>
        <v>0</v>
      </c>
      <c r="BH1672" s="218">
        <f>IF(N1672="sníž. přenesená",J1672,0)</f>
        <v>0</v>
      </c>
      <c r="BI1672" s="218">
        <f>IF(N1672="nulová",J1672,0)</f>
        <v>0</v>
      </c>
      <c r="BJ1672" s="19" t="s">
        <v>76</v>
      </c>
      <c r="BK1672" s="218">
        <f>ROUND(I1672*H1672,2)</f>
        <v>0</v>
      </c>
      <c r="BL1672" s="19" t="s">
        <v>297</v>
      </c>
      <c r="BM1672" s="217" t="s">
        <v>1763</v>
      </c>
    </row>
    <row r="1673" s="13" customFormat="1">
      <c r="A1673" s="13"/>
      <c r="B1673" s="224"/>
      <c r="C1673" s="225"/>
      <c r="D1673" s="226" t="s">
        <v>186</v>
      </c>
      <c r="E1673" s="227" t="s">
        <v>19</v>
      </c>
      <c r="F1673" s="228" t="s">
        <v>1764</v>
      </c>
      <c r="G1673" s="225"/>
      <c r="H1673" s="227" t="s">
        <v>19</v>
      </c>
      <c r="I1673" s="229"/>
      <c r="J1673" s="225"/>
      <c r="K1673" s="225"/>
      <c r="L1673" s="230"/>
      <c r="M1673" s="231"/>
      <c r="N1673" s="232"/>
      <c r="O1673" s="232"/>
      <c r="P1673" s="232"/>
      <c r="Q1673" s="232"/>
      <c r="R1673" s="232"/>
      <c r="S1673" s="232"/>
      <c r="T1673" s="23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34" t="s">
        <v>186</v>
      </c>
      <c r="AU1673" s="234" t="s">
        <v>78</v>
      </c>
      <c r="AV1673" s="13" t="s">
        <v>76</v>
      </c>
      <c r="AW1673" s="13" t="s">
        <v>188</v>
      </c>
      <c r="AX1673" s="13" t="s">
        <v>68</v>
      </c>
      <c r="AY1673" s="234" t="s">
        <v>175</v>
      </c>
    </row>
    <row r="1674" s="13" customFormat="1">
      <c r="A1674" s="13"/>
      <c r="B1674" s="224"/>
      <c r="C1674" s="225"/>
      <c r="D1674" s="226" t="s">
        <v>186</v>
      </c>
      <c r="E1674" s="227" t="s">
        <v>19</v>
      </c>
      <c r="F1674" s="228" t="s">
        <v>189</v>
      </c>
      <c r="G1674" s="225"/>
      <c r="H1674" s="227" t="s">
        <v>19</v>
      </c>
      <c r="I1674" s="229"/>
      <c r="J1674" s="225"/>
      <c r="K1674" s="225"/>
      <c r="L1674" s="230"/>
      <c r="M1674" s="231"/>
      <c r="N1674" s="232"/>
      <c r="O1674" s="232"/>
      <c r="P1674" s="232"/>
      <c r="Q1674" s="232"/>
      <c r="R1674" s="232"/>
      <c r="S1674" s="232"/>
      <c r="T1674" s="23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34" t="s">
        <v>186</v>
      </c>
      <c r="AU1674" s="234" t="s">
        <v>78</v>
      </c>
      <c r="AV1674" s="13" t="s">
        <v>76</v>
      </c>
      <c r="AW1674" s="13" t="s">
        <v>188</v>
      </c>
      <c r="AX1674" s="13" t="s">
        <v>68</v>
      </c>
      <c r="AY1674" s="234" t="s">
        <v>175</v>
      </c>
    </row>
    <row r="1675" s="14" customFormat="1">
      <c r="A1675" s="14"/>
      <c r="B1675" s="235"/>
      <c r="C1675" s="236"/>
      <c r="D1675" s="226" t="s">
        <v>186</v>
      </c>
      <c r="E1675" s="237" t="s">
        <v>19</v>
      </c>
      <c r="F1675" s="238" t="s">
        <v>1765</v>
      </c>
      <c r="G1675" s="236"/>
      <c r="H1675" s="239">
        <v>1033.6479999999999</v>
      </c>
      <c r="I1675" s="240"/>
      <c r="J1675" s="236"/>
      <c r="K1675" s="236"/>
      <c r="L1675" s="241"/>
      <c r="M1675" s="242"/>
      <c r="N1675" s="243"/>
      <c r="O1675" s="243"/>
      <c r="P1675" s="243"/>
      <c r="Q1675" s="243"/>
      <c r="R1675" s="243"/>
      <c r="S1675" s="243"/>
      <c r="T1675" s="24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45" t="s">
        <v>186</v>
      </c>
      <c r="AU1675" s="245" t="s">
        <v>78</v>
      </c>
      <c r="AV1675" s="14" t="s">
        <v>78</v>
      </c>
      <c r="AW1675" s="14" t="s">
        <v>188</v>
      </c>
      <c r="AX1675" s="14" t="s">
        <v>68</v>
      </c>
      <c r="AY1675" s="245" t="s">
        <v>175</v>
      </c>
    </row>
    <row r="1676" s="15" customFormat="1">
      <c r="A1676" s="15"/>
      <c r="B1676" s="246"/>
      <c r="C1676" s="247"/>
      <c r="D1676" s="226" t="s">
        <v>186</v>
      </c>
      <c r="E1676" s="248" t="s">
        <v>19</v>
      </c>
      <c r="F1676" s="249" t="s">
        <v>191</v>
      </c>
      <c r="G1676" s="247"/>
      <c r="H1676" s="250">
        <v>1033.6479999999999</v>
      </c>
      <c r="I1676" s="251"/>
      <c r="J1676" s="247"/>
      <c r="K1676" s="247"/>
      <c r="L1676" s="252"/>
      <c r="M1676" s="253"/>
      <c r="N1676" s="254"/>
      <c r="O1676" s="254"/>
      <c r="P1676" s="254"/>
      <c r="Q1676" s="254"/>
      <c r="R1676" s="254"/>
      <c r="S1676" s="254"/>
      <c r="T1676" s="25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56" t="s">
        <v>186</v>
      </c>
      <c r="AU1676" s="256" t="s">
        <v>78</v>
      </c>
      <c r="AV1676" s="15" t="s">
        <v>182</v>
      </c>
      <c r="AW1676" s="15" t="s">
        <v>188</v>
      </c>
      <c r="AX1676" s="15" t="s">
        <v>76</v>
      </c>
      <c r="AY1676" s="256" t="s">
        <v>175</v>
      </c>
    </row>
    <row r="1677" s="2" customFormat="1" ht="33" customHeight="1">
      <c r="A1677" s="40"/>
      <c r="B1677" s="41"/>
      <c r="C1677" s="206" t="s">
        <v>1766</v>
      </c>
      <c r="D1677" s="206" t="s">
        <v>177</v>
      </c>
      <c r="E1677" s="207" t="s">
        <v>1767</v>
      </c>
      <c r="F1677" s="208" t="s">
        <v>1768</v>
      </c>
      <c r="G1677" s="209" t="s">
        <v>391</v>
      </c>
      <c r="H1677" s="210">
        <v>10</v>
      </c>
      <c r="I1677" s="211"/>
      <c r="J1677" s="212">
        <f>ROUND(I1677*H1677,2)</f>
        <v>0</v>
      </c>
      <c r="K1677" s="208" t="s">
        <v>181</v>
      </c>
      <c r="L1677" s="46"/>
      <c r="M1677" s="213" t="s">
        <v>19</v>
      </c>
      <c r="N1677" s="214" t="s">
        <v>39</v>
      </c>
      <c r="O1677" s="86"/>
      <c r="P1677" s="215">
        <f>O1677*H1677</f>
        <v>0</v>
      </c>
      <c r="Q1677" s="215">
        <v>0</v>
      </c>
      <c r="R1677" s="215">
        <f>Q1677*H1677</f>
        <v>0</v>
      </c>
      <c r="S1677" s="215">
        <v>0</v>
      </c>
      <c r="T1677" s="216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17" t="s">
        <v>297</v>
      </c>
      <c r="AT1677" s="217" t="s">
        <v>177</v>
      </c>
      <c r="AU1677" s="217" t="s">
        <v>78</v>
      </c>
      <c r="AY1677" s="19" t="s">
        <v>175</v>
      </c>
      <c r="BE1677" s="218">
        <f>IF(N1677="základní",J1677,0)</f>
        <v>0</v>
      </c>
      <c r="BF1677" s="218">
        <f>IF(N1677="snížená",J1677,0)</f>
        <v>0</v>
      </c>
      <c r="BG1677" s="218">
        <f>IF(N1677="zákl. přenesená",J1677,0)</f>
        <v>0</v>
      </c>
      <c r="BH1677" s="218">
        <f>IF(N1677="sníž. přenesená",J1677,0)</f>
        <v>0</v>
      </c>
      <c r="BI1677" s="218">
        <f>IF(N1677="nulová",J1677,0)</f>
        <v>0</v>
      </c>
      <c r="BJ1677" s="19" t="s">
        <v>76</v>
      </c>
      <c r="BK1677" s="218">
        <f>ROUND(I1677*H1677,2)</f>
        <v>0</v>
      </c>
      <c r="BL1677" s="19" t="s">
        <v>297</v>
      </c>
      <c r="BM1677" s="217" t="s">
        <v>1769</v>
      </c>
    </row>
    <row r="1678" s="2" customFormat="1">
      <c r="A1678" s="40"/>
      <c r="B1678" s="41"/>
      <c r="C1678" s="42"/>
      <c r="D1678" s="219" t="s">
        <v>184</v>
      </c>
      <c r="E1678" s="42"/>
      <c r="F1678" s="220" t="s">
        <v>1770</v>
      </c>
      <c r="G1678" s="42"/>
      <c r="H1678" s="42"/>
      <c r="I1678" s="221"/>
      <c r="J1678" s="42"/>
      <c r="K1678" s="42"/>
      <c r="L1678" s="46"/>
      <c r="M1678" s="222"/>
      <c r="N1678" s="223"/>
      <c r="O1678" s="86"/>
      <c r="P1678" s="86"/>
      <c r="Q1678" s="86"/>
      <c r="R1678" s="86"/>
      <c r="S1678" s="86"/>
      <c r="T1678" s="87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T1678" s="19" t="s">
        <v>184</v>
      </c>
      <c r="AU1678" s="19" t="s">
        <v>78</v>
      </c>
    </row>
    <row r="1679" s="13" customFormat="1">
      <c r="A1679" s="13"/>
      <c r="B1679" s="224"/>
      <c r="C1679" s="225"/>
      <c r="D1679" s="226" t="s">
        <v>186</v>
      </c>
      <c r="E1679" s="227" t="s">
        <v>19</v>
      </c>
      <c r="F1679" s="228" t="s">
        <v>1771</v>
      </c>
      <c r="G1679" s="225"/>
      <c r="H1679" s="227" t="s">
        <v>19</v>
      </c>
      <c r="I1679" s="229"/>
      <c r="J1679" s="225"/>
      <c r="K1679" s="225"/>
      <c r="L1679" s="230"/>
      <c r="M1679" s="231"/>
      <c r="N1679" s="232"/>
      <c r="O1679" s="232"/>
      <c r="P1679" s="232"/>
      <c r="Q1679" s="232"/>
      <c r="R1679" s="232"/>
      <c r="S1679" s="232"/>
      <c r="T1679" s="23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4" t="s">
        <v>186</v>
      </c>
      <c r="AU1679" s="234" t="s">
        <v>78</v>
      </c>
      <c r="AV1679" s="13" t="s">
        <v>76</v>
      </c>
      <c r="AW1679" s="13" t="s">
        <v>188</v>
      </c>
      <c r="AX1679" s="13" t="s">
        <v>68</v>
      </c>
      <c r="AY1679" s="234" t="s">
        <v>175</v>
      </c>
    </row>
    <row r="1680" s="14" customFormat="1">
      <c r="A1680" s="14"/>
      <c r="B1680" s="235"/>
      <c r="C1680" s="236"/>
      <c r="D1680" s="226" t="s">
        <v>186</v>
      </c>
      <c r="E1680" s="237" t="s">
        <v>19</v>
      </c>
      <c r="F1680" s="238" t="s">
        <v>255</v>
      </c>
      <c r="G1680" s="236"/>
      <c r="H1680" s="239">
        <v>10</v>
      </c>
      <c r="I1680" s="240"/>
      <c r="J1680" s="236"/>
      <c r="K1680" s="236"/>
      <c r="L1680" s="241"/>
      <c r="M1680" s="242"/>
      <c r="N1680" s="243"/>
      <c r="O1680" s="243"/>
      <c r="P1680" s="243"/>
      <c r="Q1680" s="243"/>
      <c r="R1680" s="243"/>
      <c r="S1680" s="243"/>
      <c r="T1680" s="24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45" t="s">
        <v>186</v>
      </c>
      <c r="AU1680" s="245" t="s">
        <v>78</v>
      </c>
      <c r="AV1680" s="14" t="s">
        <v>78</v>
      </c>
      <c r="AW1680" s="14" t="s">
        <v>188</v>
      </c>
      <c r="AX1680" s="14" t="s">
        <v>68</v>
      </c>
      <c r="AY1680" s="245" t="s">
        <v>175</v>
      </c>
    </row>
    <row r="1681" s="15" customFormat="1">
      <c r="A1681" s="15"/>
      <c r="B1681" s="246"/>
      <c r="C1681" s="247"/>
      <c r="D1681" s="226" t="s">
        <v>186</v>
      </c>
      <c r="E1681" s="248" t="s">
        <v>19</v>
      </c>
      <c r="F1681" s="249" t="s">
        <v>191</v>
      </c>
      <c r="G1681" s="247"/>
      <c r="H1681" s="250">
        <v>10</v>
      </c>
      <c r="I1681" s="251"/>
      <c r="J1681" s="247"/>
      <c r="K1681" s="247"/>
      <c r="L1681" s="252"/>
      <c r="M1681" s="253"/>
      <c r="N1681" s="254"/>
      <c r="O1681" s="254"/>
      <c r="P1681" s="254"/>
      <c r="Q1681" s="254"/>
      <c r="R1681" s="254"/>
      <c r="S1681" s="254"/>
      <c r="T1681" s="25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56" t="s">
        <v>186</v>
      </c>
      <c r="AU1681" s="256" t="s">
        <v>78</v>
      </c>
      <c r="AV1681" s="15" t="s">
        <v>182</v>
      </c>
      <c r="AW1681" s="15" t="s">
        <v>188</v>
      </c>
      <c r="AX1681" s="15" t="s">
        <v>76</v>
      </c>
      <c r="AY1681" s="256" t="s">
        <v>175</v>
      </c>
    </row>
    <row r="1682" s="2" customFormat="1" ht="33" customHeight="1">
      <c r="A1682" s="40"/>
      <c r="B1682" s="41"/>
      <c r="C1682" s="206" t="s">
        <v>1772</v>
      </c>
      <c r="D1682" s="206" t="s">
        <v>177</v>
      </c>
      <c r="E1682" s="207" t="s">
        <v>1773</v>
      </c>
      <c r="F1682" s="208" t="s">
        <v>1774</v>
      </c>
      <c r="G1682" s="209" t="s">
        <v>391</v>
      </c>
      <c r="H1682" s="210">
        <v>54</v>
      </c>
      <c r="I1682" s="211"/>
      <c r="J1682" s="212">
        <f>ROUND(I1682*H1682,2)</f>
        <v>0</v>
      </c>
      <c r="K1682" s="208" t="s">
        <v>181</v>
      </c>
      <c r="L1682" s="46"/>
      <c r="M1682" s="213" t="s">
        <v>19</v>
      </c>
      <c r="N1682" s="214" t="s">
        <v>39</v>
      </c>
      <c r="O1682" s="86"/>
      <c r="P1682" s="215">
        <f>O1682*H1682</f>
        <v>0</v>
      </c>
      <c r="Q1682" s="215">
        <v>0</v>
      </c>
      <c r="R1682" s="215">
        <f>Q1682*H1682</f>
        <v>0</v>
      </c>
      <c r="S1682" s="215">
        <v>0</v>
      </c>
      <c r="T1682" s="216">
        <f>S1682*H1682</f>
        <v>0</v>
      </c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R1682" s="217" t="s">
        <v>297</v>
      </c>
      <c r="AT1682" s="217" t="s">
        <v>177</v>
      </c>
      <c r="AU1682" s="217" t="s">
        <v>78</v>
      </c>
      <c r="AY1682" s="19" t="s">
        <v>175</v>
      </c>
      <c r="BE1682" s="218">
        <f>IF(N1682="základní",J1682,0)</f>
        <v>0</v>
      </c>
      <c r="BF1682" s="218">
        <f>IF(N1682="snížená",J1682,0)</f>
        <v>0</v>
      </c>
      <c r="BG1682" s="218">
        <f>IF(N1682="zákl. přenesená",J1682,0)</f>
        <v>0</v>
      </c>
      <c r="BH1682" s="218">
        <f>IF(N1682="sníž. přenesená",J1682,0)</f>
        <v>0</v>
      </c>
      <c r="BI1682" s="218">
        <f>IF(N1682="nulová",J1682,0)</f>
        <v>0</v>
      </c>
      <c r="BJ1682" s="19" t="s">
        <v>76</v>
      </c>
      <c r="BK1682" s="218">
        <f>ROUND(I1682*H1682,2)</f>
        <v>0</v>
      </c>
      <c r="BL1682" s="19" t="s">
        <v>297</v>
      </c>
      <c r="BM1682" s="217" t="s">
        <v>1775</v>
      </c>
    </row>
    <row r="1683" s="2" customFormat="1">
      <c r="A1683" s="40"/>
      <c r="B1683" s="41"/>
      <c r="C1683" s="42"/>
      <c r="D1683" s="219" t="s">
        <v>184</v>
      </c>
      <c r="E1683" s="42"/>
      <c r="F1683" s="220" t="s">
        <v>1776</v>
      </c>
      <c r="G1683" s="42"/>
      <c r="H1683" s="42"/>
      <c r="I1683" s="221"/>
      <c r="J1683" s="42"/>
      <c r="K1683" s="42"/>
      <c r="L1683" s="46"/>
      <c r="M1683" s="222"/>
      <c r="N1683" s="223"/>
      <c r="O1683" s="86"/>
      <c r="P1683" s="86"/>
      <c r="Q1683" s="86"/>
      <c r="R1683" s="86"/>
      <c r="S1683" s="86"/>
      <c r="T1683" s="87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T1683" s="19" t="s">
        <v>184</v>
      </c>
      <c r="AU1683" s="19" t="s">
        <v>78</v>
      </c>
    </row>
    <row r="1684" s="13" customFormat="1">
      <c r="A1684" s="13"/>
      <c r="B1684" s="224"/>
      <c r="C1684" s="225"/>
      <c r="D1684" s="226" t="s">
        <v>186</v>
      </c>
      <c r="E1684" s="227" t="s">
        <v>19</v>
      </c>
      <c r="F1684" s="228" t="s">
        <v>1777</v>
      </c>
      <c r="G1684" s="225"/>
      <c r="H1684" s="227" t="s">
        <v>19</v>
      </c>
      <c r="I1684" s="229"/>
      <c r="J1684" s="225"/>
      <c r="K1684" s="225"/>
      <c r="L1684" s="230"/>
      <c r="M1684" s="231"/>
      <c r="N1684" s="232"/>
      <c r="O1684" s="232"/>
      <c r="P1684" s="232"/>
      <c r="Q1684" s="232"/>
      <c r="R1684" s="232"/>
      <c r="S1684" s="232"/>
      <c r="T1684" s="23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34" t="s">
        <v>186</v>
      </c>
      <c r="AU1684" s="234" t="s">
        <v>78</v>
      </c>
      <c r="AV1684" s="13" t="s">
        <v>76</v>
      </c>
      <c r="AW1684" s="13" t="s">
        <v>188</v>
      </c>
      <c r="AX1684" s="13" t="s">
        <v>68</v>
      </c>
      <c r="AY1684" s="234" t="s">
        <v>175</v>
      </c>
    </row>
    <row r="1685" s="14" customFormat="1">
      <c r="A1685" s="14"/>
      <c r="B1685" s="235"/>
      <c r="C1685" s="236"/>
      <c r="D1685" s="226" t="s">
        <v>186</v>
      </c>
      <c r="E1685" s="237" t="s">
        <v>19</v>
      </c>
      <c r="F1685" s="238" t="s">
        <v>1778</v>
      </c>
      <c r="G1685" s="236"/>
      <c r="H1685" s="239">
        <v>54</v>
      </c>
      <c r="I1685" s="240"/>
      <c r="J1685" s="236"/>
      <c r="K1685" s="236"/>
      <c r="L1685" s="241"/>
      <c r="M1685" s="242"/>
      <c r="N1685" s="243"/>
      <c r="O1685" s="243"/>
      <c r="P1685" s="243"/>
      <c r="Q1685" s="243"/>
      <c r="R1685" s="243"/>
      <c r="S1685" s="243"/>
      <c r="T1685" s="24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45" t="s">
        <v>186</v>
      </c>
      <c r="AU1685" s="245" t="s">
        <v>78</v>
      </c>
      <c r="AV1685" s="14" t="s">
        <v>78</v>
      </c>
      <c r="AW1685" s="14" t="s">
        <v>188</v>
      </c>
      <c r="AX1685" s="14" t="s">
        <v>68</v>
      </c>
      <c r="AY1685" s="245" t="s">
        <v>175</v>
      </c>
    </row>
    <row r="1686" s="15" customFormat="1">
      <c r="A1686" s="15"/>
      <c r="B1686" s="246"/>
      <c r="C1686" s="247"/>
      <c r="D1686" s="226" t="s">
        <v>186</v>
      </c>
      <c r="E1686" s="248" t="s">
        <v>19</v>
      </c>
      <c r="F1686" s="249" t="s">
        <v>191</v>
      </c>
      <c r="G1686" s="247"/>
      <c r="H1686" s="250">
        <v>54</v>
      </c>
      <c r="I1686" s="251"/>
      <c r="J1686" s="247"/>
      <c r="K1686" s="247"/>
      <c r="L1686" s="252"/>
      <c r="M1686" s="253"/>
      <c r="N1686" s="254"/>
      <c r="O1686" s="254"/>
      <c r="P1686" s="254"/>
      <c r="Q1686" s="254"/>
      <c r="R1686" s="254"/>
      <c r="S1686" s="254"/>
      <c r="T1686" s="25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T1686" s="256" t="s">
        <v>186</v>
      </c>
      <c r="AU1686" s="256" t="s">
        <v>78</v>
      </c>
      <c r="AV1686" s="15" t="s">
        <v>182</v>
      </c>
      <c r="AW1686" s="15" t="s">
        <v>188</v>
      </c>
      <c r="AX1686" s="15" t="s">
        <v>76</v>
      </c>
      <c r="AY1686" s="256" t="s">
        <v>175</v>
      </c>
    </row>
    <row r="1687" s="2" customFormat="1" ht="24.15" customHeight="1">
      <c r="A1687" s="40"/>
      <c r="B1687" s="41"/>
      <c r="C1687" s="206" t="s">
        <v>1779</v>
      </c>
      <c r="D1687" s="206" t="s">
        <v>177</v>
      </c>
      <c r="E1687" s="207" t="s">
        <v>1780</v>
      </c>
      <c r="F1687" s="208" t="s">
        <v>1781</v>
      </c>
      <c r="G1687" s="209" t="s">
        <v>265</v>
      </c>
      <c r="H1687" s="210">
        <v>8.3160000000000007</v>
      </c>
      <c r="I1687" s="211"/>
      <c r="J1687" s="212">
        <f>ROUND(I1687*H1687,2)</f>
        <v>0</v>
      </c>
      <c r="K1687" s="208" t="s">
        <v>181</v>
      </c>
      <c r="L1687" s="46"/>
      <c r="M1687" s="213" t="s">
        <v>19</v>
      </c>
      <c r="N1687" s="214" t="s">
        <v>39</v>
      </c>
      <c r="O1687" s="86"/>
      <c r="P1687" s="215">
        <f>O1687*H1687</f>
        <v>0</v>
      </c>
      <c r="Q1687" s="215">
        <v>0</v>
      </c>
      <c r="R1687" s="215">
        <f>Q1687*H1687</f>
        <v>0</v>
      </c>
      <c r="S1687" s="215">
        <v>0</v>
      </c>
      <c r="T1687" s="216">
        <f>S1687*H1687</f>
        <v>0</v>
      </c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R1687" s="217" t="s">
        <v>297</v>
      </c>
      <c r="AT1687" s="217" t="s">
        <v>177</v>
      </c>
      <c r="AU1687" s="217" t="s">
        <v>78</v>
      </c>
      <c r="AY1687" s="19" t="s">
        <v>175</v>
      </c>
      <c r="BE1687" s="218">
        <f>IF(N1687="základní",J1687,0)</f>
        <v>0</v>
      </c>
      <c r="BF1687" s="218">
        <f>IF(N1687="snížená",J1687,0)</f>
        <v>0</v>
      </c>
      <c r="BG1687" s="218">
        <f>IF(N1687="zákl. přenesená",J1687,0)</f>
        <v>0</v>
      </c>
      <c r="BH1687" s="218">
        <f>IF(N1687="sníž. přenesená",J1687,0)</f>
        <v>0</v>
      </c>
      <c r="BI1687" s="218">
        <f>IF(N1687="nulová",J1687,0)</f>
        <v>0</v>
      </c>
      <c r="BJ1687" s="19" t="s">
        <v>76</v>
      </c>
      <c r="BK1687" s="218">
        <f>ROUND(I1687*H1687,2)</f>
        <v>0</v>
      </c>
      <c r="BL1687" s="19" t="s">
        <v>297</v>
      </c>
      <c r="BM1687" s="217" t="s">
        <v>1782</v>
      </c>
    </row>
    <row r="1688" s="2" customFormat="1">
      <c r="A1688" s="40"/>
      <c r="B1688" s="41"/>
      <c r="C1688" s="42"/>
      <c r="D1688" s="219" t="s">
        <v>184</v>
      </c>
      <c r="E1688" s="42"/>
      <c r="F1688" s="220" t="s">
        <v>1783</v>
      </c>
      <c r="G1688" s="42"/>
      <c r="H1688" s="42"/>
      <c r="I1688" s="221"/>
      <c r="J1688" s="42"/>
      <c r="K1688" s="42"/>
      <c r="L1688" s="46"/>
      <c r="M1688" s="222"/>
      <c r="N1688" s="223"/>
      <c r="O1688" s="86"/>
      <c r="P1688" s="86"/>
      <c r="Q1688" s="86"/>
      <c r="R1688" s="86"/>
      <c r="S1688" s="86"/>
      <c r="T1688" s="87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T1688" s="19" t="s">
        <v>184</v>
      </c>
      <c r="AU1688" s="19" t="s">
        <v>78</v>
      </c>
    </row>
    <row r="1689" s="12" customFormat="1" ht="22.8" customHeight="1">
      <c r="A1689" s="12"/>
      <c r="B1689" s="190"/>
      <c r="C1689" s="191"/>
      <c r="D1689" s="192" t="s">
        <v>67</v>
      </c>
      <c r="E1689" s="204" t="s">
        <v>1784</v>
      </c>
      <c r="F1689" s="204" t="s">
        <v>1785</v>
      </c>
      <c r="G1689" s="191"/>
      <c r="H1689" s="191"/>
      <c r="I1689" s="194"/>
      <c r="J1689" s="205">
        <f>BK1689</f>
        <v>0</v>
      </c>
      <c r="K1689" s="191"/>
      <c r="L1689" s="196"/>
      <c r="M1689" s="197"/>
      <c r="N1689" s="198"/>
      <c r="O1689" s="198"/>
      <c r="P1689" s="199">
        <f>SUM(P1690:P1773)</f>
        <v>0</v>
      </c>
      <c r="Q1689" s="198"/>
      <c r="R1689" s="199">
        <f>SUM(R1690:R1773)</f>
        <v>0</v>
      </c>
      <c r="S1689" s="198"/>
      <c r="T1689" s="200">
        <f>SUM(T1690:T1773)</f>
        <v>0</v>
      </c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R1689" s="201" t="s">
        <v>78</v>
      </c>
      <c r="AT1689" s="202" t="s">
        <v>67</v>
      </c>
      <c r="AU1689" s="202" t="s">
        <v>76</v>
      </c>
      <c r="AY1689" s="201" t="s">
        <v>175</v>
      </c>
      <c r="BK1689" s="203">
        <f>SUM(BK1690:BK1773)</f>
        <v>0</v>
      </c>
    </row>
    <row r="1690" s="2" customFormat="1" ht="24.15" customHeight="1">
      <c r="A1690" s="40"/>
      <c r="B1690" s="41"/>
      <c r="C1690" s="206" t="s">
        <v>1786</v>
      </c>
      <c r="D1690" s="206" t="s">
        <v>177</v>
      </c>
      <c r="E1690" s="207" t="s">
        <v>1787</v>
      </c>
      <c r="F1690" s="208" t="s">
        <v>1788</v>
      </c>
      <c r="G1690" s="209" t="s">
        <v>180</v>
      </c>
      <c r="H1690" s="210">
        <v>1069.2550000000001</v>
      </c>
      <c r="I1690" s="211"/>
      <c r="J1690" s="212">
        <f>ROUND(I1690*H1690,2)</f>
        <v>0</v>
      </c>
      <c r="K1690" s="208" t="s">
        <v>181</v>
      </c>
      <c r="L1690" s="46"/>
      <c r="M1690" s="213" t="s">
        <v>19</v>
      </c>
      <c r="N1690" s="214" t="s">
        <v>39</v>
      </c>
      <c r="O1690" s="86"/>
      <c r="P1690" s="215">
        <f>O1690*H1690</f>
        <v>0</v>
      </c>
      <c r="Q1690" s="215">
        <v>0</v>
      </c>
      <c r="R1690" s="215">
        <f>Q1690*H1690</f>
        <v>0</v>
      </c>
      <c r="S1690" s="215">
        <v>0</v>
      </c>
      <c r="T1690" s="216">
        <f>S1690*H1690</f>
        <v>0</v>
      </c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R1690" s="217" t="s">
        <v>297</v>
      </c>
      <c r="AT1690" s="217" t="s">
        <v>177</v>
      </c>
      <c r="AU1690" s="217" t="s">
        <v>78</v>
      </c>
      <c r="AY1690" s="19" t="s">
        <v>175</v>
      </c>
      <c r="BE1690" s="218">
        <f>IF(N1690="základní",J1690,0)</f>
        <v>0</v>
      </c>
      <c r="BF1690" s="218">
        <f>IF(N1690="snížená",J1690,0)</f>
        <v>0</v>
      </c>
      <c r="BG1690" s="218">
        <f>IF(N1690="zákl. přenesená",J1690,0)</f>
        <v>0</v>
      </c>
      <c r="BH1690" s="218">
        <f>IF(N1690="sníž. přenesená",J1690,0)</f>
        <v>0</v>
      </c>
      <c r="BI1690" s="218">
        <f>IF(N1690="nulová",J1690,0)</f>
        <v>0</v>
      </c>
      <c r="BJ1690" s="19" t="s">
        <v>76</v>
      </c>
      <c r="BK1690" s="218">
        <f>ROUND(I1690*H1690,2)</f>
        <v>0</v>
      </c>
      <c r="BL1690" s="19" t="s">
        <v>297</v>
      </c>
      <c r="BM1690" s="217" t="s">
        <v>1789</v>
      </c>
    </row>
    <row r="1691" s="2" customFormat="1">
      <c r="A1691" s="40"/>
      <c r="B1691" s="41"/>
      <c r="C1691" s="42"/>
      <c r="D1691" s="219" t="s">
        <v>184</v>
      </c>
      <c r="E1691" s="42"/>
      <c r="F1691" s="220" t="s">
        <v>1790</v>
      </c>
      <c r="G1691" s="42"/>
      <c r="H1691" s="42"/>
      <c r="I1691" s="221"/>
      <c r="J1691" s="42"/>
      <c r="K1691" s="42"/>
      <c r="L1691" s="46"/>
      <c r="M1691" s="222"/>
      <c r="N1691" s="223"/>
      <c r="O1691" s="86"/>
      <c r="P1691" s="86"/>
      <c r="Q1691" s="86"/>
      <c r="R1691" s="86"/>
      <c r="S1691" s="86"/>
      <c r="T1691" s="87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T1691" s="19" t="s">
        <v>184</v>
      </c>
      <c r="AU1691" s="19" t="s">
        <v>78</v>
      </c>
    </row>
    <row r="1692" s="2" customFormat="1" ht="24.15" customHeight="1">
      <c r="A1692" s="40"/>
      <c r="B1692" s="41"/>
      <c r="C1692" s="257" t="s">
        <v>1791</v>
      </c>
      <c r="D1692" s="257" t="s">
        <v>303</v>
      </c>
      <c r="E1692" s="258" t="s">
        <v>1792</v>
      </c>
      <c r="F1692" s="259" t="s">
        <v>1793</v>
      </c>
      <c r="G1692" s="260" t="s">
        <v>180</v>
      </c>
      <c r="H1692" s="261">
        <v>278.72300000000001</v>
      </c>
      <c r="I1692" s="262"/>
      <c r="J1692" s="263">
        <f>ROUND(I1692*H1692,2)</f>
        <v>0</v>
      </c>
      <c r="K1692" s="259" t="s">
        <v>181</v>
      </c>
      <c r="L1692" s="264"/>
      <c r="M1692" s="265" t="s">
        <v>19</v>
      </c>
      <c r="N1692" s="266" t="s">
        <v>39</v>
      </c>
      <c r="O1692" s="86"/>
      <c r="P1692" s="215">
        <f>O1692*H1692</f>
        <v>0</v>
      </c>
      <c r="Q1692" s="215">
        <v>0</v>
      </c>
      <c r="R1692" s="215">
        <f>Q1692*H1692</f>
        <v>0</v>
      </c>
      <c r="S1692" s="215">
        <v>0</v>
      </c>
      <c r="T1692" s="216">
        <f>S1692*H1692</f>
        <v>0</v>
      </c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R1692" s="217" t="s">
        <v>399</v>
      </c>
      <c r="AT1692" s="217" t="s">
        <v>303</v>
      </c>
      <c r="AU1692" s="217" t="s">
        <v>78</v>
      </c>
      <c r="AY1692" s="19" t="s">
        <v>175</v>
      </c>
      <c r="BE1692" s="218">
        <f>IF(N1692="základní",J1692,0)</f>
        <v>0</v>
      </c>
      <c r="BF1692" s="218">
        <f>IF(N1692="snížená",J1692,0)</f>
        <v>0</v>
      </c>
      <c r="BG1692" s="218">
        <f>IF(N1692="zákl. přenesená",J1692,0)</f>
        <v>0</v>
      </c>
      <c r="BH1692" s="218">
        <f>IF(N1692="sníž. přenesená",J1692,0)</f>
        <v>0</v>
      </c>
      <c r="BI1692" s="218">
        <f>IF(N1692="nulová",J1692,0)</f>
        <v>0</v>
      </c>
      <c r="BJ1692" s="19" t="s">
        <v>76</v>
      </c>
      <c r="BK1692" s="218">
        <f>ROUND(I1692*H1692,2)</f>
        <v>0</v>
      </c>
      <c r="BL1692" s="19" t="s">
        <v>297</v>
      </c>
      <c r="BM1692" s="217" t="s">
        <v>1794</v>
      </c>
    </row>
    <row r="1693" s="2" customFormat="1" ht="24.15" customHeight="1">
      <c r="A1693" s="40"/>
      <c r="B1693" s="41"/>
      <c r="C1693" s="257" t="s">
        <v>1795</v>
      </c>
      <c r="D1693" s="257" t="s">
        <v>303</v>
      </c>
      <c r="E1693" s="258" t="s">
        <v>1796</v>
      </c>
      <c r="F1693" s="259" t="s">
        <v>1797</v>
      </c>
      <c r="G1693" s="260" t="s">
        <v>180</v>
      </c>
      <c r="H1693" s="261">
        <v>195.678</v>
      </c>
      <c r="I1693" s="262"/>
      <c r="J1693" s="263">
        <f>ROUND(I1693*H1693,2)</f>
        <v>0</v>
      </c>
      <c r="K1693" s="259" t="s">
        <v>181</v>
      </c>
      <c r="L1693" s="264"/>
      <c r="M1693" s="265" t="s">
        <v>19</v>
      </c>
      <c r="N1693" s="266" t="s">
        <v>39</v>
      </c>
      <c r="O1693" s="86"/>
      <c r="P1693" s="215">
        <f>O1693*H1693</f>
        <v>0</v>
      </c>
      <c r="Q1693" s="215">
        <v>0</v>
      </c>
      <c r="R1693" s="215">
        <f>Q1693*H1693</f>
        <v>0</v>
      </c>
      <c r="S1693" s="215">
        <v>0</v>
      </c>
      <c r="T1693" s="216">
        <f>S1693*H1693</f>
        <v>0</v>
      </c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R1693" s="217" t="s">
        <v>399</v>
      </c>
      <c r="AT1693" s="217" t="s">
        <v>303</v>
      </c>
      <c r="AU1693" s="217" t="s">
        <v>78</v>
      </c>
      <c r="AY1693" s="19" t="s">
        <v>175</v>
      </c>
      <c r="BE1693" s="218">
        <f>IF(N1693="základní",J1693,0)</f>
        <v>0</v>
      </c>
      <c r="BF1693" s="218">
        <f>IF(N1693="snížená",J1693,0)</f>
        <v>0</v>
      </c>
      <c r="BG1693" s="218">
        <f>IF(N1693="zákl. přenesená",J1693,0)</f>
        <v>0</v>
      </c>
      <c r="BH1693" s="218">
        <f>IF(N1693="sníž. přenesená",J1693,0)</f>
        <v>0</v>
      </c>
      <c r="BI1693" s="218">
        <f>IF(N1693="nulová",J1693,0)</f>
        <v>0</v>
      </c>
      <c r="BJ1693" s="19" t="s">
        <v>76</v>
      </c>
      <c r="BK1693" s="218">
        <f>ROUND(I1693*H1693,2)</f>
        <v>0</v>
      </c>
      <c r="BL1693" s="19" t="s">
        <v>297</v>
      </c>
      <c r="BM1693" s="217" t="s">
        <v>1798</v>
      </c>
    </row>
    <row r="1694" s="2" customFormat="1" ht="24.15" customHeight="1">
      <c r="A1694" s="40"/>
      <c r="B1694" s="41"/>
      <c r="C1694" s="257" t="s">
        <v>1799</v>
      </c>
      <c r="D1694" s="257" t="s">
        <v>303</v>
      </c>
      <c r="E1694" s="258" t="s">
        <v>1800</v>
      </c>
      <c r="F1694" s="259" t="s">
        <v>1801</v>
      </c>
      <c r="G1694" s="260" t="s">
        <v>180</v>
      </c>
      <c r="H1694" s="261">
        <v>297.07100000000003</v>
      </c>
      <c r="I1694" s="262"/>
      <c r="J1694" s="263">
        <f>ROUND(I1694*H1694,2)</f>
        <v>0</v>
      </c>
      <c r="K1694" s="259" t="s">
        <v>181</v>
      </c>
      <c r="L1694" s="264"/>
      <c r="M1694" s="265" t="s">
        <v>19</v>
      </c>
      <c r="N1694" s="266" t="s">
        <v>39</v>
      </c>
      <c r="O1694" s="86"/>
      <c r="P1694" s="215">
        <f>O1694*H1694</f>
        <v>0</v>
      </c>
      <c r="Q1694" s="215">
        <v>0</v>
      </c>
      <c r="R1694" s="215">
        <f>Q1694*H1694</f>
        <v>0</v>
      </c>
      <c r="S1694" s="215">
        <v>0</v>
      </c>
      <c r="T1694" s="216">
        <f>S1694*H1694</f>
        <v>0</v>
      </c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R1694" s="217" t="s">
        <v>399</v>
      </c>
      <c r="AT1694" s="217" t="s">
        <v>303</v>
      </c>
      <c r="AU1694" s="217" t="s">
        <v>78</v>
      </c>
      <c r="AY1694" s="19" t="s">
        <v>175</v>
      </c>
      <c r="BE1694" s="218">
        <f>IF(N1694="základní",J1694,0)</f>
        <v>0</v>
      </c>
      <c r="BF1694" s="218">
        <f>IF(N1694="snížená",J1694,0)</f>
        <v>0</v>
      </c>
      <c r="BG1694" s="218">
        <f>IF(N1694="zákl. přenesená",J1694,0)</f>
        <v>0</v>
      </c>
      <c r="BH1694" s="218">
        <f>IF(N1694="sníž. přenesená",J1694,0)</f>
        <v>0</v>
      </c>
      <c r="BI1694" s="218">
        <f>IF(N1694="nulová",J1694,0)</f>
        <v>0</v>
      </c>
      <c r="BJ1694" s="19" t="s">
        <v>76</v>
      </c>
      <c r="BK1694" s="218">
        <f>ROUND(I1694*H1694,2)</f>
        <v>0</v>
      </c>
      <c r="BL1694" s="19" t="s">
        <v>297</v>
      </c>
      <c r="BM1694" s="217" t="s">
        <v>1802</v>
      </c>
    </row>
    <row r="1695" s="2" customFormat="1" ht="24.15" customHeight="1">
      <c r="A1695" s="40"/>
      <c r="B1695" s="41"/>
      <c r="C1695" s="257" t="s">
        <v>1803</v>
      </c>
      <c r="D1695" s="257" t="s">
        <v>303</v>
      </c>
      <c r="E1695" s="258" t="s">
        <v>1804</v>
      </c>
      <c r="F1695" s="259" t="s">
        <v>1805</v>
      </c>
      <c r="G1695" s="260" t="s">
        <v>180</v>
      </c>
      <c r="H1695" s="261">
        <v>69.069999999999993</v>
      </c>
      <c r="I1695" s="262"/>
      <c r="J1695" s="263">
        <f>ROUND(I1695*H1695,2)</f>
        <v>0</v>
      </c>
      <c r="K1695" s="259" t="s">
        <v>181</v>
      </c>
      <c r="L1695" s="264"/>
      <c r="M1695" s="265" t="s">
        <v>19</v>
      </c>
      <c r="N1695" s="266" t="s">
        <v>39</v>
      </c>
      <c r="O1695" s="86"/>
      <c r="P1695" s="215">
        <f>O1695*H1695</f>
        <v>0</v>
      </c>
      <c r="Q1695" s="215">
        <v>0</v>
      </c>
      <c r="R1695" s="215">
        <f>Q1695*H1695</f>
        <v>0</v>
      </c>
      <c r="S1695" s="215">
        <v>0</v>
      </c>
      <c r="T1695" s="216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17" t="s">
        <v>399</v>
      </c>
      <c r="AT1695" s="217" t="s">
        <v>303</v>
      </c>
      <c r="AU1695" s="217" t="s">
        <v>78</v>
      </c>
      <c r="AY1695" s="19" t="s">
        <v>175</v>
      </c>
      <c r="BE1695" s="218">
        <f>IF(N1695="základní",J1695,0)</f>
        <v>0</v>
      </c>
      <c r="BF1695" s="218">
        <f>IF(N1695="snížená",J1695,0)</f>
        <v>0</v>
      </c>
      <c r="BG1695" s="218">
        <f>IF(N1695="zákl. přenesená",J1695,0)</f>
        <v>0</v>
      </c>
      <c r="BH1695" s="218">
        <f>IF(N1695="sníž. přenesená",J1695,0)</f>
        <v>0</v>
      </c>
      <c r="BI1695" s="218">
        <f>IF(N1695="nulová",J1695,0)</f>
        <v>0</v>
      </c>
      <c r="BJ1695" s="19" t="s">
        <v>76</v>
      </c>
      <c r="BK1695" s="218">
        <f>ROUND(I1695*H1695,2)</f>
        <v>0</v>
      </c>
      <c r="BL1695" s="19" t="s">
        <v>297</v>
      </c>
      <c r="BM1695" s="217" t="s">
        <v>1806</v>
      </c>
    </row>
    <row r="1696" s="13" customFormat="1">
      <c r="A1696" s="13"/>
      <c r="B1696" s="224"/>
      <c r="C1696" s="225"/>
      <c r="D1696" s="226" t="s">
        <v>186</v>
      </c>
      <c r="E1696" s="227" t="s">
        <v>19</v>
      </c>
      <c r="F1696" s="228" t="s">
        <v>187</v>
      </c>
      <c r="G1696" s="225"/>
      <c r="H1696" s="227" t="s">
        <v>19</v>
      </c>
      <c r="I1696" s="229"/>
      <c r="J1696" s="225"/>
      <c r="K1696" s="225"/>
      <c r="L1696" s="230"/>
      <c r="M1696" s="231"/>
      <c r="N1696" s="232"/>
      <c r="O1696" s="232"/>
      <c r="P1696" s="232"/>
      <c r="Q1696" s="232"/>
      <c r="R1696" s="232"/>
      <c r="S1696" s="232"/>
      <c r="T1696" s="23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34" t="s">
        <v>186</v>
      </c>
      <c r="AU1696" s="234" t="s">
        <v>78</v>
      </c>
      <c r="AV1696" s="13" t="s">
        <v>76</v>
      </c>
      <c r="AW1696" s="13" t="s">
        <v>188</v>
      </c>
      <c r="AX1696" s="13" t="s">
        <v>68</v>
      </c>
      <c r="AY1696" s="234" t="s">
        <v>175</v>
      </c>
    </row>
    <row r="1697" s="13" customFormat="1">
      <c r="A1697" s="13"/>
      <c r="B1697" s="224"/>
      <c r="C1697" s="225"/>
      <c r="D1697" s="226" t="s">
        <v>186</v>
      </c>
      <c r="E1697" s="227" t="s">
        <v>19</v>
      </c>
      <c r="F1697" s="228" t="s">
        <v>189</v>
      </c>
      <c r="G1697" s="225"/>
      <c r="H1697" s="227" t="s">
        <v>19</v>
      </c>
      <c r="I1697" s="229"/>
      <c r="J1697" s="225"/>
      <c r="K1697" s="225"/>
      <c r="L1697" s="230"/>
      <c r="M1697" s="231"/>
      <c r="N1697" s="232"/>
      <c r="O1697" s="232"/>
      <c r="P1697" s="232"/>
      <c r="Q1697" s="232"/>
      <c r="R1697" s="232"/>
      <c r="S1697" s="232"/>
      <c r="T1697" s="23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34" t="s">
        <v>186</v>
      </c>
      <c r="AU1697" s="234" t="s">
        <v>78</v>
      </c>
      <c r="AV1697" s="13" t="s">
        <v>76</v>
      </c>
      <c r="AW1697" s="13" t="s">
        <v>188</v>
      </c>
      <c r="AX1697" s="13" t="s">
        <v>68</v>
      </c>
      <c r="AY1697" s="234" t="s">
        <v>175</v>
      </c>
    </row>
    <row r="1698" s="13" customFormat="1">
      <c r="A1698" s="13"/>
      <c r="B1698" s="224"/>
      <c r="C1698" s="225"/>
      <c r="D1698" s="226" t="s">
        <v>186</v>
      </c>
      <c r="E1698" s="227" t="s">
        <v>19</v>
      </c>
      <c r="F1698" s="228" t="s">
        <v>1107</v>
      </c>
      <c r="G1698" s="225"/>
      <c r="H1698" s="227" t="s">
        <v>19</v>
      </c>
      <c r="I1698" s="229"/>
      <c r="J1698" s="225"/>
      <c r="K1698" s="225"/>
      <c r="L1698" s="230"/>
      <c r="M1698" s="231"/>
      <c r="N1698" s="232"/>
      <c r="O1698" s="232"/>
      <c r="P1698" s="232"/>
      <c r="Q1698" s="232"/>
      <c r="R1698" s="232"/>
      <c r="S1698" s="232"/>
      <c r="T1698" s="23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34" t="s">
        <v>186</v>
      </c>
      <c r="AU1698" s="234" t="s">
        <v>78</v>
      </c>
      <c r="AV1698" s="13" t="s">
        <v>76</v>
      </c>
      <c r="AW1698" s="13" t="s">
        <v>188</v>
      </c>
      <c r="AX1698" s="13" t="s">
        <v>68</v>
      </c>
      <c r="AY1698" s="234" t="s">
        <v>175</v>
      </c>
    </row>
    <row r="1699" s="13" customFormat="1">
      <c r="A1699" s="13"/>
      <c r="B1699" s="224"/>
      <c r="C1699" s="225"/>
      <c r="D1699" s="226" t="s">
        <v>186</v>
      </c>
      <c r="E1699" s="227" t="s">
        <v>19</v>
      </c>
      <c r="F1699" s="228" t="s">
        <v>428</v>
      </c>
      <c r="G1699" s="225"/>
      <c r="H1699" s="227" t="s">
        <v>19</v>
      </c>
      <c r="I1699" s="229"/>
      <c r="J1699" s="225"/>
      <c r="K1699" s="225"/>
      <c r="L1699" s="230"/>
      <c r="M1699" s="231"/>
      <c r="N1699" s="232"/>
      <c r="O1699" s="232"/>
      <c r="P1699" s="232"/>
      <c r="Q1699" s="232"/>
      <c r="R1699" s="232"/>
      <c r="S1699" s="232"/>
      <c r="T1699" s="23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34" t="s">
        <v>186</v>
      </c>
      <c r="AU1699" s="234" t="s">
        <v>78</v>
      </c>
      <c r="AV1699" s="13" t="s">
        <v>76</v>
      </c>
      <c r="AW1699" s="13" t="s">
        <v>188</v>
      </c>
      <c r="AX1699" s="13" t="s">
        <v>68</v>
      </c>
      <c r="AY1699" s="234" t="s">
        <v>175</v>
      </c>
    </row>
    <row r="1700" s="14" customFormat="1">
      <c r="A1700" s="14"/>
      <c r="B1700" s="235"/>
      <c r="C1700" s="236"/>
      <c r="D1700" s="226" t="s">
        <v>186</v>
      </c>
      <c r="E1700" s="237" t="s">
        <v>19</v>
      </c>
      <c r="F1700" s="238" t="s">
        <v>1807</v>
      </c>
      <c r="G1700" s="236"/>
      <c r="H1700" s="239">
        <v>24.349999999999998</v>
      </c>
      <c r="I1700" s="240"/>
      <c r="J1700" s="236"/>
      <c r="K1700" s="236"/>
      <c r="L1700" s="241"/>
      <c r="M1700" s="242"/>
      <c r="N1700" s="243"/>
      <c r="O1700" s="243"/>
      <c r="P1700" s="243"/>
      <c r="Q1700" s="243"/>
      <c r="R1700" s="243"/>
      <c r="S1700" s="243"/>
      <c r="T1700" s="24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45" t="s">
        <v>186</v>
      </c>
      <c r="AU1700" s="245" t="s">
        <v>78</v>
      </c>
      <c r="AV1700" s="14" t="s">
        <v>78</v>
      </c>
      <c r="AW1700" s="14" t="s">
        <v>188</v>
      </c>
      <c r="AX1700" s="14" t="s">
        <v>68</v>
      </c>
      <c r="AY1700" s="245" t="s">
        <v>175</v>
      </c>
    </row>
    <row r="1701" s="14" customFormat="1">
      <c r="A1701" s="14"/>
      <c r="B1701" s="235"/>
      <c r="C1701" s="236"/>
      <c r="D1701" s="226" t="s">
        <v>186</v>
      </c>
      <c r="E1701" s="237" t="s">
        <v>19</v>
      </c>
      <c r="F1701" s="238" t="s">
        <v>1808</v>
      </c>
      <c r="G1701" s="236"/>
      <c r="H1701" s="239">
        <v>10.51</v>
      </c>
      <c r="I1701" s="240"/>
      <c r="J1701" s="236"/>
      <c r="K1701" s="236"/>
      <c r="L1701" s="241"/>
      <c r="M1701" s="242"/>
      <c r="N1701" s="243"/>
      <c r="O1701" s="243"/>
      <c r="P1701" s="243"/>
      <c r="Q1701" s="243"/>
      <c r="R1701" s="243"/>
      <c r="S1701" s="243"/>
      <c r="T1701" s="24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45" t="s">
        <v>186</v>
      </c>
      <c r="AU1701" s="245" t="s">
        <v>78</v>
      </c>
      <c r="AV1701" s="14" t="s">
        <v>78</v>
      </c>
      <c r="AW1701" s="14" t="s">
        <v>188</v>
      </c>
      <c r="AX1701" s="14" t="s">
        <v>68</v>
      </c>
      <c r="AY1701" s="245" t="s">
        <v>175</v>
      </c>
    </row>
    <row r="1702" s="14" customFormat="1">
      <c r="A1702" s="14"/>
      <c r="B1702" s="235"/>
      <c r="C1702" s="236"/>
      <c r="D1702" s="226" t="s">
        <v>186</v>
      </c>
      <c r="E1702" s="237" t="s">
        <v>19</v>
      </c>
      <c r="F1702" s="238" t="s">
        <v>1809</v>
      </c>
      <c r="G1702" s="236"/>
      <c r="H1702" s="239">
        <v>20.23</v>
      </c>
      <c r="I1702" s="240"/>
      <c r="J1702" s="236"/>
      <c r="K1702" s="236"/>
      <c r="L1702" s="241"/>
      <c r="M1702" s="242"/>
      <c r="N1702" s="243"/>
      <c r="O1702" s="243"/>
      <c r="P1702" s="243"/>
      <c r="Q1702" s="243"/>
      <c r="R1702" s="243"/>
      <c r="S1702" s="243"/>
      <c r="T1702" s="24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45" t="s">
        <v>186</v>
      </c>
      <c r="AU1702" s="245" t="s">
        <v>78</v>
      </c>
      <c r="AV1702" s="14" t="s">
        <v>78</v>
      </c>
      <c r="AW1702" s="14" t="s">
        <v>188</v>
      </c>
      <c r="AX1702" s="14" t="s">
        <v>68</v>
      </c>
      <c r="AY1702" s="245" t="s">
        <v>175</v>
      </c>
    </row>
    <row r="1703" s="14" customFormat="1">
      <c r="A1703" s="14"/>
      <c r="B1703" s="235"/>
      <c r="C1703" s="236"/>
      <c r="D1703" s="226" t="s">
        <v>186</v>
      </c>
      <c r="E1703" s="237" t="s">
        <v>19</v>
      </c>
      <c r="F1703" s="238" t="s">
        <v>1810</v>
      </c>
      <c r="G1703" s="236"/>
      <c r="H1703" s="239">
        <v>13.98</v>
      </c>
      <c r="I1703" s="240"/>
      <c r="J1703" s="236"/>
      <c r="K1703" s="236"/>
      <c r="L1703" s="241"/>
      <c r="M1703" s="242"/>
      <c r="N1703" s="243"/>
      <c r="O1703" s="243"/>
      <c r="P1703" s="243"/>
      <c r="Q1703" s="243"/>
      <c r="R1703" s="243"/>
      <c r="S1703" s="243"/>
      <c r="T1703" s="24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45" t="s">
        <v>186</v>
      </c>
      <c r="AU1703" s="245" t="s">
        <v>78</v>
      </c>
      <c r="AV1703" s="14" t="s">
        <v>78</v>
      </c>
      <c r="AW1703" s="14" t="s">
        <v>188</v>
      </c>
      <c r="AX1703" s="14" t="s">
        <v>68</v>
      </c>
      <c r="AY1703" s="245" t="s">
        <v>175</v>
      </c>
    </row>
    <row r="1704" s="15" customFormat="1">
      <c r="A1704" s="15"/>
      <c r="B1704" s="246"/>
      <c r="C1704" s="247"/>
      <c r="D1704" s="226" t="s">
        <v>186</v>
      </c>
      <c r="E1704" s="248" t="s">
        <v>19</v>
      </c>
      <c r="F1704" s="249" t="s">
        <v>191</v>
      </c>
      <c r="G1704" s="247"/>
      <c r="H1704" s="250">
        <v>69.070000000000007</v>
      </c>
      <c r="I1704" s="251"/>
      <c r="J1704" s="247"/>
      <c r="K1704" s="247"/>
      <c r="L1704" s="252"/>
      <c r="M1704" s="253"/>
      <c r="N1704" s="254"/>
      <c r="O1704" s="254"/>
      <c r="P1704" s="254"/>
      <c r="Q1704" s="254"/>
      <c r="R1704" s="254"/>
      <c r="S1704" s="254"/>
      <c r="T1704" s="25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T1704" s="256" t="s">
        <v>186</v>
      </c>
      <c r="AU1704" s="256" t="s">
        <v>78</v>
      </c>
      <c r="AV1704" s="15" t="s">
        <v>182</v>
      </c>
      <c r="AW1704" s="15" t="s">
        <v>188</v>
      </c>
      <c r="AX1704" s="15" t="s">
        <v>76</v>
      </c>
      <c r="AY1704" s="256" t="s">
        <v>175</v>
      </c>
    </row>
    <row r="1705" s="2" customFormat="1" ht="24.15" customHeight="1">
      <c r="A1705" s="40"/>
      <c r="B1705" s="41"/>
      <c r="C1705" s="257" t="s">
        <v>1811</v>
      </c>
      <c r="D1705" s="257" t="s">
        <v>303</v>
      </c>
      <c r="E1705" s="258" t="s">
        <v>1812</v>
      </c>
      <c r="F1705" s="259" t="s">
        <v>1813</v>
      </c>
      <c r="G1705" s="260" t="s">
        <v>180</v>
      </c>
      <c r="H1705" s="261">
        <v>278.72300000000001</v>
      </c>
      <c r="I1705" s="262"/>
      <c r="J1705" s="263">
        <f>ROUND(I1705*H1705,2)</f>
        <v>0</v>
      </c>
      <c r="K1705" s="259" t="s">
        <v>181</v>
      </c>
      <c r="L1705" s="264"/>
      <c r="M1705" s="265" t="s">
        <v>19</v>
      </c>
      <c r="N1705" s="266" t="s">
        <v>39</v>
      </c>
      <c r="O1705" s="86"/>
      <c r="P1705" s="215">
        <f>O1705*H1705</f>
        <v>0</v>
      </c>
      <c r="Q1705" s="215">
        <v>0</v>
      </c>
      <c r="R1705" s="215">
        <f>Q1705*H1705</f>
        <v>0</v>
      </c>
      <c r="S1705" s="215">
        <v>0</v>
      </c>
      <c r="T1705" s="216">
        <f>S1705*H1705</f>
        <v>0</v>
      </c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R1705" s="217" t="s">
        <v>399</v>
      </c>
      <c r="AT1705" s="217" t="s">
        <v>303</v>
      </c>
      <c r="AU1705" s="217" t="s">
        <v>78</v>
      </c>
      <c r="AY1705" s="19" t="s">
        <v>175</v>
      </c>
      <c r="BE1705" s="218">
        <f>IF(N1705="základní",J1705,0)</f>
        <v>0</v>
      </c>
      <c r="BF1705" s="218">
        <f>IF(N1705="snížená",J1705,0)</f>
        <v>0</v>
      </c>
      <c r="BG1705" s="218">
        <f>IF(N1705="zákl. přenesená",J1705,0)</f>
        <v>0</v>
      </c>
      <c r="BH1705" s="218">
        <f>IF(N1705="sníž. přenesená",J1705,0)</f>
        <v>0</v>
      </c>
      <c r="BI1705" s="218">
        <f>IF(N1705="nulová",J1705,0)</f>
        <v>0</v>
      </c>
      <c r="BJ1705" s="19" t="s">
        <v>76</v>
      </c>
      <c r="BK1705" s="218">
        <f>ROUND(I1705*H1705,2)</f>
        <v>0</v>
      </c>
      <c r="BL1705" s="19" t="s">
        <v>297</v>
      </c>
      <c r="BM1705" s="217" t="s">
        <v>1814</v>
      </c>
    </row>
    <row r="1706" s="2" customFormat="1" ht="24.15" customHeight="1">
      <c r="A1706" s="40"/>
      <c r="B1706" s="41"/>
      <c r="C1706" s="206" t="s">
        <v>1815</v>
      </c>
      <c r="D1706" s="206" t="s">
        <v>177</v>
      </c>
      <c r="E1706" s="207" t="s">
        <v>1816</v>
      </c>
      <c r="F1706" s="208" t="s">
        <v>1817</v>
      </c>
      <c r="G1706" s="209" t="s">
        <v>402</v>
      </c>
      <c r="H1706" s="210">
        <v>632.19000000000005</v>
      </c>
      <c r="I1706" s="211"/>
      <c r="J1706" s="212">
        <f>ROUND(I1706*H1706,2)</f>
        <v>0</v>
      </c>
      <c r="K1706" s="208" t="s">
        <v>181</v>
      </c>
      <c r="L1706" s="46"/>
      <c r="M1706" s="213" t="s">
        <v>19</v>
      </c>
      <c r="N1706" s="214" t="s">
        <v>39</v>
      </c>
      <c r="O1706" s="86"/>
      <c r="P1706" s="215">
        <f>O1706*H1706</f>
        <v>0</v>
      </c>
      <c r="Q1706" s="215">
        <v>0</v>
      </c>
      <c r="R1706" s="215">
        <f>Q1706*H1706</f>
        <v>0</v>
      </c>
      <c r="S1706" s="215">
        <v>0</v>
      </c>
      <c r="T1706" s="216">
        <f>S1706*H1706</f>
        <v>0</v>
      </c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R1706" s="217" t="s">
        <v>297</v>
      </c>
      <c r="AT1706" s="217" t="s">
        <v>177</v>
      </c>
      <c r="AU1706" s="217" t="s">
        <v>78</v>
      </c>
      <c r="AY1706" s="19" t="s">
        <v>175</v>
      </c>
      <c r="BE1706" s="218">
        <f>IF(N1706="základní",J1706,0)</f>
        <v>0</v>
      </c>
      <c r="BF1706" s="218">
        <f>IF(N1706="snížená",J1706,0)</f>
        <v>0</v>
      </c>
      <c r="BG1706" s="218">
        <f>IF(N1706="zákl. přenesená",J1706,0)</f>
        <v>0</v>
      </c>
      <c r="BH1706" s="218">
        <f>IF(N1706="sníž. přenesená",J1706,0)</f>
        <v>0</v>
      </c>
      <c r="BI1706" s="218">
        <f>IF(N1706="nulová",J1706,0)</f>
        <v>0</v>
      </c>
      <c r="BJ1706" s="19" t="s">
        <v>76</v>
      </c>
      <c r="BK1706" s="218">
        <f>ROUND(I1706*H1706,2)</f>
        <v>0</v>
      </c>
      <c r="BL1706" s="19" t="s">
        <v>297</v>
      </c>
      <c r="BM1706" s="217" t="s">
        <v>1818</v>
      </c>
    </row>
    <row r="1707" s="2" customFormat="1">
      <c r="A1707" s="40"/>
      <c r="B1707" s="41"/>
      <c r="C1707" s="42"/>
      <c r="D1707" s="219" t="s">
        <v>184</v>
      </c>
      <c r="E1707" s="42"/>
      <c r="F1707" s="220" t="s">
        <v>1819</v>
      </c>
      <c r="G1707" s="42"/>
      <c r="H1707" s="42"/>
      <c r="I1707" s="221"/>
      <c r="J1707" s="42"/>
      <c r="K1707" s="42"/>
      <c r="L1707" s="46"/>
      <c r="M1707" s="222"/>
      <c r="N1707" s="223"/>
      <c r="O1707" s="86"/>
      <c r="P1707" s="86"/>
      <c r="Q1707" s="86"/>
      <c r="R1707" s="86"/>
      <c r="S1707" s="86"/>
      <c r="T1707" s="87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T1707" s="19" t="s">
        <v>184</v>
      </c>
      <c r="AU1707" s="19" t="s">
        <v>78</v>
      </c>
    </row>
    <row r="1708" s="2" customFormat="1" ht="24.15" customHeight="1">
      <c r="A1708" s="40"/>
      <c r="B1708" s="41"/>
      <c r="C1708" s="257" t="s">
        <v>1820</v>
      </c>
      <c r="D1708" s="257" t="s">
        <v>303</v>
      </c>
      <c r="E1708" s="258" t="s">
        <v>1821</v>
      </c>
      <c r="F1708" s="259" t="s">
        <v>1822</v>
      </c>
      <c r="G1708" s="260" t="s">
        <v>402</v>
      </c>
      <c r="H1708" s="261">
        <v>578.61500000000001</v>
      </c>
      <c r="I1708" s="262"/>
      <c r="J1708" s="263">
        <f>ROUND(I1708*H1708,2)</f>
        <v>0</v>
      </c>
      <c r="K1708" s="259" t="s">
        <v>19</v>
      </c>
      <c r="L1708" s="264"/>
      <c r="M1708" s="265" t="s">
        <v>19</v>
      </c>
      <c r="N1708" s="266" t="s">
        <v>39</v>
      </c>
      <c r="O1708" s="86"/>
      <c r="P1708" s="215">
        <f>O1708*H1708</f>
        <v>0</v>
      </c>
      <c r="Q1708" s="215">
        <v>0</v>
      </c>
      <c r="R1708" s="215">
        <f>Q1708*H1708</f>
        <v>0</v>
      </c>
      <c r="S1708" s="215">
        <v>0</v>
      </c>
      <c r="T1708" s="216">
        <f>S1708*H1708</f>
        <v>0</v>
      </c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R1708" s="217" t="s">
        <v>399</v>
      </c>
      <c r="AT1708" s="217" t="s">
        <v>303</v>
      </c>
      <c r="AU1708" s="217" t="s">
        <v>78</v>
      </c>
      <c r="AY1708" s="19" t="s">
        <v>175</v>
      </c>
      <c r="BE1708" s="218">
        <f>IF(N1708="základní",J1708,0)</f>
        <v>0</v>
      </c>
      <c r="BF1708" s="218">
        <f>IF(N1708="snížená",J1708,0)</f>
        <v>0</v>
      </c>
      <c r="BG1708" s="218">
        <f>IF(N1708="zákl. přenesená",J1708,0)</f>
        <v>0</v>
      </c>
      <c r="BH1708" s="218">
        <f>IF(N1708="sníž. přenesená",J1708,0)</f>
        <v>0</v>
      </c>
      <c r="BI1708" s="218">
        <f>IF(N1708="nulová",J1708,0)</f>
        <v>0</v>
      </c>
      <c r="BJ1708" s="19" t="s">
        <v>76</v>
      </c>
      <c r="BK1708" s="218">
        <f>ROUND(I1708*H1708,2)</f>
        <v>0</v>
      </c>
      <c r="BL1708" s="19" t="s">
        <v>297</v>
      </c>
      <c r="BM1708" s="217" t="s">
        <v>1823</v>
      </c>
    </row>
    <row r="1709" s="2" customFormat="1" ht="24.15" customHeight="1">
      <c r="A1709" s="40"/>
      <c r="B1709" s="41"/>
      <c r="C1709" s="257" t="s">
        <v>1824</v>
      </c>
      <c r="D1709" s="257" t="s">
        <v>303</v>
      </c>
      <c r="E1709" s="258" t="s">
        <v>1825</v>
      </c>
      <c r="F1709" s="259" t="s">
        <v>1826</v>
      </c>
      <c r="G1709" s="260" t="s">
        <v>402</v>
      </c>
      <c r="H1709" s="261">
        <v>66.218000000000004</v>
      </c>
      <c r="I1709" s="262"/>
      <c r="J1709" s="263">
        <f>ROUND(I1709*H1709,2)</f>
        <v>0</v>
      </c>
      <c r="K1709" s="259" t="s">
        <v>19</v>
      </c>
      <c r="L1709" s="264"/>
      <c r="M1709" s="265" t="s">
        <v>19</v>
      </c>
      <c r="N1709" s="266" t="s">
        <v>39</v>
      </c>
      <c r="O1709" s="86"/>
      <c r="P1709" s="215">
        <f>O1709*H1709</f>
        <v>0</v>
      </c>
      <c r="Q1709" s="215">
        <v>0</v>
      </c>
      <c r="R1709" s="215">
        <f>Q1709*H1709</f>
        <v>0</v>
      </c>
      <c r="S1709" s="215">
        <v>0</v>
      </c>
      <c r="T1709" s="216">
        <f>S1709*H1709</f>
        <v>0</v>
      </c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R1709" s="217" t="s">
        <v>399</v>
      </c>
      <c r="AT1709" s="217" t="s">
        <v>303</v>
      </c>
      <c r="AU1709" s="217" t="s">
        <v>78</v>
      </c>
      <c r="AY1709" s="19" t="s">
        <v>175</v>
      </c>
      <c r="BE1709" s="218">
        <f>IF(N1709="základní",J1709,0)</f>
        <v>0</v>
      </c>
      <c r="BF1709" s="218">
        <f>IF(N1709="snížená",J1709,0)</f>
        <v>0</v>
      </c>
      <c r="BG1709" s="218">
        <f>IF(N1709="zákl. přenesená",J1709,0)</f>
        <v>0</v>
      </c>
      <c r="BH1709" s="218">
        <f>IF(N1709="sníž. přenesená",J1709,0)</f>
        <v>0</v>
      </c>
      <c r="BI1709" s="218">
        <f>IF(N1709="nulová",J1709,0)</f>
        <v>0</v>
      </c>
      <c r="BJ1709" s="19" t="s">
        <v>76</v>
      </c>
      <c r="BK1709" s="218">
        <f>ROUND(I1709*H1709,2)</f>
        <v>0</v>
      </c>
      <c r="BL1709" s="19" t="s">
        <v>297</v>
      </c>
      <c r="BM1709" s="217" t="s">
        <v>1827</v>
      </c>
    </row>
    <row r="1710" s="2" customFormat="1" ht="24.15" customHeight="1">
      <c r="A1710" s="40"/>
      <c r="B1710" s="41"/>
      <c r="C1710" s="206" t="s">
        <v>1828</v>
      </c>
      <c r="D1710" s="206" t="s">
        <v>177</v>
      </c>
      <c r="E1710" s="207" t="s">
        <v>1829</v>
      </c>
      <c r="F1710" s="208" t="s">
        <v>1830</v>
      </c>
      <c r="G1710" s="209" t="s">
        <v>180</v>
      </c>
      <c r="H1710" s="210">
        <v>45.579000000000001</v>
      </c>
      <c r="I1710" s="211"/>
      <c r="J1710" s="212">
        <f>ROUND(I1710*H1710,2)</f>
        <v>0</v>
      </c>
      <c r="K1710" s="208" t="s">
        <v>181</v>
      </c>
      <c r="L1710" s="46"/>
      <c r="M1710" s="213" t="s">
        <v>19</v>
      </c>
      <c r="N1710" s="214" t="s">
        <v>39</v>
      </c>
      <c r="O1710" s="86"/>
      <c r="P1710" s="215">
        <f>O1710*H1710</f>
        <v>0</v>
      </c>
      <c r="Q1710" s="215">
        <v>0</v>
      </c>
      <c r="R1710" s="215">
        <f>Q1710*H1710</f>
        <v>0</v>
      </c>
      <c r="S1710" s="215">
        <v>0</v>
      </c>
      <c r="T1710" s="216">
        <f>S1710*H1710</f>
        <v>0</v>
      </c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R1710" s="217" t="s">
        <v>297</v>
      </c>
      <c r="AT1710" s="217" t="s">
        <v>177</v>
      </c>
      <c r="AU1710" s="217" t="s">
        <v>78</v>
      </c>
      <c r="AY1710" s="19" t="s">
        <v>175</v>
      </c>
      <c r="BE1710" s="218">
        <f>IF(N1710="základní",J1710,0)</f>
        <v>0</v>
      </c>
      <c r="BF1710" s="218">
        <f>IF(N1710="snížená",J1710,0)</f>
        <v>0</v>
      </c>
      <c r="BG1710" s="218">
        <f>IF(N1710="zákl. přenesená",J1710,0)</f>
        <v>0</v>
      </c>
      <c r="BH1710" s="218">
        <f>IF(N1710="sníž. přenesená",J1710,0)</f>
        <v>0</v>
      </c>
      <c r="BI1710" s="218">
        <f>IF(N1710="nulová",J1710,0)</f>
        <v>0</v>
      </c>
      <c r="BJ1710" s="19" t="s">
        <v>76</v>
      </c>
      <c r="BK1710" s="218">
        <f>ROUND(I1710*H1710,2)</f>
        <v>0</v>
      </c>
      <c r="BL1710" s="19" t="s">
        <v>297</v>
      </c>
      <c r="BM1710" s="217" t="s">
        <v>1831</v>
      </c>
    </row>
    <row r="1711" s="2" customFormat="1">
      <c r="A1711" s="40"/>
      <c r="B1711" s="41"/>
      <c r="C1711" s="42"/>
      <c r="D1711" s="219" t="s">
        <v>184</v>
      </c>
      <c r="E1711" s="42"/>
      <c r="F1711" s="220" t="s">
        <v>1832</v>
      </c>
      <c r="G1711" s="42"/>
      <c r="H1711" s="42"/>
      <c r="I1711" s="221"/>
      <c r="J1711" s="42"/>
      <c r="K1711" s="42"/>
      <c r="L1711" s="46"/>
      <c r="M1711" s="222"/>
      <c r="N1711" s="223"/>
      <c r="O1711" s="86"/>
      <c r="P1711" s="86"/>
      <c r="Q1711" s="86"/>
      <c r="R1711" s="86"/>
      <c r="S1711" s="86"/>
      <c r="T1711" s="87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T1711" s="19" t="s">
        <v>184</v>
      </c>
      <c r="AU1711" s="19" t="s">
        <v>78</v>
      </c>
    </row>
    <row r="1712" s="13" customFormat="1">
      <c r="A1712" s="13"/>
      <c r="B1712" s="224"/>
      <c r="C1712" s="225"/>
      <c r="D1712" s="226" t="s">
        <v>186</v>
      </c>
      <c r="E1712" s="227" t="s">
        <v>19</v>
      </c>
      <c r="F1712" s="228" t="s">
        <v>187</v>
      </c>
      <c r="G1712" s="225"/>
      <c r="H1712" s="227" t="s">
        <v>19</v>
      </c>
      <c r="I1712" s="229"/>
      <c r="J1712" s="225"/>
      <c r="K1712" s="225"/>
      <c r="L1712" s="230"/>
      <c r="M1712" s="231"/>
      <c r="N1712" s="232"/>
      <c r="O1712" s="232"/>
      <c r="P1712" s="232"/>
      <c r="Q1712" s="232"/>
      <c r="R1712" s="232"/>
      <c r="S1712" s="232"/>
      <c r="T1712" s="23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34" t="s">
        <v>186</v>
      </c>
      <c r="AU1712" s="234" t="s">
        <v>78</v>
      </c>
      <c r="AV1712" s="13" t="s">
        <v>76</v>
      </c>
      <c r="AW1712" s="13" t="s">
        <v>188</v>
      </c>
      <c r="AX1712" s="13" t="s">
        <v>68</v>
      </c>
      <c r="AY1712" s="234" t="s">
        <v>175</v>
      </c>
    </row>
    <row r="1713" s="13" customFormat="1">
      <c r="A1713" s="13"/>
      <c r="B1713" s="224"/>
      <c r="C1713" s="225"/>
      <c r="D1713" s="226" t="s">
        <v>186</v>
      </c>
      <c r="E1713" s="227" t="s">
        <v>19</v>
      </c>
      <c r="F1713" s="228" t="s">
        <v>189</v>
      </c>
      <c r="G1713" s="225"/>
      <c r="H1713" s="227" t="s">
        <v>19</v>
      </c>
      <c r="I1713" s="229"/>
      <c r="J1713" s="225"/>
      <c r="K1713" s="225"/>
      <c r="L1713" s="230"/>
      <c r="M1713" s="231"/>
      <c r="N1713" s="232"/>
      <c r="O1713" s="232"/>
      <c r="P1713" s="232"/>
      <c r="Q1713" s="232"/>
      <c r="R1713" s="232"/>
      <c r="S1713" s="232"/>
      <c r="T1713" s="23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34" t="s">
        <v>186</v>
      </c>
      <c r="AU1713" s="234" t="s">
        <v>78</v>
      </c>
      <c r="AV1713" s="13" t="s">
        <v>76</v>
      </c>
      <c r="AW1713" s="13" t="s">
        <v>188</v>
      </c>
      <c r="AX1713" s="13" t="s">
        <v>68</v>
      </c>
      <c r="AY1713" s="234" t="s">
        <v>175</v>
      </c>
    </row>
    <row r="1714" s="13" customFormat="1">
      <c r="A1714" s="13"/>
      <c r="B1714" s="224"/>
      <c r="C1714" s="225"/>
      <c r="D1714" s="226" t="s">
        <v>186</v>
      </c>
      <c r="E1714" s="227" t="s">
        <v>19</v>
      </c>
      <c r="F1714" s="228" t="s">
        <v>425</v>
      </c>
      <c r="G1714" s="225"/>
      <c r="H1714" s="227" t="s">
        <v>19</v>
      </c>
      <c r="I1714" s="229"/>
      <c r="J1714" s="225"/>
      <c r="K1714" s="225"/>
      <c r="L1714" s="230"/>
      <c r="M1714" s="231"/>
      <c r="N1714" s="232"/>
      <c r="O1714" s="232"/>
      <c r="P1714" s="232"/>
      <c r="Q1714" s="232"/>
      <c r="R1714" s="232"/>
      <c r="S1714" s="232"/>
      <c r="T1714" s="23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34" t="s">
        <v>186</v>
      </c>
      <c r="AU1714" s="234" t="s">
        <v>78</v>
      </c>
      <c r="AV1714" s="13" t="s">
        <v>76</v>
      </c>
      <c r="AW1714" s="13" t="s">
        <v>188</v>
      </c>
      <c r="AX1714" s="13" t="s">
        <v>68</v>
      </c>
      <c r="AY1714" s="234" t="s">
        <v>175</v>
      </c>
    </row>
    <row r="1715" s="14" customFormat="1">
      <c r="A1715" s="14"/>
      <c r="B1715" s="235"/>
      <c r="C1715" s="236"/>
      <c r="D1715" s="226" t="s">
        <v>186</v>
      </c>
      <c r="E1715" s="237" t="s">
        <v>19</v>
      </c>
      <c r="F1715" s="238" t="s">
        <v>1833</v>
      </c>
      <c r="G1715" s="236"/>
      <c r="H1715" s="239">
        <v>45.579000000000001</v>
      </c>
      <c r="I1715" s="240"/>
      <c r="J1715" s="236"/>
      <c r="K1715" s="236"/>
      <c r="L1715" s="241"/>
      <c r="M1715" s="242"/>
      <c r="N1715" s="243"/>
      <c r="O1715" s="243"/>
      <c r="P1715" s="243"/>
      <c r="Q1715" s="243"/>
      <c r="R1715" s="243"/>
      <c r="S1715" s="243"/>
      <c r="T1715" s="24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45" t="s">
        <v>186</v>
      </c>
      <c r="AU1715" s="245" t="s">
        <v>78</v>
      </c>
      <c r="AV1715" s="14" t="s">
        <v>78</v>
      </c>
      <c r="AW1715" s="14" t="s">
        <v>188</v>
      </c>
      <c r="AX1715" s="14" t="s">
        <v>68</v>
      </c>
      <c r="AY1715" s="245" t="s">
        <v>175</v>
      </c>
    </row>
    <row r="1716" s="15" customFormat="1">
      <c r="A1716" s="15"/>
      <c r="B1716" s="246"/>
      <c r="C1716" s="247"/>
      <c r="D1716" s="226" t="s">
        <v>186</v>
      </c>
      <c r="E1716" s="248" t="s">
        <v>19</v>
      </c>
      <c r="F1716" s="249" t="s">
        <v>191</v>
      </c>
      <c r="G1716" s="247"/>
      <c r="H1716" s="250">
        <v>45.579000000000001</v>
      </c>
      <c r="I1716" s="251"/>
      <c r="J1716" s="247"/>
      <c r="K1716" s="247"/>
      <c r="L1716" s="252"/>
      <c r="M1716" s="253"/>
      <c r="N1716" s="254"/>
      <c r="O1716" s="254"/>
      <c r="P1716" s="254"/>
      <c r="Q1716" s="254"/>
      <c r="R1716" s="254"/>
      <c r="S1716" s="254"/>
      <c r="T1716" s="25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T1716" s="256" t="s">
        <v>186</v>
      </c>
      <c r="AU1716" s="256" t="s">
        <v>78</v>
      </c>
      <c r="AV1716" s="15" t="s">
        <v>182</v>
      </c>
      <c r="AW1716" s="15" t="s">
        <v>188</v>
      </c>
      <c r="AX1716" s="15" t="s">
        <v>76</v>
      </c>
      <c r="AY1716" s="256" t="s">
        <v>175</v>
      </c>
    </row>
    <row r="1717" s="2" customFormat="1" ht="24.15" customHeight="1">
      <c r="A1717" s="40"/>
      <c r="B1717" s="41"/>
      <c r="C1717" s="206" t="s">
        <v>1834</v>
      </c>
      <c r="D1717" s="206" t="s">
        <v>177</v>
      </c>
      <c r="E1717" s="207" t="s">
        <v>1835</v>
      </c>
      <c r="F1717" s="208" t="s">
        <v>1836</v>
      </c>
      <c r="G1717" s="209" t="s">
        <v>180</v>
      </c>
      <c r="H1717" s="210">
        <v>12.67</v>
      </c>
      <c r="I1717" s="211"/>
      <c r="J1717" s="212">
        <f>ROUND(I1717*H1717,2)</f>
        <v>0</v>
      </c>
      <c r="K1717" s="208" t="s">
        <v>181</v>
      </c>
      <c r="L1717" s="46"/>
      <c r="M1717" s="213" t="s">
        <v>19</v>
      </c>
      <c r="N1717" s="214" t="s">
        <v>39</v>
      </c>
      <c r="O1717" s="86"/>
      <c r="P1717" s="215">
        <f>O1717*H1717</f>
        <v>0</v>
      </c>
      <c r="Q1717" s="215">
        <v>0</v>
      </c>
      <c r="R1717" s="215">
        <f>Q1717*H1717</f>
        <v>0</v>
      </c>
      <c r="S1717" s="215">
        <v>0</v>
      </c>
      <c r="T1717" s="216">
        <f>S1717*H1717</f>
        <v>0</v>
      </c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R1717" s="217" t="s">
        <v>297</v>
      </c>
      <c r="AT1717" s="217" t="s">
        <v>177</v>
      </c>
      <c r="AU1717" s="217" t="s">
        <v>78</v>
      </c>
      <c r="AY1717" s="19" t="s">
        <v>175</v>
      </c>
      <c r="BE1717" s="218">
        <f>IF(N1717="základní",J1717,0)</f>
        <v>0</v>
      </c>
      <c r="BF1717" s="218">
        <f>IF(N1717="snížená",J1717,0)</f>
        <v>0</v>
      </c>
      <c r="BG1717" s="218">
        <f>IF(N1717="zákl. přenesená",J1717,0)</f>
        <v>0</v>
      </c>
      <c r="BH1717" s="218">
        <f>IF(N1717="sníž. přenesená",J1717,0)</f>
        <v>0</v>
      </c>
      <c r="BI1717" s="218">
        <f>IF(N1717="nulová",J1717,0)</f>
        <v>0</v>
      </c>
      <c r="BJ1717" s="19" t="s">
        <v>76</v>
      </c>
      <c r="BK1717" s="218">
        <f>ROUND(I1717*H1717,2)</f>
        <v>0</v>
      </c>
      <c r="BL1717" s="19" t="s">
        <v>297</v>
      </c>
      <c r="BM1717" s="217" t="s">
        <v>1837</v>
      </c>
    </row>
    <row r="1718" s="2" customFormat="1">
      <c r="A1718" s="40"/>
      <c r="B1718" s="41"/>
      <c r="C1718" s="42"/>
      <c r="D1718" s="219" t="s">
        <v>184</v>
      </c>
      <c r="E1718" s="42"/>
      <c r="F1718" s="220" t="s">
        <v>1838</v>
      </c>
      <c r="G1718" s="42"/>
      <c r="H1718" s="42"/>
      <c r="I1718" s="221"/>
      <c r="J1718" s="42"/>
      <c r="K1718" s="42"/>
      <c r="L1718" s="46"/>
      <c r="M1718" s="222"/>
      <c r="N1718" s="223"/>
      <c r="O1718" s="86"/>
      <c r="P1718" s="86"/>
      <c r="Q1718" s="86"/>
      <c r="R1718" s="86"/>
      <c r="S1718" s="86"/>
      <c r="T1718" s="87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T1718" s="19" t="s">
        <v>184</v>
      </c>
      <c r="AU1718" s="19" t="s">
        <v>78</v>
      </c>
    </row>
    <row r="1719" s="13" customFormat="1">
      <c r="A1719" s="13"/>
      <c r="B1719" s="224"/>
      <c r="C1719" s="225"/>
      <c r="D1719" s="226" t="s">
        <v>186</v>
      </c>
      <c r="E1719" s="227" t="s">
        <v>19</v>
      </c>
      <c r="F1719" s="228" t="s">
        <v>187</v>
      </c>
      <c r="G1719" s="225"/>
      <c r="H1719" s="227" t="s">
        <v>19</v>
      </c>
      <c r="I1719" s="229"/>
      <c r="J1719" s="225"/>
      <c r="K1719" s="225"/>
      <c r="L1719" s="230"/>
      <c r="M1719" s="231"/>
      <c r="N1719" s="232"/>
      <c r="O1719" s="232"/>
      <c r="P1719" s="232"/>
      <c r="Q1719" s="232"/>
      <c r="R1719" s="232"/>
      <c r="S1719" s="232"/>
      <c r="T1719" s="23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34" t="s">
        <v>186</v>
      </c>
      <c r="AU1719" s="234" t="s">
        <v>78</v>
      </c>
      <c r="AV1719" s="13" t="s">
        <v>76</v>
      </c>
      <c r="AW1719" s="13" t="s">
        <v>188</v>
      </c>
      <c r="AX1719" s="13" t="s">
        <v>68</v>
      </c>
      <c r="AY1719" s="234" t="s">
        <v>175</v>
      </c>
    </row>
    <row r="1720" s="13" customFormat="1">
      <c r="A1720" s="13"/>
      <c r="B1720" s="224"/>
      <c r="C1720" s="225"/>
      <c r="D1720" s="226" t="s">
        <v>186</v>
      </c>
      <c r="E1720" s="227" t="s">
        <v>19</v>
      </c>
      <c r="F1720" s="228" t="s">
        <v>189</v>
      </c>
      <c r="G1720" s="225"/>
      <c r="H1720" s="227" t="s">
        <v>19</v>
      </c>
      <c r="I1720" s="229"/>
      <c r="J1720" s="225"/>
      <c r="K1720" s="225"/>
      <c r="L1720" s="230"/>
      <c r="M1720" s="231"/>
      <c r="N1720" s="232"/>
      <c r="O1720" s="232"/>
      <c r="P1720" s="232"/>
      <c r="Q1720" s="232"/>
      <c r="R1720" s="232"/>
      <c r="S1720" s="232"/>
      <c r="T1720" s="23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4" t="s">
        <v>186</v>
      </c>
      <c r="AU1720" s="234" t="s">
        <v>78</v>
      </c>
      <c r="AV1720" s="13" t="s">
        <v>76</v>
      </c>
      <c r="AW1720" s="13" t="s">
        <v>188</v>
      </c>
      <c r="AX1720" s="13" t="s">
        <v>68</v>
      </c>
      <c r="AY1720" s="234" t="s">
        <v>175</v>
      </c>
    </row>
    <row r="1721" s="13" customFormat="1">
      <c r="A1721" s="13"/>
      <c r="B1721" s="224"/>
      <c r="C1721" s="225"/>
      <c r="D1721" s="226" t="s">
        <v>186</v>
      </c>
      <c r="E1721" s="227" t="s">
        <v>19</v>
      </c>
      <c r="F1721" s="228" t="s">
        <v>425</v>
      </c>
      <c r="G1721" s="225"/>
      <c r="H1721" s="227" t="s">
        <v>19</v>
      </c>
      <c r="I1721" s="229"/>
      <c r="J1721" s="225"/>
      <c r="K1721" s="225"/>
      <c r="L1721" s="230"/>
      <c r="M1721" s="231"/>
      <c r="N1721" s="232"/>
      <c r="O1721" s="232"/>
      <c r="P1721" s="232"/>
      <c r="Q1721" s="232"/>
      <c r="R1721" s="232"/>
      <c r="S1721" s="232"/>
      <c r="T1721" s="23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34" t="s">
        <v>186</v>
      </c>
      <c r="AU1721" s="234" t="s">
        <v>78</v>
      </c>
      <c r="AV1721" s="13" t="s">
        <v>76</v>
      </c>
      <c r="AW1721" s="13" t="s">
        <v>188</v>
      </c>
      <c r="AX1721" s="13" t="s">
        <v>68</v>
      </c>
      <c r="AY1721" s="234" t="s">
        <v>175</v>
      </c>
    </row>
    <row r="1722" s="14" customFormat="1">
      <c r="A1722" s="14"/>
      <c r="B1722" s="235"/>
      <c r="C1722" s="236"/>
      <c r="D1722" s="226" t="s">
        <v>186</v>
      </c>
      <c r="E1722" s="237" t="s">
        <v>19</v>
      </c>
      <c r="F1722" s="238" t="s">
        <v>838</v>
      </c>
      <c r="G1722" s="236"/>
      <c r="H1722" s="239">
        <v>12.67</v>
      </c>
      <c r="I1722" s="240"/>
      <c r="J1722" s="236"/>
      <c r="K1722" s="236"/>
      <c r="L1722" s="241"/>
      <c r="M1722" s="242"/>
      <c r="N1722" s="243"/>
      <c r="O1722" s="243"/>
      <c r="P1722" s="243"/>
      <c r="Q1722" s="243"/>
      <c r="R1722" s="243"/>
      <c r="S1722" s="243"/>
      <c r="T1722" s="24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45" t="s">
        <v>186</v>
      </c>
      <c r="AU1722" s="245" t="s">
        <v>78</v>
      </c>
      <c r="AV1722" s="14" t="s">
        <v>78</v>
      </c>
      <c r="AW1722" s="14" t="s">
        <v>188</v>
      </c>
      <c r="AX1722" s="14" t="s">
        <v>68</v>
      </c>
      <c r="AY1722" s="245" t="s">
        <v>175</v>
      </c>
    </row>
    <row r="1723" s="15" customFormat="1">
      <c r="A1723" s="15"/>
      <c r="B1723" s="246"/>
      <c r="C1723" s="247"/>
      <c r="D1723" s="226" t="s">
        <v>186</v>
      </c>
      <c r="E1723" s="248" t="s">
        <v>19</v>
      </c>
      <c r="F1723" s="249" t="s">
        <v>191</v>
      </c>
      <c r="G1723" s="247"/>
      <c r="H1723" s="250">
        <v>12.67</v>
      </c>
      <c r="I1723" s="251"/>
      <c r="J1723" s="247"/>
      <c r="K1723" s="247"/>
      <c r="L1723" s="252"/>
      <c r="M1723" s="253"/>
      <c r="N1723" s="254"/>
      <c r="O1723" s="254"/>
      <c r="P1723" s="254"/>
      <c r="Q1723" s="254"/>
      <c r="R1723" s="254"/>
      <c r="S1723" s="254"/>
      <c r="T1723" s="25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T1723" s="256" t="s">
        <v>186</v>
      </c>
      <c r="AU1723" s="256" t="s">
        <v>78</v>
      </c>
      <c r="AV1723" s="15" t="s">
        <v>182</v>
      </c>
      <c r="AW1723" s="15" t="s">
        <v>188</v>
      </c>
      <c r="AX1723" s="15" t="s">
        <v>76</v>
      </c>
      <c r="AY1723" s="256" t="s">
        <v>175</v>
      </c>
    </row>
    <row r="1724" s="2" customFormat="1" ht="24.15" customHeight="1">
      <c r="A1724" s="40"/>
      <c r="B1724" s="41"/>
      <c r="C1724" s="257" t="s">
        <v>1839</v>
      </c>
      <c r="D1724" s="257" t="s">
        <v>303</v>
      </c>
      <c r="E1724" s="258" t="s">
        <v>1840</v>
      </c>
      <c r="F1724" s="259" t="s">
        <v>1841</v>
      </c>
      <c r="G1724" s="260" t="s">
        <v>180</v>
      </c>
      <c r="H1724" s="261">
        <v>59.414000000000001</v>
      </c>
      <c r="I1724" s="262"/>
      <c r="J1724" s="263">
        <f>ROUND(I1724*H1724,2)</f>
        <v>0</v>
      </c>
      <c r="K1724" s="259" t="s">
        <v>181</v>
      </c>
      <c r="L1724" s="264"/>
      <c r="M1724" s="265" t="s">
        <v>19</v>
      </c>
      <c r="N1724" s="266" t="s">
        <v>39</v>
      </c>
      <c r="O1724" s="86"/>
      <c r="P1724" s="215">
        <f>O1724*H1724</f>
        <v>0</v>
      </c>
      <c r="Q1724" s="215">
        <v>0</v>
      </c>
      <c r="R1724" s="215">
        <f>Q1724*H1724</f>
        <v>0</v>
      </c>
      <c r="S1724" s="215">
        <v>0</v>
      </c>
      <c r="T1724" s="216">
        <f>S1724*H1724</f>
        <v>0</v>
      </c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R1724" s="217" t="s">
        <v>399</v>
      </c>
      <c r="AT1724" s="217" t="s">
        <v>303</v>
      </c>
      <c r="AU1724" s="217" t="s">
        <v>78</v>
      </c>
      <c r="AY1724" s="19" t="s">
        <v>175</v>
      </c>
      <c r="BE1724" s="218">
        <f>IF(N1724="základní",J1724,0)</f>
        <v>0</v>
      </c>
      <c r="BF1724" s="218">
        <f>IF(N1724="snížená",J1724,0)</f>
        <v>0</v>
      </c>
      <c r="BG1724" s="218">
        <f>IF(N1724="zákl. přenesená",J1724,0)</f>
        <v>0</v>
      </c>
      <c r="BH1724" s="218">
        <f>IF(N1724="sníž. přenesená",J1724,0)</f>
        <v>0</v>
      </c>
      <c r="BI1724" s="218">
        <f>IF(N1724="nulová",J1724,0)</f>
        <v>0</v>
      </c>
      <c r="BJ1724" s="19" t="s">
        <v>76</v>
      </c>
      <c r="BK1724" s="218">
        <f>ROUND(I1724*H1724,2)</f>
        <v>0</v>
      </c>
      <c r="BL1724" s="19" t="s">
        <v>297</v>
      </c>
      <c r="BM1724" s="217" t="s">
        <v>1842</v>
      </c>
    </row>
    <row r="1725" s="14" customFormat="1">
      <c r="A1725" s="14"/>
      <c r="B1725" s="235"/>
      <c r="C1725" s="236"/>
      <c r="D1725" s="226" t="s">
        <v>186</v>
      </c>
      <c r="E1725" s="237" t="s">
        <v>19</v>
      </c>
      <c r="F1725" s="238" t="s">
        <v>1843</v>
      </c>
      <c r="G1725" s="236"/>
      <c r="H1725" s="239">
        <v>59.413980000000002</v>
      </c>
      <c r="I1725" s="240"/>
      <c r="J1725" s="236"/>
      <c r="K1725" s="236"/>
      <c r="L1725" s="241"/>
      <c r="M1725" s="242"/>
      <c r="N1725" s="243"/>
      <c r="O1725" s="243"/>
      <c r="P1725" s="243"/>
      <c r="Q1725" s="243"/>
      <c r="R1725" s="243"/>
      <c r="S1725" s="243"/>
      <c r="T1725" s="24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45" t="s">
        <v>186</v>
      </c>
      <c r="AU1725" s="245" t="s">
        <v>78</v>
      </c>
      <c r="AV1725" s="14" t="s">
        <v>78</v>
      </c>
      <c r="AW1725" s="14" t="s">
        <v>188</v>
      </c>
      <c r="AX1725" s="14" t="s">
        <v>68</v>
      </c>
      <c r="AY1725" s="245" t="s">
        <v>175</v>
      </c>
    </row>
    <row r="1726" s="15" customFormat="1">
      <c r="A1726" s="15"/>
      <c r="B1726" s="246"/>
      <c r="C1726" s="247"/>
      <c r="D1726" s="226" t="s">
        <v>186</v>
      </c>
      <c r="E1726" s="248" t="s">
        <v>19</v>
      </c>
      <c r="F1726" s="249" t="s">
        <v>191</v>
      </c>
      <c r="G1726" s="247"/>
      <c r="H1726" s="250">
        <v>59.413980000000002</v>
      </c>
      <c r="I1726" s="251"/>
      <c r="J1726" s="247"/>
      <c r="K1726" s="247"/>
      <c r="L1726" s="252"/>
      <c r="M1726" s="253"/>
      <c r="N1726" s="254"/>
      <c r="O1726" s="254"/>
      <c r="P1726" s="254"/>
      <c r="Q1726" s="254"/>
      <c r="R1726" s="254"/>
      <c r="S1726" s="254"/>
      <c r="T1726" s="25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56" t="s">
        <v>186</v>
      </c>
      <c r="AU1726" s="256" t="s">
        <v>78</v>
      </c>
      <c r="AV1726" s="15" t="s">
        <v>182</v>
      </c>
      <c r="AW1726" s="15" t="s">
        <v>188</v>
      </c>
      <c r="AX1726" s="15" t="s">
        <v>76</v>
      </c>
      <c r="AY1726" s="256" t="s">
        <v>175</v>
      </c>
    </row>
    <row r="1727" s="2" customFormat="1" ht="37.8" customHeight="1">
      <c r="A1727" s="40"/>
      <c r="B1727" s="41"/>
      <c r="C1727" s="206" t="s">
        <v>1844</v>
      </c>
      <c r="D1727" s="206" t="s">
        <v>177</v>
      </c>
      <c r="E1727" s="207" t="s">
        <v>1845</v>
      </c>
      <c r="F1727" s="208" t="s">
        <v>1846</v>
      </c>
      <c r="G1727" s="209" t="s">
        <v>180</v>
      </c>
      <c r="H1727" s="210">
        <v>246.43000000000001</v>
      </c>
      <c r="I1727" s="211"/>
      <c r="J1727" s="212">
        <f>ROUND(I1727*H1727,2)</f>
        <v>0</v>
      </c>
      <c r="K1727" s="208" t="s">
        <v>181</v>
      </c>
      <c r="L1727" s="46"/>
      <c r="M1727" s="213" t="s">
        <v>19</v>
      </c>
      <c r="N1727" s="214" t="s">
        <v>39</v>
      </c>
      <c r="O1727" s="86"/>
      <c r="P1727" s="215">
        <f>O1727*H1727</f>
        <v>0</v>
      </c>
      <c r="Q1727" s="215">
        <v>0</v>
      </c>
      <c r="R1727" s="215">
        <f>Q1727*H1727</f>
        <v>0</v>
      </c>
      <c r="S1727" s="215">
        <v>0</v>
      </c>
      <c r="T1727" s="216">
        <f>S1727*H1727</f>
        <v>0</v>
      </c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R1727" s="217" t="s">
        <v>297</v>
      </c>
      <c r="AT1727" s="217" t="s">
        <v>177</v>
      </c>
      <c r="AU1727" s="217" t="s">
        <v>78</v>
      </c>
      <c r="AY1727" s="19" t="s">
        <v>175</v>
      </c>
      <c r="BE1727" s="218">
        <f>IF(N1727="základní",J1727,0)</f>
        <v>0</v>
      </c>
      <c r="BF1727" s="218">
        <f>IF(N1727="snížená",J1727,0)</f>
        <v>0</v>
      </c>
      <c r="BG1727" s="218">
        <f>IF(N1727="zákl. přenesená",J1727,0)</f>
        <v>0</v>
      </c>
      <c r="BH1727" s="218">
        <f>IF(N1727="sníž. přenesená",J1727,0)</f>
        <v>0</v>
      </c>
      <c r="BI1727" s="218">
        <f>IF(N1727="nulová",J1727,0)</f>
        <v>0</v>
      </c>
      <c r="BJ1727" s="19" t="s">
        <v>76</v>
      </c>
      <c r="BK1727" s="218">
        <f>ROUND(I1727*H1727,2)</f>
        <v>0</v>
      </c>
      <c r="BL1727" s="19" t="s">
        <v>297</v>
      </c>
      <c r="BM1727" s="217" t="s">
        <v>1847</v>
      </c>
    </row>
    <row r="1728" s="2" customFormat="1">
      <c r="A1728" s="40"/>
      <c r="B1728" s="41"/>
      <c r="C1728" s="42"/>
      <c r="D1728" s="219" t="s">
        <v>184</v>
      </c>
      <c r="E1728" s="42"/>
      <c r="F1728" s="220" t="s">
        <v>1848</v>
      </c>
      <c r="G1728" s="42"/>
      <c r="H1728" s="42"/>
      <c r="I1728" s="221"/>
      <c r="J1728" s="42"/>
      <c r="K1728" s="42"/>
      <c r="L1728" s="46"/>
      <c r="M1728" s="222"/>
      <c r="N1728" s="223"/>
      <c r="O1728" s="86"/>
      <c r="P1728" s="86"/>
      <c r="Q1728" s="86"/>
      <c r="R1728" s="86"/>
      <c r="S1728" s="86"/>
      <c r="T1728" s="87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T1728" s="19" t="s">
        <v>184</v>
      </c>
      <c r="AU1728" s="19" t="s">
        <v>78</v>
      </c>
    </row>
    <row r="1729" s="2" customFormat="1" ht="24.15" customHeight="1">
      <c r="A1729" s="40"/>
      <c r="B1729" s="41"/>
      <c r="C1729" s="257" t="s">
        <v>1849</v>
      </c>
      <c r="D1729" s="257" t="s">
        <v>303</v>
      </c>
      <c r="E1729" s="258" t="s">
        <v>1850</v>
      </c>
      <c r="F1729" s="259" t="s">
        <v>1851</v>
      </c>
      <c r="G1729" s="260" t="s">
        <v>180</v>
      </c>
      <c r="H1729" s="261">
        <v>119.889</v>
      </c>
      <c r="I1729" s="262"/>
      <c r="J1729" s="263">
        <f>ROUND(I1729*H1729,2)</f>
        <v>0</v>
      </c>
      <c r="K1729" s="259" t="s">
        <v>181</v>
      </c>
      <c r="L1729" s="264"/>
      <c r="M1729" s="265" t="s">
        <v>19</v>
      </c>
      <c r="N1729" s="266" t="s">
        <v>39</v>
      </c>
      <c r="O1729" s="86"/>
      <c r="P1729" s="215">
        <f>O1729*H1729</f>
        <v>0</v>
      </c>
      <c r="Q1729" s="215">
        <v>0</v>
      </c>
      <c r="R1729" s="215">
        <f>Q1729*H1729</f>
        <v>0</v>
      </c>
      <c r="S1729" s="215">
        <v>0</v>
      </c>
      <c r="T1729" s="216">
        <f>S1729*H1729</f>
        <v>0</v>
      </c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R1729" s="217" t="s">
        <v>399</v>
      </c>
      <c r="AT1729" s="217" t="s">
        <v>303</v>
      </c>
      <c r="AU1729" s="217" t="s">
        <v>78</v>
      </c>
      <c r="AY1729" s="19" t="s">
        <v>175</v>
      </c>
      <c r="BE1729" s="218">
        <f>IF(N1729="základní",J1729,0)</f>
        <v>0</v>
      </c>
      <c r="BF1729" s="218">
        <f>IF(N1729="snížená",J1729,0)</f>
        <v>0</v>
      </c>
      <c r="BG1729" s="218">
        <f>IF(N1729="zákl. přenesená",J1729,0)</f>
        <v>0</v>
      </c>
      <c r="BH1729" s="218">
        <f>IF(N1729="sníž. přenesená",J1729,0)</f>
        <v>0</v>
      </c>
      <c r="BI1729" s="218">
        <f>IF(N1729="nulová",J1729,0)</f>
        <v>0</v>
      </c>
      <c r="BJ1729" s="19" t="s">
        <v>76</v>
      </c>
      <c r="BK1729" s="218">
        <f>ROUND(I1729*H1729,2)</f>
        <v>0</v>
      </c>
      <c r="BL1729" s="19" t="s">
        <v>297</v>
      </c>
      <c r="BM1729" s="217" t="s">
        <v>1852</v>
      </c>
    </row>
    <row r="1730" s="2" customFormat="1" ht="16.5" customHeight="1">
      <c r="A1730" s="40"/>
      <c r="B1730" s="41"/>
      <c r="C1730" s="257" t="s">
        <v>1853</v>
      </c>
      <c r="D1730" s="257" t="s">
        <v>303</v>
      </c>
      <c r="E1730" s="258" t="s">
        <v>1854</v>
      </c>
      <c r="F1730" s="259" t="s">
        <v>1855</v>
      </c>
      <c r="G1730" s="260" t="s">
        <v>180</v>
      </c>
      <c r="H1730" s="261">
        <v>127.04000000000001</v>
      </c>
      <c r="I1730" s="262"/>
      <c r="J1730" s="263">
        <f>ROUND(I1730*H1730,2)</f>
        <v>0</v>
      </c>
      <c r="K1730" s="259" t="s">
        <v>181</v>
      </c>
      <c r="L1730" s="264"/>
      <c r="M1730" s="265" t="s">
        <v>19</v>
      </c>
      <c r="N1730" s="266" t="s">
        <v>39</v>
      </c>
      <c r="O1730" s="86"/>
      <c r="P1730" s="215">
        <f>O1730*H1730</f>
        <v>0</v>
      </c>
      <c r="Q1730" s="215">
        <v>0</v>
      </c>
      <c r="R1730" s="215">
        <f>Q1730*H1730</f>
        <v>0</v>
      </c>
      <c r="S1730" s="215">
        <v>0</v>
      </c>
      <c r="T1730" s="216">
        <f>S1730*H1730</f>
        <v>0</v>
      </c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R1730" s="217" t="s">
        <v>399</v>
      </c>
      <c r="AT1730" s="217" t="s">
        <v>303</v>
      </c>
      <c r="AU1730" s="217" t="s">
        <v>78</v>
      </c>
      <c r="AY1730" s="19" t="s">
        <v>175</v>
      </c>
      <c r="BE1730" s="218">
        <f>IF(N1730="základní",J1730,0)</f>
        <v>0</v>
      </c>
      <c r="BF1730" s="218">
        <f>IF(N1730="snížená",J1730,0)</f>
        <v>0</v>
      </c>
      <c r="BG1730" s="218">
        <f>IF(N1730="zákl. přenesená",J1730,0)</f>
        <v>0</v>
      </c>
      <c r="BH1730" s="218">
        <f>IF(N1730="sníž. přenesená",J1730,0)</f>
        <v>0</v>
      </c>
      <c r="BI1730" s="218">
        <f>IF(N1730="nulová",J1730,0)</f>
        <v>0</v>
      </c>
      <c r="BJ1730" s="19" t="s">
        <v>76</v>
      </c>
      <c r="BK1730" s="218">
        <f>ROUND(I1730*H1730,2)</f>
        <v>0</v>
      </c>
      <c r="BL1730" s="19" t="s">
        <v>297</v>
      </c>
      <c r="BM1730" s="217" t="s">
        <v>1856</v>
      </c>
    </row>
    <row r="1731" s="2" customFormat="1" ht="16.5" customHeight="1">
      <c r="A1731" s="40"/>
      <c r="B1731" s="41"/>
      <c r="C1731" s="257" t="s">
        <v>1857</v>
      </c>
      <c r="D1731" s="257" t="s">
        <v>303</v>
      </c>
      <c r="E1731" s="258" t="s">
        <v>1858</v>
      </c>
      <c r="F1731" s="259" t="s">
        <v>1859</v>
      </c>
      <c r="G1731" s="260" t="s">
        <v>180</v>
      </c>
      <c r="H1731" s="261">
        <v>11.823</v>
      </c>
      <c r="I1731" s="262"/>
      <c r="J1731" s="263">
        <f>ROUND(I1731*H1731,2)</f>
        <v>0</v>
      </c>
      <c r="K1731" s="259" t="s">
        <v>181</v>
      </c>
      <c r="L1731" s="264"/>
      <c r="M1731" s="265" t="s">
        <v>19</v>
      </c>
      <c r="N1731" s="266" t="s">
        <v>39</v>
      </c>
      <c r="O1731" s="86"/>
      <c r="P1731" s="215">
        <f>O1731*H1731</f>
        <v>0</v>
      </c>
      <c r="Q1731" s="215">
        <v>0</v>
      </c>
      <c r="R1731" s="215">
        <f>Q1731*H1731</f>
        <v>0</v>
      </c>
      <c r="S1731" s="215">
        <v>0</v>
      </c>
      <c r="T1731" s="216">
        <f>S1731*H1731</f>
        <v>0</v>
      </c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R1731" s="217" t="s">
        <v>399</v>
      </c>
      <c r="AT1731" s="217" t="s">
        <v>303</v>
      </c>
      <c r="AU1731" s="217" t="s">
        <v>78</v>
      </c>
      <c r="AY1731" s="19" t="s">
        <v>175</v>
      </c>
      <c r="BE1731" s="218">
        <f>IF(N1731="základní",J1731,0)</f>
        <v>0</v>
      </c>
      <c r="BF1731" s="218">
        <f>IF(N1731="snížená",J1731,0)</f>
        <v>0</v>
      </c>
      <c r="BG1731" s="218">
        <f>IF(N1731="zákl. přenesená",J1731,0)</f>
        <v>0</v>
      </c>
      <c r="BH1731" s="218">
        <f>IF(N1731="sníž. přenesená",J1731,0)</f>
        <v>0</v>
      </c>
      <c r="BI1731" s="218">
        <f>IF(N1731="nulová",J1731,0)</f>
        <v>0</v>
      </c>
      <c r="BJ1731" s="19" t="s">
        <v>76</v>
      </c>
      <c r="BK1731" s="218">
        <f>ROUND(I1731*H1731,2)</f>
        <v>0</v>
      </c>
      <c r="BL1731" s="19" t="s">
        <v>297</v>
      </c>
      <c r="BM1731" s="217" t="s">
        <v>1860</v>
      </c>
    </row>
    <row r="1732" s="2" customFormat="1" ht="33" customHeight="1">
      <c r="A1732" s="40"/>
      <c r="B1732" s="41"/>
      <c r="C1732" s="206" t="s">
        <v>1861</v>
      </c>
      <c r="D1732" s="206" t="s">
        <v>177</v>
      </c>
      <c r="E1732" s="207" t="s">
        <v>1862</v>
      </c>
      <c r="F1732" s="208" t="s">
        <v>1863</v>
      </c>
      <c r="G1732" s="209" t="s">
        <v>180</v>
      </c>
      <c r="H1732" s="210">
        <v>548.51999999999998</v>
      </c>
      <c r="I1732" s="211"/>
      <c r="J1732" s="212">
        <f>ROUND(I1732*H1732,2)</f>
        <v>0</v>
      </c>
      <c r="K1732" s="208" t="s">
        <v>181</v>
      </c>
      <c r="L1732" s="46"/>
      <c r="M1732" s="213" t="s">
        <v>19</v>
      </c>
      <c r="N1732" s="214" t="s">
        <v>39</v>
      </c>
      <c r="O1732" s="86"/>
      <c r="P1732" s="215">
        <f>O1732*H1732</f>
        <v>0</v>
      </c>
      <c r="Q1732" s="215">
        <v>0</v>
      </c>
      <c r="R1732" s="215">
        <f>Q1732*H1732</f>
        <v>0</v>
      </c>
      <c r="S1732" s="215">
        <v>0</v>
      </c>
      <c r="T1732" s="216">
        <f>S1732*H1732</f>
        <v>0</v>
      </c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R1732" s="217" t="s">
        <v>297</v>
      </c>
      <c r="AT1732" s="217" t="s">
        <v>177</v>
      </c>
      <c r="AU1732" s="217" t="s">
        <v>78</v>
      </c>
      <c r="AY1732" s="19" t="s">
        <v>175</v>
      </c>
      <c r="BE1732" s="218">
        <f>IF(N1732="základní",J1732,0)</f>
        <v>0</v>
      </c>
      <c r="BF1732" s="218">
        <f>IF(N1732="snížená",J1732,0)</f>
        <v>0</v>
      </c>
      <c r="BG1732" s="218">
        <f>IF(N1732="zákl. přenesená",J1732,0)</f>
        <v>0</v>
      </c>
      <c r="BH1732" s="218">
        <f>IF(N1732="sníž. přenesená",J1732,0)</f>
        <v>0</v>
      </c>
      <c r="BI1732" s="218">
        <f>IF(N1732="nulová",J1732,0)</f>
        <v>0</v>
      </c>
      <c r="BJ1732" s="19" t="s">
        <v>76</v>
      </c>
      <c r="BK1732" s="218">
        <f>ROUND(I1732*H1732,2)</f>
        <v>0</v>
      </c>
      <c r="BL1732" s="19" t="s">
        <v>297</v>
      </c>
      <c r="BM1732" s="217" t="s">
        <v>1864</v>
      </c>
    </row>
    <row r="1733" s="2" customFormat="1">
      <c r="A1733" s="40"/>
      <c r="B1733" s="41"/>
      <c r="C1733" s="42"/>
      <c r="D1733" s="219" t="s">
        <v>184</v>
      </c>
      <c r="E1733" s="42"/>
      <c r="F1733" s="220" t="s">
        <v>1865</v>
      </c>
      <c r="G1733" s="42"/>
      <c r="H1733" s="42"/>
      <c r="I1733" s="221"/>
      <c r="J1733" s="42"/>
      <c r="K1733" s="42"/>
      <c r="L1733" s="46"/>
      <c r="M1733" s="222"/>
      <c r="N1733" s="223"/>
      <c r="O1733" s="86"/>
      <c r="P1733" s="86"/>
      <c r="Q1733" s="86"/>
      <c r="R1733" s="86"/>
      <c r="S1733" s="86"/>
      <c r="T1733" s="87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T1733" s="19" t="s">
        <v>184</v>
      </c>
      <c r="AU1733" s="19" t="s">
        <v>78</v>
      </c>
    </row>
    <row r="1734" s="2" customFormat="1" ht="24.15" customHeight="1">
      <c r="A1734" s="40"/>
      <c r="B1734" s="41"/>
      <c r="C1734" s="257" t="s">
        <v>1866</v>
      </c>
      <c r="D1734" s="257" t="s">
        <v>303</v>
      </c>
      <c r="E1734" s="258" t="s">
        <v>1867</v>
      </c>
      <c r="F1734" s="259" t="s">
        <v>1868</v>
      </c>
      <c r="G1734" s="260" t="s">
        <v>180</v>
      </c>
      <c r="H1734" s="261">
        <v>506.32799999999997</v>
      </c>
      <c r="I1734" s="262"/>
      <c r="J1734" s="263">
        <f>ROUND(I1734*H1734,2)</f>
        <v>0</v>
      </c>
      <c r="K1734" s="259" t="s">
        <v>181</v>
      </c>
      <c r="L1734" s="264"/>
      <c r="M1734" s="265" t="s">
        <v>19</v>
      </c>
      <c r="N1734" s="266" t="s">
        <v>39</v>
      </c>
      <c r="O1734" s="86"/>
      <c r="P1734" s="215">
        <f>O1734*H1734</f>
        <v>0</v>
      </c>
      <c r="Q1734" s="215">
        <v>0</v>
      </c>
      <c r="R1734" s="215">
        <f>Q1734*H1734</f>
        <v>0</v>
      </c>
      <c r="S1734" s="215">
        <v>0</v>
      </c>
      <c r="T1734" s="216">
        <f>S1734*H1734</f>
        <v>0</v>
      </c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R1734" s="217" t="s">
        <v>399</v>
      </c>
      <c r="AT1734" s="217" t="s">
        <v>303</v>
      </c>
      <c r="AU1734" s="217" t="s">
        <v>78</v>
      </c>
      <c r="AY1734" s="19" t="s">
        <v>175</v>
      </c>
      <c r="BE1734" s="218">
        <f>IF(N1734="základní",J1734,0)</f>
        <v>0</v>
      </c>
      <c r="BF1734" s="218">
        <f>IF(N1734="snížená",J1734,0)</f>
        <v>0</v>
      </c>
      <c r="BG1734" s="218">
        <f>IF(N1734="zákl. přenesená",J1734,0)</f>
        <v>0</v>
      </c>
      <c r="BH1734" s="218">
        <f>IF(N1734="sníž. přenesená",J1734,0)</f>
        <v>0</v>
      </c>
      <c r="BI1734" s="218">
        <f>IF(N1734="nulová",J1734,0)</f>
        <v>0</v>
      </c>
      <c r="BJ1734" s="19" t="s">
        <v>76</v>
      </c>
      <c r="BK1734" s="218">
        <f>ROUND(I1734*H1734,2)</f>
        <v>0</v>
      </c>
      <c r="BL1734" s="19" t="s">
        <v>297</v>
      </c>
      <c r="BM1734" s="217" t="s">
        <v>1869</v>
      </c>
    </row>
    <row r="1735" s="2" customFormat="1" ht="24.15" customHeight="1">
      <c r="A1735" s="40"/>
      <c r="B1735" s="41"/>
      <c r="C1735" s="257" t="s">
        <v>1870</v>
      </c>
      <c r="D1735" s="257" t="s">
        <v>303</v>
      </c>
      <c r="E1735" s="258" t="s">
        <v>1871</v>
      </c>
      <c r="F1735" s="259" t="s">
        <v>1872</v>
      </c>
      <c r="G1735" s="260" t="s">
        <v>180</v>
      </c>
      <c r="H1735" s="261">
        <v>54.725999999999999</v>
      </c>
      <c r="I1735" s="262"/>
      <c r="J1735" s="263">
        <f>ROUND(I1735*H1735,2)</f>
        <v>0</v>
      </c>
      <c r="K1735" s="259" t="s">
        <v>181</v>
      </c>
      <c r="L1735" s="264"/>
      <c r="M1735" s="265" t="s">
        <v>19</v>
      </c>
      <c r="N1735" s="266" t="s">
        <v>39</v>
      </c>
      <c r="O1735" s="86"/>
      <c r="P1735" s="215">
        <f>O1735*H1735</f>
        <v>0</v>
      </c>
      <c r="Q1735" s="215">
        <v>0</v>
      </c>
      <c r="R1735" s="215">
        <f>Q1735*H1735</f>
        <v>0</v>
      </c>
      <c r="S1735" s="215">
        <v>0</v>
      </c>
      <c r="T1735" s="216">
        <f>S1735*H1735</f>
        <v>0</v>
      </c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R1735" s="217" t="s">
        <v>399</v>
      </c>
      <c r="AT1735" s="217" t="s">
        <v>303</v>
      </c>
      <c r="AU1735" s="217" t="s">
        <v>78</v>
      </c>
      <c r="AY1735" s="19" t="s">
        <v>175</v>
      </c>
      <c r="BE1735" s="218">
        <f>IF(N1735="základní",J1735,0)</f>
        <v>0</v>
      </c>
      <c r="BF1735" s="218">
        <f>IF(N1735="snížená",J1735,0)</f>
        <v>0</v>
      </c>
      <c r="BG1735" s="218">
        <f>IF(N1735="zákl. přenesená",J1735,0)</f>
        <v>0</v>
      </c>
      <c r="BH1735" s="218">
        <f>IF(N1735="sníž. přenesená",J1735,0)</f>
        <v>0</v>
      </c>
      <c r="BI1735" s="218">
        <f>IF(N1735="nulová",J1735,0)</f>
        <v>0</v>
      </c>
      <c r="BJ1735" s="19" t="s">
        <v>76</v>
      </c>
      <c r="BK1735" s="218">
        <f>ROUND(I1735*H1735,2)</f>
        <v>0</v>
      </c>
      <c r="BL1735" s="19" t="s">
        <v>297</v>
      </c>
      <c r="BM1735" s="217" t="s">
        <v>1873</v>
      </c>
    </row>
    <row r="1736" s="2" customFormat="1" ht="24.15" customHeight="1">
      <c r="A1736" s="40"/>
      <c r="B1736" s="41"/>
      <c r="C1736" s="206" t="s">
        <v>1874</v>
      </c>
      <c r="D1736" s="206" t="s">
        <v>177</v>
      </c>
      <c r="E1736" s="207" t="s">
        <v>1875</v>
      </c>
      <c r="F1736" s="208" t="s">
        <v>1876</v>
      </c>
      <c r="G1736" s="209" t="s">
        <v>402</v>
      </c>
      <c r="H1736" s="210">
        <v>136.80000000000001</v>
      </c>
      <c r="I1736" s="211"/>
      <c r="J1736" s="212">
        <f>ROUND(I1736*H1736,2)</f>
        <v>0</v>
      </c>
      <c r="K1736" s="208" t="s">
        <v>181</v>
      </c>
      <c r="L1736" s="46"/>
      <c r="M1736" s="213" t="s">
        <v>19</v>
      </c>
      <c r="N1736" s="214" t="s">
        <v>39</v>
      </c>
      <c r="O1736" s="86"/>
      <c r="P1736" s="215">
        <f>O1736*H1736</f>
        <v>0</v>
      </c>
      <c r="Q1736" s="215">
        <v>0</v>
      </c>
      <c r="R1736" s="215">
        <f>Q1736*H1736</f>
        <v>0</v>
      </c>
      <c r="S1736" s="215">
        <v>0</v>
      </c>
      <c r="T1736" s="216">
        <f>S1736*H1736</f>
        <v>0</v>
      </c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R1736" s="217" t="s">
        <v>297</v>
      </c>
      <c r="AT1736" s="217" t="s">
        <v>177</v>
      </c>
      <c r="AU1736" s="217" t="s">
        <v>78</v>
      </c>
      <c r="AY1736" s="19" t="s">
        <v>175</v>
      </c>
      <c r="BE1736" s="218">
        <f>IF(N1736="základní",J1736,0)</f>
        <v>0</v>
      </c>
      <c r="BF1736" s="218">
        <f>IF(N1736="snížená",J1736,0)</f>
        <v>0</v>
      </c>
      <c r="BG1736" s="218">
        <f>IF(N1736="zákl. přenesená",J1736,0)</f>
        <v>0</v>
      </c>
      <c r="BH1736" s="218">
        <f>IF(N1736="sníž. přenesená",J1736,0)</f>
        <v>0</v>
      </c>
      <c r="BI1736" s="218">
        <f>IF(N1736="nulová",J1736,0)</f>
        <v>0</v>
      </c>
      <c r="BJ1736" s="19" t="s">
        <v>76</v>
      </c>
      <c r="BK1736" s="218">
        <f>ROUND(I1736*H1736,2)</f>
        <v>0</v>
      </c>
      <c r="BL1736" s="19" t="s">
        <v>297</v>
      </c>
      <c r="BM1736" s="217" t="s">
        <v>1877</v>
      </c>
    </row>
    <row r="1737" s="2" customFormat="1">
      <c r="A1737" s="40"/>
      <c r="B1737" s="41"/>
      <c r="C1737" s="42"/>
      <c r="D1737" s="219" t="s">
        <v>184</v>
      </c>
      <c r="E1737" s="42"/>
      <c r="F1737" s="220" t="s">
        <v>1878</v>
      </c>
      <c r="G1737" s="42"/>
      <c r="H1737" s="42"/>
      <c r="I1737" s="221"/>
      <c r="J1737" s="42"/>
      <c r="K1737" s="42"/>
      <c r="L1737" s="46"/>
      <c r="M1737" s="222"/>
      <c r="N1737" s="223"/>
      <c r="O1737" s="86"/>
      <c r="P1737" s="86"/>
      <c r="Q1737" s="86"/>
      <c r="R1737" s="86"/>
      <c r="S1737" s="86"/>
      <c r="T1737" s="87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T1737" s="19" t="s">
        <v>184</v>
      </c>
      <c r="AU1737" s="19" t="s">
        <v>78</v>
      </c>
    </row>
    <row r="1738" s="13" customFormat="1">
      <c r="A1738" s="13"/>
      <c r="B1738" s="224"/>
      <c r="C1738" s="225"/>
      <c r="D1738" s="226" t="s">
        <v>186</v>
      </c>
      <c r="E1738" s="227" t="s">
        <v>19</v>
      </c>
      <c r="F1738" s="228" t="s">
        <v>187</v>
      </c>
      <c r="G1738" s="225"/>
      <c r="H1738" s="227" t="s">
        <v>19</v>
      </c>
      <c r="I1738" s="229"/>
      <c r="J1738" s="225"/>
      <c r="K1738" s="225"/>
      <c r="L1738" s="230"/>
      <c r="M1738" s="231"/>
      <c r="N1738" s="232"/>
      <c r="O1738" s="232"/>
      <c r="P1738" s="232"/>
      <c r="Q1738" s="232"/>
      <c r="R1738" s="232"/>
      <c r="S1738" s="232"/>
      <c r="T1738" s="23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34" t="s">
        <v>186</v>
      </c>
      <c r="AU1738" s="234" t="s">
        <v>78</v>
      </c>
      <c r="AV1738" s="13" t="s">
        <v>76</v>
      </c>
      <c r="AW1738" s="13" t="s">
        <v>188</v>
      </c>
      <c r="AX1738" s="13" t="s">
        <v>68</v>
      </c>
      <c r="AY1738" s="234" t="s">
        <v>175</v>
      </c>
    </row>
    <row r="1739" s="13" customFormat="1">
      <c r="A1739" s="13"/>
      <c r="B1739" s="224"/>
      <c r="C1739" s="225"/>
      <c r="D1739" s="226" t="s">
        <v>186</v>
      </c>
      <c r="E1739" s="227" t="s">
        <v>19</v>
      </c>
      <c r="F1739" s="228" t="s">
        <v>189</v>
      </c>
      <c r="G1739" s="225"/>
      <c r="H1739" s="227" t="s">
        <v>19</v>
      </c>
      <c r="I1739" s="229"/>
      <c r="J1739" s="225"/>
      <c r="K1739" s="225"/>
      <c r="L1739" s="230"/>
      <c r="M1739" s="231"/>
      <c r="N1739" s="232"/>
      <c r="O1739" s="232"/>
      <c r="P1739" s="232"/>
      <c r="Q1739" s="232"/>
      <c r="R1739" s="232"/>
      <c r="S1739" s="232"/>
      <c r="T1739" s="23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34" t="s">
        <v>186</v>
      </c>
      <c r="AU1739" s="234" t="s">
        <v>78</v>
      </c>
      <c r="AV1739" s="13" t="s">
        <v>76</v>
      </c>
      <c r="AW1739" s="13" t="s">
        <v>188</v>
      </c>
      <c r="AX1739" s="13" t="s">
        <v>68</v>
      </c>
      <c r="AY1739" s="234" t="s">
        <v>175</v>
      </c>
    </row>
    <row r="1740" s="13" customFormat="1">
      <c r="A1740" s="13"/>
      <c r="B1740" s="224"/>
      <c r="C1740" s="225"/>
      <c r="D1740" s="226" t="s">
        <v>186</v>
      </c>
      <c r="E1740" s="227" t="s">
        <v>19</v>
      </c>
      <c r="F1740" s="228" t="s">
        <v>1879</v>
      </c>
      <c r="G1740" s="225"/>
      <c r="H1740" s="227" t="s">
        <v>19</v>
      </c>
      <c r="I1740" s="229"/>
      <c r="J1740" s="225"/>
      <c r="K1740" s="225"/>
      <c r="L1740" s="230"/>
      <c r="M1740" s="231"/>
      <c r="N1740" s="232"/>
      <c r="O1740" s="232"/>
      <c r="P1740" s="232"/>
      <c r="Q1740" s="232"/>
      <c r="R1740" s="232"/>
      <c r="S1740" s="232"/>
      <c r="T1740" s="23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34" t="s">
        <v>186</v>
      </c>
      <c r="AU1740" s="234" t="s">
        <v>78</v>
      </c>
      <c r="AV1740" s="13" t="s">
        <v>76</v>
      </c>
      <c r="AW1740" s="13" t="s">
        <v>188</v>
      </c>
      <c r="AX1740" s="13" t="s">
        <v>68</v>
      </c>
      <c r="AY1740" s="234" t="s">
        <v>175</v>
      </c>
    </row>
    <row r="1741" s="14" customFormat="1">
      <c r="A1741" s="14"/>
      <c r="B1741" s="235"/>
      <c r="C1741" s="236"/>
      <c r="D1741" s="226" t="s">
        <v>186</v>
      </c>
      <c r="E1741" s="237" t="s">
        <v>19</v>
      </c>
      <c r="F1741" s="238" t="s">
        <v>1880</v>
      </c>
      <c r="G1741" s="236"/>
      <c r="H1741" s="239">
        <v>136.79999999999998</v>
      </c>
      <c r="I1741" s="240"/>
      <c r="J1741" s="236"/>
      <c r="K1741" s="236"/>
      <c r="L1741" s="241"/>
      <c r="M1741" s="242"/>
      <c r="N1741" s="243"/>
      <c r="O1741" s="243"/>
      <c r="P1741" s="243"/>
      <c r="Q1741" s="243"/>
      <c r="R1741" s="243"/>
      <c r="S1741" s="243"/>
      <c r="T1741" s="24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45" t="s">
        <v>186</v>
      </c>
      <c r="AU1741" s="245" t="s">
        <v>78</v>
      </c>
      <c r="AV1741" s="14" t="s">
        <v>78</v>
      </c>
      <c r="AW1741" s="14" t="s">
        <v>188</v>
      </c>
      <c r="AX1741" s="14" t="s">
        <v>68</v>
      </c>
      <c r="AY1741" s="245" t="s">
        <v>175</v>
      </c>
    </row>
    <row r="1742" s="15" customFormat="1">
      <c r="A1742" s="15"/>
      <c r="B1742" s="246"/>
      <c r="C1742" s="247"/>
      <c r="D1742" s="226" t="s">
        <v>186</v>
      </c>
      <c r="E1742" s="248" t="s">
        <v>19</v>
      </c>
      <c r="F1742" s="249" t="s">
        <v>191</v>
      </c>
      <c r="G1742" s="247"/>
      <c r="H1742" s="250">
        <v>136.79999999999998</v>
      </c>
      <c r="I1742" s="251"/>
      <c r="J1742" s="247"/>
      <c r="K1742" s="247"/>
      <c r="L1742" s="252"/>
      <c r="M1742" s="253"/>
      <c r="N1742" s="254"/>
      <c r="O1742" s="254"/>
      <c r="P1742" s="254"/>
      <c r="Q1742" s="254"/>
      <c r="R1742" s="254"/>
      <c r="S1742" s="254"/>
      <c r="T1742" s="25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T1742" s="256" t="s">
        <v>186</v>
      </c>
      <c r="AU1742" s="256" t="s">
        <v>78</v>
      </c>
      <c r="AV1742" s="15" t="s">
        <v>182</v>
      </c>
      <c r="AW1742" s="15" t="s">
        <v>188</v>
      </c>
      <c r="AX1742" s="15" t="s">
        <v>76</v>
      </c>
      <c r="AY1742" s="256" t="s">
        <v>175</v>
      </c>
    </row>
    <row r="1743" s="2" customFormat="1" ht="24.15" customHeight="1">
      <c r="A1743" s="40"/>
      <c r="B1743" s="41"/>
      <c r="C1743" s="257" t="s">
        <v>1881</v>
      </c>
      <c r="D1743" s="257" t="s">
        <v>303</v>
      </c>
      <c r="E1743" s="258" t="s">
        <v>1882</v>
      </c>
      <c r="F1743" s="259" t="s">
        <v>1883</v>
      </c>
      <c r="G1743" s="260" t="s">
        <v>402</v>
      </c>
      <c r="H1743" s="261">
        <v>139.536</v>
      </c>
      <c r="I1743" s="262"/>
      <c r="J1743" s="263">
        <f>ROUND(I1743*H1743,2)</f>
        <v>0</v>
      </c>
      <c r="K1743" s="259" t="s">
        <v>181</v>
      </c>
      <c r="L1743" s="264"/>
      <c r="M1743" s="265" t="s">
        <v>19</v>
      </c>
      <c r="N1743" s="266" t="s">
        <v>39</v>
      </c>
      <c r="O1743" s="86"/>
      <c r="P1743" s="215">
        <f>O1743*H1743</f>
        <v>0</v>
      </c>
      <c r="Q1743" s="215">
        <v>0</v>
      </c>
      <c r="R1743" s="215">
        <f>Q1743*H1743</f>
        <v>0</v>
      </c>
      <c r="S1743" s="215">
        <v>0</v>
      </c>
      <c r="T1743" s="216">
        <f>S1743*H1743</f>
        <v>0</v>
      </c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R1743" s="217" t="s">
        <v>399</v>
      </c>
      <c r="AT1743" s="217" t="s">
        <v>303</v>
      </c>
      <c r="AU1743" s="217" t="s">
        <v>78</v>
      </c>
      <c r="AY1743" s="19" t="s">
        <v>175</v>
      </c>
      <c r="BE1743" s="218">
        <f>IF(N1743="základní",J1743,0)</f>
        <v>0</v>
      </c>
      <c r="BF1743" s="218">
        <f>IF(N1743="snížená",J1743,0)</f>
        <v>0</v>
      </c>
      <c r="BG1743" s="218">
        <f>IF(N1743="zákl. přenesená",J1743,0)</f>
        <v>0</v>
      </c>
      <c r="BH1743" s="218">
        <f>IF(N1743="sníž. přenesená",J1743,0)</f>
        <v>0</v>
      </c>
      <c r="BI1743" s="218">
        <f>IF(N1743="nulová",J1743,0)</f>
        <v>0</v>
      </c>
      <c r="BJ1743" s="19" t="s">
        <v>76</v>
      </c>
      <c r="BK1743" s="218">
        <f>ROUND(I1743*H1743,2)</f>
        <v>0</v>
      </c>
      <c r="BL1743" s="19" t="s">
        <v>297</v>
      </c>
      <c r="BM1743" s="217" t="s">
        <v>1884</v>
      </c>
    </row>
    <row r="1744" s="14" customFormat="1">
      <c r="A1744" s="14"/>
      <c r="B1744" s="235"/>
      <c r="C1744" s="236"/>
      <c r="D1744" s="226" t="s">
        <v>186</v>
      </c>
      <c r="E1744" s="237" t="s">
        <v>19</v>
      </c>
      <c r="F1744" s="238" t="s">
        <v>1885</v>
      </c>
      <c r="G1744" s="236"/>
      <c r="H1744" s="239">
        <v>139.536</v>
      </c>
      <c r="I1744" s="240"/>
      <c r="J1744" s="236"/>
      <c r="K1744" s="236"/>
      <c r="L1744" s="241"/>
      <c r="M1744" s="242"/>
      <c r="N1744" s="243"/>
      <c r="O1744" s="243"/>
      <c r="P1744" s="243"/>
      <c r="Q1744" s="243"/>
      <c r="R1744" s="243"/>
      <c r="S1744" s="243"/>
      <c r="T1744" s="24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45" t="s">
        <v>186</v>
      </c>
      <c r="AU1744" s="245" t="s">
        <v>78</v>
      </c>
      <c r="AV1744" s="14" t="s">
        <v>78</v>
      </c>
      <c r="AW1744" s="14" t="s">
        <v>188</v>
      </c>
      <c r="AX1744" s="14" t="s">
        <v>68</v>
      </c>
      <c r="AY1744" s="245" t="s">
        <v>175</v>
      </c>
    </row>
    <row r="1745" s="15" customFormat="1">
      <c r="A1745" s="15"/>
      <c r="B1745" s="246"/>
      <c r="C1745" s="247"/>
      <c r="D1745" s="226" t="s">
        <v>186</v>
      </c>
      <c r="E1745" s="248" t="s">
        <v>19</v>
      </c>
      <c r="F1745" s="249" t="s">
        <v>191</v>
      </c>
      <c r="G1745" s="247"/>
      <c r="H1745" s="250">
        <v>139.536</v>
      </c>
      <c r="I1745" s="251"/>
      <c r="J1745" s="247"/>
      <c r="K1745" s="247"/>
      <c r="L1745" s="252"/>
      <c r="M1745" s="253"/>
      <c r="N1745" s="254"/>
      <c r="O1745" s="254"/>
      <c r="P1745" s="254"/>
      <c r="Q1745" s="254"/>
      <c r="R1745" s="254"/>
      <c r="S1745" s="254"/>
      <c r="T1745" s="25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56" t="s">
        <v>186</v>
      </c>
      <c r="AU1745" s="256" t="s">
        <v>78</v>
      </c>
      <c r="AV1745" s="15" t="s">
        <v>182</v>
      </c>
      <c r="AW1745" s="15" t="s">
        <v>188</v>
      </c>
      <c r="AX1745" s="15" t="s">
        <v>76</v>
      </c>
      <c r="AY1745" s="256" t="s">
        <v>175</v>
      </c>
    </row>
    <row r="1746" s="2" customFormat="1" ht="24.15" customHeight="1">
      <c r="A1746" s="40"/>
      <c r="B1746" s="41"/>
      <c r="C1746" s="206" t="s">
        <v>1886</v>
      </c>
      <c r="D1746" s="206" t="s">
        <v>177</v>
      </c>
      <c r="E1746" s="207" t="s">
        <v>1887</v>
      </c>
      <c r="F1746" s="208" t="s">
        <v>1888</v>
      </c>
      <c r="G1746" s="209" t="s">
        <v>180</v>
      </c>
      <c r="H1746" s="210">
        <v>496.39999999999998</v>
      </c>
      <c r="I1746" s="211"/>
      <c r="J1746" s="212">
        <f>ROUND(I1746*H1746,2)</f>
        <v>0</v>
      </c>
      <c r="K1746" s="208" t="s">
        <v>181</v>
      </c>
      <c r="L1746" s="46"/>
      <c r="M1746" s="213" t="s">
        <v>19</v>
      </c>
      <c r="N1746" s="214" t="s">
        <v>39</v>
      </c>
      <c r="O1746" s="86"/>
      <c r="P1746" s="215">
        <f>O1746*H1746</f>
        <v>0</v>
      </c>
      <c r="Q1746" s="215">
        <v>0</v>
      </c>
      <c r="R1746" s="215">
        <f>Q1746*H1746</f>
        <v>0</v>
      </c>
      <c r="S1746" s="215">
        <v>0</v>
      </c>
      <c r="T1746" s="216">
        <f>S1746*H1746</f>
        <v>0</v>
      </c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R1746" s="217" t="s">
        <v>297</v>
      </c>
      <c r="AT1746" s="217" t="s">
        <v>177</v>
      </c>
      <c r="AU1746" s="217" t="s">
        <v>78</v>
      </c>
      <c r="AY1746" s="19" t="s">
        <v>175</v>
      </c>
      <c r="BE1746" s="218">
        <f>IF(N1746="základní",J1746,0)</f>
        <v>0</v>
      </c>
      <c r="BF1746" s="218">
        <f>IF(N1746="snížená",J1746,0)</f>
        <v>0</v>
      </c>
      <c r="BG1746" s="218">
        <f>IF(N1746="zákl. přenesená",J1746,0)</f>
        <v>0</v>
      </c>
      <c r="BH1746" s="218">
        <f>IF(N1746="sníž. přenesená",J1746,0)</f>
        <v>0</v>
      </c>
      <c r="BI1746" s="218">
        <f>IF(N1746="nulová",J1746,0)</f>
        <v>0</v>
      </c>
      <c r="BJ1746" s="19" t="s">
        <v>76</v>
      </c>
      <c r="BK1746" s="218">
        <f>ROUND(I1746*H1746,2)</f>
        <v>0</v>
      </c>
      <c r="BL1746" s="19" t="s">
        <v>297</v>
      </c>
      <c r="BM1746" s="217" t="s">
        <v>1889</v>
      </c>
    </row>
    <row r="1747" s="2" customFormat="1">
      <c r="A1747" s="40"/>
      <c r="B1747" s="41"/>
      <c r="C1747" s="42"/>
      <c r="D1747" s="219" t="s">
        <v>184</v>
      </c>
      <c r="E1747" s="42"/>
      <c r="F1747" s="220" t="s">
        <v>1890</v>
      </c>
      <c r="G1747" s="42"/>
      <c r="H1747" s="42"/>
      <c r="I1747" s="221"/>
      <c r="J1747" s="42"/>
      <c r="K1747" s="42"/>
      <c r="L1747" s="46"/>
      <c r="M1747" s="222"/>
      <c r="N1747" s="223"/>
      <c r="O1747" s="86"/>
      <c r="P1747" s="86"/>
      <c r="Q1747" s="86"/>
      <c r="R1747" s="86"/>
      <c r="S1747" s="86"/>
      <c r="T1747" s="87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T1747" s="19" t="s">
        <v>184</v>
      </c>
      <c r="AU1747" s="19" t="s">
        <v>78</v>
      </c>
    </row>
    <row r="1748" s="13" customFormat="1">
      <c r="A1748" s="13"/>
      <c r="B1748" s="224"/>
      <c r="C1748" s="225"/>
      <c r="D1748" s="226" t="s">
        <v>186</v>
      </c>
      <c r="E1748" s="227" t="s">
        <v>19</v>
      </c>
      <c r="F1748" s="228" t="s">
        <v>187</v>
      </c>
      <c r="G1748" s="225"/>
      <c r="H1748" s="227" t="s">
        <v>19</v>
      </c>
      <c r="I1748" s="229"/>
      <c r="J1748" s="225"/>
      <c r="K1748" s="225"/>
      <c r="L1748" s="230"/>
      <c r="M1748" s="231"/>
      <c r="N1748" s="232"/>
      <c r="O1748" s="232"/>
      <c r="P1748" s="232"/>
      <c r="Q1748" s="232"/>
      <c r="R1748" s="232"/>
      <c r="S1748" s="232"/>
      <c r="T1748" s="23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34" t="s">
        <v>186</v>
      </c>
      <c r="AU1748" s="234" t="s">
        <v>78</v>
      </c>
      <c r="AV1748" s="13" t="s">
        <v>76</v>
      </c>
      <c r="AW1748" s="13" t="s">
        <v>188</v>
      </c>
      <c r="AX1748" s="13" t="s">
        <v>68</v>
      </c>
      <c r="AY1748" s="234" t="s">
        <v>175</v>
      </c>
    </row>
    <row r="1749" s="13" customFormat="1">
      <c r="A1749" s="13"/>
      <c r="B1749" s="224"/>
      <c r="C1749" s="225"/>
      <c r="D1749" s="226" t="s">
        <v>186</v>
      </c>
      <c r="E1749" s="227" t="s">
        <v>19</v>
      </c>
      <c r="F1749" s="228" t="s">
        <v>189</v>
      </c>
      <c r="G1749" s="225"/>
      <c r="H1749" s="227" t="s">
        <v>19</v>
      </c>
      <c r="I1749" s="229"/>
      <c r="J1749" s="225"/>
      <c r="K1749" s="225"/>
      <c r="L1749" s="230"/>
      <c r="M1749" s="231"/>
      <c r="N1749" s="232"/>
      <c r="O1749" s="232"/>
      <c r="P1749" s="232"/>
      <c r="Q1749" s="232"/>
      <c r="R1749" s="232"/>
      <c r="S1749" s="232"/>
      <c r="T1749" s="23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34" t="s">
        <v>186</v>
      </c>
      <c r="AU1749" s="234" t="s">
        <v>78</v>
      </c>
      <c r="AV1749" s="13" t="s">
        <v>76</v>
      </c>
      <c r="AW1749" s="13" t="s">
        <v>188</v>
      </c>
      <c r="AX1749" s="13" t="s">
        <v>68</v>
      </c>
      <c r="AY1749" s="234" t="s">
        <v>175</v>
      </c>
    </row>
    <row r="1750" s="13" customFormat="1">
      <c r="A1750" s="13"/>
      <c r="B1750" s="224"/>
      <c r="C1750" s="225"/>
      <c r="D1750" s="226" t="s">
        <v>186</v>
      </c>
      <c r="E1750" s="227" t="s">
        <v>19</v>
      </c>
      <c r="F1750" s="228" t="s">
        <v>1891</v>
      </c>
      <c r="G1750" s="225"/>
      <c r="H1750" s="227" t="s">
        <v>19</v>
      </c>
      <c r="I1750" s="229"/>
      <c r="J1750" s="225"/>
      <c r="K1750" s="225"/>
      <c r="L1750" s="230"/>
      <c r="M1750" s="231"/>
      <c r="N1750" s="232"/>
      <c r="O1750" s="232"/>
      <c r="P1750" s="232"/>
      <c r="Q1750" s="232"/>
      <c r="R1750" s="232"/>
      <c r="S1750" s="232"/>
      <c r="T1750" s="23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34" t="s">
        <v>186</v>
      </c>
      <c r="AU1750" s="234" t="s">
        <v>78</v>
      </c>
      <c r="AV1750" s="13" t="s">
        <v>76</v>
      </c>
      <c r="AW1750" s="13" t="s">
        <v>188</v>
      </c>
      <c r="AX1750" s="13" t="s">
        <v>68</v>
      </c>
      <c r="AY1750" s="234" t="s">
        <v>175</v>
      </c>
    </row>
    <row r="1751" s="13" customFormat="1">
      <c r="A1751" s="13"/>
      <c r="B1751" s="224"/>
      <c r="C1751" s="225"/>
      <c r="D1751" s="226" t="s">
        <v>186</v>
      </c>
      <c r="E1751" s="227" t="s">
        <v>19</v>
      </c>
      <c r="F1751" s="228" t="s">
        <v>1879</v>
      </c>
      <c r="G1751" s="225"/>
      <c r="H1751" s="227" t="s">
        <v>19</v>
      </c>
      <c r="I1751" s="229"/>
      <c r="J1751" s="225"/>
      <c r="K1751" s="225"/>
      <c r="L1751" s="230"/>
      <c r="M1751" s="231"/>
      <c r="N1751" s="232"/>
      <c r="O1751" s="232"/>
      <c r="P1751" s="232"/>
      <c r="Q1751" s="232"/>
      <c r="R1751" s="232"/>
      <c r="S1751" s="232"/>
      <c r="T1751" s="23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34" t="s">
        <v>186</v>
      </c>
      <c r="AU1751" s="234" t="s">
        <v>78</v>
      </c>
      <c r="AV1751" s="13" t="s">
        <v>76</v>
      </c>
      <c r="AW1751" s="13" t="s">
        <v>188</v>
      </c>
      <c r="AX1751" s="13" t="s">
        <v>68</v>
      </c>
      <c r="AY1751" s="234" t="s">
        <v>175</v>
      </c>
    </row>
    <row r="1752" s="14" customFormat="1">
      <c r="A1752" s="14"/>
      <c r="B1752" s="235"/>
      <c r="C1752" s="236"/>
      <c r="D1752" s="226" t="s">
        <v>186</v>
      </c>
      <c r="E1752" s="237" t="s">
        <v>19</v>
      </c>
      <c r="F1752" s="238" t="s">
        <v>1892</v>
      </c>
      <c r="G1752" s="236"/>
      <c r="H1752" s="239">
        <v>496.40000000000003</v>
      </c>
      <c r="I1752" s="240"/>
      <c r="J1752" s="236"/>
      <c r="K1752" s="236"/>
      <c r="L1752" s="241"/>
      <c r="M1752" s="242"/>
      <c r="N1752" s="243"/>
      <c r="O1752" s="243"/>
      <c r="P1752" s="243"/>
      <c r="Q1752" s="243"/>
      <c r="R1752" s="243"/>
      <c r="S1752" s="243"/>
      <c r="T1752" s="24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45" t="s">
        <v>186</v>
      </c>
      <c r="AU1752" s="245" t="s">
        <v>78</v>
      </c>
      <c r="AV1752" s="14" t="s">
        <v>78</v>
      </c>
      <c r="AW1752" s="14" t="s">
        <v>188</v>
      </c>
      <c r="AX1752" s="14" t="s">
        <v>68</v>
      </c>
      <c r="AY1752" s="245" t="s">
        <v>175</v>
      </c>
    </row>
    <row r="1753" s="15" customFormat="1">
      <c r="A1753" s="15"/>
      <c r="B1753" s="246"/>
      <c r="C1753" s="247"/>
      <c r="D1753" s="226" t="s">
        <v>186</v>
      </c>
      <c r="E1753" s="248" t="s">
        <v>19</v>
      </c>
      <c r="F1753" s="249" t="s">
        <v>191</v>
      </c>
      <c r="G1753" s="247"/>
      <c r="H1753" s="250">
        <v>496.40000000000003</v>
      </c>
      <c r="I1753" s="251"/>
      <c r="J1753" s="247"/>
      <c r="K1753" s="247"/>
      <c r="L1753" s="252"/>
      <c r="M1753" s="253"/>
      <c r="N1753" s="254"/>
      <c r="O1753" s="254"/>
      <c r="P1753" s="254"/>
      <c r="Q1753" s="254"/>
      <c r="R1753" s="254"/>
      <c r="S1753" s="254"/>
      <c r="T1753" s="25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56" t="s">
        <v>186</v>
      </c>
      <c r="AU1753" s="256" t="s">
        <v>78</v>
      </c>
      <c r="AV1753" s="15" t="s">
        <v>182</v>
      </c>
      <c r="AW1753" s="15" t="s">
        <v>188</v>
      </c>
      <c r="AX1753" s="15" t="s">
        <v>76</v>
      </c>
      <c r="AY1753" s="256" t="s">
        <v>175</v>
      </c>
    </row>
    <row r="1754" s="2" customFormat="1" ht="16.5" customHeight="1">
      <c r="A1754" s="40"/>
      <c r="B1754" s="41"/>
      <c r="C1754" s="257" t="s">
        <v>1893</v>
      </c>
      <c r="D1754" s="257" t="s">
        <v>303</v>
      </c>
      <c r="E1754" s="258" t="s">
        <v>1894</v>
      </c>
      <c r="F1754" s="259" t="s">
        <v>1895</v>
      </c>
      <c r="G1754" s="260" t="s">
        <v>194</v>
      </c>
      <c r="H1754" s="261">
        <v>122.859</v>
      </c>
      <c r="I1754" s="262"/>
      <c r="J1754" s="263">
        <f>ROUND(I1754*H1754,2)</f>
        <v>0</v>
      </c>
      <c r="K1754" s="259" t="s">
        <v>181</v>
      </c>
      <c r="L1754" s="264"/>
      <c r="M1754" s="265" t="s">
        <v>19</v>
      </c>
      <c r="N1754" s="266" t="s">
        <v>39</v>
      </c>
      <c r="O1754" s="86"/>
      <c r="P1754" s="215">
        <f>O1754*H1754</f>
        <v>0</v>
      </c>
      <c r="Q1754" s="215">
        <v>0</v>
      </c>
      <c r="R1754" s="215">
        <f>Q1754*H1754</f>
        <v>0</v>
      </c>
      <c r="S1754" s="215">
        <v>0</v>
      </c>
      <c r="T1754" s="216">
        <f>S1754*H1754</f>
        <v>0</v>
      </c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R1754" s="217" t="s">
        <v>399</v>
      </c>
      <c r="AT1754" s="217" t="s">
        <v>303</v>
      </c>
      <c r="AU1754" s="217" t="s">
        <v>78</v>
      </c>
      <c r="AY1754" s="19" t="s">
        <v>175</v>
      </c>
      <c r="BE1754" s="218">
        <f>IF(N1754="základní",J1754,0)</f>
        <v>0</v>
      </c>
      <c r="BF1754" s="218">
        <f>IF(N1754="snížená",J1754,0)</f>
        <v>0</v>
      </c>
      <c r="BG1754" s="218">
        <f>IF(N1754="zákl. přenesená",J1754,0)</f>
        <v>0</v>
      </c>
      <c r="BH1754" s="218">
        <f>IF(N1754="sníž. přenesená",J1754,0)</f>
        <v>0</v>
      </c>
      <c r="BI1754" s="218">
        <f>IF(N1754="nulová",J1754,0)</f>
        <v>0</v>
      </c>
      <c r="BJ1754" s="19" t="s">
        <v>76</v>
      </c>
      <c r="BK1754" s="218">
        <f>ROUND(I1754*H1754,2)</f>
        <v>0</v>
      </c>
      <c r="BL1754" s="19" t="s">
        <v>297</v>
      </c>
      <c r="BM1754" s="217" t="s">
        <v>1896</v>
      </c>
    </row>
    <row r="1755" s="13" customFormat="1">
      <c r="A1755" s="13"/>
      <c r="B1755" s="224"/>
      <c r="C1755" s="225"/>
      <c r="D1755" s="226" t="s">
        <v>186</v>
      </c>
      <c r="E1755" s="227" t="s">
        <v>19</v>
      </c>
      <c r="F1755" s="228" t="s">
        <v>1758</v>
      </c>
      <c r="G1755" s="225"/>
      <c r="H1755" s="227" t="s">
        <v>19</v>
      </c>
      <c r="I1755" s="229"/>
      <c r="J1755" s="225"/>
      <c r="K1755" s="225"/>
      <c r="L1755" s="230"/>
      <c r="M1755" s="231"/>
      <c r="N1755" s="232"/>
      <c r="O1755" s="232"/>
      <c r="P1755" s="232"/>
      <c r="Q1755" s="232"/>
      <c r="R1755" s="232"/>
      <c r="S1755" s="232"/>
      <c r="T1755" s="23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34" t="s">
        <v>186</v>
      </c>
      <c r="AU1755" s="234" t="s">
        <v>78</v>
      </c>
      <c r="AV1755" s="13" t="s">
        <v>76</v>
      </c>
      <c r="AW1755" s="13" t="s">
        <v>188</v>
      </c>
      <c r="AX1755" s="13" t="s">
        <v>68</v>
      </c>
      <c r="AY1755" s="234" t="s">
        <v>175</v>
      </c>
    </row>
    <row r="1756" s="13" customFormat="1">
      <c r="A1756" s="13"/>
      <c r="B1756" s="224"/>
      <c r="C1756" s="225"/>
      <c r="D1756" s="226" t="s">
        <v>186</v>
      </c>
      <c r="E1756" s="227" t="s">
        <v>19</v>
      </c>
      <c r="F1756" s="228" t="s">
        <v>189</v>
      </c>
      <c r="G1756" s="225"/>
      <c r="H1756" s="227" t="s">
        <v>19</v>
      </c>
      <c r="I1756" s="229"/>
      <c r="J1756" s="225"/>
      <c r="K1756" s="225"/>
      <c r="L1756" s="230"/>
      <c r="M1756" s="231"/>
      <c r="N1756" s="232"/>
      <c r="O1756" s="232"/>
      <c r="P1756" s="232"/>
      <c r="Q1756" s="232"/>
      <c r="R1756" s="232"/>
      <c r="S1756" s="232"/>
      <c r="T1756" s="23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34" t="s">
        <v>186</v>
      </c>
      <c r="AU1756" s="234" t="s">
        <v>78</v>
      </c>
      <c r="AV1756" s="13" t="s">
        <v>76</v>
      </c>
      <c r="AW1756" s="13" t="s">
        <v>188</v>
      </c>
      <c r="AX1756" s="13" t="s">
        <v>68</v>
      </c>
      <c r="AY1756" s="234" t="s">
        <v>175</v>
      </c>
    </row>
    <row r="1757" s="13" customFormat="1">
      <c r="A1757" s="13"/>
      <c r="B1757" s="224"/>
      <c r="C1757" s="225"/>
      <c r="D1757" s="226" t="s">
        <v>186</v>
      </c>
      <c r="E1757" s="227" t="s">
        <v>19</v>
      </c>
      <c r="F1757" s="228" t="s">
        <v>1891</v>
      </c>
      <c r="G1757" s="225"/>
      <c r="H1757" s="227" t="s">
        <v>19</v>
      </c>
      <c r="I1757" s="229"/>
      <c r="J1757" s="225"/>
      <c r="K1757" s="225"/>
      <c r="L1757" s="230"/>
      <c r="M1757" s="231"/>
      <c r="N1757" s="232"/>
      <c r="O1757" s="232"/>
      <c r="P1757" s="232"/>
      <c r="Q1757" s="232"/>
      <c r="R1757" s="232"/>
      <c r="S1757" s="232"/>
      <c r="T1757" s="23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34" t="s">
        <v>186</v>
      </c>
      <c r="AU1757" s="234" t="s">
        <v>78</v>
      </c>
      <c r="AV1757" s="13" t="s">
        <v>76</v>
      </c>
      <c r="AW1757" s="13" t="s">
        <v>188</v>
      </c>
      <c r="AX1757" s="13" t="s">
        <v>68</v>
      </c>
      <c r="AY1757" s="234" t="s">
        <v>175</v>
      </c>
    </row>
    <row r="1758" s="13" customFormat="1">
      <c r="A1758" s="13"/>
      <c r="B1758" s="224"/>
      <c r="C1758" s="225"/>
      <c r="D1758" s="226" t="s">
        <v>186</v>
      </c>
      <c r="E1758" s="227" t="s">
        <v>19</v>
      </c>
      <c r="F1758" s="228" t="s">
        <v>1879</v>
      </c>
      <c r="G1758" s="225"/>
      <c r="H1758" s="227" t="s">
        <v>19</v>
      </c>
      <c r="I1758" s="229"/>
      <c r="J1758" s="225"/>
      <c r="K1758" s="225"/>
      <c r="L1758" s="230"/>
      <c r="M1758" s="231"/>
      <c r="N1758" s="232"/>
      <c r="O1758" s="232"/>
      <c r="P1758" s="232"/>
      <c r="Q1758" s="232"/>
      <c r="R1758" s="232"/>
      <c r="S1758" s="232"/>
      <c r="T1758" s="23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34" t="s">
        <v>186</v>
      </c>
      <c r="AU1758" s="234" t="s">
        <v>78</v>
      </c>
      <c r="AV1758" s="13" t="s">
        <v>76</v>
      </c>
      <c r="AW1758" s="13" t="s">
        <v>188</v>
      </c>
      <c r="AX1758" s="13" t="s">
        <v>68</v>
      </c>
      <c r="AY1758" s="234" t="s">
        <v>175</v>
      </c>
    </row>
    <row r="1759" s="14" customFormat="1">
      <c r="A1759" s="14"/>
      <c r="B1759" s="235"/>
      <c r="C1759" s="236"/>
      <c r="D1759" s="226" t="s">
        <v>186</v>
      </c>
      <c r="E1759" s="237" t="s">
        <v>19</v>
      </c>
      <c r="F1759" s="238" t="s">
        <v>1897</v>
      </c>
      <c r="G1759" s="236"/>
      <c r="H1759" s="239">
        <v>122.85900000000001</v>
      </c>
      <c r="I1759" s="240"/>
      <c r="J1759" s="236"/>
      <c r="K1759" s="236"/>
      <c r="L1759" s="241"/>
      <c r="M1759" s="242"/>
      <c r="N1759" s="243"/>
      <c r="O1759" s="243"/>
      <c r="P1759" s="243"/>
      <c r="Q1759" s="243"/>
      <c r="R1759" s="243"/>
      <c r="S1759" s="243"/>
      <c r="T1759" s="24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45" t="s">
        <v>186</v>
      </c>
      <c r="AU1759" s="245" t="s">
        <v>78</v>
      </c>
      <c r="AV1759" s="14" t="s">
        <v>78</v>
      </c>
      <c r="AW1759" s="14" t="s">
        <v>188</v>
      </c>
      <c r="AX1759" s="14" t="s">
        <v>68</v>
      </c>
      <c r="AY1759" s="245" t="s">
        <v>175</v>
      </c>
    </row>
    <row r="1760" s="15" customFormat="1">
      <c r="A1760" s="15"/>
      <c r="B1760" s="246"/>
      <c r="C1760" s="247"/>
      <c r="D1760" s="226" t="s">
        <v>186</v>
      </c>
      <c r="E1760" s="248" t="s">
        <v>19</v>
      </c>
      <c r="F1760" s="249" t="s">
        <v>191</v>
      </c>
      <c r="G1760" s="247"/>
      <c r="H1760" s="250">
        <v>122.85900000000001</v>
      </c>
      <c r="I1760" s="251"/>
      <c r="J1760" s="247"/>
      <c r="K1760" s="247"/>
      <c r="L1760" s="252"/>
      <c r="M1760" s="253"/>
      <c r="N1760" s="254"/>
      <c r="O1760" s="254"/>
      <c r="P1760" s="254"/>
      <c r="Q1760" s="254"/>
      <c r="R1760" s="254"/>
      <c r="S1760" s="254"/>
      <c r="T1760" s="25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T1760" s="256" t="s">
        <v>186</v>
      </c>
      <c r="AU1760" s="256" t="s">
        <v>78</v>
      </c>
      <c r="AV1760" s="15" t="s">
        <v>182</v>
      </c>
      <c r="AW1760" s="15" t="s">
        <v>188</v>
      </c>
      <c r="AX1760" s="15" t="s">
        <v>76</v>
      </c>
      <c r="AY1760" s="256" t="s">
        <v>175</v>
      </c>
    </row>
    <row r="1761" s="2" customFormat="1" ht="24.15" customHeight="1">
      <c r="A1761" s="40"/>
      <c r="B1761" s="41"/>
      <c r="C1761" s="206" t="s">
        <v>1898</v>
      </c>
      <c r="D1761" s="206" t="s">
        <v>177</v>
      </c>
      <c r="E1761" s="207" t="s">
        <v>1899</v>
      </c>
      <c r="F1761" s="208" t="s">
        <v>1900</v>
      </c>
      <c r="G1761" s="209" t="s">
        <v>180</v>
      </c>
      <c r="H1761" s="210">
        <v>457.74000000000001</v>
      </c>
      <c r="I1761" s="211"/>
      <c r="J1761" s="212">
        <f>ROUND(I1761*H1761,2)</f>
        <v>0</v>
      </c>
      <c r="K1761" s="208" t="s">
        <v>181</v>
      </c>
      <c r="L1761" s="46"/>
      <c r="M1761" s="213" t="s">
        <v>19</v>
      </c>
      <c r="N1761" s="214" t="s">
        <v>39</v>
      </c>
      <c r="O1761" s="86"/>
      <c r="P1761" s="215">
        <f>O1761*H1761</f>
        <v>0</v>
      </c>
      <c r="Q1761" s="215">
        <v>0</v>
      </c>
      <c r="R1761" s="215">
        <f>Q1761*H1761</f>
        <v>0</v>
      </c>
      <c r="S1761" s="215">
        <v>0</v>
      </c>
      <c r="T1761" s="216">
        <f>S1761*H1761</f>
        <v>0</v>
      </c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R1761" s="217" t="s">
        <v>297</v>
      </c>
      <c r="AT1761" s="217" t="s">
        <v>177</v>
      </c>
      <c r="AU1761" s="217" t="s">
        <v>78</v>
      </c>
      <c r="AY1761" s="19" t="s">
        <v>175</v>
      </c>
      <c r="BE1761" s="218">
        <f>IF(N1761="základní",J1761,0)</f>
        <v>0</v>
      </c>
      <c r="BF1761" s="218">
        <f>IF(N1761="snížená",J1761,0)</f>
        <v>0</v>
      </c>
      <c r="BG1761" s="218">
        <f>IF(N1761="zákl. přenesená",J1761,0)</f>
        <v>0</v>
      </c>
      <c r="BH1761" s="218">
        <f>IF(N1761="sníž. přenesená",J1761,0)</f>
        <v>0</v>
      </c>
      <c r="BI1761" s="218">
        <f>IF(N1761="nulová",J1761,0)</f>
        <v>0</v>
      </c>
      <c r="BJ1761" s="19" t="s">
        <v>76</v>
      </c>
      <c r="BK1761" s="218">
        <f>ROUND(I1761*H1761,2)</f>
        <v>0</v>
      </c>
      <c r="BL1761" s="19" t="s">
        <v>297</v>
      </c>
      <c r="BM1761" s="217" t="s">
        <v>1901</v>
      </c>
    </row>
    <row r="1762" s="2" customFormat="1">
      <c r="A1762" s="40"/>
      <c r="B1762" s="41"/>
      <c r="C1762" s="42"/>
      <c r="D1762" s="219" t="s">
        <v>184</v>
      </c>
      <c r="E1762" s="42"/>
      <c r="F1762" s="220" t="s">
        <v>1902</v>
      </c>
      <c r="G1762" s="42"/>
      <c r="H1762" s="42"/>
      <c r="I1762" s="221"/>
      <c r="J1762" s="42"/>
      <c r="K1762" s="42"/>
      <c r="L1762" s="46"/>
      <c r="M1762" s="222"/>
      <c r="N1762" s="223"/>
      <c r="O1762" s="86"/>
      <c r="P1762" s="86"/>
      <c r="Q1762" s="86"/>
      <c r="R1762" s="86"/>
      <c r="S1762" s="86"/>
      <c r="T1762" s="87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T1762" s="19" t="s">
        <v>184</v>
      </c>
      <c r="AU1762" s="19" t="s">
        <v>78</v>
      </c>
    </row>
    <row r="1763" s="13" customFormat="1">
      <c r="A1763" s="13"/>
      <c r="B1763" s="224"/>
      <c r="C1763" s="225"/>
      <c r="D1763" s="226" t="s">
        <v>186</v>
      </c>
      <c r="E1763" s="227" t="s">
        <v>19</v>
      </c>
      <c r="F1763" s="228" t="s">
        <v>187</v>
      </c>
      <c r="G1763" s="225"/>
      <c r="H1763" s="227" t="s">
        <v>19</v>
      </c>
      <c r="I1763" s="229"/>
      <c r="J1763" s="225"/>
      <c r="K1763" s="225"/>
      <c r="L1763" s="230"/>
      <c r="M1763" s="231"/>
      <c r="N1763" s="232"/>
      <c r="O1763" s="232"/>
      <c r="P1763" s="232"/>
      <c r="Q1763" s="232"/>
      <c r="R1763" s="232"/>
      <c r="S1763" s="232"/>
      <c r="T1763" s="23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34" t="s">
        <v>186</v>
      </c>
      <c r="AU1763" s="234" t="s">
        <v>78</v>
      </c>
      <c r="AV1763" s="13" t="s">
        <v>76</v>
      </c>
      <c r="AW1763" s="13" t="s">
        <v>188</v>
      </c>
      <c r="AX1763" s="13" t="s">
        <v>68</v>
      </c>
      <c r="AY1763" s="234" t="s">
        <v>175</v>
      </c>
    </row>
    <row r="1764" s="13" customFormat="1">
      <c r="A1764" s="13"/>
      <c r="B1764" s="224"/>
      <c r="C1764" s="225"/>
      <c r="D1764" s="226" t="s">
        <v>186</v>
      </c>
      <c r="E1764" s="227" t="s">
        <v>19</v>
      </c>
      <c r="F1764" s="228" t="s">
        <v>189</v>
      </c>
      <c r="G1764" s="225"/>
      <c r="H1764" s="227" t="s">
        <v>19</v>
      </c>
      <c r="I1764" s="229"/>
      <c r="J1764" s="225"/>
      <c r="K1764" s="225"/>
      <c r="L1764" s="230"/>
      <c r="M1764" s="231"/>
      <c r="N1764" s="232"/>
      <c r="O1764" s="232"/>
      <c r="P1764" s="232"/>
      <c r="Q1764" s="232"/>
      <c r="R1764" s="232"/>
      <c r="S1764" s="232"/>
      <c r="T1764" s="23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34" t="s">
        <v>186</v>
      </c>
      <c r="AU1764" s="234" t="s">
        <v>78</v>
      </c>
      <c r="AV1764" s="13" t="s">
        <v>76</v>
      </c>
      <c r="AW1764" s="13" t="s">
        <v>188</v>
      </c>
      <c r="AX1764" s="13" t="s">
        <v>68</v>
      </c>
      <c r="AY1764" s="234" t="s">
        <v>175</v>
      </c>
    </row>
    <row r="1765" s="13" customFormat="1">
      <c r="A1765" s="13"/>
      <c r="B1765" s="224"/>
      <c r="C1765" s="225"/>
      <c r="D1765" s="226" t="s">
        <v>186</v>
      </c>
      <c r="E1765" s="227" t="s">
        <v>19</v>
      </c>
      <c r="F1765" s="228" t="s">
        <v>315</v>
      </c>
      <c r="G1765" s="225"/>
      <c r="H1765" s="227" t="s">
        <v>19</v>
      </c>
      <c r="I1765" s="229"/>
      <c r="J1765" s="225"/>
      <c r="K1765" s="225"/>
      <c r="L1765" s="230"/>
      <c r="M1765" s="231"/>
      <c r="N1765" s="232"/>
      <c r="O1765" s="232"/>
      <c r="P1765" s="232"/>
      <c r="Q1765" s="232"/>
      <c r="R1765" s="232"/>
      <c r="S1765" s="232"/>
      <c r="T1765" s="23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34" t="s">
        <v>186</v>
      </c>
      <c r="AU1765" s="234" t="s">
        <v>78</v>
      </c>
      <c r="AV1765" s="13" t="s">
        <v>76</v>
      </c>
      <c r="AW1765" s="13" t="s">
        <v>188</v>
      </c>
      <c r="AX1765" s="13" t="s">
        <v>68</v>
      </c>
      <c r="AY1765" s="234" t="s">
        <v>175</v>
      </c>
    </row>
    <row r="1766" s="13" customFormat="1">
      <c r="A1766" s="13"/>
      <c r="B1766" s="224"/>
      <c r="C1766" s="225"/>
      <c r="D1766" s="226" t="s">
        <v>186</v>
      </c>
      <c r="E1766" s="227" t="s">
        <v>19</v>
      </c>
      <c r="F1766" s="228" t="s">
        <v>281</v>
      </c>
      <c r="G1766" s="225"/>
      <c r="H1766" s="227" t="s">
        <v>19</v>
      </c>
      <c r="I1766" s="229"/>
      <c r="J1766" s="225"/>
      <c r="K1766" s="225"/>
      <c r="L1766" s="230"/>
      <c r="M1766" s="231"/>
      <c r="N1766" s="232"/>
      <c r="O1766" s="232"/>
      <c r="P1766" s="232"/>
      <c r="Q1766" s="232"/>
      <c r="R1766" s="232"/>
      <c r="S1766" s="232"/>
      <c r="T1766" s="23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34" t="s">
        <v>186</v>
      </c>
      <c r="AU1766" s="234" t="s">
        <v>78</v>
      </c>
      <c r="AV1766" s="13" t="s">
        <v>76</v>
      </c>
      <c r="AW1766" s="13" t="s">
        <v>188</v>
      </c>
      <c r="AX1766" s="13" t="s">
        <v>68</v>
      </c>
      <c r="AY1766" s="234" t="s">
        <v>175</v>
      </c>
    </row>
    <row r="1767" s="14" customFormat="1">
      <c r="A1767" s="14"/>
      <c r="B1767" s="235"/>
      <c r="C1767" s="236"/>
      <c r="D1767" s="226" t="s">
        <v>186</v>
      </c>
      <c r="E1767" s="237" t="s">
        <v>19</v>
      </c>
      <c r="F1767" s="238" t="s">
        <v>316</v>
      </c>
      <c r="G1767" s="236"/>
      <c r="H1767" s="239">
        <v>457.74000000000001</v>
      </c>
      <c r="I1767" s="240"/>
      <c r="J1767" s="236"/>
      <c r="K1767" s="236"/>
      <c r="L1767" s="241"/>
      <c r="M1767" s="242"/>
      <c r="N1767" s="243"/>
      <c r="O1767" s="243"/>
      <c r="P1767" s="243"/>
      <c r="Q1767" s="243"/>
      <c r="R1767" s="243"/>
      <c r="S1767" s="243"/>
      <c r="T1767" s="24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45" t="s">
        <v>186</v>
      </c>
      <c r="AU1767" s="245" t="s">
        <v>78</v>
      </c>
      <c r="AV1767" s="14" t="s">
        <v>78</v>
      </c>
      <c r="AW1767" s="14" t="s">
        <v>188</v>
      </c>
      <c r="AX1767" s="14" t="s">
        <v>68</v>
      </c>
      <c r="AY1767" s="245" t="s">
        <v>175</v>
      </c>
    </row>
    <row r="1768" s="15" customFormat="1">
      <c r="A1768" s="15"/>
      <c r="B1768" s="246"/>
      <c r="C1768" s="247"/>
      <c r="D1768" s="226" t="s">
        <v>186</v>
      </c>
      <c r="E1768" s="248" t="s">
        <v>19</v>
      </c>
      <c r="F1768" s="249" t="s">
        <v>191</v>
      </c>
      <c r="G1768" s="247"/>
      <c r="H1768" s="250">
        <v>457.74000000000001</v>
      </c>
      <c r="I1768" s="251"/>
      <c r="J1768" s="247"/>
      <c r="K1768" s="247"/>
      <c r="L1768" s="252"/>
      <c r="M1768" s="253"/>
      <c r="N1768" s="254"/>
      <c r="O1768" s="254"/>
      <c r="P1768" s="254"/>
      <c r="Q1768" s="254"/>
      <c r="R1768" s="254"/>
      <c r="S1768" s="254"/>
      <c r="T1768" s="25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T1768" s="256" t="s">
        <v>186</v>
      </c>
      <c r="AU1768" s="256" t="s">
        <v>78</v>
      </c>
      <c r="AV1768" s="15" t="s">
        <v>182</v>
      </c>
      <c r="AW1768" s="15" t="s">
        <v>188</v>
      </c>
      <c r="AX1768" s="15" t="s">
        <v>76</v>
      </c>
      <c r="AY1768" s="256" t="s">
        <v>175</v>
      </c>
    </row>
    <row r="1769" s="2" customFormat="1" ht="16.5" customHeight="1">
      <c r="A1769" s="40"/>
      <c r="B1769" s="41"/>
      <c r="C1769" s="257" t="s">
        <v>1903</v>
      </c>
      <c r="D1769" s="257" t="s">
        <v>303</v>
      </c>
      <c r="E1769" s="258" t="s">
        <v>1904</v>
      </c>
      <c r="F1769" s="259" t="s">
        <v>1905</v>
      </c>
      <c r="G1769" s="260" t="s">
        <v>180</v>
      </c>
      <c r="H1769" s="261">
        <v>503.51400000000001</v>
      </c>
      <c r="I1769" s="262"/>
      <c r="J1769" s="263">
        <f>ROUND(I1769*H1769,2)</f>
        <v>0</v>
      </c>
      <c r="K1769" s="259" t="s">
        <v>181</v>
      </c>
      <c r="L1769" s="264"/>
      <c r="M1769" s="265" t="s">
        <v>19</v>
      </c>
      <c r="N1769" s="266" t="s">
        <v>39</v>
      </c>
      <c r="O1769" s="86"/>
      <c r="P1769" s="215">
        <f>O1769*H1769</f>
        <v>0</v>
      </c>
      <c r="Q1769" s="215">
        <v>0</v>
      </c>
      <c r="R1769" s="215">
        <f>Q1769*H1769</f>
        <v>0</v>
      </c>
      <c r="S1769" s="215">
        <v>0</v>
      </c>
      <c r="T1769" s="216">
        <f>S1769*H1769</f>
        <v>0</v>
      </c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R1769" s="217" t="s">
        <v>399</v>
      </c>
      <c r="AT1769" s="217" t="s">
        <v>303</v>
      </c>
      <c r="AU1769" s="217" t="s">
        <v>78</v>
      </c>
      <c r="AY1769" s="19" t="s">
        <v>175</v>
      </c>
      <c r="BE1769" s="218">
        <f>IF(N1769="základní",J1769,0)</f>
        <v>0</v>
      </c>
      <c r="BF1769" s="218">
        <f>IF(N1769="snížená",J1769,0)</f>
        <v>0</v>
      </c>
      <c r="BG1769" s="218">
        <f>IF(N1769="zákl. přenesená",J1769,0)</f>
        <v>0</v>
      </c>
      <c r="BH1769" s="218">
        <f>IF(N1769="sníž. přenesená",J1769,0)</f>
        <v>0</v>
      </c>
      <c r="BI1769" s="218">
        <f>IF(N1769="nulová",J1769,0)</f>
        <v>0</v>
      </c>
      <c r="BJ1769" s="19" t="s">
        <v>76</v>
      </c>
      <c r="BK1769" s="218">
        <f>ROUND(I1769*H1769,2)</f>
        <v>0</v>
      </c>
      <c r="BL1769" s="19" t="s">
        <v>297</v>
      </c>
      <c r="BM1769" s="217" t="s">
        <v>1906</v>
      </c>
    </row>
    <row r="1770" s="14" customFormat="1">
      <c r="A1770" s="14"/>
      <c r="B1770" s="235"/>
      <c r="C1770" s="236"/>
      <c r="D1770" s="226" t="s">
        <v>186</v>
      </c>
      <c r="E1770" s="237" t="s">
        <v>19</v>
      </c>
      <c r="F1770" s="238" t="s">
        <v>321</v>
      </c>
      <c r="G1770" s="236"/>
      <c r="H1770" s="239">
        <v>503.51400000000007</v>
      </c>
      <c r="I1770" s="240"/>
      <c r="J1770" s="236"/>
      <c r="K1770" s="236"/>
      <c r="L1770" s="241"/>
      <c r="M1770" s="242"/>
      <c r="N1770" s="243"/>
      <c r="O1770" s="243"/>
      <c r="P1770" s="243"/>
      <c r="Q1770" s="243"/>
      <c r="R1770" s="243"/>
      <c r="S1770" s="243"/>
      <c r="T1770" s="24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45" t="s">
        <v>186</v>
      </c>
      <c r="AU1770" s="245" t="s">
        <v>78</v>
      </c>
      <c r="AV1770" s="14" t="s">
        <v>78</v>
      </c>
      <c r="AW1770" s="14" t="s">
        <v>188</v>
      </c>
      <c r="AX1770" s="14" t="s">
        <v>68</v>
      </c>
      <c r="AY1770" s="245" t="s">
        <v>175</v>
      </c>
    </row>
    <row r="1771" s="15" customFormat="1">
      <c r="A1771" s="15"/>
      <c r="B1771" s="246"/>
      <c r="C1771" s="247"/>
      <c r="D1771" s="226" t="s">
        <v>186</v>
      </c>
      <c r="E1771" s="248" t="s">
        <v>19</v>
      </c>
      <c r="F1771" s="249" t="s">
        <v>191</v>
      </c>
      <c r="G1771" s="247"/>
      <c r="H1771" s="250">
        <v>503.51400000000007</v>
      </c>
      <c r="I1771" s="251"/>
      <c r="J1771" s="247"/>
      <c r="K1771" s="247"/>
      <c r="L1771" s="252"/>
      <c r="M1771" s="253"/>
      <c r="N1771" s="254"/>
      <c r="O1771" s="254"/>
      <c r="P1771" s="254"/>
      <c r="Q1771" s="254"/>
      <c r="R1771" s="254"/>
      <c r="S1771" s="254"/>
      <c r="T1771" s="25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T1771" s="256" t="s">
        <v>186</v>
      </c>
      <c r="AU1771" s="256" t="s">
        <v>78</v>
      </c>
      <c r="AV1771" s="15" t="s">
        <v>182</v>
      </c>
      <c r="AW1771" s="15" t="s">
        <v>188</v>
      </c>
      <c r="AX1771" s="15" t="s">
        <v>76</v>
      </c>
      <c r="AY1771" s="256" t="s">
        <v>175</v>
      </c>
    </row>
    <row r="1772" s="2" customFormat="1" ht="24.15" customHeight="1">
      <c r="A1772" s="40"/>
      <c r="B1772" s="41"/>
      <c r="C1772" s="206" t="s">
        <v>1907</v>
      </c>
      <c r="D1772" s="206" t="s">
        <v>177</v>
      </c>
      <c r="E1772" s="207" t="s">
        <v>1908</v>
      </c>
      <c r="F1772" s="208" t="s">
        <v>1909</v>
      </c>
      <c r="G1772" s="209" t="s">
        <v>265</v>
      </c>
      <c r="H1772" s="210">
        <v>14.162000000000001</v>
      </c>
      <c r="I1772" s="211"/>
      <c r="J1772" s="212">
        <f>ROUND(I1772*H1772,2)</f>
        <v>0</v>
      </c>
      <c r="K1772" s="208" t="s">
        <v>181</v>
      </c>
      <c r="L1772" s="46"/>
      <c r="M1772" s="213" t="s">
        <v>19</v>
      </c>
      <c r="N1772" s="214" t="s">
        <v>39</v>
      </c>
      <c r="O1772" s="86"/>
      <c r="P1772" s="215">
        <f>O1772*H1772</f>
        <v>0</v>
      </c>
      <c r="Q1772" s="215">
        <v>0</v>
      </c>
      <c r="R1772" s="215">
        <f>Q1772*H1772</f>
        <v>0</v>
      </c>
      <c r="S1772" s="215">
        <v>0</v>
      </c>
      <c r="T1772" s="216">
        <f>S1772*H1772</f>
        <v>0</v>
      </c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R1772" s="217" t="s">
        <v>297</v>
      </c>
      <c r="AT1772" s="217" t="s">
        <v>177</v>
      </c>
      <c r="AU1772" s="217" t="s">
        <v>78</v>
      </c>
      <c r="AY1772" s="19" t="s">
        <v>175</v>
      </c>
      <c r="BE1772" s="218">
        <f>IF(N1772="základní",J1772,0)</f>
        <v>0</v>
      </c>
      <c r="BF1772" s="218">
        <f>IF(N1772="snížená",J1772,0)</f>
        <v>0</v>
      </c>
      <c r="BG1772" s="218">
        <f>IF(N1772="zákl. přenesená",J1772,0)</f>
        <v>0</v>
      </c>
      <c r="BH1772" s="218">
        <f>IF(N1772="sníž. přenesená",J1772,0)</f>
        <v>0</v>
      </c>
      <c r="BI1772" s="218">
        <f>IF(N1772="nulová",J1772,0)</f>
        <v>0</v>
      </c>
      <c r="BJ1772" s="19" t="s">
        <v>76</v>
      </c>
      <c r="BK1772" s="218">
        <f>ROUND(I1772*H1772,2)</f>
        <v>0</v>
      </c>
      <c r="BL1772" s="19" t="s">
        <v>297</v>
      </c>
      <c r="BM1772" s="217" t="s">
        <v>1910</v>
      </c>
    </row>
    <row r="1773" s="2" customFormat="1">
      <c r="A1773" s="40"/>
      <c r="B1773" s="41"/>
      <c r="C1773" s="42"/>
      <c r="D1773" s="219" t="s">
        <v>184</v>
      </c>
      <c r="E1773" s="42"/>
      <c r="F1773" s="220" t="s">
        <v>1911</v>
      </c>
      <c r="G1773" s="42"/>
      <c r="H1773" s="42"/>
      <c r="I1773" s="221"/>
      <c r="J1773" s="42"/>
      <c r="K1773" s="42"/>
      <c r="L1773" s="46"/>
      <c r="M1773" s="222"/>
      <c r="N1773" s="223"/>
      <c r="O1773" s="86"/>
      <c r="P1773" s="86"/>
      <c r="Q1773" s="86"/>
      <c r="R1773" s="86"/>
      <c r="S1773" s="86"/>
      <c r="T1773" s="87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T1773" s="19" t="s">
        <v>184</v>
      </c>
      <c r="AU1773" s="19" t="s">
        <v>78</v>
      </c>
    </row>
    <row r="1774" s="12" customFormat="1" ht="22.8" customHeight="1">
      <c r="A1774" s="12"/>
      <c r="B1774" s="190"/>
      <c r="C1774" s="191"/>
      <c r="D1774" s="192" t="s">
        <v>67</v>
      </c>
      <c r="E1774" s="204" t="s">
        <v>1912</v>
      </c>
      <c r="F1774" s="204" t="s">
        <v>1913</v>
      </c>
      <c r="G1774" s="191"/>
      <c r="H1774" s="191"/>
      <c r="I1774" s="194"/>
      <c r="J1774" s="205">
        <f>BK1774</f>
        <v>0</v>
      </c>
      <c r="K1774" s="191"/>
      <c r="L1774" s="196"/>
      <c r="M1774" s="197"/>
      <c r="N1774" s="198"/>
      <c r="O1774" s="198"/>
      <c r="P1774" s="199">
        <f>SUM(P1775:P1776)</f>
        <v>0</v>
      </c>
      <c r="Q1774" s="198"/>
      <c r="R1774" s="199">
        <f>SUM(R1775:R1776)</f>
        <v>0</v>
      </c>
      <c r="S1774" s="198"/>
      <c r="T1774" s="200">
        <f>SUM(T1775:T1776)</f>
        <v>0</v>
      </c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R1774" s="201" t="s">
        <v>78</v>
      </c>
      <c r="AT1774" s="202" t="s">
        <v>67</v>
      </c>
      <c r="AU1774" s="202" t="s">
        <v>76</v>
      </c>
      <c r="AY1774" s="201" t="s">
        <v>175</v>
      </c>
      <c r="BK1774" s="203">
        <f>SUM(BK1775:BK1776)</f>
        <v>0</v>
      </c>
    </row>
    <row r="1775" s="2" customFormat="1" ht="37.8" customHeight="1">
      <c r="A1775" s="40"/>
      <c r="B1775" s="41"/>
      <c r="C1775" s="206" t="s">
        <v>1914</v>
      </c>
      <c r="D1775" s="206" t="s">
        <v>177</v>
      </c>
      <c r="E1775" s="207" t="s">
        <v>1915</v>
      </c>
      <c r="F1775" s="208" t="s">
        <v>1916</v>
      </c>
      <c r="G1775" s="209" t="s">
        <v>180</v>
      </c>
      <c r="H1775" s="210">
        <v>282.92500000000001</v>
      </c>
      <c r="I1775" s="211"/>
      <c r="J1775" s="212">
        <f>ROUND(I1775*H1775,2)</f>
        <v>0</v>
      </c>
      <c r="K1775" s="208" t="s">
        <v>181</v>
      </c>
      <c r="L1775" s="46"/>
      <c r="M1775" s="213" t="s">
        <v>19</v>
      </c>
      <c r="N1775" s="214" t="s">
        <v>39</v>
      </c>
      <c r="O1775" s="86"/>
      <c r="P1775" s="215">
        <f>O1775*H1775</f>
        <v>0</v>
      </c>
      <c r="Q1775" s="215">
        <v>0</v>
      </c>
      <c r="R1775" s="215">
        <f>Q1775*H1775</f>
        <v>0</v>
      </c>
      <c r="S1775" s="215">
        <v>0</v>
      </c>
      <c r="T1775" s="216">
        <f>S1775*H1775</f>
        <v>0</v>
      </c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R1775" s="217" t="s">
        <v>297</v>
      </c>
      <c r="AT1775" s="217" t="s">
        <v>177</v>
      </c>
      <c r="AU1775" s="217" t="s">
        <v>78</v>
      </c>
      <c r="AY1775" s="19" t="s">
        <v>175</v>
      </c>
      <c r="BE1775" s="218">
        <f>IF(N1775="základní",J1775,0)</f>
        <v>0</v>
      </c>
      <c r="BF1775" s="218">
        <f>IF(N1775="snížená",J1775,0)</f>
        <v>0</v>
      </c>
      <c r="BG1775" s="218">
        <f>IF(N1775="zákl. přenesená",J1775,0)</f>
        <v>0</v>
      </c>
      <c r="BH1775" s="218">
        <f>IF(N1775="sníž. přenesená",J1775,0)</f>
        <v>0</v>
      </c>
      <c r="BI1775" s="218">
        <f>IF(N1775="nulová",J1775,0)</f>
        <v>0</v>
      </c>
      <c r="BJ1775" s="19" t="s">
        <v>76</v>
      </c>
      <c r="BK1775" s="218">
        <f>ROUND(I1775*H1775,2)</f>
        <v>0</v>
      </c>
      <c r="BL1775" s="19" t="s">
        <v>297</v>
      </c>
      <c r="BM1775" s="217" t="s">
        <v>1917</v>
      </c>
    </row>
    <row r="1776" s="2" customFormat="1">
      <c r="A1776" s="40"/>
      <c r="B1776" s="41"/>
      <c r="C1776" s="42"/>
      <c r="D1776" s="219" t="s">
        <v>184</v>
      </c>
      <c r="E1776" s="42"/>
      <c r="F1776" s="220" t="s">
        <v>1918</v>
      </c>
      <c r="G1776" s="42"/>
      <c r="H1776" s="42"/>
      <c r="I1776" s="221"/>
      <c r="J1776" s="42"/>
      <c r="K1776" s="42"/>
      <c r="L1776" s="46"/>
      <c r="M1776" s="222"/>
      <c r="N1776" s="223"/>
      <c r="O1776" s="86"/>
      <c r="P1776" s="86"/>
      <c r="Q1776" s="86"/>
      <c r="R1776" s="86"/>
      <c r="S1776" s="86"/>
      <c r="T1776" s="87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T1776" s="19" t="s">
        <v>184</v>
      </c>
      <c r="AU1776" s="19" t="s">
        <v>78</v>
      </c>
    </row>
    <row r="1777" s="12" customFormat="1" ht="22.8" customHeight="1">
      <c r="A1777" s="12"/>
      <c r="B1777" s="190"/>
      <c r="C1777" s="191"/>
      <c r="D1777" s="192" t="s">
        <v>67</v>
      </c>
      <c r="E1777" s="204" t="s">
        <v>1919</v>
      </c>
      <c r="F1777" s="204" t="s">
        <v>1920</v>
      </c>
      <c r="G1777" s="191"/>
      <c r="H1777" s="191"/>
      <c r="I1777" s="194"/>
      <c r="J1777" s="205">
        <f>BK1777</f>
        <v>0</v>
      </c>
      <c r="K1777" s="191"/>
      <c r="L1777" s="196"/>
      <c r="M1777" s="197"/>
      <c r="N1777" s="198"/>
      <c r="O1777" s="198"/>
      <c r="P1777" s="199">
        <f>SUM(P1778:P1790)</f>
        <v>0</v>
      </c>
      <c r="Q1777" s="198"/>
      <c r="R1777" s="199">
        <f>SUM(R1778:R1790)</f>
        <v>0</v>
      </c>
      <c r="S1777" s="198"/>
      <c r="T1777" s="200">
        <f>SUM(T1778:T1790)</f>
        <v>0</v>
      </c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R1777" s="201" t="s">
        <v>78</v>
      </c>
      <c r="AT1777" s="202" t="s">
        <v>67</v>
      </c>
      <c r="AU1777" s="202" t="s">
        <v>76</v>
      </c>
      <c r="AY1777" s="201" t="s">
        <v>175</v>
      </c>
      <c r="BK1777" s="203">
        <f>SUM(BK1778:BK1790)</f>
        <v>0</v>
      </c>
    </row>
    <row r="1778" s="2" customFormat="1" ht="24.15" customHeight="1">
      <c r="A1778" s="40"/>
      <c r="B1778" s="41"/>
      <c r="C1778" s="206" t="s">
        <v>1921</v>
      </c>
      <c r="D1778" s="206" t="s">
        <v>177</v>
      </c>
      <c r="E1778" s="207" t="s">
        <v>1922</v>
      </c>
      <c r="F1778" s="208" t="s">
        <v>1923</v>
      </c>
      <c r="G1778" s="209" t="s">
        <v>180</v>
      </c>
      <c r="H1778" s="210">
        <v>57.536999999999999</v>
      </c>
      <c r="I1778" s="211"/>
      <c r="J1778" s="212">
        <f>ROUND(I1778*H1778,2)</f>
        <v>0</v>
      </c>
      <c r="K1778" s="208" t="s">
        <v>181</v>
      </c>
      <c r="L1778" s="46"/>
      <c r="M1778" s="213" t="s">
        <v>19</v>
      </c>
      <c r="N1778" s="214" t="s">
        <v>39</v>
      </c>
      <c r="O1778" s="86"/>
      <c r="P1778" s="215">
        <f>O1778*H1778</f>
        <v>0</v>
      </c>
      <c r="Q1778" s="215">
        <v>0</v>
      </c>
      <c r="R1778" s="215">
        <f>Q1778*H1778</f>
        <v>0</v>
      </c>
      <c r="S1778" s="215">
        <v>0</v>
      </c>
      <c r="T1778" s="216">
        <f>S1778*H1778</f>
        <v>0</v>
      </c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R1778" s="217" t="s">
        <v>297</v>
      </c>
      <c r="AT1778" s="217" t="s">
        <v>177</v>
      </c>
      <c r="AU1778" s="217" t="s">
        <v>78</v>
      </c>
      <c r="AY1778" s="19" t="s">
        <v>175</v>
      </c>
      <c r="BE1778" s="218">
        <f>IF(N1778="základní",J1778,0)</f>
        <v>0</v>
      </c>
      <c r="BF1778" s="218">
        <f>IF(N1778="snížená",J1778,0)</f>
        <v>0</v>
      </c>
      <c r="BG1778" s="218">
        <f>IF(N1778="zákl. přenesená",J1778,0)</f>
        <v>0</v>
      </c>
      <c r="BH1778" s="218">
        <f>IF(N1778="sníž. přenesená",J1778,0)</f>
        <v>0</v>
      </c>
      <c r="BI1778" s="218">
        <f>IF(N1778="nulová",J1778,0)</f>
        <v>0</v>
      </c>
      <c r="BJ1778" s="19" t="s">
        <v>76</v>
      </c>
      <c r="BK1778" s="218">
        <f>ROUND(I1778*H1778,2)</f>
        <v>0</v>
      </c>
      <c r="BL1778" s="19" t="s">
        <v>297</v>
      </c>
      <c r="BM1778" s="217" t="s">
        <v>1924</v>
      </c>
    </row>
    <row r="1779" s="2" customFormat="1">
      <c r="A1779" s="40"/>
      <c r="B1779" s="41"/>
      <c r="C1779" s="42"/>
      <c r="D1779" s="219" t="s">
        <v>184</v>
      </c>
      <c r="E1779" s="42"/>
      <c r="F1779" s="220" t="s">
        <v>1925</v>
      </c>
      <c r="G1779" s="42"/>
      <c r="H1779" s="42"/>
      <c r="I1779" s="221"/>
      <c r="J1779" s="42"/>
      <c r="K1779" s="42"/>
      <c r="L1779" s="46"/>
      <c r="M1779" s="222"/>
      <c r="N1779" s="223"/>
      <c r="O1779" s="86"/>
      <c r="P1779" s="86"/>
      <c r="Q1779" s="86"/>
      <c r="R1779" s="86"/>
      <c r="S1779" s="86"/>
      <c r="T1779" s="87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T1779" s="19" t="s">
        <v>184</v>
      </c>
      <c r="AU1779" s="19" t="s">
        <v>78</v>
      </c>
    </row>
    <row r="1780" s="2" customFormat="1" ht="21.75" customHeight="1">
      <c r="A1780" s="40"/>
      <c r="B1780" s="41"/>
      <c r="C1780" s="257" t="s">
        <v>1926</v>
      </c>
      <c r="D1780" s="257" t="s">
        <v>303</v>
      </c>
      <c r="E1780" s="258" t="s">
        <v>1927</v>
      </c>
      <c r="F1780" s="259" t="s">
        <v>1928</v>
      </c>
      <c r="G1780" s="260" t="s">
        <v>180</v>
      </c>
      <c r="H1780" s="261">
        <v>58.146000000000001</v>
      </c>
      <c r="I1780" s="262"/>
      <c r="J1780" s="263">
        <f>ROUND(I1780*H1780,2)</f>
        <v>0</v>
      </c>
      <c r="K1780" s="259" t="s">
        <v>181</v>
      </c>
      <c r="L1780" s="264"/>
      <c r="M1780" s="265" t="s">
        <v>19</v>
      </c>
      <c r="N1780" s="266" t="s">
        <v>39</v>
      </c>
      <c r="O1780" s="86"/>
      <c r="P1780" s="215">
        <f>O1780*H1780</f>
        <v>0</v>
      </c>
      <c r="Q1780" s="215">
        <v>0</v>
      </c>
      <c r="R1780" s="215">
        <f>Q1780*H1780</f>
        <v>0</v>
      </c>
      <c r="S1780" s="215">
        <v>0</v>
      </c>
      <c r="T1780" s="216">
        <f>S1780*H1780</f>
        <v>0</v>
      </c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R1780" s="217" t="s">
        <v>399</v>
      </c>
      <c r="AT1780" s="217" t="s">
        <v>303</v>
      </c>
      <c r="AU1780" s="217" t="s">
        <v>78</v>
      </c>
      <c r="AY1780" s="19" t="s">
        <v>175</v>
      </c>
      <c r="BE1780" s="218">
        <f>IF(N1780="základní",J1780,0)</f>
        <v>0</v>
      </c>
      <c r="BF1780" s="218">
        <f>IF(N1780="snížená",J1780,0)</f>
        <v>0</v>
      </c>
      <c r="BG1780" s="218">
        <f>IF(N1780="zákl. přenesená",J1780,0)</f>
        <v>0</v>
      </c>
      <c r="BH1780" s="218">
        <f>IF(N1780="sníž. přenesená",J1780,0)</f>
        <v>0</v>
      </c>
      <c r="BI1780" s="218">
        <f>IF(N1780="nulová",J1780,0)</f>
        <v>0</v>
      </c>
      <c r="BJ1780" s="19" t="s">
        <v>76</v>
      </c>
      <c r="BK1780" s="218">
        <f>ROUND(I1780*H1780,2)</f>
        <v>0</v>
      </c>
      <c r="BL1780" s="19" t="s">
        <v>297</v>
      </c>
      <c r="BM1780" s="217" t="s">
        <v>1929</v>
      </c>
    </row>
    <row r="1781" s="2" customFormat="1" ht="21.75" customHeight="1">
      <c r="A1781" s="40"/>
      <c r="B1781" s="41"/>
      <c r="C1781" s="257" t="s">
        <v>1930</v>
      </c>
      <c r="D1781" s="257" t="s">
        <v>303</v>
      </c>
      <c r="E1781" s="258" t="s">
        <v>1931</v>
      </c>
      <c r="F1781" s="259" t="s">
        <v>1932</v>
      </c>
      <c r="G1781" s="260" t="s">
        <v>180</v>
      </c>
      <c r="H1781" s="261">
        <v>2.2679999999999998</v>
      </c>
      <c r="I1781" s="262"/>
      <c r="J1781" s="263">
        <f>ROUND(I1781*H1781,2)</f>
        <v>0</v>
      </c>
      <c r="K1781" s="259" t="s">
        <v>181</v>
      </c>
      <c r="L1781" s="264"/>
      <c r="M1781" s="265" t="s">
        <v>19</v>
      </c>
      <c r="N1781" s="266" t="s">
        <v>39</v>
      </c>
      <c r="O1781" s="86"/>
      <c r="P1781" s="215">
        <f>O1781*H1781</f>
        <v>0</v>
      </c>
      <c r="Q1781" s="215">
        <v>0</v>
      </c>
      <c r="R1781" s="215">
        <f>Q1781*H1781</f>
        <v>0</v>
      </c>
      <c r="S1781" s="215">
        <v>0</v>
      </c>
      <c r="T1781" s="216">
        <f>S1781*H1781</f>
        <v>0</v>
      </c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R1781" s="217" t="s">
        <v>399</v>
      </c>
      <c r="AT1781" s="217" t="s">
        <v>303</v>
      </c>
      <c r="AU1781" s="217" t="s">
        <v>78</v>
      </c>
      <c r="AY1781" s="19" t="s">
        <v>175</v>
      </c>
      <c r="BE1781" s="218">
        <f>IF(N1781="základní",J1781,0)</f>
        <v>0</v>
      </c>
      <c r="BF1781" s="218">
        <f>IF(N1781="snížená",J1781,0)</f>
        <v>0</v>
      </c>
      <c r="BG1781" s="218">
        <f>IF(N1781="zákl. přenesená",J1781,0)</f>
        <v>0</v>
      </c>
      <c r="BH1781" s="218">
        <f>IF(N1781="sníž. přenesená",J1781,0)</f>
        <v>0</v>
      </c>
      <c r="BI1781" s="218">
        <f>IF(N1781="nulová",J1781,0)</f>
        <v>0</v>
      </c>
      <c r="BJ1781" s="19" t="s">
        <v>76</v>
      </c>
      <c r="BK1781" s="218">
        <f>ROUND(I1781*H1781,2)</f>
        <v>0</v>
      </c>
      <c r="BL1781" s="19" t="s">
        <v>297</v>
      </c>
      <c r="BM1781" s="217" t="s">
        <v>1933</v>
      </c>
    </row>
    <row r="1782" s="2" customFormat="1" ht="37.8" customHeight="1">
      <c r="A1782" s="40"/>
      <c r="B1782" s="41"/>
      <c r="C1782" s="206" t="s">
        <v>1934</v>
      </c>
      <c r="D1782" s="206" t="s">
        <v>177</v>
      </c>
      <c r="E1782" s="207" t="s">
        <v>1935</v>
      </c>
      <c r="F1782" s="208" t="s">
        <v>1936</v>
      </c>
      <c r="G1782" s="209" t="s">
        <v>391</v>
      </c>
      <c r="H1782" s="210">
        <v>260.60000000000002</v>
      </c>
      <c r="I1782" s="211"/>
      <c r="J1782" s="212">
        <f>ROUND(I1782*H1782,2)</f>
        <v>0</v>
      </c>
      <c r="K1782" s="208" t="s">
        <v>19</v>
      </c>
      <c r="L1782" s="46"/>
      <c r="M1782" s="213" t="s">
        <v>19</v>
      </c>
      <c r="N1782" s="214" t="s">
        <v>39</v>
      </c>
      <c r="O1782" s="86"/>
      <c r="P1782" s="215">
        <f>O1782*H1782</f>
        <v>0</v>
      </c>
      <c r="Q1782" s="215">
        <v>0</v>
      </c>
      <c r="R1782" s="215">
        <f>Q1782*H1782</f>
        <v>0</v>
      </c>
      <c r="S1782" s="215">
        <v>0</v>
      </c>
      <c r="T1782" s="216">
        <f>S1782*H1782</f>
        <v>0</v>
      </c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R1782" s="217" t="s">
        <v>297</v>
      </c>
      <c r="AT1782" s="217" t="s">
        <v>177</v>
      </c>
      <c r="AU1782" s="217" t="s">
        <v>78</v>
      </c>
      <c r="AY1782" s="19" t="s">
        <v>175</v>
      </c>
      <c r="BE1782" s="218">
        <f>IF(N1782="základní",J1782,0)</f>
        <v>0</v>
      </c>
      <c r="BF1782" s="218">
        <f>IF(N1782="snížená",J1782,0)</f>
        <v>0</v>
      </c>
      <c r="BG1782" s="218">
        <f>IF(N1782="zákl. přenesená",J1782,0)</f>
        <v>0</v>
      </c>
      <c r="BH1782" s="218">
        <f>IF(N1782="sníž. přenesená",J1782,0)</f>
        <v>0</v>
      </c>
      <c r="BI1782" s="218">
        <f>IF(N1782="nulová",J1782,0)</f>
        <v>0</v>
      </c>
      <c r="BJ1782" s="19" t="s">
        <v>76</v>
      </c>
      <c r="BK1782" s="218">
        <f>ROUND(I1782*H1782,2)</f>
        <v>0</v>
      </c>
      <c r="BL1782" s="19" t="s">
        <v>297</v>
      </c>
      <c r="BM1782" s="217" t="s">
        <v>1937</v>
      </c>
    </row>
    <row r="1783" s="13" customFormat="1">
      <c r="A1783" s="13"/>
      <c r="B1783" s="224"/>
      <c r="C1783" s="225"/>
      <c r="D1783" s="226" t="s">
        <v>186</v>
      </c>
      <c r="E1783" s="227" t="s">
        <v>19</v>
      </c>
      <c r="F1783" s="228" t="s">
        <v>187</v>
      </c>
      <c r="G1783" s="225"/>
      <c r="H1783" s="227" t="s">
        <v>19</v>
      </c>
      <c r="I1783" s="229"/>
      <c r="J1783" s="225"/>
      <c r="K1783" s="225"/>
      <c r="L1783" s="230"/>
      <c r="M1783" s="231"/>
      <c r="N1783" s="232"/>
      <c r="O1783" s="232"/>
      <c r="P1783" s="232"/>
      <c r="Q1783" s="232"/>
      <c r="R1783" s="232"/>
      <c r="S1783" s="232"/>
      <c r="T1783" s="23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34" t="s">
        <v>186</v>
      </c>
      <c r="AU1783" s="234" t="s">
        <v>78</v>
      </c>
      <c r="AV1783" s="13" t="s">
        <v>76</v>
      </c>
      <c r="AW1783" s="13" t="s">
        <v>188</v>
      </c>
      <c r="AX1783" s="13" t="s">
        <v>68</v>
      </c>
      <c r="AY1783" s="234" t="s">
        <v>175</v>
      </c>
    </row>
    <row r="1784" s="13" customFormat="1">
      <c r="A1784" s="13"/>
      <c r="B1784" s="224"/>
      <c r="C1784" s="225"/>
      <c r="D1784" s="226" t="s">
        <v>186</v>
      </c>
      <c r="E1784" s="227" t="s">
        <v>19</v>
      </c>
      <c r="F1784" s="228" t="s">
        <v>189</v>
      </c>
      <c r="G1784" s="225"/>
      <c r="H1784" s="227" t="s">
        <v>19</v>
      </c>
      <c r="I1784" s="229"/>
      <c r="J1784" s="225"/>
      <c r="K1784" s="225"/>
      <c r="L1784" s="230"/>
      <c r="M1784" s="231"/>
      <c r="N1784" s="232"/>
      <c r="O1784" s="232"/>
      <c r="P1784" s="232"/>
      <c r="Q1784" s="232"/>
      <c r="R1784" s="232"/>
      <c r="S1784" s="232"/>
      <c r="T1784" s="23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34" t="s">
        <v>186</v>
      </c>
      <c r="AU1784" s="234" t="s">
        <v>78</v>
      </c>
      <c r="AV1784" s="13" t="s">
        <v>76</v>
      </c>
      <c r="AW1784" s="13" t="s">
        <v>188</v>
      </c>
      <c r="AX1784" s="13" t="s">
        <v>68</v>
      </c>
      <c r="AY1784" s="234" t="s">
        <v>175</v>
      </c>
    </row>
    <row r="1785" s="13" customFormat="1">
      <c r="A1785" s="13"/>
      <c r="B1785" s="224"/>
      <c r="C1785" s="225"/>
      <c r="D1785" s="226" t="s">
        <v>186</v>
      </c>
      <c r="E1785" s="227" t="s">
        <v>19</v>
      </c>
      <c r="F1785" s="228" t="s">
        <v>1938</v>
      </c>
      <c r="G1785" s="225"/>
      <c r="H1785" s="227" t="s">
        <v>19</v>
      </c>
      <c r="I1785" s="229"/>
      <c r="J1785" s="225"/>
      <c r="K1785" s="225"/>
      <c r="L1785" s="230"/>
      <c r="M1785" s="231"/>
      <c r="N1785" s="232"/>
      <c r="O1785" s="232"/>
      <c r="P1785" s="232"/>
      <c r="Q1785" s="232"/>
      <c r="R1785" s="232"/>
      <c r="S1785" s="232"/>
      <c r="T1785" s="23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34" t="s">
        <v>186</v>
      </c>
      <c r="AU1785" s="234" t="s">
        <v>78</v>
      </c>
      <c r="AV1785" s="13" t="s">
        <v>76</v>
      </c>
      <c r="AW1785" s="13" t="s">
        <v>188</v>
      </c>
      <c r="AX1785" s="13" t="s">
        <v>68</v>
      </c>
      <c r="AY1785" s="234" t="s">
        <v>175</v>
      </c>
    </row>
    <row r="1786" s="14" customFormat="1">
      <c r="A1786" s="14"/>
      <c r="B1786" s="235"/>
      <c r="C1786" s="236"/>
      <c r="D1786" s="226" t="s">
        <v>186</v>
      </c>
      <c r="E1786" s="237" t="s">
        <v>19</v>
      </c>
      <c r="F1786" s="238" t="s">
        <v>1939</v>
      </c>
      <c r="G1786" s="236"/>
      <c r="H1786" s="239">
        <v>235.78000000000003</v>
      </c>
      <c r="I1786" s="240"/>
      <c r="J1786" s="236"/>
      <c r="K1786" s="236"/>
      <c r="L1786" s="241"/>
      <c r="M1786" s="242"/>
      <c r="N1786" s="243"/>
      <c r="O1786" s="243"/>
      <c r="P1786" s="243"/>
      <c r="Q1786" s="243"/>
      <c r="R1786" s="243"/>
      <c r="S1786" s="243"/>
      <c r="T1786" s="24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45" t="s">
        <v>186</v>
      </c>
      <c r="AU1786" s="245" t="s">
        <v>78</v>
      </c>
      <c r="AV1786" s="14" t="s">
        <v>78</v>
      </c>
      <c r="AW1786" s="14" t="s">
        <v>188</v>
      </c>
      <c r="AX1786" s="14" t="s">
        <v>68</v>
      </c>
      <c r="AY1786" s="245" t="s">
        <v>175</v>
      </c>
    </row>
    <row r="1787" s="14" customFormat="1">
      <c r="A1787" s="14"/>
      <c r="B1787" s="235"/>
      <c r="C1787" s="236"/>
      <c r="D1787" s="226" t="s">
        <v>186</v>
      </c>
      <c r="E1787" s="237" t="s">
        <v>19</v>
      </c>
      <c r="F1787" s="238" t="s">
        <v>1940</v>
      </c>
      <c r="G1787" s="236"/>
      <c r="H1787" s="239">
        <v>24.82</v>
      </c>
      <c r="I1787" s="240"/>
      <c r="J1787" s="236"/>
      <c r="K1787" s="236"/>
      <c r="L1787" s="241"/>
      <c r="M1787" s="242"/>
      <c r="N1787" s="243"/>
      <c r="O1787" s="243"/>
      <c r="P1787" s="243"/>
      <c r="Q1787" s="243"/>
      <c r="R1787" s="243"/>
      <c r="S1787" s="243"/>
      <c r="T1787" s="24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45" t="s">
        <v>186</v>
      </c>
      <c r="AU1787" s="245" t="s">
        <v>78</v>
      </c>
      <c r="AV1787" s="14" t="s">
        <v>78</v>
      </c>
      <c r="AW1787" s="14" t="s">
        <v>188</v>
      </c>
      <c r="AX1787" s="14" t="s">
        <v>68</v>
      </c>
      <c r="AY1787" s="245" t="s">
        <v>175</v>
      </c>
    </row>
    <row r="1788" s="15" customFormat="1">
      <c r="A1788" s="15"/>
      <c r="B1788" s="246"/>
      <c r="C1788" s="247"/>
      <c r="D1788" s="226" t="s">
        <v>186</v>
      </c>
      <c r="E1788" s="248" t="s">
        <v>19</v>
      </c>
      <c r="F1788" s="249" t="s">
        <v>191</v>
      </c>
      <c r="G1788" s="247"/>
      <c r="H1788" s="250">
        <v>260.60000000000002</v>
      </c>
      <c r="I1788" s="251"/>
      <c r="J1788" s="247"/>
      <c r="K1788" s="247"/>
      <c r="L1788" s="252"/>
      <c r="M1788" s="253"/>
      <c r="N1788" s="254"/>
      <c r="O1788" s="254"/>
      <c r="P1788" s="254"/>
      <c r="Q1788" s="254"/>
      <c r="R1788" s="254"/>
      <c r="S1788" s="254"/>
      <c r="T1788" s="25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T1788" s="256" t="s">
        <v>186</v>
      </c>
      <c r="AU1788" s="256" t="s">
        <v>78</v>
      </c>
      <c r="AV1788" s="15" t="s">
        <v>182</v>
      </c>
      <c r="AW1788" s="15" t="s">
        <v>188</v>
      </c>
      <c r="AX1788" s="15" t="s">
        <v>76</v>
      </c>
      <c r="AY1788" s="256" t="s">
        <v>175</v>
      </c>
    </row>
    <row r="1789" s="2" customFormat="1" ht="24.15" customHeight="1">
      <c r="A1789" s="40"/>
      <c r="B1789" s="41"/>
      <c r="C1789" s="206" t="s">
        <v>1941</v>
      </c>
      <c r="D1789" s="206" t="s">
        <v>177</v>
      </c>
      <c r="E1789" s="207" t="s">
        <v>1942</v>
      </c>
      <c r="F1789" s="208" t="s">
        <v>1943</v>
      </c>
      <c r="G1789" s="209" t="s">
        <v>265</v>
      </c>
      <c r="H1789" s="210">
        <v>1.2729999999999999</v>
      </c>
      <c r="I1789" s="211"/>
      <c r="J1789" s="212">
        <f>ROUND(I1789*H1789,2)</f>
        <v>0</v>
      </c>
      <c r="K1789" s="208" t="s">
        <v>181</v>
      </c>
      <c r="L1789" s="46"/>
      <c r="M1789" s="213" t="s">
        <v>19</v>
      </c>
      <c r="N1789" s="214" t="s">
        <v>39</v>
      </c>
      <c r="O1789" s="86"/>
      <c r="P1789" s="215">
        <f>O1789*H1789</f>
        <v>0</v>
      </c>
      <c r="Q1789" s="215">
        <v>0</v>
      </c>
      <c r="R1789" s="215">
        <f>Q1789*H1789</f>
        <v>0</v>
      </c>
      <c r="S1789" s="215">
        <v>0</v>
      </c>
      <c r="T1789" s="216">
        <f>S1789*H1789</f>
        <v>0</v>
      </c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R1789" s="217" t="s">
        <v>297</v>
      </c>
      <c r="AT1789" s="217" t="s">
        <v>177</v>
      </c>
      <c r="AU1789" s="217" t="s">
        <v>78</v>
      </c>
      <c r="AY1789" s="19" t="s">
        <v>175</v>
      </c>
      <c r="BE1789" s="218">
        <f>IF(N1789="základní",J1789,0)</f>
        <v>0</v>
      </c>
      <c r="BF1789" s="218">
        <f>IF(N1789="snížená",J1789,0)</f>
        <v>0</v>
      </c>
      <c r="BG1789" s="218">
        <f>IF(N1789="zákl. přenesená",J1789,0)</f>
        <v>0</v>
      </c>
      <c r="BH1789" s="218">
        <f>IF(N1789="sníž. přenesená",J1789,0)</f>
        <v>0</v>
      </c>
      <c r="BI1789" s="218">
        <f>IF(N1789="nulová",J1789,0)</f>
        <v>0</v>
      </c>
      <c r="BJ1789" s="19" t="s">
        <v>76</v>
      </c>
      <c r="BK1789" s="218">
        <f>ROUND(I1789*H1789,2)</f>
        <v>0</v>
      </c>
      <c r="BL1789" s="19" t="s">
        <v>297</v>
      </c>
      <c r="BM1789" s="217" t="s">
        <v>1944</v>
      </c>
    </row>
    <row r="1790" s="2" customFormat="1">
      <c r="A1790" s="40"/>
      <c r="B1790" s="41"/>
      <c r="C1790" s="42"/>
      <c r="D1790" s="219" t="s">
        <v>184</v>
      </c>
      <c r="E1790" s="42"/>
      <c r="F1790" s="220" t="s">
        <v>1945</v>
      </c>
      <c r="G1790" s="42"/>
      <c r="H1790" s="42"/>
      <c r="I1790" s="221"/>
      <c r="J1790" s="42"/>
      <c r="K1790" s="42"/>
      <c r="L1790" s="46"/>
      <c r="M1790" s="222"/>
      <c r="N1790" s="223"/>
      <c r="O1790" s="86"/>
      <c r="P1790" s="86"/>
      <c r="Q1790" s="86"/>
      <c r="R1790" s="86"/>
      <c r="S1790" s="86"/>
      <c r="T1790" s="87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T1790" s="19" t="s">
        <v>184</v>
      </c>
      <c r="AU1790" s="19" t="s">
        <v>78</v>
      </c>
    </row>
    <row r="1791" s="12" customFormat="1" ht="22.8" customHeight="1">
      <c r="A1791" s="12"/>
      <c r="B1791" s="190"/>
      <c r="C1791" s="191"/>
      <c r="D1791" s="192" t="s">
        <v>67</v>
      </c>
      <c r="E1791" s="204" t="s">
        <v>1946</v>
      </c>
      <c r="F1791" s="204" t="s">
        <v>1947</v>
      </c>
      <c r="G1791" s="191"/>
      <c r="H1791" s="191"/>
      <c r="I1791" s="194"/>
      <c r="J1791" s="205">
        <f>BK1791</f>
        <v>0</v>
      </c>
      <c r="K1791" s="191"/>
      <c r="L1791" s="196"/>
      <c r="M1791" s="197"/>
      <c r="N1791" s="198"/>
      <c r="O1791" s="198"/>
      <c r="P1791" s="199">
        <f>SUM(P1792:P1866)</f>
        <v>0</v>
      </c>
      <c r="Q1791" s="198"/>
      <c r="R1791" s="199">
        <f>SUM(R1792:R1866)</f>
        <v>0</v>
      </c>
      <c r="S1791" s="198"/>
      <c r="T1791" s="200">
        <f>SUM(T1792:T1866)</f>
        <v>0</v>
      </c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R1791" s="201" t="s">
        <v>78</v>
      </c>
      <c r="AT1791" s="202" t="s">
        <v>67</v>
      </c>
      <c r="AU1791" s="202" t="s">
        <v>76</v>
      </c>
      <c r="AY1791" s="201" t="s">
        <v>175</v>
      </c>
      <c r="BK1791" s="203">
        <f>SUM(BK1792:BK1866)</f>
        <v>0</v>
      </c>
    </row>
    <row r="1792" s="2" customFormat="1" ht="24.15" customHeight="1">
      <c r="A1792" s="40"/>
      <c r="B1792" s="41"/>
      <c r="C1792" s="206" t="s">
        <v>1948</v>
      </c>
      <c r="D1792" s="206" t="s">
        <v>177</v>
      </c>
      <c r="E1792" s="207" t="s">
        <v>1949</v>
      </c>
      <c r="F1792" s="208" t="s">
        <v>1950</v>
      </c>
      <c r="G1792" s="209" t="s">
        <v>180</v>
      </c>
      <c r="H1792" s="210">
        <v>8.0500000000000007</v>
      </c>
      <c r="I1792" s="211"/>
      <c r="J1792" s="212">
        <f>ROUND(I1792*H1792,2)</f>
        <v>0</v>
      </c>
      <c r="K1792" s="208" t="s">
        <v>181</v>
      </c>
      <c r="L1792" s="46"/>
      <c r="M1792" s="213" t="s">
        <v>19</v>
      </c>
      <c r="N1792" s="214" t="s">
        <v>39</v>
      </c>
      <c r="O1792" s="86"/>
      <c r="P1792" s="215">
        <f>O1792*H1792</f>
        <v>0</v>
      </c>
      <c r="Q1792" s="215">
        <v>0</v>
      </c>
      <c r="R1792" s="215">
        <f>Q1792*H1792</f>
        <v>0</v>
      </c>
      <c r="S1792" s="215">
        <v>0</v>
      </c>
      <c r="T1792" s="216">
        <f>S1792*H1792</f>
        <v>0</v>
      </c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R1792" s="217" t="s">
        <v>297</v>
      </c>
      <c r="AT1792" s="217" t="s">
        <v>177</v>
      </c>
      <c r="AU1792" s="217" t="s">
        <v>78</v>
      </c>
      <c r="AY1792" s="19" t="s">
        <v>175</v>
      </c>
      <c r="BE1792" s="218">
        <f>IF(N1792="základní",J1792,0)</f>
        <v>0</v>
      </c>
      <c r="BF1792" s="218">
        <f>IF(N1792="snížená",J1792,0)</f>
        <v>0</v>
      </c>
      <c r="BG1792" s="218">
        <f>IF(N1792="zákl. přenesená",J1792,0)</f>
        <v>0</v>
      </c>
      <c r="BH1792" s="218">
        <f>IF(N1792="sníž. přenesená",J1792,0)</f>
        <v>0</v>
      </c>
      <c r="BI1792" s="218">
        <f>IF(N1792="nulová",J1792,0)</f>
        <v>0</v>
      </c>
      <c r="BJ1792" s="19" t="s">
        <v>76</v>
      </c>
      <c r="BK1792" s="218">
        <f>ROUND(I1792*H1792,2)</f>
        <v>0</v>
      </c>
      <c r="BL1792" s="19" t="s">
        <v>297</v>
      </c>
      <c r="BM1792" s="217" t="s">
        <v>1951</v>
      </c>
    </row>
    <row r="1793" s="2" customFormat="1">
      <c r="A1793" s="40"/>
      <c r="B1793" s="41"/>
      <c r="C1793" s="42"/>
      <c r="D1793" s="219" t="s">
        <v>184</v>
      </c>
      <c r="E1793" s="42"/>
      <c r="F1793" s="220" t="s">
        <v>1952</v>
      </c>
      <c r="G1793" s="42"/>
      <c r="H1793" s="42"/>
      <c r="I1793" s="221"/>
      <c r="J1793" s="42"/>
      <c r="K1793" s="42"/>
      <c r="L1793" s="46"/>
      <c r="M1793" s="222"/>
      <c r="N1793" s="223"/>
      <c r="O1793" s="86"/>
      <c r="P1793" s="86"/>
      <c r="Q1793" s="86"/>
      <c r="R1793" s="86"/>
      <c r="S1793" s="86"/>
      <c r="T1793" s="87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T1793" s="19" t="s">
        <v>184</v>
      </c>
      <c r="AU1793" s="19" t="s">
        <v>78</v>
      </c>
    </row>
    <row r="1794" s="13" customFormat="1">
      <c r="A1794" s="13"/>
      <c r="B1794" s="224"/>
      <c r="C1794" s="225"/>
      <c r="D1794" s="226" t="s">
        <v>186</v>
      </c>
      <c r="E1794" s="227" t="s">
        <v>19</v>
      </c>
      <c r="F1794" s="228" t="s">
        <v>187</v>
      </c>
      <c r="G1794" s="225"/>
      <c r="H1794" s="227" t="s">
        <v>19</v>
      </c>
      <c r="I1794" s="229"/>
      <c r="J1794" s="225"/>
      <c r="K1794" s="225"/>
      <c r="L1794" s="230"/>
      <c r="M1794" s="231"/>
      <c r="N1794" s="232"/>
      <c r="O1794" s="232"/>
      <c r="P1794" s="232"/>
      <c r="Q1794" s="232"/>
      <c r="R1794" s="232"/>
      <c r="S1794" s="232"/>
      <c r="T1794" s="23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34" t="s">
        <v>186</v>
      </c>
      <c r="AU1794" s="234" t="s">
        <v>78</v>
      </c>
      <c r="AV1794" s="13" t="s">
        <v>76</v>
      </c>
      <c r="AW1794" s="13" t="s">
        <v>188</v>
      </c>
      <c r="AX1794" s="13" t="s">
        <v>68</v>
      </c>
      <c r="AY1794" s="234" t="s">
        <v>175</v>
      </c>
    </row>
    <row r="1795" s="13" customFormat="1">
      <c r="A1795" s="13"/>
      <c r="B1795" s="224"/>
      <c r="C1795" s="225"/>
      <c r="D1795" s="226" t="s">
        <v>186</v>
      </c>
      <c r="E1795" s="227" t="s">
        <v>19</v>
      </c>
      <c r="F1795" s="228" t="s">
        <v>189</v>
      </c>
      <c r="G1795" s="225"/>
      <c r="H1795" s="227" t="s">
        <v>19</v>
      </c>
      <c r="I1795" s="229"/>
      <c r="J1795" s="225"/>
      <c r="K1795" s="225"/>
      <c r="L1795" s="230"/>
      <c r="M1795" s="231"/>
      <c r="N1795" s="232"/>
      <c r="O1795" s="232"/>
      <c r="P1795" s="232"/>
      <c r="Q1795" s="232"/>
      <c r="R1795" s="232"/>
      <c r="S1795" s="232"/>
      <c r="T1795" s="23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34" t="s">
        <v>186</v>
      </c>
      <c r="AU1795" s="234" t="s">
        <v>78</v>
      </c>
      <c r="AV1795" s="13" t="s">
        <v>76</v>
      </c>
      <c r="AW1795" s="13" t="s">
        <v>188</v>
      </c>
      <c r="AX1795" s="13" t="s">
        <v>68</v>
      </c>
      <c r="AY1795" s="234" t="s">
        <v>175</v>
      </c>
    </row>
    <row r="1796" s="13" customFormat="1">
      <c r="A1796" s="13"/>
      <c r="B1796" s="224"/>
      <c r="C1796" s="225"/>
      <c r="D1796" s="226" t="s">
        <v>186</v>
      </c>
      <c r="E1796" s="227" t="s">
        <v>19</v>
      </c>
      <c r="F1796" s="228" t="s">
        <v>425</v>
      </c>
      <c r="G1796" s="225"/>
      <c r="H1796" s="227" t="s">
        <v>19</v>
      </c>
      <c r="I1796" s="229"/>
      <c r="J1796" s="225"/>
      <c r="K1796" s="225"/>
      <c r="L1796" s="230"/>
      <c r="M1796" s="231"/>
      <c r="N1796" s="232"/>
      <c r="O1796" s="232"/>
      <c r="P1796" s="232"/>
      <c r="Q1796" s="232"/>
      <c r="R1796" s="232"/>
      <c r="S1796" s="232"/>
      <c r="T1796" s="23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34" t="s">
        <v>186</v>
      </c>
      <c r="AU1796" s="234" t="s">
        <v>78</v>
      </c>
      <c r="AV1796" s="13" t="s">
        <v>76</v>
      </c>
      <c r="AW1796" s="13" t="s">
        <v>188</v>
      </c>
      <c r="AX1796" s="13" t="s">
        <v>68</v>
      </c>
      <c r="AY1796" s="234" t="s">
        <v>175</v>
      </c>
    </row>
    <row r="1797" s="14" customFormat="1">
      <c r="A1797" s="14"/>
      <c r="B1797" s="235"/>
      <c r="C1797" s="236"/>
      <c r="D1797" s="226" t="s">
        <v>186</v>
      </c>
      <c r="E1797" s="237" t="s">
        <v>19</v>
      </c>
      <c r="F1797" s="238" t="s">
        <v>1953</v>
      </c>
      <c r="G1797" s="236"/>
      <c r="H1797" s="239">
        <v>8.0499999999999989</v>
      </c>
      <c r="I1797" s="240"/>
      <c r="J1797" s="236"/>
      <c r="K1797" s="236"/>
      <c r="L1797" s="241"/>
      <c r="M1797" s="242"/>
      <c r="N1797" s="243"/>
      <c r="O1797" s="243"/>
      <c r="P1797" s="243"/>
      <c r="Q1797" s="243"/>
      <c r="R1797" s="243"/>
      <c r="S1797" s="243"/>
      <c r="T1797" s="24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45" t="s">
        <v>186</v>
      </c>
      <c r="AU1797" s="245" t="s">
        <v>78</v>
      </c>
      <c r="AV1797" s="14" t="s">
        <v>78</v>
      </c>
      <c r="AW1797" s="14" t="s">
        <v>188</v>
      </c>
      <c r="AX1797" s="14" t="s">
        <v>68</v>
      </c>
      <c r="AY1797" s="245" t="s">
        <v>175</v>
      </c>
    </row>
    <row r="1798" s="15" customFormat="1">
      <c r="A1798" s="15"/>
      <c r="B1798" s="246"/>
      <c r="C1798" s="247"/>
      <c r="D1798" s="226" t="s">
        <v>186</v>
      </c>
      <c r="E1798" s="248" t="s">
        <v>19</v>
      </c>
      <c r="F1798" s="249" t="s">
        <v>191</v>
      </c>
      <c r="G1798" s="247"/>
      <c r="H1798" s="250">
        <v>8.0499999999999989</v>
      </c>
      <c r="I1798" s="251"/>
      <c r="J1798" s="247"/>
      <c r="K1798" s="247"/>
      <c r="L1798" s="252"/>
      <c r="M1798" s="253"/>
      <c r="N1798" s="254"/>
      <c r="O1798" s="254"/>
      <c r="P1798" s="254"/>
      <c r="Q1798" s="254"/>
      <c r="R1798" s="254"/>
      <c r="S1798" s="254"/>
      <c r="T1798" s="25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T1798" s="256" t="s">
        <v>186</v>
      </c>
      <c r="AU1798" s="256" t="s">
        <v>78</v>
      </c>
      <c r="AV1798" s="15" t="s">
        <v>182</v>
      </c>
      <c r="AW1798" s="15" t="s">
        <v>188</v>
      </c>
      <c r="AX1798" s="15" t="s">
        <v>76</v>
      </c>
      <c r="AY1798" s="256" t="s">
        <v>175</v>
      </c>
    </row>
    <row r="1799" s="2" customFormat="1" ht="21.75" customHeight="1">
      <c r="A1799" s="40"/>
      <c r="B1799" s="41"/>
      <c r="C1799" s="206" t="s">
        <v>1954</v>
      </c>
      <c r="D1799" s="206" t="s">
        <v>177</v>
      </c>
      <c r="E1799" s="207" t="s">
        <v>1955</v>
      </c>
      <c r="F1799" s="208" t="s">
        <v>1956</v>
      </c>
      <c r="G1799" s="209" t="s">
        <v>180</v>
      </c>
      <c r="H1799" s="210">
        <v>5.7000000000000002</v>
      </c>
      <c r="I1799" s="211"/>
      <c r="J1799" s="212">
        <f>ROUND(I1799*H1799,2)</f>
        <v>0</v>
      </c>
      <c r="K1799" s="208" t="s">
        <v>181</v>
      </c>
      <c r="L1799" s="46"/>
      <c r="M1799" s="213" t="s">
        <v>19</v>
      </c>
      <c r="N1799" s="214" t="s">
        <v>39</v>
      </c>
      <c r="O1799" s="86"/>
      <c r="P1799" s="215">
        <f>O1799*H1799</f>
        <v>0</v>
      </c>
      <c r="Q1799" s="215">
        <v>0</v>
      </c>
      <c r="R1799" s="215">
        <f>Q1799*H1799</f>
        <v>0</v>
      </c>
      <c r="S1799" s="215">
        <v>0</v>
      </c>
      <c r="T1799" s="216">
        <f>S1799*H1799</f>
        <v>0</v>
      </c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R1799" s="217" t="s">
        <v>297</v>
      </c>
      <c r="AT1799" s="217" t="s">
        <v>177</v>
      </c>
      <c r="AU1799" s="217" t="s">
        <v>78</v>
      </c>
      <c r="AY1799" s="19" t="s">
        <v>175</v>
      </c>
      <c r="BE1799" s="218">
        <f>IF(N1799="základní",J1799,0)</f>
        <v>0</v>
      </c>
      <c r="BF1799" s="218">
        <f>IF(N1799="snížená",J1799,0)</f>
        <v>0</v>
      </c>
      <c r="BG1799" s="218">
        <f>IF(N1799="zákl. přenesená",J1799,0)</f>
        <v>0</v>
      </c>
      <c r="BH1799" s="218">
        <f>IF(N1799="sníž. přenesená",J1799,0)</f>
        <v>0</v>
      </c>
      <c r="BI1799" s="218">
        <f>IF(N1799="nulová",J1799,0)</f>
        <v>0</v>
      </c>
      <c r="BJ1799" s="19" t="s">
        <v>76</v>
      </c>
      <c r="BK1799" s="218">
        <f>ROUND(I1799*H1799,2)</f>
        <v>0</v>
      </c>
      <c r="BL1799" s="19" t="s">
        <v>297</v>
      </c>
      <c r="BM1799" s="217" t="s">
        <v>1957</v>
      </c>
    </row>
    <row r="1800" s="2" customFormat="1">
      <c r="A1800" s="40"/>
      <c r="B1800" s="41"/>
      <c r="C1800" s="42"/>
      <c r="D1800" s="219" t="s">
        <v>184</v>
      </c>
      <c r="E1800" s="42"/>
      <c r="F1800" s="220" t="s">
        <v>1958</v>
      </c>
      <c r="G1800" s="42"/>
      <c r="H1800" s="42"/>
      <c r="I1800" s="221"/>
      <c r="J1800" s="42"/>
      <c r="K1800" s="42"/>
      <c r="L1800" s="46"/>
      <c r="M1800" s="222"/>
      <c r="N1800" s="223"/>
      <c r="O1800" s="86"/>
      <c r="P1800" s="86"/>
      <c r="Q1800" s="86"/>
      <c r="R1800" s="86"/>
      <c r="S1800" s="86"/>
      <c r="T1800" s="87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T1800" s="19" t="s">
        <v>184</v>
      </c>
      <c r="AU1800" s="19" t="s">
        <v>78</v>
      </c>
    </row>
    <row r="1801" s="13" customFormat="1">
      <c r="A1801" s="13"/>
      <c r="B1801" s="224"/>
      <c r="C1801" s="225"/>
      <c r="D1801" s="226" t="s">
        <v>186</v>
      </c>
      <c r="E1801" s="227" t="s">
        <v>19</v>
      </c>
      <c r="F1801" s="228" t="s">
        <v>187</v>
      </c>
      <c r="G1801" s="225"/>
      <c r="H1801" s="227" t="s">
        <v>19</v>
      </c>
      <c r="I1801" s="229"/>
      <c r="J1801" s="225"/>
      <c r="K1801" s="225"/>
      <c r="L1801" s="230"/>
      <c r="M1801" s="231"/>
      <c r="N1801" s="232"/>
      <c r="O1801" s="232"/>
      <c r="P1801" s="232"/>
      <c r="Q1801" s="232"/>
      <c r="R1801" s="232"/>
      <c r="S1801" s="232"/>
      <c r="T1801" s="23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34" t="s">
        <v>186</v>
      </c>
      <c r="AU1801" s="234" t="s">
        <v>78</v>
      </c>
      <c r="AV1801" s="13" t="s">
        <v>76</v>
      </c>
      <c r="AW1801" s="13" t="s">
        <v>188</v>
      </c>
      <c r="AX1801" s="13" t="s">
        <v>68</v>
      </c>
      <c r="AY1801" s="234" t="s">
        <v>175</v>
      </c>
    </row>
    <row r="1802" s="13" customFormat="1">
      <c r="A1802" s="13"/>
      <c r="B1802" s="224"/>
      <c r="C1802" s="225"/>
      <c r="D1802" s="226" t="s">
        <v>186</v>
      </c>
      <c r="E1802" s="227" t="s">
        <v>19</v>
      </c>
      <c r="F1802" s="228" t="s">
        <v>189</v>
      </c>
      <c r="G1802" s="225"/>
      <c r="H1802" s="227" t="s">
        <v>19</v>
      </c>
      <c r="I1802" s="229"/>
      <c r="J1802" s="225"/>
      <c r="K1802" s="225"/>
      <c r="L1802" s="230"/>
      <c r="M1802" s="231"/>
      <c r="N1802" s="232"/>
      <c r="O1802" s="232"/>
      <c r="P1802" s="232"/>
      <c r="Q1802" s="232"/>
      <c r="R1802" s="232"/>
      <c r="S1802" s="232"/>
      <c r="T1802" s="23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34" t="s">
        <v>186</v>
      </c>
      <c r="AU1802" s="234" t="s">
        <v>78</v>
      </c>
      <c r="AV1802" s="13" t="s">
        <v>76</v>
      </c>
      <c r="AW1802" s="13" t="s">
        <v>188</v>
      </c>
      <c r="AX1802" s="13" t="s">
        <v>68</v>
      </c>
      <c r="AY1802" s="234" t="s">
        <v>175</v>
      </c>
    </row>
    <row r="1803" s="14" customFormat="1">
      <c r="A1803" s="14"/>
      <c r="B1803" s="235"/>
      <c r="C1803" s="236"/>
      <c r="D1803" s="226" t="s">
        <v>186</v>
      </c>
      <c r="E1803" s="237" t="s">
        <v>19</v>
      </c>
      <c r="F1803" s="238" t="s">
        <v>1959</v>
      </c>
      <c r="G1803" s="236"/>
      <c r="H1803" s="239">
        <v>5.6999999999999993</v>
      </c>
      <c r="I1803" s="240"/>
      <c r="J1803" s="236"/>
      <c r="K1803" s="236"/>
      <c r="L1803" s="241"/>
      <c r="M1803" s="242"/>
      <c r="N1803" s="243"/>
      <c r="O1803" s="243"/>
      <c r="P1803" s="243"/>
      <c r="Q1803" s="243"/>
      <c r="R1803" s="243"/>
      <c r="S1803" s="243"/>
      <c r="T1803" s="24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45" t="s">
        <v>186</v>
      </c>
      <c r="AU1803" s="245" t="s">
        <v>78</v>
      </c>
      <c r="AV1803" s="14" t="s">
        <v>78</v>
      </c>
      <c r="AW1803" s="14" t="s">
        <v>188</v>
      </c>
      <c r="AX1803" s="14" t="s">
        <v>68</v>
      </c>
      <c r="AY1803" s="245" t="s">
        <v>175</v>
      </c>
    </row>
    <row r="1804" s="15" customFormat="1">
      <c r="A1804" s="15"/>
      <c r="B1804" s="246"/>
      <c r="C1804" s="247"/>
      <c r="D1804" s="226" t="s">
        <v>186</v>
      </c>
      <c r="E1804" s="248" t="s">
        <v>19</v>
      </c>
      <c r="F1804" s="249" t="s">
        <v>191</v>
      </c>
      <c r="G1804" s="247"/>
      <c r="H1804" s="250">
        <v>5.6999999999999993</v>
      </c>
      <c r="I1804" s="251"/>
      <c r="J1804" s="247"/>
      <c r="K1804" s="247"/>
      <c r="L1804" s="252"/>
      <c r="M1804" s="253"/>
      <c r="N1804" s="254"/>
      <c r="O1804" s="254"/>
      <c r="P1804" s="254"/>
      <c r="Q1804" s="254"/>
      <c r="R1804" s="254"/>
      <c r="S1804" s="254"/>
      <c r="T1804" s="25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56" t="s">
        <v>186</v>
      </c>
      <c r="AU1804" s="256" t="s">
        <v>78</v>
      </c>
      <c r="AV1804" s="15" t="s">
        <v>182</v>
      </c>
      <c r="AW1804" s="15" t="s">
        <v>188</v>
      </c>
      <c r="AX1804" s="15" t="s">
        <v>76</v>
      </c>
      <c r="AY1804" s="256" t="s">
        <v>175</v>
      </c>
    </row>
    <row r="1805" s="2" customFormat="1" ht="16.5" customHeight="1">
      <c r="A1805" s="40"/>
      <c r="B1805" s="41"/>
      <c r="C1805" s="206" t="s">
        <v>1960</v>
      </c>
      <c r="D1805" s="206" t="s">
        <v>177</v>
      </c>
      <c r="E1805" s="207" t="s">
        <v>1961</v>
      </c>
      <c r="F1805" s="208" t="s">
        <v>1962</v>
      </c>
      <c r="G1805" s="209" t="s">
        <v>180</v>
      </c>
      <c r="H1805" s="210">
        <v>13.75</v>
      </c>
      <c r="I1805" s="211"/>
      <c r="J1805" s="212">
        <f>ROUND(I1805*H1805,2)</f>
        <v>0</v>
      </c>
      <c r="K1805" s="208" t="s">
        <v>181</v>
      </c>
      <c r="L1805" s="46"/>
      <c r="M1805" s="213" t="s">
        <v>19</v>
      </c>
      <c r="N1805" s="214" t="s">
        <v>39</v>
      </c>
      <c r="O1805" s="86"/>
      <c r="P1805" s="215">
        <f>O1805*H1805</f>
        <v>0</v>
      </c>
      <c r="Q1805" s="215">
        <v>0</v>
      </c>
      <c r="R1805" s="215">
        <f>Q1805*H1805</f>
        <v>0</v>
      </c>
      <c r="S1805" s="215">
        <v>0</v>
      </c>
      <c r="T1805" s="216">
        <f>S1805*H1805</f>
        <v>0</v>
      </c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R1805" s="217" t="s">
        <v>297</v>
      </c>
      <c r="AT1805" s="217" t="s">
        <v>177</v>
      </c>
      <c r="AU1805" s="217" t="s">
        <v>78</v>
      </c>
      <c r="AY1805" s="19" t="s">
        <v>175</v>
      </c>
      <c r="BE1805" s="218">
        <f>IF(N1805="základní",J1805,0)</f>
        <v>0</v>
      </c>
      <c r="BF1805" s="218">
        <f>IF(N1805="snížená",J1805,0)</f>
        <v>0</v>
      </c>
      <c r="BG1805" s="218">
        <f>IF(N1805="zákl. přenesená",J1805,0)</f>
        <v>0</v>
      </c>
      <c r="BH1805" s="218">
        <f>IF(N1805="sníž. přenesená",J1805,0)</f>
        <v>0</v>
      </c>
      <c r="BI1805" s="218">
        <f>IF(N1805="nulová",J1805,0)</f>
        <v>0</v>
      </c>
      <c r="BJ1805" s="19" t="s">
        <v>76</v>
      </c>
      <c r="BK1805" s="218">
        <f>ROUND(I1805*H1805,2)</f>
        <v>0</v>
      </c>
      <c r="BL1805" s="19" t="s">
        <v>297</v>
      </c>
      <c r="BM1805" s="217" t="s">
        <v>1963</v>
      </c>
    </row>
    <row r="1806" s="2" customFormat="1">
      <c r="A1806" s="40"/>
      <c r="B1806" s="41"/>
      <c r="C1806" s="42"/>
      <c r="D1806" s="219" t="s">
        <v>184</v>
      </c>
      <c r="E1806" s="42"/>
      <c r="F1806" s="220" t="s">
        <v>1964</v>
      </c>
      <c r="G1806" s="42"/>
      <c r="H1806" s="42"/>
      <c r="I1806" s="221"/>
      <c r="J1806" s="42"/>
      <c r="K1806" s="42"/>
      <c r="L1806" s="46"/>
      <c r="M1806" s="222"/>
      <c r="N1806" s="223"/>
      <c r="O1806" s="86"/>
      <c r="P1806" s="86"/>
      <c r="Q1806" s="86"/>
      <c r="R1806" s="86"/>
      <c r="S1806" s="86"/>
      <c r="T1806" s="87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T1806" s="19" t="s">
        <v>184</v>
      </c>
      <c r="AU1806" s="19" t="s">
        <v>78</v>
      </c>
    </row>
    <row r="1807" s="2" customFormat="1" ht="33" customHeight="1">
      <c r="A1807" s="40"/>
      <c r="B1807" s="41"/>
      <c r="C1807" s="206" t="s">
        <v>1965</v>
      </c>
      <c r="D1807" s="206" t="s">
        <v>177</v>
      </c>
      <c r="E1807" s="207" t="s">
        <v>1966</v>
      </c>
      <c r="F1807" s="208" t="s">
        <v>1967</v>
      </c>
      <c r="G1807" s="209" t="s">
        <v>391</v>
      </c>
      <c r="H1807" s="210">
        <v>1</v>
      </c>
      <c r="I1807" s="211"/>
      <c r="J1807" s="212">
        <f>ROUND(I1807*H1807,2)</f>
        <v>0</v>
      </c>
      <c r="K1807" s="208" t="s">
        <v>181</v>
      </c>
      <c r="L1807" s="46"/>
      <c r="M1807" s="213" t="s">
        <v>19</v>
      </c>
      <c r="N1807" s="214" t="s">
        <v>39</v>
      </c>
      <c r="O1807" s="86"/>
      <c r="P1807" s="215">
        <f>O1807*H1807</f>
        <v>0</v>
      </c>
      <c r="Q1807" s="215">
        <v>0</v>
      </c>
      <c r="R1807" s="215">
        <f>Q1807*H1807</f>
        <v>0</v>
      </c>
      <c r="S1807" s="215">
        <v>0</v>
      </c>
      <c r="T1807" s="216">
        <f>S1807*H1807</f>
        <v>0</v>
      </c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R1807" s="217" t="s">
        <v>297</v>
      </c>
      <c r="AT1807" s="217" t="s">
        <v>177</v>
      </c>
      <c r="AU1807" s="217" t="s">
        <v>78</v>
      </c>
      <c r="AY1807" s="19" t="s">
        <v>175</v>
      </c>
      <c r="BE1807" s="218">
        <f>IF(N1807="základní",J1807,0)</f>
        <v>0</v>
      </c>
      <c r="BF1807" s="218">
        <f>IF(N1807="snížená",J1807,0)</f>
        <v>0</v>
      </c>
      <c r="BG1807" s="218">
        <f>IF(N1807="zákl. přenesená",J1807,0)</f>
        <v>0</v>
      </c>
      <c r="BH1807" s="218">
        <f>IF(N1807="sníž. přenesená",J1807,0)</f>
        <v>0</v>
      </c>
      <c r="BI1807" s="218">
        <f>IF(N1807="nulová",J1807,0)</f>
        <v>0</v>
      </c>
      <c r="BJ1807" s="19" t="s">
        <v>76</v>
      </c>
      <c r="BK1807" s="218">
        <f>ROUND(I1807*H1807,2)</f>
        <v>0</v>
      </c>
      <c r="BL1807" s="19" t="s">
        <v>297</v>
      </c>
      <c r="BM1807" s="217" t="s">
        <v>1968</v>
      </c>
    </row>
    <row r="1808" s="2" customFormat="1">
      <c r="A1808" s="40"/>
      <c r="B1808" s="41"/>
      <c r="C1808" s="42"/>
      <c r="D1808" s="219" t="s">
        <v>184</v>
      </c>
      <c r="E1808" s="42"/>
      <c r="F1808" s="220" t="s">
        <v>1969</v>
      </c>
      <c r="G1808" s="42"/>
      <c r="H1808" s="42"/>
      <c r="I1808" s="221"/>
      <c r="J1808" s="42"/>
      <c r="K1808" s="42"/>
      <c r="L1808" s="46"/>
      <c r="M1808" s="222"/>
      <c r="N1808" s="223"/>
      <c r="O1808" s="86"/>
      <c r="P1808" s="86"/>
      <c r="Q1808" s="86"/>
      <c r="R1808" s="86"/>
      <c r="S1808" s="86"/>
      <c r="T1808" s="87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T1808" s="19" t="s">
        <v>184</v>
      </c>
      <c r="AU1808" s="19" t="s">
        <v>78</v>
      </c>
    </row>
    <row r="1809" s="2" customFormat="1" ht="24.15" customHeight="1">
      <c r="A1809" s="40"/>
      <c r="B1809" s="41"/>
      <c r="C1809" s="257" t="s">
        <v>1970</v>
      </c>
      <c r="D1809" s="257" t="s">
        <v>303</v>
      </c>
      <c r="E1809" s="258" t="s">
        <v>1971</v>
      </c>
      <c r="F1809" s="259" t="s">
        <v>1972</v>
      </c>
      <c r="G1809" s="260" t="s">
        <v>391</v>
      </c>
      <c r="H1809" s="261">
        <v>1</v>
      </c>
      <c r="I1809" s="262"/>
      <c r="J1809" s="263">
        <f>ROUND(I1809*H1809,2)</f>
        <v>0</v>
      </c>
      <c r="K1809" s="259" t="s">
        <v>181</v>
      </c>
      <c r="L1809" s="264"/>
      <c r="M1809" s="265" t="s">
        <v>19</v>
      </c>
      <c r="N1809" s="266" t="s">
        <v>39</v>
      </c>
      <c r="O1809" s="86"/>
      <c r="P1809" s="215">
        <f>O1809*H1809</f>
        <v>0</v>
      </c>
      <c r="Q1809" s="215">
        <v>0</v>
      </c>
      <c r="R1809" s="215">
        <f>Q1809*H1809</f>
        <v>0</v>
      </c>
      <c r="S1809" s="215">
        <v>0</v>
      </c>
      <c r="T1809" s="216">
        <f>S1809*H1809</f>
        <v>0</v>
      </c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R1809" s="217" t="s">
        <v>399</v>
      </c>
      <c r="AT1809" s="217" t="s">
        <v>303</v>
      </c>
      <c r="AU1809" s="217" t="s">
        <v>78</v>
      </c>
      <c r="AY1809" s="19" t="s">
        <v>175</v>
      </c>
      <c r="BE1809" s="218">
        <f>IF(N1809="základní",J1809,0)</f>
        <v>0</v>
      </c>
      <c r="BF1809" s="218">
        <f>IF(N1809="snížená",J1809,0)</f>
        <v>0</v>
      </c>
      <c r="BG1809" s="218">
        <f>IF(N1809="zákl. přenesená",J1809,0)</f>
        <v>0</v>
      </c>
      <c r="BH1809" s="218">
        <f>IF(N1809="sníž. přenesená",J1809,0)</f>
        <v>0</v>
      </c>
      <c r="BI1809" s="218">
        <f>IF(N1809="nulová",J1809,0)</f>
        <v>0</v>
      </c>
      <c r="BJ1809" s="19" t="s">
        <v>76</v>
      </c>
      <c r="BK1809" s="218">
        <f>ROUND(I1809*H1809,2)</f>
        <v>0</v>
      </c>
      <c r="BL1809" s="19" t="s">
        <v>297</v>
      </c>
      <c r="BM1809" s="217" t="s">
        <v>1973</v>
      </c>
    </row>
    <row r="1810" s="13" customFormat="1">
      <c r="A1810" s="13"/>
      <c r="B1810" s="224"/>
      <c r="C1810" s="225"/>
      <c r="D1810" s="226" t="s">
        <v>186</v>
      </c>
      <c r="E1810" s="227" t="s">
        <v>19</v>
      </c>
      <c r="F1810" s="228" t="s">
        <v>187</v>
      </c>
      <c r="G1810" s="225"/>
      <c r="H1810" s="227" t="s">
        <v>19</v>
      </c>
      <c r="I1810" s="229"/>
      <c r="J1810" s="225"/>
      <c r="K1810" s="225"/>
      <c r="L1810" s="230"/>
      <c r="M1810" s="231"/>
      <c r="N1810" s="232"/>
      <c r="O1810" s="232"/>
      <c r="P1810" s="232"/>
      <c r="Q1810" s="232"/>
      <c r="R1810" s="232"/>
      <c r="S1810" s="232"/>
      <c r="T1810" s="23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34" t="s">
        <v>186</v>
      </c>
      <c r="AU1810" s="234" t="s">
        <v>78</v>
      </c>
      <c r="AV1810" s="13" t="s">
        <v>76</v>
      </c>
      <c r="AW1810" s="13" t="s">
        <v>188</v>
      </c>
      <c r="AX1810" s="13" t="s">
        <v>68</v>
      </c>
      <c r="AY1810" s="234" t="s">
        <v>175</v>
      </c>
    </row>
    <row r="1811" s="13" customFormat="1">
      <c r="A1811" s="13"/>
      <c r="B1811" s="224"/>
      <c r="C1811" s="225"/>
      <c r="D1811" s="226" t="s">
        <v>186</v>
      </c>
      <c r="E1811" s="227" t="s">
        <v>19</v>
      </c>
      <c r="F1811" s="228" t="s">
        <v>189</v>
      </c>
      <c r="G1811" s="225"/>
      <c r="H1811" s="227" t="s">
        <v>19</v>
      </c>
      <c r="I1811" s="229"/>
      <c r="J1811" s="225"/>
      <c r="K1811" s="225"/>
      <c r="L1811" s="230"/>
      <c r="M1811" s="231"/>
      <c r="N1811" s="232"/>
      <c r="O1811" s="232"/>
      <c r="P1811" s="232"/>
      <c r="Q1811" s="232"/>
      <c r="R1811" s="232"/>
      <c r="S1811" s="232"/>
      <c r="T1811" s="23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34" t="s">
        <v>186</v>
      </c>
      <c r="AU1811" s="234" t="s">
        <v>78</v>
      </c>
      <c r="AV1811" s="13" t="s">
        <v>76</v>
      </c>
      <c r="AW1811" s="13" t="s">
        <v>188</v>
      </c>
      <c r="AX1811" s="13" t="s">
        <v>68</v>
      </c>
      <c r="AY1811" s="234" t="s">
        <v>175</v>
      </c>
    </row>
    <row r="1812" s="13" customFormat="1">
      <c r="A1812" s="13"/>
      <c r="B1812" s="224"/>
      <c r="C1812" s="225"/>
      <c r="D1812" s="226" t="s">
        <v>186</v>
      </c>
      <c r="E1812" s="227" t="s">
        <v>19</v>
      </c>
      <c r="F1812" s="228" t="s">
        <v>425</v>
      </c>
      <c r="G1812" s="225"/>
      <c r="H1812" s="227" t="s">
        <v>19</v>
      </c>
      <c r="I1812" s="229"/>
      <c r="J1812" s="225"/>
      <c r="K1812" s="225"/>
      <c r="L1812" s="230"/>
      <c r="M1812" s="231"/>
      <c r="N1812" s="232"/>
      <c r="O1812" s="232"/>
      <c r="P1812" s="232"/>
      <c r="Q1812" s="232"/>
      <c r="R1812" s="232"/>
      <c r="S1812" s="232"/>
      <c r="T1812" s="23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34" t="s">
        <v>186</v>
      </c>
      <c r="AU1812" s="234" t="s">
        <v>78</v>
      </c>
      <c r="AV1812" s="13" t="s">
        <v>76</v>
      </c>
      <c r="AW1812" s="13" t="s">
        <v>188</v>
      </c>
      <c r="AX1812" s="13" t="s">
        <v>68</v>
      </c>
      <c r="AY1812" s="234" t="s">
        <v>175</v>
      </c>
    </row>
    <row r="1813" s="14" customFormat="1">
      <c r="A1813" s="14"/>
      <c r="B1813" s="235"/>
      <c r="C1813" s="236"/>
      <c r="D1813" s="226" t="s">
        <v>186</v>
      </c>
      <c r="E1813" s="237" t="s">
        <v>19</v>
      </c>
      <c r="F1813" s="238" t="s">
        <v>76</v>
      </c>
      <c r="G1813" s="236"/>
      <c r="H1813" s="239">
        <v>1</v>
      </c>
      <c r="I1813" s="240"/>
      <c r="J1813" s="236"/>
      <c r="K1813" s="236"/>
      <c r="L1813" s="241"/>
      <c r="M1813" s="242"/>
      <c r="N1813" s="243"/>
      <c r="O1813" s="243"/>
      <c r="P1813" s="243"/>
      <c r="Q1813" s="243"/>
      <c r="R1813" s="243"/>
      <c r="S1813" s="243"/>
      <c r="T1813" s="24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45" t="s">
        <v>186</v>
      </c>
      <c r="AU1813" s="245" t="s">
        <v>78</v>
      </c>
      <c r="AV1813" s="14" t="s">
        <v>78</v>
      </c>
      <c r="AW1813" s="14" t="s">
        <v>188</v>
      </c>
      <c r="AX1813" s="14" t="s">
        <v>68</v>
      </c>
      <c r="AY1813" s="245" t="s">
        <v>175</v>
      </c>
    </row>
    <row r="1814" s="15" customFormat="1">
      <c r="A1814" s="15"/>
      <c r="B1814" s="246"/>
      <c r="C1814" s="247"/>
      <c r="D1814" s="226" t="s">
        <v>186</v>
      </c>
      <c r="E1814" s="248" t="s">
        <v>19</v>
      </c>
      <c r="F1814" s="249" t="s">
        <v>191</v>
      </c>
      <c r="G1814" s="247"/>
      <c r="H1814" s="250">
        <v>1</v>
      </c>
      <c r="I1814" s="251"/>
      <c r="J1814" s="247"/>
      <c r="K1814" s="247"/>
      <c r="L1814" s="252"/>
      <c r="M1814" s="253"/>
      <c r="N1814" s="254"/>
      <c r="O1814" s="254"/>
      <c r="P1814" s="254"/>
      <c r="Q1814" s="254"/>
      <c r="R1814" s="254"/>
      <c r="S1814" s="254"/>
      <c r="T1814" s="25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56" t="s">
        <v>186</v>
      </c>
      <c r="AU1814" s="256" t="s">
        <v>78</v>
      </c>
      <c r="AV1814" s="15" t="s">
        <v>182</v>
      </c>
      <c r="AW1814" s="15" t="s">
        <v>188</v>
      </c>
      <c r="AX1814" s="15" t="s">
        <v>76</v>
      </c>
      <c r="AY1814" s="256" t="s">
        <v>175</v>
      </c>
    </row>
    <row r="1815" s="2" customFormat="1" ht="24.15" customHeight="1">
      <c r="A1815" s="40"/>
      <c r="B1815" s="41"/>
      <c r="C1815" s="206" t="s">
        <v>1974</v>
      </c>
      <c r="D1815" s="206" t="s">
        <v>177</v>
      </c>
      <c r="E1815" s="207" t="s">
        <v>1975</v>
      </c>
      <c r="F1815" s="208" t="s">
        <v>1976</v>
      </c>
      <c r="G1815" s="209" t="s">
        <v>180</v>
      </c>
      <c r="H1815" s="210">
        <v>0.36799999999999999</v>
      </c>
      <c r="I1815" s="211"/>
      <c r="J1815" s="212">
        <f>ROUND(I1815*H1815,2)</f>
        <v>0</v>
      </c>
      <c r="K1815" s="208" t="s">
        <v>181</v>
      </c>
      <c r="L1815" s="46"/>
      <c r="M1815" s="213" t="s">
        <v>19</v>
      </c>
      <c r="N1815" s="214" t="s">
        <v>39</v>
      </c>
      <c r="O1815" s="86"/>
      <c r="P1815" s="215">
        <f>O1815*H1815</f>
        <v>0</v>
      </c>
      <c r="Q1815" s="215">
        <v>0</v>
      </c>
      <c r="R1815" s="215">
        <f>Q1815*H1815</f>
        <v>0</v>
      </c>
      <c r="S1815" s="215">
        <v>0</v>
      </c>
      <c r="T1815" s="216">
        <f>S1815*H1815</f>
        <v>0</v>
      </c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R1815" s="217" t="s">
        <v>297</v>
      </c>
      <c r="AT1815" s="217" t="s">
        <v>177</v>
      </c>
      <c r="AU1815" s="217" t="s">
        <v>78</v>
      </c>
      <c r="AY1815" s="19" t="s">
        <v>175</v>
      </c>
      <c r="BE1815" s="218">
        <f>IF(N1815="základní",J1815,0)</f>
        <v>0</v>
      </c>
      <c r="BF1815" s="218">
        <f>IF(N1815="snížená",J1815,0)</f>
        <v>0</v>
      </c>
      <c r="BG1815" s="218">
        <f>IF(N1815="zákl. přenesená",J1815,0)</f>
        <v>0</v>
      </c>
      <c r="BH1815" s="218">
        <f>IF(N1815="sníž. přenesená",J1815,0)</f>
        <v>0</v>
      </c>
      <c r="BI1815" s="218">
        <f>IF(N1815="nulová",J1815,0)</f>
        <v>0</v>
      </c>
      <c r="BJ1815" s="19" t="s">
        <v>76</v>
      </c>
      <c r="BK1815" s="218">
        <f>ROUND(I1815*H1815,2)</f>
        <v>0</v>
      </c>
      <c r="BL1815" s="19" t="s">
        <v>297</v>
      </c>
      <c r="BM1815" s="217" t="s">
        <v>1977</v>
      </c>
    </row>
    <row r="1816" s="2" customFormat="1">
      <c r="A1816" s="40"/>
      <c r="B1816" s="41"/>
      <c r="C1816" s="42"/>
      <c r="D1816" s="219" t="s">
        <v>184</v>
      </c>
      <c r="E1816" s="42"/>
      <c r="F1816" s="220" t="s">
        <v>1978</v>
      </c>
      <c r="G1816" s="42"/>
      <c r="H1816" s="42"/>
      <c r="I1816" s="221"/>
      <c r="J1816" s="42"/>
      <c r="K1816" s="42"/>
      <c r="L1816" s="46"/>
      <c r="M1816" s="222"/>
      <c r="N1816" s="223"/>
      <c r="O1816" s="86"/>
      <c r="P1816" s="86"/>
      <c r="Q1816" s="86"/>
      <c r="R1816" s="86"/>
      <c r="S1816" s="86"/>
      <c r="T1816" s="87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T1816" s="19" t="s">
        <v>184</v>
      </c>
      <c r="AU1816" s="19" t="s">
        <v>78</v>
      </c>
    </row>
    <row r="1817" s="13" customFormat="1">
      <c r="A1817" s="13"/>
      <c r="B1817" s="224"/>
      <c r="C1817" s="225"/>
      <c r="D1817" s="226" t="s">
        <v>186</v>
      </c>
      <c r="E1817" s="227" t="s">
        <v>19</v>
      </c>
      <c r="F1817" s="228" t="s">
        <v>187</v>
      </c>
      <c r="G1817" s="225"/>
      <c r="H1817" s="227" t="s">
        <v>19</v>
      </c>
      <c r="I1817" s="229"/>
      <c r="J1817" s="225"/>
      <c r="K1817" s="225"/>
      <c r="L1817" s="230"/>
      <c r="M1817" s="231"/>
      <c r="N1817" s="232"/>
      <c r="O1817" s="232"/>
      <c r="P1817" s="232"/>
      <c r="Q1817" s="232"/>
      <c r="R1817" s="232"/>
      <c r="S1817" s="232"/>
      <c r="T1817" s="23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34" t="s">
        <v>186</v>
      </c>
      <c r="AU1817" s="234" t="s">
        <v>78</v>
      </c>
      <c r="AV1817" s="13" t="s">
        <v>76</v>
      </c>
      <c r="AW1817" s="13" t="s">
        <v>188</v>
      </c>
      <c r="AX1817" s="13" t="s">
        <v>68</v>
      </c>
      <c r="AY1817" s="234" t="s">
        <v>175</v>
      </c>
    </row>
    <row r="1818" s="13" customFormat="1">
      <c r="A1818" s="13"/>
      <c r="B1818" s="224"/>
      <c r="C1818" s="225"/>
      <c r="D1818" s="226" t="s">
        <v>186</v>
      </c>
      <c r="E1818" s="227" t="s">
        <v>19</v>
      </c>
      <c r="F1818" s="228" t="s">
        <v>189</v>
      </c>
      <c r="G1818" s="225"/>
      <c r="H1818" s="227" t="s">
        <v>19</v>
      </c>
      <c r="I1818" s="229"/>
      <c r="J1818" s="225"/>
      <c r="K1818" s="225"/>
      <c r="L1818" s="230"/>
      <c r="M1818" s="231"/>
      <c r="N1818" s="232"/>
      <c r="O1818" s="232"/>
      <c r="P1818" s="232"/>
      <c r="Q1818" s="232"/>
      <c r="R1818" s="232"/>
      <c r="S1818" s="232"/>
      <c r="T1818" s="23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34" t="s">
        <v>186</v>
      </c>
      <c r="AU1818" s="234" t="s">
        <v>78</v>
      </c>
      <c r="AV1818" s="13" t="s">
        <v>76</v>
      </c>
      <c r="AW1818" s="13" t="s">
        <v>188</v>
      </c>
      <c r="AX1818" s="13" t="s">
        <v>68</v>
      </c>
      <c r="AY1818" s="234" t="s">
        <v>175</v>
      </c>
    </row>
    <row r="1819" s="13" customFormat="1">
      <c r="A1819" s="13"/>
      <c r="B1819" s="224"/>
      <c r="C1819" s="225"/>
      <c r="D1819" s="226" t="s">
        <v>186</v>
      </c>
      <c r="E1819" s="227" t="s">
        <v>19</v>
      </c>
      <c r="F1819" s="228" t="s">
        <v>425</v>
      </c>
      <c r="G1819" s="225"/>
      <c r="H1819" s="227" t="s">
        <v>19</v>
      </c>
      <c r="I1819" s="229"/>
      <c r="J1819" s="225"/>
      <c r="K1819" s="225"/>
      <c r="L1819" s="230"/>
      <c r="M1819" s="231"/>
      <c r="N1819" s="232"/>
      <c r="O1819" s="232"/>
      <c r="P1819" s="232"/>
      <c r="Q1819" s="232"/>
      <c r="R1819" s="232"/>
      <c r="S1819" s="232"/>
      <c r="T1819" s="23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34" t="s">
        <v>186</v>
      </c>
      <c r="AU1819" s="234" t="s">
        <v>78</v>
      </c>
      <c r="AV1819" s="13" t="s">
        <v>76</v>
      </c>
      <c r="AW1819" s="13" t="s">
        <v>188</v>
      </c>
      <c r="AX1819" s="13" t="s">
        <v>68</v>
      </c>
      <c r="AY1819" s="234" t="s">
        <v>175</v>
      </c>
    </row>
    <row r="1820" s="14" customFormat="1">
      <c r="A1820" s="14"/>
      <c r="B1820" s="235"/>
      <c r="C1820" s="236"/>
      <c r="D1820" s="226" t="s">
        <v>186</v>
      </c>
      <c r="E1820" s="237" t="s">
        <v>19</v>
      </c>
      <c r="F1820" s="238" t="s">
        <v>1979</v>
      </c>
      <c r="G1820" s="236"/>
      <c r="H1820" s="239">
        <v>0.36800000000000005</v>
      </c>
      <c r="I1820" s="240"/>
      <c r="J1820" s="236"/>
      <c r="K1820" s="236"/>
      <c r="L1820" s="241"/>
      <c r="M1820" s="242"/>
      <c r="N1820" s="243"/>
      <c r="O1820" s="243"/>
      <c r="P1820" s="243"/>
      <c r="Q1820" s="243"/>
      <c r="R1820" s="243"/>
      <c r="S1820" s="243"/>
      <c r="T1820" s="24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45" t="s">
        <v>186</v>
      </c>
      <c r="AU1820" s="245" t="s">
        <v>78</v>
      </c>
      <c r="AV1820" s="14" t="s">
        <v>78</v>
      </c>
      <c r="AW1820" s="14" t="s">
        <v>188</v>
      </c>
      <c r="AX1820" s="14" t="s">
        <v>68</v>
      </c>
      <c r="AY1820" s="245" t="s">
        <v>175</v>
      </c>
    </row>
    <row r="1821" s="15" customFormat="1">
      <c r="A1821" s="15"/>
      <c r="B1821" s="246"/>
      <c r="C1821" s="247"/>
      <c r="D1821" s="226" t="s">
        <v>186</v>
      </c>
      <c r="E1821" s="248" t="s">
        <v>19</v>
      </c>
      <c r="F1821" s="249" t="s">
        <v>191</v>
      </c>
      <c r="G1821" s="247"/>
      <c r="H1821" s="250">
        <v>0.36800000000000005</v>
      </c>
      <c r="I1821" s="251"/>
      <c r="J1821" s="247"/>
      <c r="K1821" s="247"/>
      <c r="L1821" s="252"/>
      <c r="M1821" s="253"/>
      <c r="N1821" s="254"/>
      <c r="O1821" s="254"/>
      <c r="P1821" s="254"/>
      <c r="Q1821" s="254"/>
      <c r="R1821" s="254"/>
      <c r="S1821" s="254"/>
      <c r="T1821" s="25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56" t="s">
        <v>186</v>
      </c>
      <c r="AU1821" s="256" t="s">
        <v>78</v>
      </c>
      <c r="AV1821" s="15" t="s">
        <v>182</v>
      </c>
      <c r="AW1821" s="15" t="s">
        <v>188</v>
      </c>
      <c r="AX1821" s="15" t="s">
        <v>76</v>
      </c>
      <c r="AY1821" s="256" t="s">
        <v>175</v>
      </c>
    </row>
    <row r="1822" s="2" customFormat="1" ht="24.15" customHeight="1">
      <c r="A1822" s="40"/>
      <c r="B1822" s="41"/>
      <c r="C1822" s="206" t="s">
        <v>1980</v>
      </c>
      <c r="D1822" s="206" t="s">
        <v>177</v>
      </c>
      <c r="E1822" s="207" t="s">
        <v>1981</v>
      </c>
      <c r="F1822" s="208" t="s">
        <v>1982</v>
      </c>
      <c r="G1822" s="209" t="s">
        <v>180</v>
      </c>
      <c r="H1822" s="210">
        <v>31.670000000000002</v>
      </c>
      <c r="I1822" s="211"/>
      <c r="J1822" s="212">
        <f>ROUND(I1822*H1822,2)</f>
        <v>0</v>
      </c>
      <c r="K1822" s="208" t="s">
        <v>181</v>
      </c>
      <c r="L1822" s="46"/>
      <c r="M1822" s="213" t="s">
        <v>19</v>
      </c>
      <c r="N1822" s="214" t="s">
        <v>39</v>
      </c>
      <c r="O1822" s="86"/>
      <c r="P1822" s="215">
        <f>O1822*H1822</f>
        <v>0</v>
      </c>
      <c r="Q1822" s="215">
        <v>0</v>
      </c>
      <c r="R1822" s="215">
        <f>Q1822*H1822</f>
        <v>0</v>
      </c>
      <c r="S1822" s="215">
        <v>0</v>
      </c>
      <c r="T1822" s="216">
        <f>S1822*H1822</f>
        <v>0</v>
      </c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R1822" s="217" t="s">
        <v>297</v>
      </c>
      <c r="AT1822" s="217" t="s">
        <v>177</v>
      </c>
      <c r="AU1822" s="217" t="s">
        <v>78</v>
      </c>
      <c r="AY1822" s="19" t="s">
        <v>175</v>
      </c>
      <c r="BE1822" s="218">
        <f>IF(N1822="základní",J1822,0)</f>
        <v>0</v>
      </c>
      <c r="BF1822" s="218">
        <f>IF(N1822="snížená",J1822,0)</f>
        <v>0</v>
      </c>
      <c r="BG1822" s="218">
        <f>IF(N1822="zákl. přenesená",J1822,0)</f>
        <v>0</v>
      </c>
      <c r="BH1822" s="218">
        <f>IF(N1822="sníž. přenesená",J1822,0)</f>
        <v>0</v>
      </c>
      <c r="BI1822" s="218">
        <f>IF(N1822="nulová",J1822,0)</f>
        <v>0</v>
      </c>
      <c r="BJ1822" s="19" t="s">
        <v>76</v>
      </c>
      <c r="BK1822" s="218">
        <f>ROUND(I1822*H1822,2)</f>
        <v>0</v>
      </c>
      <c r="BL1822" s="19" t="s">
        <v>297</v>
      </c>
      <c r="BM1822" s="217" t="s">
        <v>1983</v>
      </c>
    </row>
    <row r="1823" s="2" customFormat="1">
      <c r="A1823" s="40"/>
      <c r="B1823" s="41"/>
      <c r="C1823" s="42"/>
      <c r="D1823" s="219" t="s">
        <v>184</v>
      </c>
      <c r="E1823" s="42"/>
      <c r="F1823" s="220" t="s">
        <v>1984</v>
      </c>
      <c r="G1823" s="42"/>
      <c r="H1823" s="42"/>
      <c r="I1823" s="221"/>
      <c r="J1823" s="42"/>
      <c r="K1823" s="42"/>
      <c r="L1823" s="46"/>
      <c r="M1823" s="222"/>
      <c r="N1823" s="223"/>
      <c r="O1823" s="86"/>
      <c r="P1823" s="86"/>
      <c r="Q1823" s="86"/>
      <c r="R1823" s="86"/>
      <c r="S1823" s="86"/>
      <c r="T1823" s="87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T1823" s="19" t="s">
        <v>184</v>
      </c>
      <c r="AU1823" s="19" t="s">
        <v>78</v>
      </c>
    </row>
    <row r="1824" s="13" customFormat="1">
      <c r="A1824" s="13"/>
      <c r="B1824" s="224"/>
      <c r="C1824" s="225"/>
      <c r="D1824" s="226" t="s">
        <v>186</v>
      </c>
      <c r="E1824" s="227" t="s">
        <v>19</v>
      </c>
      <c r="F1824" s="228" t="s">
        <v>187</v>
      </c>
      <c r="G1824" s="225"/>
      <c r="H1824" s="227" t="s">
        <v>19</v>
      </c>
      <c r="I1824" s="229"/>
      <c r="J1824" s="225"/>
      <c r="K1824" s="225"/>
      <c r="L1824" s="230"/>
      <c r="M1824" s="231"/>
      <c r="N1824" s="232"/>
      <c r="O1824" s="232"/>
      <c r="P1824" s="232"/>
      <c r="Q1824" s="232"/>
      <c r="R1824" s="232"/>
      <c r="S1824" s="232"/>
      <c r="T1824" s="23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34" t="s">
        <v>186</v>
      </c>
      <c r="AU1824" s="234" t="s">
        <v>78</v>
      </c>
      <c r="AV1824" s="13" t="s">
        <v>76</v>
      </c>
      <c r="AW1824" s="13" t="s">
        <v>188</v>
      </c>
      <c r="AX1824" s="13" t="s">
        <v>68</v>
      </c>
      <c r="AY1824" s="234" t="s">
        <v>175</v>
      </c>
    </row>
    <row r="1825" s="13" customFormat="1">
      <c r="A1825" s="13"/>
      <c r="B1825" s="224"/>
      <c r="C1825" s="225"/>
      <c r="D1825" s="226" t="s">
        <v>186</v>
      </c>
      <c r="E1825" s="227" t="s">
        <v>19</v>
      </c>
      <c r="F1825" s="228" t="s">
        <v>189</v>
      </c>
      <c r="G1825" s="225"/>
      <c r="H1825" s="227" t="s">
        <v>19</v>
      </c>
      <c r="I1825" s="229"/>
      <c r="J1825" s="225"/>
      <c r="K1825" s="225"/>
      <c r="L1825" s="230"/>
      <c r="M1825" s="231"/>
      <c r="N1825" s="232"/>
      <c r="O1825" s="232"/>
      <c r="P1825" s="232"/>
      <c r="Q1825" s="232"/>
      <c r="R1825" s="232"/>
      <c r="S1825" s="232"/>
      <c r="T1825" s="23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4" t="s">
        <v>186</v>
      </c>
      <c r="AU1825" s="234" t="s">
        <v>78</v>
      </c>
      <c r="AV1825" s="13" t="s">
        <v>76</v>
      </c>
      <c r="AW1825" s="13" t="s">
        <v>188</v>
      </c>
      <c r="AX1825" s="13" t="s">
        <v>68</v>
      </c>
      <c r="AY1825" s="234" t="s">
        <v>175</v>
      </c>
    </row>
    <row r="1826" s="13" customFormat="1">
      <c r="A1826" s="13"/>
      <c r="B1826" s="224"/>
      <c r="C1826" s="225"/>
      <c r="D1826" s="226" t="s">
        <v>186</v>
      </c>
      <c r="E1826" s="227" t="s">
        <v>19</v>
      </c>
      <c r="F1826" s="228" t="s">
        <v>425</v>
      </c>
      <c r="G1826" s="225"/>
      <c r="H1826" s="227" t="s">
        <v>19</v>
      </c>
      <c r="I1826" s="229"/>
      <c r="J1826" s="225"/>
      <c r="K1826" s="225"/>
      <c r="L1826" s="230"/>
      <c r="M1826" s="231"/>
      <c r="N1826" s="232"/>
      <c r="O1826" s="232"/>
      <c r="P1826" s="232"/>
      <c r="Q1826" s="232"/>
      <c r="R1826" s="232"/>
      <c r="S1826" s="232"/>
      <c r="T1826" s="23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34" t="s">
        <v>186</v>
      </c>
      <c r="AU1826" s="234" t="s">
        <v>78</v>
      </c>
      <c r="AV1826" s="13" t="s">
        <v>76</v>
      </c>
      <c r="AW1826" s="13" t="s">
        <v>188</v>
      </c>
      <c r="AX1826" s="13" t="s">
        <v>68</v>
      </c>
      <c r="AY1826" s="234" t="s">
        <v>175</v>
      </c>
    </row>
    <row r="1827" s="14" customFormat="1">
      <c r="A1827" s="14"/>
      <c r="B1827" s="235"/>
      <c r="C1827" s="236"/>
      <c r="D1827" s="226" t="s">
        <v>186</v>
      </c>
      <c r="E1827" s="237" t="s">
        <v>19</v>
      </c>
      <c r="F1827" s="238" t="s">
        <v>1985</v>
      </c>
      <c r="G1827" s="236"/>
      <c r="H1827" s="239">
        <v>31.669499999999999</v>
      </c>
      <c r="I1827" s="240"/>
      <c r="J1827" s="236"/>
      <c r="K1827" s="236"/>
      <c r="L1827" s="241"/>
      <c r="M1827" s="242"/>
      <c r="N1827" s="243"/>
      <c r="O1827" s="243"/>
      <c r="P1827" s="243"/>
      <c r="Q1827" s="243"/>
      <c r="R1827" s="243"/>
      <c r="S1827" s="243"/>
      <c r="T1827" s="24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45" t="s">
        <v>186</v>
      </c>
      <c r="AU1827" s="245" t="s">
        <v>78</v>
      </c>
      <c r="AV1827" s="14" t="s">
        <v>78</v>
      </c>
      <c r="AW1827" s="14" t="s">
        <v>188</v>
      </c>
      <c r="AX1827" s="14" t="s">
        <v>68</v>
      </c>
      <c r="AY1827" s="245" t="s">
        <v>175</v>
      </c>
    </row>
    <row r="1828" s="15" customFormat="1">
      <c r="A1828" s="15"/>
      <c r="B1828" s="246"/>
      <c r="C1828" s="247"/>
      <c r="D1828" s="226" t="s">
        <v>186</v>
      </c>
      <c r="E1828" s="248" t="s">
        <v>19</v>
      </c>
      <c r="F1828" s="249" t="s">
        <v>191</v>
      </c>
      <c r="G1828" s="247"/>
      <c r="H1828" s="250">
        <v>31.669499999999999</v>
      </c>
      <c r="I1828" s="251"/>
      <c r="J1828" s="247"/>
      <c r="K1828" s="247"/>
      <c r="L1828" s="252"/>
      <c r="M1828" s="253"/>
      <c r="N1828" s="254"/>
      <c r="O1828" s="254"/>
      <c r="P1828" s="254"/>
      <c r="Q1828" s="254"/>
      <c r="R1828" s="254"/>
      <c r="S1828" s="254"/>
      <c r="T1828" s="25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T1828" s="256" t="s">
        <v>186</v>
      </c>
      <c r="AU1828" s="256" t="s">
        <v>78</v>
      </c>
      <c r="AV1828" s="15" t="s">
        <v>182</v>
      </c>
      <c r="AW1828" s="15" t="s">
        <v>188</v>
      </c>
      <c r="AX1828" s="15" t="s">
        <v>76</v>
      </c>
      <c r="AY1828" s="256" t="s">
        <v>175</v>
      </c>
    </row>
    <row r="1829" s="2" customFormat="1" ht="24.15" customHeight="1">
      <c r="A1829" s="40"/>
      <c r="B1829" s="41"/>
      <c r="C1829" s="206" t="s">
        <v>1986</v>
      </c>
      <c r="D1829" s="206" t="s">
        <v>177</v>
      </c>
      <c r="E1829" s="207" t="s">
        <v>1987</v>
      </c>
      <c r="F1829" s="208" t="s">
        <v>1988</v>
      </c>
      <c r="G1829" s="209" t="s">
        <v>391</v>
      </c>
      <c r="H1829" s="210">
        <v>7</v>
      </c>
      <c r="I1829" s="211"/>
      <c r="J1829" s="212">
        <f>ROUND(I1829*H1829,2)</f>
        <v>0</v>
      </c>
      <c r="K1829" s="208" t="s">
        <v>181</v>
      </c>
      <c r="L1829" s="46"/>
      <c r="M1829" s="213" t="s">
        <v>19</v>
      </c>
      <c r="N1829" s="214" t="s">
        <v>39</v>
      </c>
      <c r="O1829" s="86"/>
      <c r="P1829" s="215">
        <f>O1829*H1829</f>
        <v>0</v>
      </c>
      <c r="Q1829" s="215">
        <v>0</v>
      </c>
      <c r="R1829" s="215">
        <f>Q1829*H1829</f>
        <v>0</v>
      </c>
      <c r="S1829" s="215">
        <v>0</v>
      </c>
      <c r="T1829" s="216">
        <f>S1829*H1829</f>
        <v>0</v>
      </c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R1829" s="217" t="s">
        <v>297</v>
      </c>
      <c r="AT1829" s="217" t="s">
        <v>177</v>
      </c>
      <c r="AU1829" s="217" t="s">
        <v>78</v>
      </c>
      <c r="AY1829" s="19" t="s">
        <v>175</v>
      </c>
      <c r="BE1829" s="218">
        <f>IF(N1829="základní",J1829,0)</f>
        <v>0</v>
      </c>
      <c r="BF1829" s="218">
        <f>IF(N1829="snížená",J1829,0)</f>
        <v>0</v>
      </c>
      <c r="BG1829" s="218">
        <f>IF(N1829="zákl. přenesená",J1829,0)</f>
        <v>0</v>
      </c>
      <c r="BH1829" s="218">
        <f>IF(N1829="sníž. přenesená",J1829,0)</f>
        <v>0</v>
      </c>
      <c r="BI1829" s="218">
        <f>IF(N1829="nulová",J1829,0)</f>
        <v>0</v>
      </c>
      <c r="BJ1829" s="19" t="s">
        <v>76</v>
      </c>
      <c r="BK1829" s="218">
        <f>ROUND(I1829*H1829,2)</f>
        <v>0</v>
      </c>
      <c r="BL1829" s="19" t="s">
        <v>297</v>
      </c>
      <c r="BM1829" s="217" t="s">
        <v>1989</v>
      </c>
    </row>
    <row r="1830" s="2" customFormat="1">
      <c r="A1830" s="40"/>
      <c r="B1830" s="41"/>
      <c r="C1830" s="42"/>
      <c r="D1830" s="219" t="s">
        <v>184</v>
      </c>
      <c r="E1830" s="42"/>
      <c r="F1830" s="220" t="s">
        <v>1990</v>
      </c>
      <c r="G1830" s="42"/>
      <c r="H1830" s="42"/>
      <c r="I1830" s="221"/>
      <c r="J1830" s="42"/>
      <c r="K1830" s="42"/>
      <c r="L1830" s="46"/>
      <c r="M1830" s="222"/>
      <c r="N1830" s="223"/>
      <c r="O1830" s="86"/>
      <c r="P1830" s="86"/>
      <c r="Q1830" s="86"/>
      <c r="R1830" s="86"/>
      <c r="S1830" s="86"/>
      <c r="T1830" s="87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T1830" s="19" t="s">
        <v>184</v>
      </c>
      <c r="AU1830" s="19" t="s">
        <v>78</v>
      </c>
    </row>
    <row r="1831" s="13" customFormat="1">
      <c r="A1831" s="13"/>
      <c r="B1831" s="224"/>
      <c r="C1831" s="225"/>
      <c r="D1831" s="226" t="s">
        <v>186</v>
      </c>
      <c r="E1831" s="227" t="s">
        <v>19</v>
      </c>
      <c r="F1831" s="228" t="s">
        <v>187</v>
      </c>
      <c r="G1831" s="225"/>
      <c r="H1831" s="227" t="s">
        <v>19</v>
      </c>
      <c r="I1831" s="229"/>
      <c r="J1831" s="225"/>
      <c r="K1831" s="225"/>
      <c r="L1831" s="230"/>
      <c r="M1831" s="231"/>
      <c r="N1831" s="232"/>
      <c r="O1831" s="232"/>
      <c r="P1831" s="232"/>
      <c r="Q1831" s="232"/>
      <c r="R1831" s="232"/>
      <c r="S1831" s="232"/>
      <c r="T1831" s="23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34" t="s">
        <v>186</v>
      </c>
      <c r="AU1831" s="234" t="s">
        <v>78</v>
      </c>
      <c r="AV1831" s="13" t="s">
        <v>76</v>
      </c>
      <c r="AW1831" s="13" t="s">
        <v>188</v>
      </c>
      <c r="AX1831" s="13" t="s">
        <v>68</v>
      </c>
      <c r="AY1831" s="234" t="s">
        <v>175</v>
      </c>
    </row>
    <row r="1832" s="13" customFormat="1">
      <c r="A1832" s="13"/>
      <c r="B1832" s="224"/>
      <c r="C1832" s="225"/>
      <c r="D1832" s="226" t="s">
        <v>186</v>
      </c>
      <c r="E1832" s="227" t="s">
        <v>19</v>
      </c>
      <c r="F1832" s="228" t="s">
        <v>189</v>
      </c>
      <c r="G1832" s="225"/>
      <c r="H1832" s="227" t="s">
        <v>19</v>
      </c>
      <c r="I1832" s="229"/>
      <c r="J1832" s="225"/>
      <c r="K1832" s="225"/>
      <c r="L1832" s="230"/>
      <c r="M1832" s="231"/>
      <c r="N1832" s="232"/>
      <c r="O1832" s="232"/>
      <c r="P1832" s="232"/>
      <c r="Q1832" s="232"/>
      <c r="R1832" s="232"/>
      <c r="S1832" s="232"/>
      <c r="T1832" s="23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4" t="s">
        <v>186</v>
      </c>
      <c r="AU1832" s="234" t="s">
        <v>78</v>
      </c>
      <c r="AV1832" s="13" t="s">
        <v>76</v>
      </c>
      <c r="AW1832" s="13" t="s">
        <v>188</v>
      </c>
      <c r="AX1832" s="13" t="s">
        <v>68</v>
      </c>
      <c r="AY1832" s="234" t="s">
        <v>175</v>
      </c>
    </row>
    <row r="1833" s="13" customFormat="1">
      <c r="A1833" s="13"/>
      <c r="B1833" s="224"/>
      <c r="C1833" s="225"/>
      <c r="D1833" s="226" t="s">
        <v>186</v>
      </c>
      <c r="E1833" s="227" t="s">
        <v>19</v>
      </c>
      <c r="F1833" s="228" t="s">
        <v>1991</v>
      </c>
      <c r="G1833" s="225"/>
      <c r="H1833" s="227" t="s">
        <v>19</v>
      </c>
      <c r="I1833" s="229"/>
      <c r="J1833" s="225"/>
      <c r="K1833" s="225"/>
      <c r="L1833" s="230"/>
      <c r="M1833" s="231"/>
      <c r="N1833" s="232"/>
      <c r="O1833" s="232"/>
      <c r="P1833" s="232"/>
      <c r="Q1833" s="232"/>
      <c r="R1833" s="232"/>
      <c r="S1833" s="232"/>
      <c r="T1833" s="23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34" t="s">
        <v>186</v>
      </c>
      <c r="AU1833" s="234" t="s">
        <v>78</v>
      </c>
      <c r="AV1833" s="13" t="s">
        <v>76</v>
      </c>
      <c r="AW1833" s="13" t="s">
        <v>188</v>
      </c>
      <c r="AX1833" s="13" t="s">
        <v>68</v>
      </c>
      <c r="AY1833" s="234" t="s">
        <v>175</v>
      </c>
    </row>
    <row r="1834" s="13" customFormat="1">
      <c r="A1834" s="13"/>
      <c r="B1834" s="224"/>
      <c r="C1834" s="225"/>
      <c r="D1834" s="226" t="s">
        <v>186</v>
      </c>
      <c r="E1834" s="227" t="s">
        <v>19</v>
      </c>
      <c r="F1834" s="228" t="s">
        <v>425</v>
      </c>
      <c r="G1834" s="225"/>
      <c r="H1834" s="227" t="s">
        <v>19</v>
      </c>
      <c r="I1834" s="229"/>
      <c r="J1834" s="225"/>
      <c r="K1834" s="225"/>
      <c r="L1834" s="230"/>
      <c r="M1834" s="231"/>
      <c r="N1834" s="232"/>
      <c r="O1834" s="232"/>
      <c r="P1834" s="232"/>
      <c r="Q1834" s="232"/>
      <c r="R1834" s="232"/>
      <c r="S1834" s="232"/>
      <c r="T1834" s="23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34" t="s">
        <v>186</v>
      </c>
      <c r="AU1834" s="234" t="s">
        <v>78</v>
      </c>
      <c r="AV1834" s="13" t="s">
        <v>76</v>
      </c>
      <c r="AW1834" s="13" t="s">
        <v>188</v>
      </c>
      <c r="AX1834" s="13" t="s">
        <v>68</v>
      </c>
      <c r="AY1834" s="234" t="s">
        <v>175</v>
      </c>
    </row>
    <row r="1835" s="14" customFormat="1">
      <c r="A1835" s="14"/>
      <c r="B1835" s="235"/>
      <c r="C1835" s="236"/>
      <c r="D1835" s="226" t="s">
        <v>186</v>
      </c>
      <c r="E1835" s="237" t="s">
        <v>19</v>
      </c>
      <c r="F1835" s="238" t="s">
        <v>235</v>
      </c>
      <c r="G1835" s="236"/>
      <c r="H1835" s="239">
        <v>7</v>
      </c>
      <c r="I1835" s="240"/>
      <c r="J1835" s="236"/>
      <c r="K1835" s="236"/>
      <c r="L1835" s="241"/>
      <c r="M1835" s="242"/>
      <c r="N1835" s="243"/>
      <c r="O1835" s="243"/>
      <c r="P1835" s="243"/>
      <c r="Q1835" s="243"/>
      <c r="R1835" s="243"/>
      <c r="S1835" s="243"/>
      <c r="T1835" s="24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45" t="s">
        <v>186</v>
      </c>
      <c r="AU1835" s="245" t="s">
        <v>78</v>
      </c>
      <c r="AV1835" s="14" t="s">
        <v>78</v>
      </c>
      <c r="AW1835" s="14" t="s">
        <v>188</v>
      </c>
      <c r="AX1835" s="14" t="s">
        <v>68</v>
      </c>
      <c r="AY1835" s="245" t="s">
        <v>175</v>
      </c>
    </row>
    <row r="1836" s="15" customFormat="1">
      <c r="A1836" s="15"/>
      <c r="B1836" s="246"/>
      <c r="C1836" s="247"/>
      <c r="D1836" s="226" t="s">
        <v>186</v>
      </c>
      <c r="E1836" s="248" t="s">
        <v>19</v>
      </c>
      <c r="F1836" s="249" t="s">
        <v>191</v>
      </c>
      <c r="G1836" s="247"/>
      <c r="H1836" s="250">
        <v>7</v>
      </c>
      <c r="I1836" s="251"/>
      <c r="J1836" s="247"/>
      <c r="K1836" s="247"/>
      <c r="L1836" s="252"/>
      <c r="M1836" s="253"/>
      <c r="N1836" s="254"/>
      <c r="O1836" s="254"/>
      <c r="P1836" s="254"/>
      <c r="Q1836" s="254"/>
      <c r="R1836" s="254"/>
      <c r="S1836" s="254"/>
      <c r="T1836" s="25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T1836" s="256" t="s">
        <v>186</v>
      </c>
      <c r="AU1836" s="256" t="s">
        <v>78</v>
      </c>
      <c r="AV1836" s="15" t="s">
        <v>182</v>
      </c>
      <c r="AW1836" s="15" t="s">
        <v>188</v>
      </c>
      <c r="AX1836" s="15" t="s">
        <v>76</v>
      </c>
      <c r="AY1836" s="256" t="s">
        <v>175</v>
      </c>
    </row>
    <row r="1837" s="2" customFormat="1" ht="24.15" customHeight="1">
      <c r="A1837" s="40"/>
      <c r="B1837" s="41"/>
      <c r="C1837" s="206" t="s">
        <v>1992</v>
      </c>
      <c r="D1837" s="206" t="s">
        <v>177</v>
      </c>
      <c r="E1837" s="207" t="s">
        <v>1993</v>
      </c>
      <c r="F1837" s="208" t="s">
        <v>1994</v>
      </c>
      <c r="G1837" s="209" t="s">
        <v>180</v>
      </c>
      <c r="H1837" s="210">
        <v>306.67000000000002</v>
      </c>
      <c r="I1837" s="211"/>
      <c r="J1837" s="212">
        <f>ROUND(I1837*H1837,2)</f>
        <v>0</v>
      </c>
      <c r="K1837" s="208" t="s">
        <v>181</v>
      </c>
      <c r="L1837" s="46"/>
      <c r="M1837" s="213" t="s">
        <v>19</v>
      </c>
      <c r="N1837" s="214" t="s">
        <v>39</v>
      </c>
      <c r="O1837" s="86"/>
      <c r="P1837" s="215">
        <f>O1837*H1837</f>
        <v>0</v>
      </c>
      <c r="Q1837" s="215">
        <v>0</v>
      </c>
      <c r="R1837" s="215">
        <f>Q1837*H1837</f>
        <v>0</v>
      </c>
      <c r="S1837" s="215">
        <v>0</v>
      </c>
      <c r="T1837" s="216">
        <f>S1837*H1837</f>
        <v>0</v>
      </c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R1837" s="217" t="s">
        <v>297</v>
      </c>
      <c r="AT1837" s="217" t="s">
        <v>177</v>
      </c>
      <c r="AU1837" s="217" t="s">
        <v>78</v>
      </c>
      <c r="AY1837" s="19" t="s">
        <v>175</v>
      </c>
      <c r="BE1837" s="218">
        <f>IF(N1837="základní",J1837,0)</f>
        <v>0</v>
      </c>
      <c r="BF1837" s="218">
        <f>IF(N1837="snížená",J1837,0)</f>
        <v>0</v>
      </c>
      <c r="BG1837" s="218">
        <f>IF(N1837="zákl. přenesená",J1837,0)</f>
        <v>0</v>
      </c>
      <c r="BH1837" s="218">
        <f>IF(N1837="sníž. přenesená",J1837,0)</f>
        <v>0</v>
      </c>
      <c r="BI1837" s="218">
        <f>IF(N1837="nulová",J1837,0)</f>
        <v>0</v>
      </c>
      <c r="BJ1837" s="19" t="s">
        <v>76</v>
      </c>
      <c r="BK1837" s="218">
        <f>ROUND(I1837*H1837,2)</f>
        <v>0</v>
      </c>
      <c r="BL1837" s="19" t="s">
        <v>297</v>
      </c>
      <c r="BM1837" s="217" t="s">
        <v>1995</v>
      </c>
    </row>
    <row r="1838" s="2" customFormat="1">
      <c r="A1838" s="40"/>
      <c r="B1838" s="41"/>
      <c r="C1838" s="42"/>
      <c r="D1838" s="219" t="s">
        <v>184</v>
      </c>
      <c r="E1838" s="42"/>
      <c r="F1838" s="220" t="s">
        <v>1996</v>
      </c>
      <c r="G1838" s="42"/>
      <c r="H1838" s="42"/>
      <c r="I1838" s="221"/>
      <c r="J1838" s="42"/>
      <c r="K1838" s="42"/>
      <c r="L1838" s="46"/>
      <c r="M1838" s="222"/>
      <c r="N1838" s="223"/>
      <c r="O1838" s="86"/>
      <c r="P1838" s="86"/>
      <c r="Q1838" s="86"/>
      <c r="R1838" s="86"/>
      <c r="S1838" s="86"/>
      <c r="T1838" s="87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T1838" s="19" t="s">
        <v>184</v>
      </c>
      <c r="AU1838" s="19" t="s">
        <v>78</v>
      </c>
    </row>
    <row r="1839" s="13" customFormat="1">
      <c r="A1839" s="13"/>
      <c r="B1839" s="224"/>
      <c r="C1839" s="225"/>
      <c r="D1839" s="226" t="s">
        <v>186</v>
      </c>
      <c r="E1839" s="227" t="s">
        <v>19</v>
      </c>
      <c r="F1839" s="228" t="s">
        <v>187</v>
      </c>
      <c r="G1839" s="225"/>
      <c r="H1839" s="227" t="s">
        <v>19</v>
      </c>
      <c r="I1839" s="229"/>
      <c r="J1839" s="225"/>
      <c r="K1839" s="225"/>
      <c r="L1839" s="230"/>
      <c r="M1839" s="231"/>
      <c r="N1839" s="232"/>
      <c r="O1839" s="232"/>
      <c r="P1839" s="232"/>
      <c r="Q1839" s="232"/>
      <c r="R1839" s="232"/>
      <c r="S1839" s="232"/>
      <c r="T1839" s="23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34" t="s">
        <v>186</v>
      </c>
      <c r="AU1839" s="234" t="s">
        <v>78</v>
      </c>
      <c r="AV1839" s="13" t="s">
        <v>76</v>
      </c>
      <c r="AW1839" s="13" t="s">
        <v>188</v>
      </c>
      <c r="AX1839" s="13" t="s">
        <v>68</v>
      </c>
      <c r="AY1839" s="234" t="s">
        <v>175</v>
      </c>
    </row>
    <row r="1840" s="13" customFormat="1">
      <c r="A1840" s="13"/>
      <c r="B1840" s="224"/>
      <c r="C1840" s="225"/>
      <c r="D1840" s="226" t="s">
        <v>186</v>
      </c>
      <c r="E1840" s="227" t="s">
        <v>19</v>
      </c>
      <c r="F1840" s="228" t="s">
        <v>189</v>
      </c>
      <c r="G1840" s="225"/>
      <c r="H1840" s="227" t="s">
        <v>19</v>
      </c>
      <c r="I1840" s="229"/>
      <c r="J1840" s="225"/>
      <c r="K1840" s="225"/>
      <c r="L1840" s="230"/>
      <c r="M1840" s="231"/>
      <c r="N1840" s="232"/>
      <c r="O1840" s="232"/>
      <c r="P1840" s="232"/>
      <c r="Q1840" s="232"/>
      <c r="R1840" s="232"/>
      <c r="S1840" s="232"/>
      <c r="T1840" s="23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34" t="s">
        <v>186</v>
      </c>
      <c r="AU1840" s="234" t="s">
        <v>78</v>
      </c>
      <c r="AV1840" s="13" t="s">
        <v>76</v>
      </c>
      <c r="AW1840" s="13" t="s">
        <v>188</v>
      </c>
      <c r="AX1840" s="13" t="s">
        <v>68</v>
      </c>
      <c r="AY1840" s="234" t="s">
        <v>175</v>
      </c>
    </row>
    <row r="1841" s="13" customFormat="1">
      <c r="A1841" s="13"/>
      <c r="B1841" s="224"/>
      <c r="C1841" s="225"/>
      <c r="D1841" s="226" t="s">
        <v>186</v>
      </c>
      <c r="E1841" s="227" t="s">
        <v>19</v>
      </c>
      <c r="F1841" s="228" t="s">
        <v>425</v>
      </c>
      <c r="G1841" s="225"/>
      <c r="H1841" s="227" t="s">
        <v>19</v>
      </c>
      <c r="I1841" s="229"/>
      <c r="J1841" s="225"/>
      <c r="K1841" s="225"/>
      <c r="L1841" s="230"/>
      <c r="M1841" s="231"/>
      <c r="N1841" s="232"/>
      <c r="O1841" s="232"/>
      <c r="P1841" s="232"/>
      <c r="Q1841" s="232"/>
      <c r="R1841" s="232"/>
      <c r="S1841" s="232"/>
      <c r="T1841" s="23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34" t="s">
        <v>186</v>
      </c>
      <c r="AU1841" s="234" t="s">
        <v>78</v>
      </c>
      <c r="AV1841" s="13" t="s">
        <v>76</v>
      </c>
      <c r="AW1841" s="13" t="s">
        <v>188</v>
      </c>
      <c r="AX1841" s="13" t="s">
        <v>68</v>
      </c>
      <c r="AY1841" s="234" t="s">
        <v>175</v>
      </c>
    </row>
    <row r="1842" s="14" customFormat="1">
      <c r="A1842" s="14"/>
      <c r="B1842" s="235"/>
      <c r="C1842" s="236"/>
      <c r="D1842" s="226" t="s">
        <v>186</v>
      </c>
      <c r="E1842" s="237" t="s">
        <v>19</v>
      </c>
      <c r="F1842" s="238" t="s">
        <v>836</v>
      </c>
      <c r="G1842" s="236"/>
      <c r="H1842" s="239">
        <v>16.219999999999999</v>
      </c>
      <c r="I1842" s="240"/>
      <c r="J1842" s="236"/>
      <c r="K1842" s="236"/>
      <c r="L1842" s="241"/>
      <c r="M1842" s="242"/>
      <c r="N1842" s="243"/>
      <c r="O1842" s="243"/>
      <c r="P1842" s="243"/>
      <c r="Q1842" s="243"/>
      <c r="R1842" s="243"/>
      <c r="S1842" s="243"/>
      <c r="T1842" s="24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45" t="s">
        <v>186</v>
      </c>
      <c r="AU1842" s="245" t="s">
        <v>78</v>
      </c>
      <c r="AV1842" s="14" t="s">
        <v>78</v>
      </c>
      <c r="AW1842" s="14" t="s">
        <v>188</v>
      </c>
      <c r="AX1842" s="14" t="s">
        <v>68</v>
      </c>
      <c r="AY1842" s="245" t="s">
        <v>175</v>
      </c>
    </row>
    <row r="1843" s="14" customFormat="1">
      <c r="A1843" s="14"/>
      <c r="B1843" s="235"/>
      <c r="C1843" s="236"/>
      <c r="D1843" s="226" t="s">
        <v>186</v>
      </c>
      <c r="E1843" s="237" t="s">
        <v>19</v>
      </c>
      <c r="F1843" s="238" t="s">
        <v>837</v>
      </c>
      <c r="G1843" s="236"/>
      <c r="H1843" s="239">
        <v>35.270000000000003</v>
      </c>
      <c r="I1843" s="240"/>
      <c r="J1843" s="236"/>
      <c r="K1843" s="236"/>
      <c r="L1843" s="241"/>
      <c r="M1843" s="242"/>
      <c r="N1843" s="243"/>
      <c r="O1843" s="243"/>
      <c r="P1843" s="243"/>
      <c r="Q1843" s="243"/>
      <c r="R1843" s="243"/>
      <c r="S1843" s="243"/>
      <c r="T1843" s="24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45" t="s">
        <v>186</v>
      </c>
      <c r="AU1843" s="245" t="s">
        <v>78</v>
      </c>
      <c r="AV1843" s="14" t="s">
        <v>78</v>
      </c>
      <c r="AW1843" s="14" t="s">
        <v>188</v>
      </c>
      <c r="AX1843" s="14" t="s">
        <v>68</v>
      </c>
      <c r="AY1843" s="245" t="s">
        <v>175</v>
      </c>
    </row>
    <row r="1844" s="14" customFormat="1">
      <c r="A1844" s="14"/>
      <c r="B1844" s="235"/>
      <c r="C1844" s="236"/>
      <c r="D1844" s="226" t="s">
        <v>186</v>
      </c>
      <c r="E1844" s="237" t="s">
        <v>19</v>
      </c>
      <c r="F1844" s="238" t="s">
        <v>838</v>
      </c>
      <c r="G1844" s="236"/>
      <c r="H1844" s="239">
        <v>12.67</v>
      </c>
      <c r="I1844" s="240"/>
      <c r="J1844" s="236"/>
      <c r="K1844" s="236"/>
      <c r="L1844" s="241"/>
      <c r="M1844" s="242"/>
      <c r="N1844" s="243"/>
      <c r="O1844" s="243"/>
      <c r="P1844" s="243"/>
      <c r="Q1844" s="243"/>
      <c r="R1844" s="243"/>
      <c r="S1844" s="243"/>
      <c r="T1844" s="24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45" t="s">
        <v>186</v>
      </c>
      <c r="AU1844" s="245" t="s">
        <v>78</v>
      </c>
      <c r="AV1844" s="14" t="s">
        <v>78</v>
      </c>
      <c r="AW1844" s="14" t="s">
        <v>188</v>
      </c>
      <c r="AX1844" s="14" t="s">
        <v>68</v>
      </c>
      <c r="AY1844" s="245" t="s">
        <v>175</v>
      </c>
    </row>
    <row r="1845" s="14" customFormat="1">
      <c r="A1845" s="14"/>
      <c r="B1845" s="235"/>
      <c r="C1845" s="236"/>
      <c r="D1845" s="226" t="s">
        <v>186</v>
      </c>
      <c r="E1845" s="237" t="s">
        <v>19</v>
      </c>
      <c r="F1845" s="238" t="s">
        <v>847</v>
      </c>
      <c r="G1845" s="236"/>
      <c r="H1845" s="239">
        <v>4.8099999999999996</v>
      </c>
      <c r="I1845" s="240"/>
      <c r="J1845" s="236"/>
      <c r="K1845" s="236"/>
      <c r="L1845" s="241"/>
      <c r="M1845" s="242"/>
      <c r="N1845" s="243"/>
      <c r="O1845" s="243"/>
      <c r="P1845" s="243"/>
      <c r="Q1845" s="243"/>
      <c r="R1845" s="243"/>
      <c r="S1845" s="243"/>
      <c r="T1845" s="24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45" t="s">
        <v>186</v>
      </c>
      <c r="AU1845" s="245" t="s">
        <v>78</v>
      </c>
      <c r="AV1845" s="14" t="s">
        <v>78</v>
      </c>
      <c r="AW1845" s="14" t="s">
        <v>188</v>
      </c>
      <c r="AX1845" s="14" t="s">
        <v>68</v>
      </c>
      <c r="AY1845" s="245" t="s">
        <v>175</v>
      </c>
    </row>
    <row r="1846" s="14" customFormat="1">
      <c r="A1846" s="14"/>
      <c r="B1846" s="235"/>
      <c r="C1846" s="236"/>
      <c r="D1846" s="226" t="s">
        <v>186</v>
      </c>
      <c r="E1846" s="237" t="s">
        <v>19</v>
      </c>
      <c r="F1846" s="238" t="s">
        <v>848</v>
      </c>
      <c r="G1846" s="236"/>
      <c r="H1846" s="239">
        <v>14.390000000000001</v>
      </c>
      <c r="I1846" s="240"/>
      <c r="J1846" s="236"/>
      <c r="K1846" s="236"/>
      <c r="L1846" s="241"/>
      <c r="M1846" s="242"/>
      <c r="N1846" s="243"/>
      <c r="O1846" s="243"/>
      <c r="P1846" s="243"/>
      <c r="Q1846" s="243"/>
      <c r="R1846" s="243"/>
      <c r="S1846" s="243"/>
      <c r="T1846" s="24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45" t="s">
        <v>186</v>
      </c>
      <c r="AU1846" s="245" t="s">
        <v>78</v>
      </c>
      <c r="AV1846" s="14" t="s">
        <v>78</v>
      </c>
      <c r="AW1846" s="14" t="s">
        <v>188</v>
      </c>
      <c r="AX1846" s="14" t="s">
        <v>68</v>
      </c>
      <c r="AY1846" s="245" t="s">
        <v>175</v>
      </c>
    </row>
    <row r="1847" s="14" customFormat="1">
      <c r="A1847" s="14"/>
      <c r="B1847" s="235"/>
      <c r="C1847" s="236"/>
      <c r="D1847" s="226" t="s">
        <v>186</v>
      </c>
      <c r="E1847" s="237" t="s">
        <v>19</v>
      </c>
      <c r="F1847" s="238" t="s">
        <v>849</v>
      </c>
      <c r="G1847" s="236"/>
      <c r="H1847" s="239">
        <v>9.1999999999999993</v>
      </c>
      <c r="I1847" s="240"/>
      <c r="J1847" s="236"/>
      <c r="K1847" s="236"/>
      <c r="L1847" s="241"/>
      <c r="M1847" s="242"/>
      <c r="N1847" s="243"/>
      <c r="O1847" s="243"/>
      <c r="P1847" s="243"/>
      <c r="Q1847" s="243"/>
      <c r="R1847" s="243"/>
      <c r="S1847" s="243"/>
      <c r="T1847" s="24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45" t="s">
        <v>186</v>
      </c>
      <c r="AU1847" s="245" t="s">
        <v>78</v>
      </c>
      <c r="AV1847" s="14" t="s">
        <v>78</v>
      </c>
      <c r="AW1847" s="14" t="s">
        <v>188</v>
      </c>
      <c r="AX1847" s="14" t="s">
        <v>68</v>
      </c>
      <c r="AY1847" s="245" t="s">
        <v>175</v>
      </c>
    </row>
    <row r="1848" s="14" customFormat="1">
      <c r="A1848" s="14"/>
      <c r="B1848" s="235"/>
      <c r="C1848" s="236"/>
      <c r="D1848" s="226" t="s">
        <v>186</v>
      </c>
      <c r="E1848" s="237" t="s">
        <v>19</v>
      </c>
      <c r="F1848" s="238" t="s">
        <v>851</v>
      </c>
      <c r="G1848" s="236"/>
      <c r="H1848" s="239">
        <v>18.719999999999999</v>
      </c>
      <c r="I1848" s="240"/>
      <c r="J1848" s="236"/>
      <c r="K1848" s="236"/>
      <c r="L1848" s="241"/>
      <c r="M1848" s="242"/>
      <c r="N1848" s="243"/>
      <c r="O1848" s="243"/>
      <c r="P1848" s="243"/>
      <c r="Q1848" s="243"/>
      <c r="R1848" s="243"/>
      <c r="S1848" s="243"/>
      <c r="T1848" s="24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45" t="s">
        <v>186</v>
      </c>
      <c r="AU1848" s="245" t="s">
        <v>78</v>
      </c>
      <c r="AV1848" s="14" t="s">
        <v>78</v>
      </c>
      <c r="AW1848" s="14" t="s">
        <v>188</v>
      </c>
      <c r="AX1848" s="14" t="s">
        <v>68</v>
      </c>
      <c r="AY1848" s="245" t="s">
        <v>175</v>
      </c>
    </row>
    <row r="1849" s="14" customFormat="1">
      <c r="A1849" s="14"/>
      <c r="B1849" s="235"/>
      <c r="C1849" s="236"/>
      <c r="D1849" s="226" t="s">
        <v>186</v>
      </c>
      <c r="E1849" s="237" t="s">
        <v>19</v>
      </c>
      <c r="F1849" s="238" t="s">
        <v>852</v>
      </c>
      <c r="G1849" s="236"/>
      <c r="H1849" s="239">
        <v>1.52</v>
      </c>
      <c r="I1849" s="240"/>
      <c r="J1849" s="236"/>
      <c r="K1849" s="236"/>
      <c r="L1849" s="241"/>
      <c r="M1849" s="242"/>
      <c r="N1849" s="243"/>
      <c r="O1849" s="243"/>
      <c r="P1849" s="243"/>
      <c r="Q1849" s="243"/>
      <c r="R1849" s="243"/>
      <c r="S1849" s="243"/>
      <c r="T1849" s="24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45" t="s">
        <v>186</v>
      </c>
      <c r="AU1849" s="245" t="s">
        <v>78</v>
      </c>
      <c r="AV1849" s="14" t="s">
        <v>78</v>
      </c>
      <c r="AW1849" s="14" t="s">
        <v>188</v>
      </c>
      <c r="AX1849" s="14" t="s">
        <v>68</v>
      </c>
      <c r="AY1849" s="245" t="s">
        <v>175</v>
      </c>
    </row>
    <row r="1850" s="14" customFormat="1">
      <c r="A1850" s="14"/>
      <c r="B1850" s="235"/>
      <c r="C1850" s="236"/>
      <c r="D1850" s="226" t="s">
        <v>186</v>
      </c>
      <c r="E1850" s="237" t="s">
        <v>19</v>
      </c>
      <c r="F1850" s="238" t="s">
        <v>853</v>
      </c>
      <c r="G1850" s="236"/>
      <c r="H1850" s="239">
        <v>8.6199999999999992</v>
      </c>
      <c r="I1850" s="240"/>
      <c r="J1850" s="236"/>
      <c r="K1850" s="236"/>
      <c r="L1850" s="241"/>
      <c r="M1850" s="242"/>
      <c r="N1850" s="243"/>
      <c r="O1850" s="243"/>
      <c r="P1850" s="243"/>
      <c r="Q1850" s="243"/>
      <c r="R1850" s="243"/>
      <c r="S1850" s="243"/>
      <c r="T1850" s="24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45" t="s">
        <v>186</v>
      </c>
      <c r="AU1850" s="245" t="s">
        <v>78</v>
      </c>
      <c r="AV1850" s="14" t="s">
        <v>78</v>
      </c>
      <c r="AW1850" s="14" t="s">
        <v>188</v>
      </c>
      <c r="AX1850" s="14" t="s">
        <v>68</v>
      </c>
      <c r="AY1850" s="245" t="s">
        <v>175</v>
      </c>
    </row>
    <row r="1851" s="14" customFormat="1">
      <c r="A1851" s="14"/>
      <c r="B1851" s="235"/>
      <c r="C1851" s="236"/>
      <c r="D1851" s="226" t="s">
        <v>186</v>
      </c>
      <c r="E1851" s="237" t="s">
        <v>19</v>
      </c>
      <c r="F1851" s="238" t="s">
        <v>855</v>
      </c>
      <c r="G1851" s="236"/>
      <c r="H1851" s="239">
        <v>4.6299999999999999</v>
      </c>
      <c r="I1851" s="240"/>
      <c r="J1851" s="236"/>
      <c r="K1851" s="236"/>
      <c r="L1851" s="241"/>
      <c r="M1851" s="242"/>
      <c r="N1851" s="243"/>
      <c r="O1851" s="243"/>
      <c r="P1851" s="243"/>
      <c r="Q1851" s="243"/>
      <c r="R1851" s="243"/>
      <c r="S1851" s="243"/>
      <c r="T1851" s="24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45" t="s">
        <v>186</v>
      </c>
      <c r="AU1851" s="245" t="s">
        <v>78</v>
      </c>
      <c r="AV1851" s="14" t="s">
        <v>78</v>
      </c>
      <c r="AW1851" s="14" t="s">
        <v>188</v>
      </c>
      <c r="AX1851" s="14" t="s">
        <v>68</v>
      </c>
      <c r="AY1851" s="245" t="s">
        <v>175</v>
      </c>
    </row>
    <row r="1852" s="13" customFormat="1">
      <c r="A1852" s="13"/>
      <c r="B1852" s="224"/>
      <c r="C1852" s="225"/>
      <c r="D1852" s="226" t="s">
        <v>186</v>
      </c>
      <c r="E1852" s="227" t="s">
        <v>19</v>
      </c>
      <c r="F1852" s="228" t="s">
        <v>189</v>
      </c>
      <c r="G1852" s="225"/>
      <c r="H1852" s="227" t="s">
        <v>19</v>
      </c>
      <c r="I1852" s="229"/>
      <c r="J1852" s="225"/>
      <c r="K1852" s="225"/>
      <c r="L1852" s="230"/>
      <c r="M1852" s="231"/>
      <c r="N1852" s="232"/>
      <c r="O1852" s="232"/>
      <c r="P1852" s="232"/>
      <c r="Q1852" s="232"/>
      <c r="R1852" s="232"/>
      <c r="S1852" s="232"/>
      <c r="T1852" s="23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34" t="s">
        <v>186</v>
      </c>
      <c r="AU1852" s="234" t="s">
        <v>78</v>
      </c>
      <c r="AV1852" s="13" t="s">
        <v>76</v>
      </c>
      <c r="AW1852" s="13" t="s">
        <v>188</v>
      </c>
      <c r="AX1852" s="13" t="s">
        <v>68</v>
      </c>
      <c r="AY1852" s="234" t="s">
        <v>175</v>
      </c>
    </row>
    <row r="1853" s="13" customFormat="1">
      <c r="A1853" s="13"/>
      <c r="B1853" s="224"/>
      <c r="C1853" s="225"/>
      <c r="D1853" s="226" t="s">
        <v>186</v>
      </c>
      <c r="E1853" s="227" t="s">
        <v>19</v>
      </c>
      <c r="F1853" s="228" t="s">
        <v>428</v>
      </c>
      <c r="G1853" s="225"/>
      <c r="H1853" s="227" t="s">
        <v>19</v>
      </c>
      <c r="I1853" s="229"/>
      <c r="J1853" s="225"/>
      <c r="K1853" s="225"/>
      <c r="L1853" s="230"/>
      <c r="M1853" s="231"/>
      <c r="N1853" s="232"/>
      <c r="O1853" s="232"/>
      <c r="P1853" s="232"/>
      <c r="Q1853" s="232"/>
      <c r="R1853" s="232"/>
      <c r="S1853" s="232"/>
      <c r="T1853" s="23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34" t="s">
        <v>186</v>
      </c>
      <c r="AU1853" s="234" t="s">
        <v>78</v>
      </c>
      <c r="AV1853" s="13" t="s">
        <v>76</v>
      </c>
      <c r="AW1853" s="13" t="s">
        <v>188</v>
      </c>
      <c r="AX1853" s="13" t="s">
        <v>68</v>
      </c>
      <c r="AY1853" s="234" t="s">
        <v>175</v>
      </c>
    </row>
    <row r="1854" s="14" customFormat="1">
      <c r="A1854" s="14"/>
      <c r="B1854" s="235"/>
      <c r="C1854" s="236"/>
      <c r="D1854" s="226" t="s">
        <v>186</v>
      </c>
      <c r="E1854" s="237" t="s">
        <v>19</v>
      </c>
      <c r="F1854" s="238" t="s">
        <v>857</v>
      </c>
      <c r="G1854" s="236"/>
      <c r="H1854" s="239">
        <v>17.949999999999999</v>
      </c>
      <c r="I1854" s="240"/>
      <c r="J1854" s="236"/>
      <c r="K1854" s="236"/>
      <c r="L1854" s="241"/>
      <c r="M1854" s="242"/>
      <c r="N1854" s="243"/>
      <c r="O1854" s="243"/>
      <c r="P1854" s="243"/>
      <c r="Q1854" s="243"/>
      <c r="R1854" s="243"/>
      <c r="S1854" s="243"/>
      <c r="T1854" s="24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45" t="s">
        <v>186</v>
      </c>
      <c r="AU1854" s="245" t="s">
        <v>78</v>
      </c>
      <c r="AV1854" s="14" t="s">
        <v>78</v>
      </c>
      <c r="AW1854" s="14" t="s">
        <v>188</v>
      </c>
      <c r="AX1854" s="14" t="s">
        <v>68</v>
      </c>
      <c r="AY1854" s="245" t="s">
        <v>175</v>
      </c>
    </row>
    <row r="1855" s="14" customFormat="1">
      <c r="A1855" s="14"/>
      <c r="B1855" s="235"/>
      <c r="C1855" s="236"/>
      <c r="D1855" s="226" t="s">
        <v>186</v>
      </c>
      <c r="E1855" s="237" t="s">
        <v>19</v>
      </c>
      <c r="F1855" s="238" t="s">
        <v>858</v>
      </c>
      <c r="G1855" s="236"/>
      <c r="H1855" s="239">
        <v>88.109999999999999</v>
      </c>
      <c r="I1855" s="240"/>
      <c r="J1855" s="236"/>
      <c r="K1855" s="236"/>
      <c r="L1855" s="241"/>
      <c r="M1855" s="242"/>
      <c r="N1855" s="243"/>
      <c r="O1855" s="243"/>
      <c r="P1855" s="243"/>
      <c r="Q1855" s="243"/>
      <c r="R1855" s="243"/>
      <c r="S1855" s="243"/>
      <c r="T1855" s="24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45" t="s">
        <v>186</v>
      </c>
      <c r="AU1855" s="245" t="s">
        <v>78</v>
      </c>
      <c r="AV1855" s="14" t="s">
        <v>78</v>
      </c>
      <c r="AW1855" s="14" t="s">
        <v>188</v>
      </c>
      <c r="AX1855" s="14" t="s">
        <v>68</v>
      </c>
      <c r="AY1855" s="245" t="s">
        <v>175</v>
      </c>
    </row>
    <row r="1856" s="14" customFormat="1">
      <c r="A1856" s="14"/>
      <c r="B1856" s="235"/>
      <c r="C1856" s="236"/>
      <c r="D1856" s="226" t="s">
        <v>186</v>
      </c>
      <c r="E1856" s="237" t="s">
        <v>19</v>
      </c>
      <c r="F1856" s="238" t="s">
        <v>859</v>
      </c>
      <c r="G1856" s="236"/>
      <c r="H1856" s="239">
        <v>10.41</v>
      </c>
      <c r="I1856" s="240"/>
      <c r="J1856" s="236"/>
      <c r="K1856" s="236"/>
      <c r="L1856" s="241"/>
      <c r="M1856" s="242"/>
      <c r="N1856" s="243"/>
      <c r="O1856" s="243"/>
      <c r="P1856" s="243"/>
      <c r="Q1856" s="243"/>
      <c r="R1856" s="243"/>
      <c r="S1856" s="243"/>
      <c r="T1856" s="24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45" t="s">
        <v>186</v>
      </c>
      <c r="AU1856" s="245" t="s">
        <v>78</v>
      </c>
      <c r="AV1856" s="14" t="s">
        <v>78</v>
      </c>
      <c r="AW1856" s="14" t="s">
        <v>188</v>
      </c>
      <c r="AX1856" s="14" t="s">
        <v>68</v>
      </c>
      <c r="AY1856" s="245" t="s">
        <v>175</v>
      </c>
    </row>
    <row r="1857" s="14" customFormat="1">
      <c r="A1857" s="14"/>
      <c r="B1857" s="235"/>
      <c r="C1857" s="236"/>
      <c r="D1857" s="226" t="s">
        <v>186</v>
      </c>
      <c r="E1857" s="237" t="s">
        <v>19</v>
      </c>
      <c r="F1857" s="238" t="s">
        <v>860</v>
      </c>
      <c r="G1857" s="236"/>
      <c r="H1857" s="239">
        <v>20.129999999999999</v>
      </c>
      <c r="I1857" s="240"/>
      <c r="J1857" s="236"/>
      <c r="K1857" s="236"/>
      <c r="L1857" s="241"/>
      <c r="M1857" s="242"/>
      <c r="N1857" s="243"/>
      <c r="O1857" s="243"/>
      <c r="P1857" s="243"/>
      <c r="Q1857" s="243"/>
      <c r="R1857" s="243"/>
      <c r="S1857" s="243"/>
      <c r="T1857" s="24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45" t="s">
        <v>186</v>
      </c>
      <c r="AU1857" s="245" t="s">
        <v>78</v>
      </c>
      <c r="AV1857" s="14" t="s">
        <v>78</v>
      </c>
      <c r="AW1857" s="14" t="s">
        <v>188</v>
      </c>
      <c r="AX1857" s="14" t="s">
        <v>68</v>
      </c>
      <c r="AY1857" s="245" t="s">
        <v>175</v>
      </c>
    </row>
    <row r="1858" s="14" customFormat="1">
      <c r="A1858" s="14"/>
      <c r="B1858" s="235"/>
      <c r="C1858" s="236"/>
      <c r="D1858" s="226" t="s">
        <v>186</v>
      </c>
      <c r="E1858" s="237" t="s">
        <v>19</v>
      </c>
      <c r="F1858" s="238" t="s">
        <v>861</v>
      </c>
      <c r="G1858" s="236"/>
      <c r="H1858" s="239">
        <v>13.880000000000001</v>
      </c>
      <c r="I1858" s="240"/>
      <c r="J1858" s="236"/>
      <c r="K1858" s="236"/>
      <c r="L1858" s="241"/>
      <c r="M1858" s="242"/>
      <c r="N1858" s="243"/>
      <c r="O1858" s="243"/>
      <c r="P1858" s="243"/>
      <c r="Q1858" s="243"/>
      <c r="R1858" s="243"/>
      <c r="S1858" s="243"/>
      <c r="T1858" s="24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45" t="s">
        <v>186</v>
      </c>
      <c r="AU1858" s="245" t="s">
        <v>78</v>
      </c>
      <c r="AV1858" s="14" t="s">
        <v>78</v>
      </c>
      <c r="AW1858" s="14" t="s">
        <v>188</v>
      </c>
      <c r="AX1858" s="14" t="s">
        <v>68</v>
      </c>
      <c r="AY1858" s="245" t="s">
        <v>175</v>
      </c>
    </row>
    <row r="1859" s="14" customFormat="1">
      <c r="A1859" s="14"/>
      <c r="B1859" s="235"/>
      <c r="C1859" s="236"/>
      <c r="D1859" s="226" t="s">
        <v>186</v>
      </c>
      <c r="E1859" s="237" t="s">
        <v>19</v>
      </c>
      <c r="F1859" s="238" t="s">
        <v>862</v>
      </c>
      <c r="G1859" s="236"/>
      <c r="H1859" s="239">
        <v>15.19</v>
      </c>
      <c r="I1859" s="240"/>
      <c r="J1859" s="236"/>
      <c r="K1859" s="236"/>
      <c r="L1859" s="241"/>
      <c r="M1859" s="242"/>
      <c r="N1859" s="243"/>
      <c r="O1859" s="243"/>
      <c r="P1859" s="243"/>
      <c r="Q1859" s="243"/>
      <c r="R1859" s="243"/>
      <c r="S1859" s="243"/>
      <c r="T1859" s="24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45" t="s">
        <v>186</v>
      </c>
      <c r="AU1859" s="245" t="s">
        <v>78</v>
      </c>
      <c r="AV1859" s="14" t="s">
        <v>78</v>
      </c>
      <c r="AW1859" s="14" t="s">
        <v>188</v>
      </c>
      <c r="AX1859" s="14" t="s">
        <v>68</v>
      </c>
      <c r="AY1859" s="245" t="s">
        <v>175</v>
      </c>
    </row>
    <row r="1860" s="14" customFormat="1">
      <c r="A1860" s="14"/>
      <c r="B1860" s="235"/>
      <c r="C1860" s="236"/>
      <c r="D1860" s="226" t="s">
        <v>186</v>
      </c>
      <c r="E1860" s="237" t="s">
        <v>19</v>
      </c>
      <c r="F1860" s="238" t="s">
        <v>865</v>
      </c>
      <c r="G1860" s="236"/>
      <c r="H1860" s="239">
        <v>14.949999999999999</v>
      </c>
      <c r="I1860" s="240"/>
      <c r="J1860" s="236"/>
      <c r="K1860" s="236"/>
      <c r="L1860" s="241"/>
      <c r="M1860" s="242"/>
      <c r="N1860" s="243"/>
      <c r="O1860" s="243"/>
      <c r="P1860" s="243"/>
      <c r="Q1860" s="243"/>
      <c r="R1860" s="243"/>
      <c r="S1860" s="243"/>
      <c r="T1860" s="24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45" t="s">
        <v>186</v>
      </c>
      <c r="AU1860" s="245" t="s">
        <v>78</v>
      </c>
      <c r="AV1860" s="14" t="s">
        <v>78</v>
      </c>
      <c r="AW1860" s="14" t="s">
        <v>188</v>
      </c>
      <c r="AX1860" s="14" t="s">
        <v>68</v>
      </c>
      <c r="AY1860" s="245" t="s">
        <v>175</v>
      </c>
    </row>
    <row r="1861" s="15" customFormat="1">
      <c r="A1861" s="15"/>
      <c r="B1861" s="246"/>
      <c r="C1861" s="247"/>
      <c r="D1861" s="226" t="s">
        <v>186</v>
      </c>
      <c r="E1861" s="248" t="s">
        <v>19</v>
      </c>
      <c r="F1861" s="249" t="s">
        <v>191</v>
      </c>
      <c r="G1861" s="247"/>
      <c r="H1861" s="250">
        <v>306.67000000000002</v>
      </c>
      <c r="I1861" s="251"/>
      <c r="J1861" s="247"/>
      <c r="K1861" s="247"/>
      <c r="L1861" s="252"/>
      <c r="M1861" s="253"/>
      <c r="N1861" s="254"/>
      <c r="O1861" s="254"/>
      <c r="P1861" s="254"/>
      <c r="Q1861" s="254"/>
      <c r="R1861" s="254"/>
      <c r="S1861" s="254"/>
      <c r="T1861" s="25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T1861" s="256" t="s">
        <v>186</v>
      </c>
      <c r="AU1861" s="256" t="s">
        <v>78</v>
      </c>
      <c r="AV1861" s="15" t="s">
        <v>182</v>
      </c>
      <c r="AW1861" s="15" t="s">
        <v>188</v>
      </c>
      <c r="AX1861" s="15" t="s">
        <v>76</v>
      </c>
      <c r="AY1861" s="256" t="s">
        <v>175</v>
      </c>
    </row>
    <row r="1862" s="2" customFormat="1" ht="37.8" customHeight="1">
      <c r="A1862" s="40"/>
      <c r="B1862" s="41"/>
      <c r="C1862" s="257" t="s">
        <v>1997</v>
      </c>
      <c r="D1862" s="257" t="s">
        <v>303</v>
      </c>
      <c r="E1862" s="258" t="s">
        <v>1998</v>
      </c>
      <c r="F1862" s="259" t="s">
        <v>1999</v>
      </c>
      <c r="G1862" s="260" t="s">
        <v>180</v>
      </c>
      <c r="H1862" s="261">
        <v>322.00400000000002</v>
      </c>
      <c r="I1862" s="262"/>
      <c r="J1862" s="263">
        <f>ROUND(I1862*H1862,2)</f>
        <v>0</v>
      </c>
      <c r="K1862" s="259" t="s">
        <v>181</v>
      </c>
      <c r="L1862" s="264"/>
      <c r="M1862" s="265" t="s">
        <v>19</v>
      </c>
      <c r="N1862" s="266" t="s">
        <v>39</v>
      </c>
      <c r="O1862" s="86"/>
      <c r="P1862" s="215">
        <f>O1862*H1862</f>
        <v>0</v>
      </c>
      <c r="Q1862" s="215">
        <v>0</v>
      </c>
      <c r="R1862" s="215">
        <f>Q1862*H1862</f>
        <v>0</v>
      </c>
      <c r="S1862" s="215">
        <v>0</v>
      </c>
      <c r="T1862" s="216">
        <f>S1862*H1862</f>
        <v>0</v>
      </c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R1862" s="217" t="s">
        <v>399</v>
      </c>
      <c r="AT1862" s="217" t="s">
        <v>303</v>
      </c>
      <c r="AU1862" s="217" t="s">
        <v>78</v>
      </c>
      <c r="AY1862" s="19" t="s">
        <v>175</v>
      </c>
      <c r="BE1862" s="218">
        <f>IF(N1862="základní",J1862,0)</f>
        <v>0</v>
      </c>
      <c r="BF1862" s="218">
        <f>IF(N1862="snížená",J1862,0)</f>
        <v>0</v>
      </c>
      <c r="BG1862" s="218">
        <f>IF(N1862="zákl. přenesená",J1862,0)</f>
        <v>0</v>
      </c>
      <c r="BH1862" s="218">
        <f>IF(N1862="sníž. přenesená",J1862,0)</f>
        <v>0</v>
      </c>
      <c r="BI1862" s="218">
        <f>IF(N1862="nulová",J1862,0)</f>
        <v>0</v>
      </c>
      <c r="BJ1862" s="19" t="s">
        <v>76</v>
      </c>
      <c r="BK1862" s="218">
        <f>ROUND(I1862*H1862,2)</f>
        <v>0</v>
      </c>
      <c r="BL1862" s="19" t="s">
        <v>297</v>
      </c>
      <c r="BM1862" s="217" t="s">
        <v>2000</v>
      </c>
    </row>
    <row r="1863" s="14" customFormat="1">
      <c r="A1863" s="14"/>
      <c r="B1863" s="235"/>
      <c r="C1863" s="236"/>
      <c r="D1863" s="226" t="s">
        <v>186</v>
      </c>
      <c r="E1863" s="237" t="s">
        <v>19</v>
      </c>
      <c r="F1863" s="238" t="s">
        <v>2001</v>
      </c>
      <c r="G1863" s="236"/>
      <c r="H1863" s="239">
        <v>322.00350000000003</v>
      </c>
      <c r="I1863" s="240"/>
      <c r="J1863" s="236"/>
      <c r="K1863" s="236"/>
      <c r="L1863" s="241"/>
      <c r="M1863" s="242"/>
      <c r="N1863" s="243"/>
      <c r="O1863" s="243"/>
      <c r="P1863" s="243"/>
      <c r="Q1863" s="243"/>
      <c r="R1863" s="243"/>
      <c r="S1863" s="243"/>
      <c r="T1863" s="24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45" t="s">
        <v>186</v>
      </c>
      <c r="AU1863" s="245" t="s">
        <v>78</v>
      </c>
      <c r="AV1863" s="14" t="s">
        <v>78</v>
      </c>
      <c r="AW1863" s="14" t="s">
        <v>188</v>
      </c>
      <c r="AX1863" s="14" t="s">
        <v>68</v>
      </c>
      <c r="AY1863" s="245" t="s">
        <v>175</v>
      </c>
    </row>
    <row r="1864" s="15" customFormat="1">
      <c r="A1864" s="15"/>
      <c r="B1864" s="246"/>
      <c r="C1864" s="247"/>
      <c r="D1864" s="226" t="s">
        <v>186</v>
      </c>
      <c r="E1864" s="248" t="s">
        <v>19</v>
      </c>
      <c r="F1864" s="249" t="s">
        <v>191</v>
      </c>
      <c r="G1864" s="247"/>
      <c r="H1864" s="250">
        <v>322.00350000000003</v>
      </c>
      <c r="I1864" s="251"/>
      <c r="J1864" s="247"/>
      <c r="K1864" s="247"/>
      <c r="L1864" s="252"/>
      <c r="M1864" s="253"/>
      <c r="N1864" s="254"/>
      <c r="O1864" s="254"/>
      <c r="P1864" s="254"/>
      <c r="Q1864" s="254"/>
      <c r="R1864" s="254"/>
      <c r="S1864" s="254"/>
      <c r="T1864" s="255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T1864" s="256" t="s">
        <v>186</v>
      </c>
      <c r="AU1864" s="256" t="s">
        <v>78</v>
      </c>
      <c r="AV1864" s="15" t="s">
        <v>182</v>
      </c>
      <c r="AW1864" s="15" t="s">
        <v>188</v>
      </c>
      <c r="AX1864" s="15" t="s">
        <v>76</v>
      </c>
      <c r="AY1864" s="256" t="s">
        <v>175</v>
      </c>
    </row>
    <row r="1865" s="2" customFormat="1" ht="24.15" customHeight="1">
      <c r="A1865" s="40"/>
      <c r="B1865" s="41"/>
      <c r="C1865" s="206" t="s">
        <v>2002</v>
      </c>
      <c r="D1865" s="206" t="s">
        <v>177</v>
      </c>
      <c r="E1865" s="207" t="s">
        <v>2003</v>
      </c>
      <c r="F1865" s="208" t="s">
        <v>2004</v>
      </c>
      <c r="G1865" s="209" t="s">
        <v>265</v>
      </c>
      <c r="H1865" s="210">
        <v>4.3529999999999998</v>
      </c>
      <c r="I1865" s="211"/>
      <c r="J1865" s="212">
        <f>ROUND(I1865*H1865,2)</f>
        <v>0</v>
      </c>
      <c r="K1865" s="208" t="s">
        <v>181</v>
      </c>
      <c r="L1865" s="46"/>
      <c r="M1865" s="213" t="s">
        <v>19</v>
      </c>
      <c r="N1865" s="214" t="s">
        <v>39</v>
      </c>
      <c r="O1865" s="86"/>
      <c r="P1865" s="215">
        <f>O1865*H1865</f>
        <v>0</v>
      </c>
      <c r="Q1865" s="215">
        <v>0</v>
      </c>
      <c r="R1865" s="215">
        <f>Q1865*H1865</f>
        <v>0</v>
      </c>
      <c r="S1865" s="215">
        <v>0</v>
      </c>
      <c r="T1865" s="216">
        <f>S1865*H1865</f>
        <v>0</v>
      </c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R1865" s="217" t="s">
        <v>297</v>
      </c>
      <c r="AT1865" s="217" t="s">
        <v>177</v>
      </c>
      <c r="AU1865" s="217" t="s">
        <v>78</v>
      </c>
      <c r="AY1865" s="19" t="s">
        <v>175</v>
      </c>
      <c r="BE1865" s="218">
        <f>IF(N1865="základní",J1865,0)</f>
        <v>0</v>
      </c>
      <c r="BF1865" s="218">
        <f>IF(N1865="snížená",J1865,0)</f>
        <v>0</v>
      </c>
      <c r="BG1865" s="218">
        <f>IF(N1865="zákl. přenesená",J1865,0)</f>
        <v>0</v>
      </c>
      <c r="BH1865" s="218">
        <f>IF(N1865="sníž. přenesená",J1865,0)</f>
        <v>0</v>
      </c>
      <c r="BI1865" s="218">
        <f>IF(N1865="nulová",J1865,0)</f>
        <v>0</v>
      </c>
      <c r="BJ1865" s="19" t="s">
        <v>76</v>
      </c>
      <c r="BK1865" s="218">
        <f>ROUND(I1865*H1865,2)</f>
        <v>0</v>
      </c>
      <c r="BL1865" s="19" t="s">
        <v>297</v>
      </c>
      <c r="BM1865" s="217" t="s">
        <v>2005</v>
      </c>
    </row>
    <row r="1866" s="2" customFormat="1">
      <c r="A1866" s="40"/>
      <c r="B1866" s="41"/>
      <c r="C1866" s="42"/>
      <c r="D1866" s="219" t="s">
        <v>184</v>
      </c>
      <c r="E1866" s="42"/>
      <c r="F1866" s="220" t="s">
        <v>2006</v>
      </c>
      <c r="G1866" s="42"/>
      <c r="H1866" s="42"/>
      <c r="I1866" s="221"/>
      <c r="J1866" s="42"/>
      <c r="K1866" s="42"/>
      <c r="L1866" s="46"/>
      <c r="M1866" s="222"/>
      <c r="N1866" s="223"/>
      <c r="O1866" s="86"/>
      <c r="P1866" s="86"/>
      <c r="Q1866" s="86"/>
      <c r="R1866" s="86"/>
      <c r="S1866" s="86"/>
      <c r="T1866" s="87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T1866" s="19" t="s">
        <v>184</v>
      </c>
      <c r="AU1866" s="19" t="s">
        <v>78</v>
      </c>
    </row>
    <row r="1867" s="12" customFormat="1" ht="22.8" customHeight="1">
      <c r="A1867" s="12"/>
      <c r="B1867" s="190"/>
      <c r="C1867" s="191"/>
      <c r="D1867" s="192" t="s">
        <v>67</v>
      </c>
      <c r="E1867" s="204" t="s">
        <v>2007</v>
      </c>
      <c r="F1867" s="204" t="s">
        <v>2008</v>
      </c>
      <c r="G1867" s="191"/>
      <c r="H1867" s="191"/>
      <c r="I1867" s="194"/>
      <c r="J1867" s="205">
        <f>BK1867</f>
        <v>0</v>
      </c>
      <c r="K1867" s="191"/>
      <c r="L1867" s="196"/>
      <c r="M1867" s="197"/>
      <c r="N1867" s="198"/>
      <c r="O1867" s="198"/>
      <c r="P1867" s="199">
        <f>SUM(P1868:P2034)</f>
        <v>0</v>
      </c>
      <c r="Q1867" s="198"/>
      <c r="R1867" s="199">
        <f>SUM(R1868:R2034)</f>
        <v>0</v>
      </c>
      <c r="S1867" s="198"/>
      <c r="T1867" s="200">
        <f>SUM(T1868:T2034)</f>
        <v>0</v>
      </c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R1867" s="201" t="s">
        <v>78</v>
      </c>
      <c r="AT1867" s="202" t="s">
        <v>67</v>
      </c>
      <c r="AU1867" s="202" t="s">
        <v>76</v>
      </c>
      <c r="AY1867" s="201" t="s">
        <v>175</v>
      </c>
      <c r="BK1867" s="203">
        <f>SUM(BK1868:BK2034)</f>
        <v>0</v>
      </c>
    </row>
    <row r="1868" s="2" customFormat="1" ht="37.8" customHeight="1">
      <c r="A1868" s="40"/>
      <c r="B1868" s="41"/>
      <c r="C1868" s="206" t="s">
        <v>2009</v>
      </c>
      <c r="D1868" s="206" t="s">
        <v>177</v>
      </c>
      <c r="E1868" s="207" t="s">
        <v>2010</v>
      </c>
      <c r="F1868" s="208" t="s">
        <v>2011</v>
      </c>
      <c r="G1868" s="209" t="s">
        <v>402</v>
      </c>
      <c r="H1868" s="210">
        <v>141.75</v>
      </c>
      <c r="I1868" s="211"/>
      <c r="J1868" s="212">
        <f>ROUND(I1868*H1868,2)</f>
        <v>0</v>
      </c>
      <c r="K1868" s="208" t="s">
        <v>19</v>
      </c>
      <c r="L1868" s="46"/>
      <c r="M1868" s="213" t="s">
        <v>19</v>
      </c>
      <c r="N1868" s="214" t="s">
        <v>39</v>
      </c>
      <c r="O1868" s="86"/>
      <c r="P1868" s="215">
        <f>O1868*H1868</f>
        <v>0</v>
      </c>
      <c r="Q1868" s="215">
        <v>0</v>
      </c>
      <c r="R1868" s="215">
        <f>Q1868*H1868</f>
        <v>0</v>
      </c>
      <c r="S1868" s="215">
        <v>0</v>
      </c>
      <c r="T1868" s="216">
        <f>S1868*H1868</f>
        <v>0</v>
      </c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R1868" s="217" t="s">
        <v>297</v>
      </c>
      <c r="AT1868" s="217" t="s">
        <v>177</v>
      </c>
      <c r="AU1868" s="217" t="s">
        <v>78</v>
      </c>
      <c r="AY1868" s="19" t="s">
        <v>175</v>
      </c>
      <c r="BE1868" s="218">
        <f>IF(N1868="základní",J1868,0)</f>
        <v>0</v>
      </c>
      <c r="BF1868" s="218">
        <f>IF(N1868="snížená",J1868,0)</f>
        <v>0</v>
      </c>
      <c r="BG1868" s="218">
        <f>IF(N1868="zákl. přenesená",J1868,0)</f>
        <v>0</v>
      </c>
      <c r="BH1868" s="218">
        <f>IF(N1868="sníž. přenesená",J1868,0)</f>
        <v>0</v>
      </c>
      <c r="BI1868" s="218">
        <f>IF(N1868="nulová",J1868,0)</f>
        <v>0</v>
      </c>
      <c r="BJ1868" s="19" t="s">
        <v>76</v>
      </c>
      <c r="BK1868" s="218">
        <f>ROUND(I1868*H1868,2)</f>
        <v>0</v>
      </c>
      <c r="BL1868" s="19" t="s">
        <v>297</v>
      </c>
      <c r="BM1868" s="217" t="s">
        <v>2012</v>
      </c>
    </row>
    <row r="1869" s="13" customFormat="1">
      <c r="A1869" s="13"/>
      <c r="B1869" s="224"/>
      <c r="C1869" s="225"/>
      <c r="D1869" s="226" t="s">
        <v>186</v>
      </c>
      <c r="E1869" s="227" t="s">
        <v>19</v>
      </c>
      <c r="F1869" s="228" t="s">
        <v>2013</v>
      </c>
      <c r="G1869" s="225"/>
      <c r="H1869" s="227" t="s">
        <v>19</v>
      </c>
      <c r="I1869" s="229"/>
      <c r="J1869" s="225"/>
      <c r="K1869" s="225"/>
      <c r="L1869" s="230"/>
      <c r="M1869" s="231"/>
      <c r="N1869" s="232"/>
      <c r="O1869" s="232"/>
      <c r="P1869" s="232"/>
      <c r="Q1869" s="232"/>
      <c r="R1869" s="232"/>
      <c r="S1869" s="232"/>
      <c r="T1869" s="23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34" t="s">
        <v>186</v>
      </c>
      <c r="AU1869" s="234" t="s">
        <v>78</v>
      </c>
      <c r="AV1869" s="13" t="s">
        <v>76</v>
      </c>
      <c r="AW1869" s="13" t="s">
        <v>188</v>
      </c>
      <c r="AX1869" s="13" t="s">
        <v>68</v>
      </c>
      <c r="AY1869" s="234" t="s">
        <v>175</v>
      </c>
    </row>
    <row r="1870" s="13" customFormat="1">
      <c r="A1870" s="13"/>
      <c r="B1870" s="224"/>
      <c r="C1870" s="225"/>
      <c r="D1870" s="226" t="s">
        <v>186</v>
      </c>
      <c r="E1870" s="227" t="s">
        <v>19</v>
      </c>
      <c r="F1870" s="228" t="s">
        <v>2014</v>
      </c>
      <c r="G1870" s="225"/>
      <c r="H1870" s="227" t="s">
        <v>19</v>
      </c>
      <c r="I1870" s="229"/>
      <c r="J1870" s="225"/>
      <c r="K1870" s="225"/>
      <c r="L1870" s="230"/>
      <c r="M1870" s="231"/>
      <c r="N1870" s="232"/>
      <c r="O1870" s="232"/>
      <c r="P1870" s="232"/>
      <c r="Q1870" s="232"/>
      <c r="R1870" s="232"/>
      <c r="S1870" s="232"/>
      <c r="T1870" s="23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34" t="s">
        <v>186</v>
      </c>
      <c r="AU1870" s="234" t="s">
        <v>78</v>
      </c>
      <c r="AV1870" s="13" t="s">
        <v>76</v>
      </c>
      <c r="AW1870" s="13" t="s">
        <v>188</v>
      </c>
      <c r="AX1870" s="13" t="s">
        <v>68</v>
      </c>
      <c r="AY1870" s="234" t="s">
        <v>175</v>
      </c>
    </row>
    <row r="1871" s="13" customFormat="1">
      <c r="A1871" s="13"/>
      <c r="B1871" s="224"/>
      <c r="C1871" s="225"/>
      <c r="D1871" s="226" t="s">
        <v>186</v>
      </c>
      <c r="E1871" s="227" t="s">
        <v>19</v>
      </c>
      <c r="F1871" s="228" t="s">
        <v>2015</v>
      </c>
      <c r="G1871" s="225"/>
      <c r="H1871" s="227" t="s">
        <v>19</v>
      </c>
      <c r="I1871" s="229"/>
      <c r="J1871" s="225"/>
      <c r="K1871" s="225"/>
      <c r="L1871" s="230"/>
      <c r="M1871" s="231"/>
      <c r="N1871" s="232"/>
      <c r="O1871" s="232"/>
      <c r="P1871" s="232"/>
      <c r="Q1871" s="232"/>
      <c r="R1871" s="232"/>
      <c r="S1871" s="232"/>
      <c r="T1871" s="23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34" t="s">
        <v>186</v>
      </c>
      <c r="AU1871" s="234" t="s">
        <v>78</v>
      </c>
      <c r="AV1871" s="13" t="s">
        <v>76</v>
      </c>
      <c r="AW1871" s="13" t="s">
        <v>188</v>
      </c>
      <c r="AX1871" s="13" t="s">
        <v>68</v>
      </c>
      <c r="AY1871" s="234" t="s">
        <v>175</v>
      </c>
    </row>
    <row r="1872" s="13" customFormat="1">
      <c r="A1872" s="13"/>
      <c r="B1872" s="224"/>
      <c r="C1872" s="225"/>
      <c r="D1872" s="226" t="s">
        <v>186</v>
      </c>
      <c r="E1872" s="227" t="s">
        <v>19</v>
      </c>
      <c r="F1872" s="228" t="s">
        <v>189</v>
      </c>
      <c r="G1872" s="225"/>
      <c r="H1872" s="227" t="s">
        <v>19</v>
      </c>
      <c r="I1872" s="229"/>
      <c r="J1872" s="225"/>
      <c r="K1872" s="225"/>
      <c r="L1872" s="230"/>
      <c r="M1872" s="231"/>
      <c r="N1872" s="232"/>
      <c r="O1872" s="232"/>
      <c r="P1872" s="232"/>
      <c r="Q1872" s="232"/>
      <c r="R1872" s="232"/>
      <c r="S1872" s="232"/>
      <c r="T1872" s="23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34" t="s">
        <v>186</v>
      </c>
      <c r="AU1872" s="234" t="s">
        <v>78</v>
      </c>
      <c r="AV1872" s="13" t="s">
        <v>76</v>
      </c>
      <c r="AW1872" s="13" t="s">
        <v>188</v>
      </c>
      <c r="AX1872" s="13" t="s">
        <v>68</v>
      </c>
      <c r="AY1872" s="234" t="s">
        <v>175</v>
      </c>
    </row>
    <row r="1873" s="14" customFormat="1">
      <c r="A1873" s="14"/>
      <c r="B1873" s="235"/>
      <c r="C1873" s="236"/>
      <c r="D1873" s="226" t="s">
        <v>186</v>
      </c>
      <c r="E1873" s="237" t="s">
        <v>19</v>
      </c>
      <c r="F1873" s="238" t="s">
        <v>2016</v>
      </c>
      <c r="G1873" s="236"/>
      <c r="H1873" s="239">
        <v>141.75</v>
      </c>
      <c r="I1873" s="240"/>
      <c r="J1873" s="236"/>
      <c r="K1873" s="236"/>
      <c r="L1873" s="241"/>
      <c r="M1873" s="242"/>
      <c r="N1873" s="243"/>
      <c r="O1873" s="243"/>
      <c r="P1873" s="243"/>
      <c r="Q1873" s="243"/>
      <c r="R1873" s="243"/>
      <c r="S1873" s="243"/>
      <c r="T1873" s="24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45" t="s">
        <v>186</v>
      </c>
      <c r="AU1873" s="245" t="s">
        <v>78</v>
      </c>
      <c r="AV1873" s="14" t="s">
        <v>78</v>
      </c>
      <c r="AW1873" s="14" t="s">
        <v>188</v>
      </c>
      <c r="AX1873" s="14" t="s">
        <v>68</v>
      </c>
      <c r="AY1873" s="245" t="s">
        <v>175</v>
      </c>
    </row>
    <row r="1874" s="15" customFormat="1">
      <c r="A1874" s="15"/>
      <c r="B1874" s="246"/>
      <c r="C1874" s="247"/>
      <c r="D1874" s="226" t="s">
        <v>186</v>
      </c>
      <c r="E1874" s="248" t="s">
        <v>19</v>
      </c>
      <c r="F1874" s="249" t="s">
        <v>191</v>
      </c>
      <c r="G1874" s="247"/>
      <c r="H1874" s="250">
        <v>141.75</v>
      </c>
      <c r="I1874" s="251"/>
      <c r="J1874" s="247"/>
      <c r="K1874" s="247"/>
      <c r="L1874" s="252"/>
      <c r="M1874" s="253"/>
      <c r="N1874" s="254"/>
      <c r="O1874" s="254"/>
      <c r="P1874" s="254"/>
      <c r="Q1874" s="254"/>
      <c r="R1874" s="254"/>
      <c r="S1874" s="254"/>
      <c r="T1874" s="255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T1874" s="256" t="s">
        <v>186</v>
      </c>
      <c r="AU1874" s="256" t="s">
        <v>78</v>
      </c>
      <c r="AV1874" s="15" t="s">
        <v>182</v>
      </c>
      <c r="AW1874" s="15" t="s">
        <v>188</v>
      </c>
      <c r="AX1874" s="15" t="s">
        <v>76</v>
      </c>
      <c r="AY1874" s="256" t="s">
        <v>175</v>
      </c>
    </row>
    <row r="1875" s="2" customFormat="1" ht="37.8" customHeight="1">
      <c r="A1875" s="40"/>
      <c r="B1875" s="41"/>
      <c r="C1875" s="206" t="s">
        <v>2017</v>
      </c>
      <c r="D1875" s="206" t="s">
        <v>177</v>
      </c>
      <c r="E1875" s="207" t="s">
        <v>2018</v>
      </c>
      <c r="F1875" s="208" t="s">
        <v>2019</v>
      </c>
      <c r="G1875" s="209" t="s">
        <v>402</v>
      </c>
      <c r="H1875" s="210">
        <v>141.75</v>
      </c>
      <c r="I1875" s="211"/>
      <c r="J1875" s="212">
        <f>ROUND(I1875*H1875,2)</f>
        <v>0</v>
      </c>
      <c r="K1875" s="208" t="s">
        <v>19</v>
      </c>
      <c r="L1875" s="46"/>
      <c r="M1875" s="213" t="s">
        <v>19</v>
      </c>
      <c r="N1875" s="214" t="s">
        <v>39</v>
      </c>
      <c r="O1875" s="86"/>
      <c r="P1875" s="215">
        <f>O1875*H1875</f>
        <v>0</v>
      </c>
      <c r="Q1875" s="215">
        <v>0</v>
      </c>
      <c r="R1875" s="215">
        <f>Q1875*H1875</f>
        <v>0</v>
      </c>
      <c r="S1875" s="215">
        <v>0</v>
      </c>
      <c r="T1875" s="216">
        <f>S1875*H1875</f>
        <v>0</v>
      </c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R1875" s="217" t="s">
        <v>297</v>
      </c>
      <c r="AT1875" s="217" t="s">
        <v>177</v>
      </c>
      <c r="AU1875" s="217" t="s">
        <v>78</v>
      </c>
      <c r="AY1875" s="19" t="s">
        <v>175</v>
      </c>
      <c r="BE1875" s="218">
        <f>IF(N1875="základní",J1875,0)</f>
        <v>0</v>
      </c>
      <c r="BF1875" s="218">
        <f>IF(N1875="snížená",J1875,0)</f>
        <v>0</v>
      </c>
      <c r="BG1875" s="218">
        <f>IF(N1875="zákl. přenesená",J1875,0)</f>
        <v>0</v>
      </c>
      <c r="BH1875" s="218">
        <f>IF(N1875="sníž. přenesená",J1875,0)</f>
        <v>0</v>
      </c>
      <c r="BI1875" s="218">
        <f>IF(N1875="nulová",J1875,0)</f>
        <v>0</v>
      </c>
      <c r="BJ1875" s="19" t="s">
        <v>76</v>
      </c>
      <c r="BK1875" s="218">
        <f>ROUND(I1875*H1875,2)</f>
        <v>0</v>
      </c>
      <c r="BL1875" s="19" t="s">
        <v>297</v>
      </c>
      <c r="BM1875" s="217" t="s">
        <v>2020</v>
      </c>
    </row>
    <row r="1876" s="13" customFormat="1">
      <c r="A1876" s="13"/>
      <c r="B1876" s="224"/>
      <c r="C1876" s="225"/>
      <c r="D1876" s="226" t="s">
        <v>186</v>
      </c>
      <c r="E1876" s="227" t="s">
        <v>19</v>
      </c>
      <c r="F1876" s="228" t="s">
        <v>2013</v>
      </c>
      <c r="G1876" s="225"/>
      <c r="H1876" s="227" t="s">
        <v>19</v>
      </c>
      <c r="I1876" s="229"/>
      <c r="J1876" s="225"/>
      <c r="K1876" s="225"/>
      <c r="L1876" s="230"/>
      <c r="M1876" s="231"/>
      <c r="N1876" s="232"/>
      <c r="O1876" s="232"/>
      <c r="P1876" s="232"/>
      <c r="Q1876" s="232"/>
      <c r="R1876" s="232"/>
      <c r="S1876" s="232"/>
      <c r="T1876" s="23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34" t="s">
        <v>186</v>
      </c>
      <c r="AU1876" s="234" t="s">
        <v>78</v>
      </c>
      <c r="AV1876" s="13" t="s">
        <v>76</v>
      </c>
      <c r="AW1876" s="13" t="s">
        <v>188</v>
      </c>
      <c r="AX1876" s="13" t="s">
        <v>68</v>
      </c>
      <c r="AY1876" s="234" t="s">
        <v>175</v>
      </c>
    </row>
    <row r="1877" s="13" customFormat="1">
      <c r="A1877" s="13"/>
      <c r="B1877" s="224"/>
      <c r="C1877" s="225"/>
      <c r="D1877" s="226" t="s">
        <v>186</v>
      </c>
      <c r="E1877" s="227" t="s">
        <v>19</v>
      </c>
      <c r="F1877" s="228" t="s">
        <v>2014</v>
      </c>
      <c r="G1877" s="225"/>
      <c r="H1877" s="227" t="s">
        <v>19</v>
      </c>
      <c r="I1877" s="229"/>
      <c r="J1877" s="225"/>
      <c r="K1877" s="225"/>
      <c r="L1877" s="230"/>
      <c r="M1877" s="231"/>
      <c r="N1877" s="232"/>
      <c r="O1877" s="232"/>
      <c r="P1877" s="232"/>
      <c r="Q1877" s="232"/>
      <c r="R1877" s="232"/>
      <c r="S1877" s="232"/>
      <c r="T1877" s="23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34" t="s">
        <v>186</v>
      </c>
      <c r="AU1877" s="234" t="s">
        <v>78</v>
      </c>
      <c r="AV1877" s="13" t="s">
        <v>76</v>
      </c>
      <c r="AW1877" s="13" t="s">
        <v>188</v>
      </c>
      <c r="AX1877" s="13" t="s">
        <v>68</v>
      </c>
      <c r="AY1877" s="234" t="s">
        <v>175</v>
      </c>
    </row>
    <row r="1878" s="13" customFormat="1">
      <c r="A1878" s="13"/>
      <c r="B1878" s="224"/>
      <c r="C1878" s="225"/>
      <c r="D1878" s="226" t="s">
        <v>186</v>
      </c>
      <c r="E1878" s="227" t="s">
        <v>19</v>
      </c>
      <c r="F1878" s="228" t="s">
        <v>2015</v>
      </c>
      <c r="G1878" s="225"/>
      <c r="H1878" s="227" t="s">
        <v>19</v>
      </c>
      <c r="I1878" s="229"/>
      <c r="J1878" s="225"/>
      <c r="K1878" s="225"/>
      <c r="L1878" s="230"/>
      <c r="M1878" s="231"/>
      <c r="N1878" s="232"/>
      <c r="O1878" s="232"/>
      <c r="P1878" s="232"/>
      <c r="Q1878" s="232"/>
      <c r="R1878" s="232"/>
      <c r="S1878" s="232"/>
      <c r="T1878" s="23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34" t="s">
        <v>186</v>
      </c>
      <c r="AU1878" s="234" t="s">
        <v>78</v>
      </c>
      <c r="AV1878" s="13" t="s">
        <v>76</v>
      </c>
      <c r="AW1878" s="13" t="s">
        <v>188</v>
      </c>
      <c r="AX1878" s="13" t="s">
        <v>68</v>
      </c>
      <c r="AY1878" s="234" t="s">
        <v>175</v>
      </c>
    </row>
    <row r="1879" s="13" customFormat="1">
      <c r="A1879" s="13"/>
      <c r="B1879" s="224"/>
      <c r="C1879" s="225"/>
      <c r="D1879" s="226" t="s">
        <v>186</v>
      </c>
      <c r="E1879" s="227" t="s">
        <v>19</v>
      </c>
      <c r="F1879" s="228" t="s">
        <v>189</v>
      </c>
      <c r="G1879" s="225"/>
      <c r="H1879" s="227" t="s">
        <v>19</v>
      </c>
      <c r="I1879" s="229"/>
      <c r="J1879" s="225"/>
      <c r="K1879" s="225"/>
      <c r="L1879" s="230"/>
      <c r="M1879" s="231"/>
      <c r="N1879" s="232"/>
      <c r="O1879" s="232"/>
      <c r="P1879" s="232"/>
      <c r="Q1879" s="232"/>
      <c r="R1879" s="232"/>
      <c r="S1879" s="232"/>
      <c r="T1879" s="23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34" t="s">
        <v>186</v>
      </c>
      <c r="AU1879" s="234" t="s">
        <v>78</v>
      </c>
      <c r="AV1879" s="13" t="s">
        <v>76</v>
      </c>
      <c r="AW1879" s="13" t="s">
        <v>188</v>
      </c>
      <c r="AX1879" s="13" t="s">
        <v>68</v>
      </c>
      <c r="AY1879" s="234" t="s">
        <v>175</v>
      </c>
    </row>
    <row r="1880" s="14" customFormat="1">
      <c r="A1880" s="14"/>
      <c r="B1880" s="235"/>
      <c r="C1880" s="236"/>
      <c r="D1880" s="226" t="s">
        <v>186</v>
      </c>
      <c r="E1880" s="237" t="s">
        <v>19</v>
      </c>
      <c r="F1880" s="238" t="s">
        <v>2016</v>
      </c>
      <c r="G1880" s="236"/>
      <c r="H1880" s="239">
        <v>141.75</v>
      </c>
      <c r="I1880" s="240"/>
      <c r="J1880" s="236"/>
      <c r="K1880" s="236"/>
      <c r="L1880" s="241"/>
      <c r="M1880" s="242"/>
      <c r="N1880" s="243"/>
      <c r="O1880" s="243"/>
      <c r="P1880" s="243"/>
      <c r="Q1880" s="243"/>
      <c r="R1880" s="243"/>
      <c r="S1880" s="243"/>
      <c r="T1880" s="24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45" t="s">
        <v>186</v>
      </c>
      <c r="AU1880" s="245" t="s">
        <v>78</v>
      </c>
      <c r="AV1880" s="14" t="s">
        <v>78</v>
      </c>
      <c r="AW1880" s="14" t="s">
        <v>188</v>
      </c>
      <c r="AX1880" s="14" t="s">
        <v>68</v>
      </c>
      <c r="AY1880" s="245" t="s">
        <v>175</v>
      </c>
    </row>
    <row r="1881" s="15" customFormat="1">
      <c r="A1881" s="15"/>
      <c r="B1881" s="246"/>
      <c r="C1881" s="247"/>
      <c r="D1881" s="226" t="s">
        <v>186</v>
      </c>
      <c r="E1881" s="248" t="s">
        <v>19</v>
      </c>
      <c r="F1881" s="249" t="s">
        <v>191</v>
      </c>
      <c r="G1881" s="247"/>
      <c r="H1881" s="250">
        <v>141.75</v>
      </c>
      <c r="I1881" s="251"/>
      <c r="J1881" s="247"/>
      <c r="K1881" s="247"/>
      <c r="L1881" s="252"/>
      <c r="M1881" s="253"/>
      <c r="N1881" s="254"/>
      <c r="O1881" s="254"/>
      <c r="P1881" s="254"/>
      <c r="Q1881" s="254"/>
      <c r="R1881" s="254"/>
      <c r="S1881" s="254"/>
      <c r="T1881" s="255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T1881" s="256" t="s">
        <v>186</v>
      </c>
      <c r="AU1881" s="256" t="s">
        <v>78</v>
      </c>
      <c r="AV1881" s="15" t="s">
        <v>182</v>
      </c>
      <c r="AW1881" s="15" t="s">
        <v>188</v>
      </c>
      <c r="AX1881" s="15" t="s">
        <v>76</v>
      </c>
      <c r="AY1881" s="256" t="s">
        <v>175</v>
      </c>
    </row>
    <row r="1882" s="2" customFormat="1" ht="37.8" customHeight="1">
      <c r="A1882" s="40"/>
      <c r="B1882" s="41"/>
      <c r="C1882" s="206" t="s">
        <v>2021</v>
      </c>
      <c r="D1882" s="206" t="s">
        <v>177</v>
      </c>
      <c r="E1882" s="207" t="s">
        <v>2022</v>
      </c>
      <c r="F1882" s="208" t="s">
        <v>2023</v>
      </c>
      <c r="G1882" s="209" t="s">
        <v>402</v>
      </c>
      <c r="H1882" s="210">
        <v>141.75</v>
      </c>
      <c r="I1882" s="211"/>
      <c r="J1882" s="212">
        <f>ROUND(I1882*H1882,2)</f>
        <v>0</v>
      </c>
      <c r="K1882" s="208" t="s">
        <v>19</v>
      </c>
      <c r="L1882" s="46"/>
      <c r="M1882" s="213" t="s">
        <v>19</v>
      </c>
      <c r="N1882" s="214" t="s">
        <v>39</v>
      </c>
      <c r="O1882" s="86"/>
      <c r="P1882" s="215">
        <f>O1882*H1882</f>
        <v>0</v>
      </c>
      <c r="Q1882" s="215">
        <v>0</v>
      </c>
      <c r="R1882" s="215">
        <f>Q1882*H1882</f>
        <v>0</v>
      </c>
      <c r="S1882" s="215">
        <v>0</v>
      </c>
      <c r="T1882" s="216">
        <f>S1882*H1882</f>
        <v>0</v>
      </c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R1882" s="217" t="s">
        <v>297</v>
      </c>
      <c r="AT1882" s="217" t="s">
        <v>177</v>
      </c>
      <c r="AU1882" s="217" t="s">
        <v>78</v>
      </c>
      <c r="AY1882" s="19" t="s">
        <v>175</v>
      </c>
      <c r="BE1882" s="218">
        <f>IF(N1882="základní",J1882,0)</f>
        <v>0</v>
      </c>
      <c r="BF1882" s="218">
        <f>IF(N1882="snížená",J1882,0)</f>
        <v>0</v>
      </c>
      <c r="BG1882" s="218">
        <f>IF(N1882="zákl. přenesená",J1882,0)</f>
        <v>0</v>
      </c>
      <c r="BH1882" s="218">
        <f>IF(N1882="sníž. přenesená",J1882,0)</f>
        <v>0</v>
      </c>
      <c r="BI1882" s="218">
        <f>IF(N1882="nulová",J1882,0)</f>
        <v>0</v>
      </c>
      <c r="BJ1882" s="19" t="s">
        <v>76</v>
      </c>
      <c r="BK1882" s="218">
        <f>ROUND(I1882*H1882,2)</f>
        <v>0</v>
      </c>
      <c r="BL1882" s="19" t="s">
        <v>297</v>
      </c>
      <c r="BM1882" s="217" t="s">
        <v>2024</v>
      </c>
    </row>
    <row r="1883" s="13" customFormat="1">
      <c r="A1883" s="13"/>
      <c r="B1883" s="224"/>
      <c r="C1883" s="225"/>
      <c r="D1883" s="226" t="s">
        <v>186</v>
      </c>
      <c r="E1883" s="227" t="s">
        <v>19</v>
      </c>
      <c r="F1883" s="228" t="s">
        <v>2013</v>
      </c>
      <c r="G1883" s="225"/>
      <c r="H1883" s="227" t="s">
        <v>19</v>
      </c>
      <c r="I1883" s="229"/>
      <c r="J1883" s="225"/>
      <c r="K1883" s="225"/>
      <c r="L1883" s="230"/>
      <c r="M1883" s="231"/>
      <c r="N1883" s="232"/>
      <c r="O1883" s="232"/>
      <c r="P1883" s="232"/>
      <c r="Q1883" s="232"/>
      <c r="R1883" s="232"/>
      <c r="S1883" s="232"/>
      <c r="T1883" s="23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4" t="s">
        <v>186</v>
      </c>
      <c r="AU1883" s="234" t="s">
        <v>78</v>
      </c>
      <c r="AV1883" s="13" t="s">
        <v>76</v>
      </c>
      <c r="AW1883" s="13" t="s">
        <v>188</v>
      </c>
      <c r="AX1883" s="13" t="s">
        <v>68</v>
      </c>
      <c r="AY1883" s="234" t="s">
        <v>175</v>
      </c>
    </row>
    <row r="1884" s="13" customFormat="1">
      <c r="A1884" s="13"/>
      <c r="B1884" s="224"/>
      <c r="C1884" s="225"/>
      <c r="D1884" s="226" t="s">
        <v>186</v>
      </c>
      <c r="E1884" s="227" t="s">
        <v>19</v>
      </c>
      <c r="F1884" s="228" t="s">
        <v>2014</v>
      </c>
      <c r="G1884" s="225"/>
      <c r="H1884" s="227" t="s">
        <v>19</v>
      </c>
      <c r="I1884" s="229"/>
      <c r="J1884" s="225"/>
      <c r="K1884" s="225"/>
      <c r="L1884" s="230"/>
      <c r="M1884" s="231"/>
      <c r="N1884" s="232"/>
      <c r="O1884" s="232"/>
      <c r="P1884" s="232"/>
      <c r="Q1884" s="232"/>
      <c r="R1884" s="232"/>
      <c r="S1884" s="232"/>
      <c r="T1884" s="23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34" t="s">
        <v>186</v>
      </c>
      <c r="AU1884" s="234" t="s">
        <v>78</v>
      </c>
      <c r="AV1884" s="13" t="s">
        <v>76</v>
      </c>
      <c r="AW1884" s="13" t="s">
        <v>188</v>
      </c>
      <c r="AX1884" s="13" t="s">
        <v>68</v>
      </c>
      <c r="AY1884" s="234" t="s">
        <v>175</v>
      </c>
    </row>
    <row r="1885" s="13" customFormat="1">
      <c r="A1885" s="13"/>
      <c r="B1885" s="224"/>
      <c r="C1885" s="225"/>
      <c r="D1885" s="226" t="s">
        <v>186</v>
      </c>
      <c r="E1885" s="227" t="s">
        <v>19</v>
      </c>
      <c r="F1885" s="228" t="s">
        <v>2015</v>
      </c>
      <c r="G1885" s="225"/>
      <c r="H1885" s="227" t="s">
        <v>19</v>
      </c>
      <c r="I1885" s="229"/>
      <c r="J1885" s="225"/>
      <c r="K1885" s="225"/>
      <c r="L1885" s="230"/>
      <c r="M1885" s="231"/>
      <c r="N1885" s="232"/>
      <c r="O1885" s="232"/>
      <c r="P1885" s="232"/>
      <c r="Q1885" s="232"/>
      <c r="R1885" s="232"/>
      <c r="S1885" s="232"/>
      <c r="T1885" s="23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34" t="s">
        <v>186</v>
      </c>
      <c r="AU1885" s="234" t="s">
        <v>78</v>
      </c>
      <c r="AV1885" s="13" t="s">
        <v>76</v>
      </c>
      <c r="AW1885" s="13" t="s">
        <v>188</v>
      </c>
      <c r="AX1885" s="13" t="s">
        <v>68</v>
      </c>
      <c r="AY1885" s="234" t="s">
        <v>175</v>
      </c>
    </row>
    <row r="1886" s="13" customFormat="1">
      <c r="A1886" s="13"/>
      <c r="B1886" s="224"/>
      <c r="C1886" s="225"/>
      <c r="D1886" s="226" t="s">
        <v>186</v>
      </c>
      <c r="E1886" s="227" t="s">
        <v>19</v>
      </c>
      <c r="F1886" s="228" t="s">
        <v>189</v>
      </c>
      <c r="G1886" s="225"/>
      <c r="H1886" s="227" t="s">
        <v>19</v>
      </c>
      <c r="I1886" s="229"/>
      <c r="J1886" s="225"/>
      <c r="K1886" s="225"/>
      <c r="L1886" s="230"/>
      <c r="M1886" s="231"/>
      <c r="N1886" s="232"/>
      <c r="O1886" s="232"/>
      <c r="P1886" s="232"/>
      <c r="Q1886" s="232"/>
      <c r="R1886" s="232"/>
      <c r="S1886" s="232"/>
      <c r="T1886" s="23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34" t="s">
        <v>186</v>
      </c>
      <c r="AU1886" s="234" t="s">
        <v>78</v>
      </c>
      <c r="AV1886" s="13" t="s">
        <v>76</v>
      </c>
      <c r="AW1886" s="13" t="s">
        <v>188</v>
      </c>
      <c r="AX1886" s="13" t="s">
        <v>68</v>
      </c>
      <c r="AY1886" s="234" t="s">
        <v>175</v>
      </c>
    </row>
    <row r="1887" s="14" customFormat="1">
      <c r="A1887" s="14"/>
      <c r="B1887" s="235"/>
      <c r="C1887" s="236"/>
      <c r="D1887" s="226" t="s">
        <v>186</v>
      </c>
      <c r="E1887" s="237" t="s">
        <v>19</v>
      </c>
      <c r="F1887" s="238" t="s">
        <v>2016</v>
      </c>
      <c r="G1887" s="236"/>
      <c r="H1887" s="239">
        <v>141.75</v>
      </c>
      <c r="I1887" s="240"/>
      <c r="J1887" s="236"/>
      <c r="K1887" s="236"/>
      <c r="L1887" s="241"/>
      <c r="M1887" s="242"/>
      <c r="N1887" s="243"/>
      <c r="O1887" s="243"/>
      <c r="P1887" s="243"/>
      <c r="Q1887" s="243"/>
      <c r="R1887" s="243"/>
      <c r="S1887" s="243"/>
      <c r="T1887" s="24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45" t="s">
        <v>186</v>
      </c>
      <c r="AU1887" s="245" t="s">
        <v>78</v>
      </c>
      <c r="AV1887" s="14" t="s">
        <v>78</v>
      </c>
      <c r="AW1887" s="14" t="s">
        <v>188</v>
      </c>
      <c r="AX1887" s="14" t="s">
        <v>68</v>
      </c>
      <c r="AY1887" s="245" t="s">
        <v>175</v>
      </c>
    </row>
    <row r="1888" s="15" customFormat="1">
      <c r="A1888" s="15"/>
      <c r="B1888" s="246"/>
      <c r="C1888" s="247"/>
      <c r="D1888" s="226" t="s">
        <v>186</v>
      </c>
      <c r="E1888" s="248" t="s">
        <v>19</v>
      </c>
      <c r="F1888" s="249" t="s">
        <v>191</v>
      </c>
      <c r="G1888" s="247"/>
      <c r="H1888" s="250">
        <v>141.75</v>
      </c>
      <c r="I1888" s="251"/>
      <c r="J1888" s="247"/>
      <c r="K1888" s="247"/>
      <c r="L1888" s="252"/>
      <c r="M1888" s="253"/>
      <c r="N1888" s="254"/>
      <c r="O1888" s="254"/>
      <c r="P1888" s="254"/>
      <c r="Q1888" s="254"/>
      <c r="R1888" s="254"/>
      <c r="S1888" s="254"/>
      <c r="T1888" s="255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T1888" s="256" t="s">
        <v>186</v>
      </c>
      <c r="AU1888" s="256" t="s">
        <v>78</v>
      </c>
      <c r="AV1888" s="15" t="s">
        <v>182</v>
      </c>
      <c r="AW1888" s="15" t="s">
        <v>188</v>
      </c>
      <c r="AX1888" s="15" t="s">
        <v>76</v>
      </c>
      <c r="AY1888" s="256" t="s">
        <v>175</v>
      </c>
    </row>
    <row r="1889" s="2" customFormat="1" ht="37.8" customHeight="1">
      <c r="A1889" s="40"/>
      <c r="B1889" s="41"/>
      <c r="C1889" s="206" t="s">
        <v>2025</v>
      </c>
      <c r="D1889" s="206" t="s">
        <v>177</v>
      </c>
      <c r="E1889" s="207" t="s">
        <v>2026</v>
      </c>
      <c r="F1889" s="208" t="s">
        <v>2027</v>
      </c>
      <c r="G1889" s="209" t="s">
        <v>402</v>
      </c>
      <c r="H1889" s="210">
        <v>155.40000000000001</v>
      </c>
      <c r="I1889" s="211"/>
      <c r="J1889" s="212">
        <f>ROUND(I1889*H1889,2)</f>
        <v>0</v>
      </c>
      <c r="K1889" s="208" t="s">
        <v>19</v>
      </c>
      <c r="L1889" s="46"/>
      <c r="M1889" s="213" t="s">
        <v>19</v>
      </c>
      <c r="N1889" s="214" t="s">
        <v>39</v>
      </c>
      <c r="O1889" s="86"/>
      <c r="P1889" s="215">
        <f>O1889*H1889</f>
        <v>0</v>
      </c>
      <c r="Q1889" s="215">
        <v>0</v>
      </c>
      <c r="R1889" s="215">
        <f>Q1889*H1889</f>
        <v>0</v>
      </c>
      <c r="S1889" s="215">
        <v>0</v>
      </c>
      <c r="T1889" s="216">
        <f>S1889*H1889</f>
        <v>0</v>
      </c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R1889" s="217" t="s">
        <v>297</v>
      </c>
      <c r="AT1889" s="217" t="s">
        <v>177</v>
      </c>
      <c r="AU1889" s="217" t="s">
        <v>78</v>
      </c>
      <c r="AY1889" s="19" t="s">
        <v>175</v>
      </c>
      <c r="BE1889" s="218">
        <f>IF(N1889="základní",J1889,0)</f>
        <v>0</v>
      </c>
      <c r="BF1889" s="218">
        <f>IF(N1889="snížená",J1889,0)</f>
        <v>0</v>
      </c>
      <c r="BG1889" s="218">
        <f>IF(N1889="zákl. přenesená",J1889,0)</f>
        <v>0</v>
      </c>
      <c r="BH1889" s="218">
        <f>IF(N1889="sníž. přenesená",J1889,0)</f>
        <v>0</v>
      </c>
      <c r="BI1889" s="218">
        <f>IF(N1889="nulová",J1889,0)</f>
        <v>0</v>
      </c>
      <c r="BJ1889" s="19" t="s">
        <v>76</v>
      </c>
      <c r="BK1889" s="218">
        <f>ROUND(I1889*H1889,2)</f>
        <v>0</v>
      </c>
      <c r="BL1889" s="19" t="s">
        <v>297</v>
      </c>
      <c r="BM1889" s="217" t="s">
        <v>2028</v>
      </c>
    </row>
    <row r="1890" s="13" customFormat="1">
      <c r="A1890" s="13"/>
      <c r="B1890" s="224"/>
      <c r="C1890" s="225"/>
      <c r="D1890" s="226" t="s">
        <v>186</v>
      </c>
      <c r="E1890" s="227" t="s">
        <v>19</v>
      </c>
      <c r="F1890" s="228" t="s">
        <v>2013</v>
      </c>
      <c r="G1890" s="225"/>
      <c r="H1890" s="227" t="s">
        <v>19</v>
      </c>
      <c r="I1890" s="229"/>
      <c r="J1890" s="225"/>
      <c r="K1890" s="225"/>
      <c r="L1890" s="230"/>
      <c r="M1890" s="231"/>
      <c r="N1890" s="232"/>
      <c r="O1890" s="232"/>
      <c r="P1890" s="232"/>
      <c r="Q1890" s="232"/>
      <c r="R1890" s="232"/>
      <c r="S1890" s="232"/>
      <c r="T1890" s="23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4" t="s">
        <v>186</v>
      </c>
      <c r="AU1890" s="234" t="s">
        <v>78</v>
      </c>
      <c r="AV1890" s="13" t="s">
        <v>76</v>
      </c>
      <c r="AW1890" s="13" t="s">
        <v>188</v>
      </c>
      <c r="AX1890" s="13" t="s">
        <v>68</v>
      </c>
      <c r="AY1890" s="234" t="s">
        <v>175</v>
      </c>
    </row>
    <row r="1891" s="13" customFormat="1">
      <c r="A1891" s="13"/>
      <c r="B1891" s="224"/>
      <c r="C1891" s="225"/>
      <c r="D1891" s="226" t="s">
        <v>186</v>
      </c>
      <c r="E1891" s="227" t="s">
        <v>19</v>
      </c>
      <c r="F1891" s="228" t="s">
        <v>2014</v>
      </c>
      <c r="G1891" s="225"/>
      <c r="H1891" s="227" t="s">
        <v>19</v>
      </c>
      <c r="I1891" s="229"/>
      <c r="J1891" s="225"/>
      <c r="K1891" s="225"/>
      <c r="L1891" s="230"/>
      <c r="M1891" s="231"/>
      <c r="N1891" s="232"/>
      <c r="O1891" s="232"/>
      <c r="P1891" s="232"/>
      <c r="Q1891" s="232"/>
      <c r="R1891" s="232"/>
      <c r="S1891" s="232"/>
      <c r="T1891" s="23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34" t="s">
        <v>186</v>
      </c>
      <c r="AU1891" s="234" t="s">
        <v>78</v>
      </c>
      <c r="AV1891" s="13" t="s">
        <v>76</v>
      </c>
      <c r="AW1891" s="13" t="s">
        <v>188</v>
      </c>
      <c r="AX1891" s="13" t="s">
        <v>68</v>
      </c>
      <c r="AY1891" s="234" t="s">
        <v>175</v>
      </c>
    </row>
    <row r="1892" s="13" customFormat="1">
      <c r="A1892" s="13"/>
      <c r="B1892" s="224"/>
      <c r="C1892" s="225"/>
      <c r="D1892" s="226" t="s">
        <v>186</v>
      </c>
      <c r="E1892" s="227" t="s">
        <v>19</v>
      </c>
      <c r="F1892" s="228" t="s">
        <v>2015</v>
      </c>
      <c r="G1892" s="225"/>
      <c r="H1892" s="227" t="s">
        <v>19</v>
      </c>
      <c r="I1892" s="229"/>
      <c r="J1892" s="225"/>
      <c r="K1892" s="225"/>
      <c r="L1892" s="230"/>
      <c r="M1892" s="231"/>
      <c r="N1892" s="232"/>
      <c r="O1892" s="232"/>
      <c r="P1892" s="232"/>
      <c r="Q1892" s="232"/>
      <c r="R1892" s="232"/>
      <c r="S1892" s="232"/>
      <c r="T1892" s="23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34" t="s">
        <v>186</v>
      </c>
      <c r="AU1892" s="234" t="s">
        <v>78</v>
      </c>
      <c r="AV1892" s="13" t="s">
        <v>76</v>
      </c>
      <c r="AW1892" s="13" t="s">
        <v>188</v>
      </c>
      <c r="AX1892" s="13" t="s">
        <v>68</v>
      </c>
      <c r="AY1892" s="234" t="s">
        <v>175</v>
      </c>
    </row>
    <row r="1893" s="13" customFormat="1">
      <c r="A1893" s="13"/>
      <c r="B1893" s="224"/>
      <c r="C1893" s="225"/>
      <c r="D1893" s="226" t="s">
        <v>186</v>
      </c>
      <c r="E1893" s="227" t="s">
        <v>19</v>
      </c>
      <c r="F1893" s="228" t="s">
        <v>189</v>
      </c>
      <c r="G1893" s="225"/>
      <c r="H1893" s="227" t="s">
        <v>19</v>
      </c>
      <c r="I1893" s="229"/>
      <c r="J1893" s="225"/>
      <c r="K1893" s="225"/>
      <c r="L1893" s="230"/>
      <c r="M1893" s="231"/>
      <c r="N1893" s="232"/>
      <c r="O1893" s="232"/>
      <c r="P1893" s="232"/>
      <c r="Q1893" s="232"/>
      <c r="R1893" s="232"/>
      <c r="S1893" s="232"/>
      <c r="T1893" s="23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34" t="s">
        <v>186</v>
      </c>
      <c r="AU1893" s="234" t="s">
        <v>78</v>
      </c>
      <c r="AV1893" s="13" t="s">
        <v>76</v>
      </c>
      <c r="AW1893" s="13" t="s">
        <v>188</v>
      </c>
      <c r="AX1893" s="13" t="s">
        <v>68</v>
      </c>
      <c r="AY1893" s="234" t="s">
        <v>175</v>
      </c>
    </row>
    <row r="1894" s="14" customFormat="1">
      <c r="A1894" s="14"/>
      <c r="B1894" s="235"/>
      <c r="C1894" s="236"/>
      <c r="D1894" s="226" t="s">
        <v>186</v>
      </c>
      <c r="E1894" s="237" t="s">
        <v>19</v>
      </c>
      <c r="F1894" s="238" t="s">
        <v>2029</v>
      </c>
      <c r="G1894" s="236"/>
      <c r="H1894" s="239">
        <v>155.40000000000001</v>
      </c>
      <c r="I1894" s="240"/>
      <c r="J1894" s="236"/>
      <c r="K1894" s="236"/>
      <c r="L1894" s="241"/>
      <c r="M1894" s="242"/>
      <c r="N1894" s="243"/>
      <c r="O1894" s="243"/>
      <c r="P1894" s="243"/>
      <c r="Q1894" s="243"/>
      <c r="R1894" s="243"/>
      <c r="S1894" s="243"/>
      <c r="T1894" s="24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45" t="s">
        <v>186</v>
      </c>
      <c r="AU1894" s="245" t="s">
        <v>78</v>
      </c>
      <c r="AV1894" s="14" t="s">
        <v>78</v>
      </c>
      <c r="AW1894" s="14" t="s">
        <v>188</v>
      </c>
      <c r="AX1894" s="14" t="s">
        <v>68</v>
      </c>
      <c r="AY1894" s="245" t="s">
        <v>175</v>
      </c>
    </row>
    <row r="1895" s="15" customFormat="1">
      <c r="A1895" s="15"/>
      <c r="B1895" s="246"/>
      <c r="C1895" s="247"/>
      <c r="D1895" s="226" t="s">
        <v>186</v>
      </c>
      <c r="E1895" s="248" t="s">
        <v>19</v>
      </c>
      <c r="F1895" s="249" t="s">
        <v>191</v>
      </c>
      <c r="G1895" s="247"/>
      <c r="H1895" s="250">
        <v>155.40000000000001</v>
      </c>
      <c r="I1895" s="251"/>
      <c r="J1895" s="247"/>
      <c r="K1895" s="247"/>
      <c r="L1895" s="252"/>
      <c r="M1895" s="253"/>
      <c r="N1895" s="254"/>
      <c r="O1895" s="254"/>
      <c r="P1895" s="254"/>
      <c r="Q1895" s="254"/>
      <c r="R1895" s="254"/>
      <c r="S1895" s="254"/>
      <c r="T1895" s="255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T1895" s="256" t="s">
        <v>186</v>
      </c>
      <c r="AU1895" s="256" t="s">
        <v>78</v>
      </c>
      <c r="AV1895" s="15" t="s">
        <v>182</v>
      </c>
      <c r="AW1895" s="15" t="s">
        <v>188</v>
      </c>
      <c r="AX1895" s="15" t="s">
        <v>76</v>
      </c>
      <c r="AY1895" s="256" t="s">
        <v>175</v>
      </c>
    </row>
    <row r="1896" s="2" customFormat="1" ht="24.15" customHeight="1">
      <c r="A1896" s="40"/>
      <c r="B1896" s="41"/>
      <c r="C1896" s="206" t="s">
        <v>2030</v>
      </c>
      <c r="D1896" s="206" t="s">
        <v>177</v>
      </c>
      <c r="E1896" s="207" t="s">
        <v>2031</v>
      </c>
      <c r="F1896" s="208" t="s">
        <v>2032</v>
      </c>
      <c r="G1896" s="209" t="s">
        <v>402</v>
      </c>
      <c r="H1896" s="210">
        <v>12.6</v>
      </c>
      <c r="I1896" s="211"/>
      <c r="J1896" s="212">
        <f>ROUND(I1896*H1896,2)</f>
        <v>0</v>
      </c>
      <c r="K1896" s="208" t="s">
        <v>19</v>
      </c>
      <c r="L1896" s="46"/>
      <c r="M1896" s="213" t="s">
        <v>19</v>
      </c>
      <c r="N1896" s="214" t="s">
        <v>39</v>
      </c>
      <c r="O1896" s="86"/>
      <c r="P1896" s="215">
        <f>O1896*H1896</f>
        <v>0</v>
      </c>
      <c r="Q1896" s="215">
        <v>0</v>
      </c>
      <c r="R1896" s="215">
        <f>Q1896*H1896</f>
        <v>0</v>
      </c>
      <c r="S1896" s="215">
        <v>0</v>
      </c>
      <c r="T1896" s="216">
        <f>S1896*H1896</f>
        <v>0</v>
      </c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R1896" s="217" t="s">
        <v>297</v>
      </c>
      <c r="AT1896" s="217" t="s">
        <v>177</v>
      </c>
      <c r="AU1896" s="217" t="s">
        <v>78</v>
      </c>
      <c r="AY1896" s="19" t="s">
        <v>175</v>
      </c>
      <c r="BE1896" s="218">
        <f>IF(N1896="základní",J1896,0)</f>
        <v>0</v>
      </c>
      <c r="BF1896" s="218">
        <f>IF(N1896="snížená",J1896,0)</f>
        <v>0</v>
      </c>
      <c r="BG1896" s="218">
        <f>IF(N1896="zákl. přenesená",J1896,0)</f>
        <v>0</v>
      </c>
      <c r="BH1896" s="218">
        <f>IF(N1896="sníž. přenesená",J1896,0)</f>
        <v>0</v>
      </c>
      <c r="BI1896" s="218">
        <f>IF(N1896="nulová",J1896,0)</f>
        <v>0</v>
      </c>
      <c r="BJ1896" s="19" t="s">
        <v>76</v>
      </c>
      <c r="BK1896" s="218">
        <f>ROUND(I1896*H1896,2)</f>
        <v>0</v>
      </c>
      <c r="BL1896" s="19" t="s">
        <v>297</v>
      </c>
      <c r="BM1896" s="217" t="s">
        <v>2033</v>
      </c>
    </row>
    <row r="1897" s="13" customFormat="1">
      <c r="A1897" s="13"/>
      <c r="B1897" s="224"/>
      <c r="C1897" s="225"/>
      <c r="D1897" s="226" t="s">
        <v>186</v>
      </c>
      <c r="E1897" s="227" t="s">
        <v>19</v>
      </c>
      <c r="F1897" s="228" t="s">
        <v>2013</v>
      </c>
      <c r="G1897" s="225"/>
      <c r="H1897" s="227" t="s">
        <v>19</v>
      </c>
      <c r="I1897" s="229"/>
      <c r="J1897" s="225"/>
      <c r="K1897" s="225"/>
      <c r="L1897" s="230"/>
      <c r="M1897" s="231"/>
      <c r="N1897" s="232"/>
      <c r="O1897" s="232"/>
      <c r="P1897" s="232"/>
      <c r="Q1897" s="232"/>
      <c r="R1897" s="232"/>
      <c r="S1897" s="232"/>
      <c r="T1897" s="23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34" t="s">
        <v>186</v>
      </c>
      <c r="AU1897" s="234" t="s">
        <v>78</v>
      </c>
      <c r="AV1897" s="13" t="s">
        <v>76</v>
      </c>
      <c r="AW1897" s="13" t="s">
        <v>188</v>
      </c>
      <c r="AX1897" s="13" t="s">
        <v>68</v>
      </c>
      <c r="AY1897" s="234" t="s">
        <v>175</v>
      </c>
    </row>
    <row r="1898" s="13" customFormat="1">
      <c r="A1898" s="13"/>
      <c r="B1898" s="224"/>
      <c r="C1898" s="225"/>
      <c r="D1898" s="226" t="s">
        <v>186</v>
      </c>
      <c r="E1898" s="227" t="s">
        <v>19</v>
      </c>
      <c r="F1898" s="228" t="s">
        <v>2014</v>
      </c>
      <c r="G1898" s="225"/>
      <c r="H1898" s="227" t="s">
        <v>19</v>
      </c>
      <c r="I1898" s="229"/>
      <c r="J1898" s="225"/>
      <c r="K1898" s="225"/>
      <c r="L1898" s="230"/>
      <c r="M1898" s="231"/>
      <c r="N1898" s="232"/>
      <c r="O1898" s="232"/>
      <c r="P1898" s="232"/>
      <c r="Q1898" s="232"/>
      <c r="R1898" s="232"/>
      <c r="S1898" s="232"/>
      <c r="T1898" s="23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34" t="s">
        <v>186</v>
      </c>
      <c r="AU1898" s="234" t="s">
        <v>78</v>
      </c>
      <c r="AV1898" s="13" t="s">
        <v>76</v>
      </c>
      <c r="AW1898" s="13" t="s">
        <v>188</v>
      </c>
      <c r="AX1898" s="13" t="s">
        <v>68</v>
      </c>
      <c r="AY1898" s="234" t="s">
        <v>175</v>
      </c>
    </row>
    <row r="1899" s="13" customFormat="1">
      <c r="A1899" s="13"/>
      <c r="B1899" s="224"/>
      <c r="C1899" s="225"/>
      <c r="D1899" s="226" t="s">
        <v>186</v>
      </c>
      <c r="E1899" s="227" t="s">
        <v>19</v>
      </c>
      <c r="F1899" s="228" t="s">
        <v>2015</v>
      </c>
      <c r="G1899" s="225"/>
      <c r="H1899" s="227" t="s">
        <v>19</v>
      </c>
      <c r="I1899" s="229"/>
      <c r="J1899" s="225"/>
      <c r="K1899" s="225"/>
      <c r="L1899" s="230"/>
      <c r="M1899" s="231"/>
      <c r="N1899" s="232"/>
      <c r="O1899" s="232"/>
      <c r="P1899" s="232"/>
      <c r="Q1899" s="232"/>
      <c r="R1899" s="232"/>
      <c r="S1899" s="232"/>
      <c r="T1899" s="23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34" t="s">
        <v>186</v>
      </c>
      <c r="AU1899" s="234" t="s">
        <v>78</v>
      </c>
      <c r="AV1899" s="13" t="s">
        <v>76</v>
      </c>
      <c r="AW1899" s="13" t="s">
        <v>188</v>
      </c>
      <c r="AX1899" s="13" t="s">
        <v>68</v>
      </c>
      <c r="AY1899" s="234" t="s">
        <v>175</v>
      </c>
    </row>
    <row r="1900" s="13" customFormat="1">
      <c r="A1900" s="13"/>
      <c r="B1900" s="224"/>
      <c r="C1900" s="225"/>
      <c r="D1900" s="226" t="s">
        <v>186</v>
      </c>
      <c r="E1900" s="227" t="s">
        <v>19</v>
      </c>
      <c r="F1900" s="228" t="s">
        <v>189</v>
      </c>
      <c r="G1900" s="225"/>
      <c r="H1900" s="227" t="s">
        <v>19</v>
      </c>
      <c r="I1900" s="229"/>
      <c r="J1900" s="225"/>
      <c r="K1900" s="225"/>
      <c r="L1900" s="230"/>
      <c r="M1900" s="231"/>
      <c r="N1900" s="232"/>
      <c r="O1900" s="232"/>
      <c r="P1900" s="232"/>
      <c r="Q1900" s="232"/>
      <c r="R1900" s="232"/>
      <c r="S1900" s="232"/>
      <c r="T1900" s="23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34" t="s">
        <v>186</v>
      </c>
      <c r="AU1900" s="234" t="s">
        <v>78</v>
      </c>
      <c r="AV1900" s="13" t="s">
        <v>76</v>
      </c>
      <c r="AW1900" s="13" t="s">
        <v>188</v>
      </c>
      <c r="AX1900" s="13" t="s">
        <v>68</v>
      </c>
      <c r="AY1900" s="234" t="s">
        <v>175</v>
      </c>
    </row>
    <row r="1901" s="14" customFormat="1">
      <c r="A1901" s="14"/>
      <c r="B1901" s="235"/>
      <c r="C1901" s="236"/>
      <c r="D1901" s="226" t="s">
        <v>186</v>
      </c>
      <c r="E1901" s="237" t="s">
        <v>19</v>
      </c>
      <c r="F1901" s="238" t="s">
        <v>2034</v>
      </c>
      <c r="G1901" s="236"/>
      <c r="H1901" s="239">
        <v>12.600000000000001</v>
      </c>
      <c r="I1901" s="240"/>
      <c r="J1901" s="236"/>
      <c r="K1901" s="236"/>
      <c r="L1901" s="241"/>
      <c r="M1901" s="242"/>
      <c r="N1901" s="243"/>
      <c r="O1901" s="243"/>
      <c r="P1901" s="243"/>
      <c r="Q1901" s="243"/>
      <c r="R1901" s="243"/>
      <c r="S1901" s="243"/>
      <c r="T1901" s="24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45" t="s">
        <v>186</v>
      </c>
      <c r="AU1901" s="245" t="s">
        <v>78</v>
      </c>
      <c r="AV1901" s="14" t="s">
        <v>78</v>
      </c>
      <c r="AW1901" s="14" t="s">
        <v>188</v>
      </c>
      <c r="AX1901" s="14" t="s">
        <v>68</v>
      </c>
      <c r="AY1901" s="245" t="s">
        <v>175</v>
      </c>
    </row>
    <row r="1902" s="15" customFormat="1">
      <c r="A1902" s="15"/>
      <c r="B1902" s="246"/>
      <c r="C1902" s="247"/>
      <c r="D1902" s="226" t="s">
        <v>186</v>
      </c>
      <c r="E1902" s="248" t="s">
        <v>19</v>
      </c>
      <c r="F1902" s="249" t="s">
        <v>191</v>
      </c>
      <c r="G1902" s="247"/>
      <c r="H1902" s="250">
        <v>12.600000000000001</v>
      </c>
      <c r="I1902" s="251"/>
      <c r="J1902" s="247"/>
      <c r="K1902" s="247"/>
      <c r="L1902" s="252"/>
      <c r="M1902" s="253"/>
      <c r="N1902" s="254"/>
      <c r="O1902" s="254"/>
      <c r="P1902" s="254"/>
      <c r="Q1902" s="254"/>
      <c r="R1902" s="254"/>
      <c r="S1902" s="254"/>
      <c r="T1902" s="255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56" t="s">
        <v>186</v>
      </c>
      <c r="AU1902" s="256" t="s">
        <v>78</v>
      </c>
      <c r="AV1902" s="15" t="s">
        <v>182</v>
      </c>
      <c r="AW1902" s="15" t="s">
        <v>188</v>
      </c>
      <c r="AX1902" s="15" t="s">
        <v>76</v>
      </c>
      <c r="AY1902" s="256" t="s">
        <v>175</v>
      </c>
    </row>
    <row r="1903" s="2" customFormat="1" ht="24.15" customHeight="1">
      <c r="A1903" s="40"/>
      <c r="B1903" s="41"/>
      <c r="C1903" s="206" t="s">
        <v>2035</v>
      </c>
      <c r="D1903" s="206" t="s">
        <v>177</v>
      </c>
      <c r="E1903" s="207" t="s">
        <v>2036</v>
      </c>
      <c r="F1903" s="208" t="s">
        <v>2037</v>
      </c>
      <c r="G1903" s="209" t="s">
        <v>402</v>
      </c>
      <c r="H1903" s="210">
        <v>4.2000000000000002</v>
      </c>
      <c r="I1903" s="211"/>
      <c r="J1903" s="212">
        <f>ROUND(I1903*H1903,2)</f>
        <v>0</v>
      </c>
      <c r="K1903" s="208" t="s">
        <v>19</v>
      </c>
      <c r="L1903" s="46"/>
      <c r="M1903" s="213" t="s">
        <v>19</v>
      </c>
      <c r="N1903" s="214" t="s">
        <v>39</v>
      </c>
      <c r="O1903" s="86"/>
      <c r="P1903" s="215">
        <f>O1903*H1903</f>
        <v>0</v>
      </c>
      <c r="Q1903" s="215">
        <v>0</v>
      </c>
      <c r="R1903" s="215">
        <f>Q1903*H1903</f>
        <v>0</v>
      </c>
      <c r="S1903" s="215">
        <v>0</v>
      </c>
      <c r="T1903" s="216">
        <f>S1903*H1903</f>
        <v>0</v>
      </c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R1903" s="217" t="s">
        <v>297</v>
      </c>
      <c r="AT1903" s="217" t="s">
        <v>177</v>
      </c>
      <c r="AU1903" s="217" t="s">
        <v>78</v>
      </c>
      <c r="AY1903" s="19" t="s">
        <v>175</v>
      </c>
      <c r="BE1903" s="218">
        <f>IF(N1903="základní",J1903,0)</f>
        <v>0</v>
      </c>
      <c r="BF1903" s="218">
        <f>IF(N1903="snížená",J1903,0)</f>
        <v>0</v>
      </c>
      <c r="BG1903" s="218">
        <f>IF(N1903="zákl. přenesená",J1903,0)</f>
        <v>0</v>
      </c>
      <c r="BH1903" s="218">
        <f>IF(N1903="sníž. přenesená",J1903,0)</f>
        <v>0</v>
      </c>
      <c r="BI1903" s="218">
        <f>IF(N1903="nulová",J1903,0)</f>
        <v>0</v>
      </c>
      <c r="BJ1903" s="19" t="s">
        <v>76</v>
      </c>
      <c r="BK1903" s="218">
        <f>ROUND(I1903*H1903,2)</f>
        <v>0</v>
      </c>
      <c r="BL1903" s="19" t="s">
        <v>297</v>
      </c>
      <c r="BM1903" s="217" t="s">
        <v>2038</v>
      </c>
    </row>
    <row r="1904" s="13" customFormat="1">
      <c r="A1904" s="13"/>
      <c r="B1904" s="224"/>
      <c r="C1904" s="225"/>
      <c r="D1904" s="226" t="s">
        <v>186</v>
      </c>
      <c r="E1904" s="227" t="s">
        <v>19</v>
      </c>
      <c r="F1904" s="228" t="s">
        <v>2013</v>
      </c>
      <c r="G1904" s="225"/>
      <c r="H1904" s="227" t="s">
        <v>19</v>
      </c>
      <c r="I1904" s="229"/>
      <c r="J1904" s="225"/>
      <c r="K1904" s="225"/>
      <c r="L1904" s="230"/>
      <c r="M1904" s="231"/>
      <c r="N1904" s="232"/>
      <c r="O1904" s="232"/>
      <c r="P1904" s="232"/>
      <c r="Q1904" s="232"/>
      <c r="R1904" s="232"/>
      <c r="S1904" s="232"/>
      <c r="T1904" s="23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34" t="s">
        <v>186</v>
      </c>
      <c r="AU1904" s="234" t="s">
        <v>78</v>
      </c>
      <c r="AV1904" s="13" t="s">
        <v>76</v>
      </c>
      <c r="AW1904" s="13" t="s">
        <v>188</v>
      </c>
      <c r="AX1904" s="13" t="s">
        <v>68</v>
      </c>
      <c r="AY1904" s="234" t="s">
        <v>175</v>
      </c>
    </row>
    <row r="1905" s="13" customFormat="1">
      <c r="A1905" s="13"/>
      <c r="B1905" s="224"/>
      <c r="C1905" s="225"/>
      <c r="D1905" s="226" t="s">
        <v>186</v>
      </c>
      <c r="E1905" s="227" t="s">
        <v>19</v>
      </c>
      <c r="F1905" s="228" t="s">
        <v>2014</v>
      </c>
      <c r="G1905" s="225"/>
      <c r="H1905" s="227" t="s">
        <v>19</v>
      </c>
      <c r="I1905" s="229"/>
      <c r="J1905" s="225"/>
      <c r="K1905" s="225"/>
      <c r="L1905" s="230"/>
      <c r="M1905" s="231"/>
      <c r="N1905" s="232"/>
      <c r="O1905" s="232"/>
      <c r="P1905" s="232"/>
      <c r="Q1905" s="232"/>
      <c r="R1905" s="232"/>
      <c r="S1905" s="232"/>
      <c r="T1905" s="23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34" t="s">
        <v>186</v>
      </c>
      <c r="AU1905" s="234" t="s">
        <v>78</v>
      </c>
      <c r="AV1905" s="13" t="s">
        <v>76</v>
      </c>
      <c r="AW1905" s="13" t="s">
        <v>188</v>
      </c>
      <c r="AX1905" s="13" t="s">
        <v>68</v>
      </c>
      <c r="AY1905" s="234" t="s">
        <v>175</v>
      </c>
    </row>
    <row r="1906" s="13" customFormat="1">
      <c r="A1906" s="13"/>
      <c r="B1906" s="224"/>
      <c r="C1906" s="225"/>
      <c r="D1906" s="226" t="s">
        <v>186</v>
      </c>
      <c r="E1906" s="227" t="s">
        <v>19</v>
      </c>
      <c r="F1906" s="228" t="s">
        <v>2015</v>
      </c>
      <c r="G1906" s="225"/>
      <c r="H1906" s="227" t="s">
        <v>19</v>
      </c>
      <c r="I1906" s="229"/>
      <c r="J1906" s="225"/>
      <c r="K1906" s="225"/>
      <c r="L1906" s="230"/>
      <c r="M1906" s="231"/>
      <c r="N1906" s="232"/>
      <c r="O1906" s="232"/>
      <c r="P1906" s="232"/>
      <c r="Q1906" s="232"/>
      <c r="R1906" s="232"/>
      <c r="S1906" s="232"/>
      <c r="T1906" s="23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34" t="s">
        <v>186</v>
      </c>
      <c r="AU1906" s="234" t="s">
        <v>78</v>
      </c>
      <c r="AV1906" s="13" t="s">
        <v>76</v>
      </c>
      <c r="AW1906" s="13" t="s">
        <v>188</v>
      </c>
      <c r="AX1906" s="13" t="s">
        <v>68</v>
      </c>
      <c r="AY1906" s="234" t="s">
        <v>175</v>
      </c>
    </row>
    <row r="1907" s="13" customFormat="1">
      <c r="A1907" s="13"/>
      <c r="B1907" s="224"/>
      <c r="C1907" s="225"/>
      <c r="D1907" s="226" t="s">
        <v>186</v>
      </c>
      <c r="E1907" s="227" t="s">
        <v>19</v>
      </c>
      <c r="F1907" s="228" t="s">
        <v>189</v>
      </c>
      <c r="G1907" s="225"/>
      <c r="H1907" s="227" t="s">
        <v>19</v>
      </c>
      <c r="I1907" s="229"/>
      <c r="J1907" s="225"/>
      <c r="K1907" s="225"/>
      <c r="L1907" s="230"/>
      <c r="M1907" s="231"/>
      <c r="N1907" s="232"/>
      <c r="O1907" s="232"/>
      <c r="P1907" s="232"/>
      <c r="Q1907" s="232"/>
      <c r="R1907" s="232"/>
      <c r="S1907" s="232"/>
      <c r="T1907" s="23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34" t="s">
        <v>186</v>
      </c>
      <c r="AU1907" s="234" t="s">
        <v>78</v>
      </c>
      <c r="AV1907" s="13" t="s">
        <v>76</v>
      </c>
      <c r="AW1907" s="13" t="s">
        <v>188</v>
      </c>
      <c r="AX1907" s="13" t="s">
        <v>68</v>
      </c>
      <c r="AY1907" s="234" t="s">
        <v>175</v>
      </c>
    </row>
    <row r="1908" s="14" customFormat="1">
      <c r="A1908" s="14"/>
      <c r="B1908" s="235"/>
      <c r="C1908" s="236"/>
      <c r="D1908" s="226" t="s">
        <v>186</v>
      </c>
      <c r="E1908" s="237" t="s">
        <v>19</v>
      </c>
      <c r="F1908" s="238" t="s">
        <v>2039</v>
      </c>
      <c r="G1908" s="236"/>
      <c r="H1908" s="239">
        <v>4.2000000000000002</v>
      </c>
      <c r="I1908" s="240"/>
      <c r="J1908" s="236"/>
      <c r="K1908" s="236"/>
      <c r="L1908" s="241"/>
      <c r="M1908" s="242"/>
      <c r="N1908" s="243"/>
      <c r="O1908" s="243"/>
      <c r="P1908" s="243"/>
      <c r="Q1908" s="243"/>
      <c r="R1908" s="243"/>
      <c r="S1908" s="243"/>
      <c r="T1908" s="24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45" t="s">
        <v>186</v>
      </c>
      <c r="AU1908" s="245" t="s">
        <v>78</v>
      </c>
      <c r="AV1908" s="14" t="s">
        <v>78</v>
      </c>
      <c r="AW1908" s="14" t="s">
        <v>188</v>
      </c>
      <c r="AX1908" s="14" t="s">
        <v>68</v>
      </c>
      <c r="AY1908" s="245" t="s">
        <v>175</v>
      </c>
    </row>
    <row r="1909" s="15" customFormat="1">
      <c r="A1909" s="15"/>
      <c r="B1909" s="246"/>
      <c r="C1909" s="247"/>
      <c r="D1909" s="226" t="s">
        <v>186</v>
      </c>
      <c r="E1909" s="248" t="s">
        <v>19</v>
      </c>
      <c r="F1909" s="249" t="s">
        <v>191</v>
      </c>
      <c r="G1909" s="247"/>
      <c r="H1909" s="250">
        <v>4.2000000000000002</v>
      </c>
      <c r="I1909" s="251"/>
      <c r="J1909" s="247"/>
      <c r="K1909" s="247"/>
      <c r="L1909" s="252"/>
      <c r="M1909" s="253"/>
      <c r="N1909" s="254"/>
      <c r="O1909" s="254"/>
      <c r="P1909" s="254"/>
      <c r="Q1909" s="254"/>
      <c r="R1909" s="254"/>
      <c r="S1909" s="254"/>
      <c r="T1909" s="255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56" t="s">
        <v>186</v>
      </c>
      <c r="AU1909" s="256" t="s">
        <v>78</v>
      </c>
      <c r="AV1909" s="15" t="s">
        <v>182</v>
      </c>
      <c r="AW1909" s="15" t="s">
        <v>188</v>
      </c>
      <c r="AX1909" s="15" t="s">
        <v>76</v>
      </c>
      <c r="AY1909" s="256" t="s">
        <v>175</v>
      </c>
    </row>
    <row r="1910" s="2" customFormat="1" ht="24.15" customHeight="1">
      <c r="A1910" s="40"/>
      <c r="B1910" s="41"/>
      <c r="C1910" s="206" t="s">
        <v>2040</v>
      </c>
      <c r="D1910" s="206" t="s">
        <v>177</v>
      </c>
      <c r="E1910" s="207" t="s">
        <v>2041</v>
      </c>
      <c r="F1910" s="208" t="s">
        <v>2042</v>
      </c>
      <c r="G1910" s="209" t="s">
        <v>402</v>
      </c>
      <c r="H1910" s="210">
        <v>110.25</v>
      </c>
      <c r="I1910" s="211"/>
      <c r="J1910" s="212">
        <f>ROUND(I1910*H1910,2)</f>
        <v>0</v>
      </c>
      <c r="K1910" s="208" t="s">
        <v>19</v>
      </c>
      <c r="L1910" s="46"/>
      <c r="M1910" s="213" t="s">
        <v>19</v>
      </c>
      <c r="N1910" s="214" t="s">
        <v>39</v>
      </c>
      <c r="O1910" s="86"/>
      <c r="P1910" s="215">
        <f>O1910*H1910</f>
        <v>0</v>
      </c>
      <c r="Q1910" s="215">
        <v>0</v>
      </c>
      <c r="R1910" s="215">
        <f>Q1910*H1910</f>
        <v>0</v>
      </c>
      <c r="S1910" s="215">
        <v>0</v>
      </c>
      <c r="T1910" s="216">
        <f>S1910*H1910</f>
        <v>0</v>
      </c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R1910" s="217" t="s">
        <v>297</v>
      </c>
      <c r="AT1910" s="217" t="s">
        <v>177</v>
      </c>
      <c r="AU1910" s="217" t="s">
        <v>78</v>
      </c>
      <c r="AY1910" s="19" t="s">
        <v>175</v>
      </c>
      <c r="BE1910" s="218">
        <f>IF(N1910="základní",J1910,0)</f>
        <v>0</v>
      </c>
      <c r="BF1910" s="218">
        <f>IF(N1910="snížená",J1910,0)</f>
        <v>0</v>
      </c>
      <c r="BG1910" s="218">
        <f>IF(N1910="zákl. přenesená",J1910,0)</f>
        <v>0</v>
      </c>
      <c r="BH1910" s="218">
        <f>IF(N1910="sníž. přenesená",J1910,0)</f>
        <v>0</v>
      </c>
      <c r="BI1910" s="218">
        <f>IF(N1910="nulová",J1910,0)</f>
        <v>0</v>
      </c>
      <c r="BJ1910" s="19" t="s">
        <v>76</v>
      </c>
      <c r="BK1910" s="218">
        <f>ROUND(I1910*H1910,2)</f>
        <v>0</v>
      </c>
      <c r="BL1910" s="19" t="s">
        <v>297</v>
      </c>
      <c r="BM1910" s="217" t="s">
        <v>2043</v>
      </c>
    </row>
    <row r="1911" s="13" customFormat="1">
      <c r="A1911" s="13"/>
      <c r="B1911" s="224"/>
      <c r="C1911" s="225"/>
      <c r="D1911" s="226" t="s">
        <v>186</v>
      </c>
      <c r="E1911" s="227" t="s">
        <v>19</v>
      </c>
      <c r="F1911" s="228" t="s">
        <v>2013</v>
      </c>
      <c r="G1911" s="225"/>
      <c r="H1911" s="227" t="s">
        <v>19</v>
      </c>
      <c r="I1911" s="229"/>
      <c r="J1911" s="225"/>
      <c r="K1911" s="225"/>
      <c r="L1911" s="230"/>
      <c r="M1911" s="231"/>
      <c r="N1911" s="232"/>
      <c r="O1911" s="232"/>
      <c r="P1911" s="232"/>
      <c r="Q1911" s="232"/>
      <c r="R1911" s="232"/>
      <c r="S1911" s="232"/>
      <c r="T1911" s="23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34" t="s">
        <v>186</v>
      </c>
      <c r="AU1911" s="234" t="s">
        <v>78</v>
      </c>
      <c r="AV1911" s="13" t="s">
        <v>76</v>
      </c>
      <c r="AW1911" s="13" t="s">
        <v>188</v>
      </c>
      <c r="AX1911" s="13" t="s">
        <v>68</v>
      </c>
      <c r="AY1911" s="234" t="s">
        <v>175</v>
      </c>
    </row>
    <row r="1912" s="13" customFormat="1">
      <c r="A1912" s="13"/>
      <c r="B1912" s="224"/>
      <c r="C1912" s="225"/>
      <c r="D1912" s="226" t="s">
        <v>186</v>
      </c>
      <c r="E1912" s="227" t="s">
        <v>19</v>
      </c>
      <c r="F1912" s="228" t="s">
        <v>2014</v>
      </c>
      <c r="G1912" s="225"/>
      <c r="H1912" s="227" t="s">
        <v>19</v>
      </c>
      <c r="I1912" s="229"/>
      <c r="J1912" s="225"/>
      <c r="K1912" s="225"/>
      <c r="L1912" s="230"/>
      <c r="M1912" s="231"/>
      <c r="N1912" s="232"/>
      <c r="O1912" s="232"/>
      <c r="P1912" s="232"/>
      <c r="Q1912" s="232"/>
      <c r="R1912" s="232"/>
      <c r="S1912" s="232"/>
      <c r="T1912" s="23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34" t="s">
        <v>186</v>
      </c>
      <c r="AU1912" s="234" t="s">
        <v>78</v>
      </c>
      <c r="AV1912" s="13" t="s">
        <v>76</v>
      </c>
      <c r="AW1912" s="13" t="s">
        <v>188</v>
      </c>
      <c r="AX1912" s="13" t="s">
        <v>68</v>
      </c>
      <c r="AY1912" s="234" t="s">
        <v>175</v>
      </c>
    </row>
    <row r="1913" s="13" customFormat="1">
      <c r="A1913" s="13"/>
      <c r="B1913" s="224"/>
      <c r="C1913" s="225"/>
      <c r="D1913" s="226" t="s">
        <v>186</v>
      </c>
      <c r="E1913" s="227" t="s">
        <v>19</v>
      </c>
      <c r="F1913" s="228" t="s">
        <v>2015</v>
      </c>
      <c r="G1913" s="225"/>
      <c r="H1913" s="227" t="s">
        <v>19</v>
      </c>
      <c r="I1913" s="229"/>
      <c r="J1913" s="225"/>
      <c r="K1913" s="225"/>
      <c r="L1913" s="230"/>
      <c r="M1913" s="231"/>
      <c r="N1913" s="232"/>
      <c r="O1913" s="232"/>
      <c r="P1913" s="232"/>
      <c r="Q1913" s="232"/>
      <c r="R1913" s="232"/>
      <c r="S1913" s="232"/>
      <c r="T1913" s="23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34" t="s">
        <v>186</v>
      </c>
      <c r="AU1913" s="234" t="s">
        <v>78</v>
      </c>
      <c r="AV1913" s="13" t="s">
        <v>76</v>
      </c>
      <c r="AW1913" s="13" t="s">
        <v>188</v>
      </c>
      <c r="AX1913" s="13" t="s">
        <v>68</v>
      </c>
      <c r="AY1913" s="234" t="s">
        <v>175</v>
      </c>
    </row>
    <row r="1914" s="13" customFormat="1">
      <c r="A1914" s="13"/>
      <c r="B1914" s="224"/>
      <c r="C1914" s="225"/>
      <c r="D1914" s="226" t="s">
        <v>186</v>
      </c>
      <c r="E1914" s="227" t="s">
        <v>19</v>
      </c>
      <c r="F1914" s="228" t="s">
        <v>189</v>
      </c>
      <c r="G1914" s="225"/>
      <c r="H1914" s="227" t="s">
        <v>19</v>
      </c>
      <c r="I1914" s="229"/>
      <c r="J1914" s="225"/>
      <c r="K1914" s="225"/>
      <c r="L1914" s="230"/>
      <c r="M1914" s="231"/>
      <c r="N1914" s="232"/>
      <c r="O1914" s="232"/>
      <c r="P1914" s="232"/>
      <c r="Q1914" s="232"/>
      <c r="R1914" s="232"/>
      <c r="S1914" s="232"/>
      <c r="T1914" s="23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34" t="s">
        <v>186</v>
      </c>
      <c r="AU1914" s="234" t="s">
        <v>78</v>
      </c>
      <c r="AV1914" s="13" t="s">
        <v>76</v>
      </c>
      <c r="AW1914" s="13" t="s">
        <v>188</v>
      </c>
      <c r="AX1914" s="13" t="s">
        <v>68</v>
      </c>
      <c r="AY1914" s="234" t="s">
        <v>175</v>
      </c>
    </row>
    <row r="1915" s="14" customFormat="1">
      <c r="A1915" s="14"/>
      <c r="B1915" s="235"/>
      <c r="C1915" s="236"/>
      <c r="D1915" s="226" t="s">
        <v>186</v>
      </c>
      <c r="E1915" s="237" t="s">
        <v>19</v>
      </c>
      <c r="F1915" s="238" t="s">
        <v>2044</v>
      </c>
      <c r="G1915" s="236"/>
      <c r="H1915" s="239">
        <v>110.25</v>
      </c>
      <c r="I1915" s="240"/>
      <c r="J1915" s="236"/>
      <c r="K1915" s="236"/>
      <c r="L1915" s="241"/>
      <c r="M1915" s="242"/>
      <c r="N1915" s="243"/>
      <c r="O1915" s="243"/>
      <c r="P1915" s="243"/>
      <c r="Q1915" s="243"/>
      <c r="R1915" s="243"/>
      <c r="S1915" s="243"/>
      <c r="T1915" s="24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45" t="s">
        <v>186</v>
      </c>
      <c r="AU1915" s="245" t="s">
        <v>78</v>
      </c>
      <c r="AV1915" s="14" t="s">
        <v>78</v>
      </c>
      <c r="AW1915" s="14" t="s">
        <v>188</v>
      </c>
      <c r="AX1915" s="14" t="s">
        <v>68</v>
      </c>
      <c r="AY1915" s="245" t="s">
        <v>175</v>
      </c>
    </row>
    <row r="1916" s="15" customFormat="1">
      <c r="A1916" s="15"/>
      <c r="B1916" s="246"/>
      <c r="C1916" s="247"/>
      <c r="D1916" s="226" t="s">
        <v>186</v>
      </c>
      <c r="E1916" s="248" t="s">
        <v>19</v>
      </c>
      <c r="F1916" s="249" t="s">
        <v>191</v>
      </c>
      <c r="G1916" s="247"/>
      <c r="H1916" s="250">
        <v>110.25</v>
      </c>
      <c r="I1916" s="251"/>
      <c r="J1916" s="247"/>
      <c r="K1916" s="247"/>
      <c r="L1916" s="252"/>
      <c r="M1916" s="253"/>
      <c r="N1916" s="254"/>
      <c r="O1916" s="254"/>
      <c r="P1916" s="254"/>
      <c r="Q1916" s="254"/>
      <c r="R1916" s="254"/>
      <c r="S1916" s="254"/>
      <c r="T1916" s="255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T1916" s="256" t="s">
        <v>186</v>
      </c>
      <c r="AU1916" s="256" t="s">
        <v>78</v>
      </c>
      <c r="AV1916" s="15" t="s">
        <v>182</v>
      </c>
      <c r="AW1916" s="15" t="s">
        <v>188</v>
      </c>
      <c r="AX1916" s="15" t="s">
        <v>76</v>
      </c>
      <c r="AY1916" s="256" t="s">
        <v>175</v>
      </c>
    </row>
    <row r="1917" s="2" customFormat="1" ht="24.15" customHeight="1">
      <c r="A1917" s="40"/>
      <c r="B1917" s="41"/>
      <c r="C1917" s="206" t="s">
        <v>2045</v>
      </c>
      <c r="D1917" s="206" t="s">
        <v>177</v>
      </c>
      <c r="E1917" s="207" t="s">
        <v>2046</v>
      </c>
      <c r="F1917" s="208" t="s">
        <v>2047</v>
      </c>
      <c r="G1917" s="209" t="s">
        <v>402</v>
      </c>
      <c r="H1917" s="210">
        <v>110.25</v>
      </c>
      <c r="I1917" s="211"/>
      <c r="J1917" s="212">
        <f>ROUND(I1917*H1917,2)</f>
        <v>0</v>
      </c>
      <c r="K1917" s="208" t="s">
        <v>19</v>
      </c>
      <c r="L1917" s="46"/>
      <c r="M1917" s="213" t="s">
        <v>19</v>
      </c>
      <c r="N1917" s="214" t="s">
        <v>39</v>
      </c>
      <c r="O1917" s="86"/>
      <c r="P1917" s="215">
        <f>O1917*H1917</f>
        <v>0</v>
      </c>
      <c r="Q1917" s="215">
        <v>0</v>
      </c>
      <c r="R1917" s="215">
        <f>Q1917*H1917</f>
        <v>0</v>
      </c>
      <c r="S1917" s="215">
        <v>0</v>
      </c>
      <c r="T1917" s="216">
        <f>S1917*H1917</f>
        <v>0</v>
      </c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R1917" s="217" t="s">
        <v>297</v>
      </c>
      <c r="AT1917" s="217" t="s">
        <v>177</v>
      </c>
      <c r="AU1917" s="217" t="s">
        <v>78</v>
      </c>
      <c r="AY1917" s="19" t="s">
        <v>175</v>
      </c>
      <c r="BE1917" s="218">
        <f>IF(N1917="základní",J1917,0)</f>
        <v>0</v>
      </c>
      <c r="BF1917" s="218">
        <f>IF(N1917="snížená",J1917,0)</f>
        <v>0</v>
      </c>
      <c r="BG1917" s="218">
        <f>IF(N1917="zákl. přenesená",J1917,0)</f>
        <v>0</v>
      </c>
      <c r="BH1917" s="218">
        <f>IF(N1917="sníž. přenesená",J1917,0)</f>
        <v>0</v>
      </c>
      <c r="BI1917" s="218">
        <f>IF(N1917="nulová",J1917,0)</f>
        <v>0</v>
      </c>
      <c r="BJ1917" s="19" t="s">
        <v>76</v>
      </c>
      <c r="BK1917" s="218">
        <f>ROUND(I1917*H1917,2)</f>
        <v>0</v>
      </c>
      <c r="BL1917" s="19" t="s">
        <v>297</v>
      </c>
      <c r="BM1917" s="217" t="s">
        <v>2048</v>
      </c>
    </row>
    <row r="1918" s="13" customFormat="1">
      <c r="A1918" s="13"/>
      <c r="B1918" s="224"/>
      <c r="C1918" s="225"/>
      <c r="D1918" s="226" t="s">
        <v>186</v>
      </c>
      <c r="E1918" s="227" t="s">
        <v>19</v>
      </c>
      <c r="F1918" s="228" t="s">
        <v>2013</v>
      </c>
      <c r="G1918" s="225"/>
      <c r="H1918" s="227" t="s">
        <v>19</v>
      </c>
      <c r="I1918" s="229"/>
      <c r="J1918" s="225"/>
      <c r="K1918" s="225"/>
      <c r="L1918" s="230"/>
      <c r="M1918" s="231"/>
      <c r="N1918" s="232"/>
      <c r="O1918" s="232"/>
      <c r="P1918" s="232"/>
      <c r="Q1918" s="232"/>
      <c r="R1918" s="232"/>
      <c r="S1918" s="232"/>
      <c r="T1918" s="23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34" t="s">
        <v>186</v>
      </c>
      <c r="AU1918" s="234" t="s">
        <v>78</v>
      </c>
      <c r="AV1918" s="13" t="s">
        <v>76</v>
      </c>
      <c r="AW1918" s="13" t="s">
        <v>188</v>
      </c>
      <c r="AX1918" s="13" t="s">
        <v>68</v>
      </c>
      <c r="AY1918" s="234" t="s">
        <v>175</v>
      </c>
    </row>
    <row r="1919" s="13" customFormat="1">
      <c r="A1919" s="13"/>
      <c r="B1919" s="224"/>
      <c r="C1919" s="225"/>
      <c r="D1919" s="226" t="s">
        <v>186</v>
      </c>
      <c r="E1919" s="227" t="s">
        <v>19</v>
      </c>
      <c r="F1919" s="228" t="s">
        <v>2014</v>
      </c>
      <c r="G1919" s="225"/>
      <c r="H1919" s="227" t="s">
        <v>19</v>
      </c>
      <c r="I1919" s="229"/>
      <c r="J1919" s="225"/>
      <c r="K1919" s="225"/>
      <c r="L1919" s="230"/>
      <c r="M1919" s="231"/>
      <c r="N1919" s="232"/>
      <c r="O1919" s="232"/>
      <c r="P1919" s="232"/>
      <c r="Q1919" s="232"/>
      <c r="R1919" s="232"/>
      <c r="S1919" s="232"/>
      <c r="T1919" s="23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34" t="s">
        <v>186</v>
      </c>
      <c r="AU1919" s="234" t="s">
        <v>78</v>
      </c>
      <c r="AV1919" s="13" t="s">
        <v>76</v>
      </c>
      <c r="AW1919" s="13" t="s">
        <v>188</v>
      </c>
      <c r="AX1919" s="13" t="s">
        <v>68</v>
      </c>
      <c r="AY1919" s="234" t="s">
        <v>175</v>
      </c>
    </row>
    <row r="1920" s="13" customFormat="1">
      <c r="A1920" s="13"/>
      <c r="B1920" s="224"/>
      <c r="C1920" s="225"/>
      <c r="D1920" s="226" t="s">
        <v>186</v>
      </c>
      <c r="E1920" s="227" t="s">
        <v>19</v>
      </c>
      <c r="F1920" s="228" t="s">
        <v>2015</v>
      </c>
      <c r="G1920" s="225"/>
      <c r="H1920" s="227" t="s">
        <v>19</v>
      </c>
      <c r="I1920" s="229"/>
      <c r="J1920" s="225"/>
      <c r="K1920" s="225"/>
      <c r="L1920" s="230"/>
      <c r="M1920" s="231"/>
      <c r="N1920" s="232"/>
      <c r="O1920" s="232"/>
      <c r="P1920" s="232"/>
      <c r="Q1920" s="232"/>
      <c r="R1920" s="232"/>
      <c r="S1920" s="232"/>
      <c r="T1920" s="23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34" t="s">
        <v>186</v>
      </c>
      <c r="AU1920" s="234" t="s">
        <v>78</v>
      </c>
      <c r="AV1920" s="13" t="s">
        <v>76</v>
      </c>
      <c r="AW1920" s="13" t="s">
        <v>188</v>
      </c>
      <c r="AX1920" s="13" t="s">
        <v>68</v>
      </c>
      <c r="AY1920" s="234" t="s">
        <v>175</v>
      </c>
    </row>
    <row r="1921" s="13" customFormat="1">
      <c r="A1921" s="13"/>
      <c r="B1921" s="224"/>
      <c r="C1921" s="225"/>
      <c r="D1921" s="226" t="s">
        <v>186</v>
      </c>
      <c r="E1921" s="227" t="s">
        <v>19</v>
      </c>
      <c r="F1921" s="228" t="s">
        <v>189</v>
      </c>
      <c r="G1921" s="225"/>
      <c r="H1921" s="227" t="s">
        <v>19</v>
      </c>
      <c r="I1921" s="229"/>
      <c r="J1921" s="225"/>
      <c r="K1921" s="225"/>
      <c r="L1921" s="230"/>
      <c r="M1921" s="231"/>
      <c r="N1921" s="232"/>
      <c r="O1921" s="232"/>
      <c r="P1921" s="232"/>
      <c r="Q1921" s="232"/>
      <c r="R1921" s="232"/>
      <c r="S1921" s="232"/>
      <c r="T1921" s="23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4" t="s">
        <v>186</v>
      </c>
      <c r="AU1921" s="234" t="s">
        <v>78</v>
      </c>
      <c r="AV1921" s="13" t="s">
        <v>76</v>
      </c>
      <c r="AW1921" s="13" t="s">
        <v>188</v>
      </c>
      <c r="AX1921" s="13" t="s">
        <v>68</v>
      </c>
      <c r="AY1921" s="234" t="s">
        <v>175</v>
      </c>
    </row>
    <row r="1922" s="14" customFormat="1">
      <c r="A1922" s="14"/>
      <c r="B1922" s="235"/>
      <c r="C1922" s="236"/>
      <c r="D1922" s="226" t="s">
        <v>186</v>
      </c>
      <c r="E1922" s="237" t="s">
        <v>19</v>
      </c>
      <c r="F1922" s="238" t="s">
        <v>2044</v>
      </c>
      <c r="G1922" s="236"/>
      <c r="H1922" s="239">
        <v>110.25</v>
      </c>
      <c r="I1922" s="240"/>
      <c r="J1922" s="236"/>
      <c r="K1922" s="236"/>
      <c r="L1922" s="241"/>
      <c r="M1922" s="242"/>
      <c r="N1922" s="243"/>
      <c r="O1922" s="243"/>
      <c r="P1922" s="243"/>
      <c r="Q1922" s="243"/>
      <c r="R1922" s="243"/>
      <c r="S1922" s="243"/>
      <c r="T1922" s="24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45" t="s">
        <v>186</v>
      </c>
      <c r="AU1922" s="245" t="s">
        <v>78</v>
      </c>
      <c r="AV1922" s="14" t="s">
        <v>78</v>
      </c>
      <c r="AW1922" s="14" t="s">
        <v>188</v>
      </c>
      <c r="AX1922" s="14" t="s">
        <v>68</v>
      </c>
      <c r="AY1922" s="245" t="s">
        <v>175</v>
      </c>
    </row>
    <row r="1923" s="15" customFormat="1">
      <c r="A1923" s="15"/>
      <c r="B1923" s="246"/>
      <c r="C1923" s="247"/>
      <c r="D1923" s="226" t="s">
        <v>186</v>
      </c>
      <c r="E1923" s="248" t="s">
        <v>19</v>
      </c>
      <c r="F1923" s="249" t="s">
        <v>191</v>
      </c>
      <c r="G1923" s="247"/>
      <c r="H1923" s="250">
        <v>110.25</v>
      </c>
      <c r="I1923" s="251"/>
      <c r="J1923" s="247"/>
      <c r="K1923" s="247"/>
      <c r="L1923" s="252"/>
      <c r="M1923" s="253"/>
      <c r="N1923" s="254"/>
      <c r="O1923" s="254"/>
      <c r="P1923" s="254"/>
      <c r="Q1923" s="254"/>
      <c r="R1923" s="254"/>
      <c r="S1923" s="254"/>
      <c r="T1923" s="255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T1923" s="256" t="s">
        <v>186</v>
      </c>
      <c r="AU1923" s="256" t="s">
        <v>78</v>
      </c>
      <c r="AV1923" s="15" t="s">
        <v>182</v>
      </c>
      <c r="AW1923" s="15" t="s">
        <v>188</v>
      </c>
      <c r="AX1923" s="15" t="s">
        <v>76</v>
      </c>
      <c r="AY1923" s="256" t="s">
        <v>175</v>
      </c>
    </row>
    <row r="1924" s="2" customFormat="1" ht="24.15" customHeight="1">
      <c r="A1924" s="40"/>
      <c r="B1924" s="41"/>
      <c r="C1924" s="206" t="s">
        <v>2049</v>
      </c>
      <c r="D1924" s="206" t="s">
        <v>177</v>
      </c>
      <c r="E1924" s="207" t="s">
        <v>2050</v>
      </c>
      <c r="F1924" s="208" t="s">
        <v>2051</v>
      </c>
      <c r="G1924" s="209" t="s">
        <v>402</v>
      </c>
      <c r="H1924" s="210">
        <v>13.65</v>
      </c>
      <c r="I1924" s="211"/>
      <c r="J1924" s="212">
        <f>ROUND(I1924*H1924,2)</f>
        <v>0</v>
      </c>
      <c r="K1924" s="208" t="s">
        <v>19</v>
      </c>
      <c r="L1924" s="46"/>
      <c r="M1924" s="213" t="s">
        <v>19</v>
      </c>
      <c r="N1924" s="214" t="s">
        <v>39</v>
      </c>
      <c r="O1924" s="86"/>
      <c r="P1924" s="215">
        <f>O1924*H1924</f>
        <v>0</v>
      </c>
      <c r="Q1924" s="215">
        <v>0</v>
      </c>
      <c r="R1924" s="215">
        <f>Q1924*H1924</f>
        <v>0</v>
      </c>
      <c r="S1924" s="215">
        <v>0</v>
      </c>
      <c r="T1924" s="216">
        <f>S1924*H1924</f>
        <v>0</v>
      </c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R1924" s="217" t="s">
        <v>297</v>
      </c>
      <c r="AT1924" s="217" t="s">
        <v>177</v>
      </c>
      <c r="AU1924" s="217" t="s">
        <v>78</v>
      </c>
      <c r="AY1924" s="19" t="s">
        <v>175</v>
      </c>
      <c r="BE1924" s="218">
        <f>IF(N1924="základní",J1924,0)</f>
        <v>0</v>
      </c>
      <c r="BF1924" s="218">
        <f>IF(N1924="snížená",J1924,0)</f>
        <v>0</v>
      </c>
      <c r="BG1924" s="218">
        <f>IF(N1924="zákl. přenesená",J1924,0)</f>
        <v>0</v>
      </c>
      <c r="BH1924" s="218">
        <f>IF(N1924="sníž. přenesená",J1924,0)</f>
        <v>0</v>
      </c>
      <c r="BI1924" s="218">
        <f>IF(N1924="nulová",J1924,0)</f>
        <v>0</v>
      </c>
      <c r="BJ1924" s="19" t="s">
        <v>76</v>
      </c>
      <c r="BK1924" s="218">
        <f>ROUND(I1924*H1924,2)</f>
        <v>0</v>
      </c>
      <c r="BL1924" s="19" t="s">
        <v>297</v>
      </c>
      <c r="BM1924" s="217" t="s">
        <v>2052</v>
      </c>
    </row>
    <row r="1925" s="13" customFormat="1">
      <c r="A1925" s="13"/>
      <c r="B1925" s="224"/>
      <c r="C1925" s="225"/>
      <c r="D1925" s="226" t="s">
        <v>186</v>
      </c>
      <c r="E1925" s="227" t="s">
        <v>19</v>
      </c>
      <c r="F1925" s="228" t="s">
        <v>2013</v>
      </c>
      <c r="G1925" s="225"/>
      <c r="H1925" s="227" t="s">
        <v>19</v>
      </c>
      <c r="I1925" s="229"/>
      <c r="J1925" s="225"/>
      <c r="K1925" s="225"/>
      <c r="L1925" s="230"/>
      <c r="M1925" s="231"/>
      <c r="N1925" s="232"/>
      <c r="O1925" s="232"/>
      <c r="P1925" s="232"/>
      <c r="Q1925" s="232"/>
      <c r="R1925" s="232"/>
      <c r="S1925" s="232"/>
      <c r="T1925" s="23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34" t="s">
        <v>186</v>
      </c>
      <c r="AU1925" s="234" t="s">
        <v>78</v>
      </c>
      <c r="AV1925" s="13" t="s">
        <v>76</v>
      </c>
      <c r="AW1925" s="13" t="s">
        <v>188</v>
      </c>
      <c r="AX1925" s="13" t="s">
        <v>68</v>
      </c>
      <c r="AY1925" s="234" t="s">
        <v>175</v>
      </c>
    </row>
    <row r="1926" s="13" customFormat="1">
      <c r="A1926" s="13"/>
      <c r="B1926" s="224"/>
      <c r="C1926" s="225"/>
      <c r="D1926" s="226" t="s">
        <v>186</v>
      </c>
      <c r="E1926" s="227" t="s">
        <v>19</v>
      </c>
      <c r="F1926" s="228" t="s">
        <v>189</v>
      </c>
      <c r="G1926" s="225"/>
      <c r="H1926" s="227" t="s">
        <v>19</v>
      </c>
      <c r="I1926" s="229"/>
      <c r="J1926" s="225"/>
      <c r="K1926" s="225"/>
      <c r="L1926" s="230"/>
      <c r="M1926" s="231"/>
      <c r="N1926" s="232"/>
      <c r="O1926" s="232"/>
      <c r="P1926" s="232"/>
      <c r="Q1926" s="232"/>
      <c r="R1926" s="232"/>
      <c r="S1926" s="232"/>
      <c r="T1926" s="23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34" t="s">
        <v>186</v>
      </c>
      <c r="AU1926" s="234" t="s">
        <v>78</v>
      </c>
      <c r="AV1926" s="13" t="s">
        <v>76</v>
      </c>
      <c r="AW1926" s="13" t="s">
        <v>188</v>
      </c>
      <c r="AX1926" s="13" t="s">
        <v>68</v>
      </c>
      <c r="AY1926" s="234" t="s">
        <v>175</v>
      </c>
    </row>
    <row r="1927" s="14" customFormat="1">
      <c r="A1927" s="14"/>
      <c r="B1927" s="235"/>
      <c r="C1927" s="236"/>
      <c r="D1927" s="226" t="s">
        <v>186</v>
      </c>
      <c r="E1927" s="237" t="s">
        <v>19</v>
      </c>
      <c r="F1927" s="238" t="s">
        <v>2053</v>
      </c>
      <c r="G1927" s="236"/>
      <c r="H1927" s="239">
        <v>13.65</v>
      </c>
      <c r="I1927" s="240"/>
      <c r="J1927" s="236"/>
      <c r="K1927" s="236"/>
      <c r="L1927" s="241"/>
      <c r="M1927" s="242"/>
      <c r="N1927" s="243"/>
      <c r="O1927" s="243"/>
      <c r="P1927" s="243"/>
      <c r="Q1927" s="243"/>
      <c r="R1927" s="243"/>
      <c r="S1927" s="243"/>
      <c r="T1927" s="24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45" t="s">
        <v>186</v>
      </c>
      <c r="AU1927" s="245" t="s">
        <v>78</v>
      </c>
      <c r="AV1927" s="14" t="s">
        <v>78</v>
      </c>
      <c r="AW1927" s="14" t="s">
        <v>188</v>
      </c>
      <c r="AX1927" s="14" t="s">
        <v>68</v>
      </c>
      <c r="AY1927" s="245" t="s">
        <v>175</v>
      </c>
    </row>
    <row r="1928" s="15" customFormat="1">
      <c r="A1928" s="15"/>
      <c r="B1928" s="246"/>
      <c r="C1928" s="247"/>
      <c r="D1928" s="226" t="s">
        <v>186</v>
      </c>
      <c r="E1928" s="248" t="s">
        <v>19</v>
      </c>
      <c r="F1928" s="249" t="s">
        <v>191</v>
      </c>
      <c r="G1928" s="247"/>
      <c r="H1928" s="250">
        <v>13.65</v>
      </c>
      <c r="I1928" s="251"/>
      <c r="J1928" s="247"/>
      <c r="K1928" s="247"/>
      <c r="L1928" s="252"/>
      <c r="M1928" s="253"/>
      <c r="N1928" s="254"/>
      <c r="O1928" s="254"/>
      <c r="P1928" s="254"/>
      <c r="Q1928" s="254"/>
      <c r="R1928" s="254"/>
      <c r="S1928" s="254"/>
      <c r="T1928" s="255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56" t="s">
        <v>186</v>
      </c>
      <c r="AU1928" s="256" t="s">
        <v>78</v>
      </c>
      <c r="AV1928" s="15" t="s">
        <v>182</v>
      </c>
      <c r="AW1928" s="15" t="s">
        <v>188</v>
      </c>
      <c r="AX1928" s="15" t="s">
        <v>76</v>
      </c>
      <c r="AY1928" s="256" t="s">
        <v>175</v>
      </c>
    </row>
    <row r="1929" s="2" customFormat="1" ht="24.15" customHeight="1">
      <c r="A1929" s="40"/>
      <c r="B1929" s="41"/>
      <c r="C1929" s="206" t="s">
        <v>2054</v>
      </c>
      <c r="D1929" s="206" t="s">
        <v>177</v>
      </c>
      <c r="E1929" s="207" t="s">
        <v>2055</v>
      </c>
      <c r="F1929" s="208" t="s">
        <v>2056</v>
      </c>
      <c r="G1929" s="209" t="s">
        <v>402</v>
      </c>
      <c r="H1929" s="210">
        <v>12.6</v>
      </c>
      <c r="I1929" s="211"/>
      <c r="J1929" s="212">
        <f>ROUND(I1929*H1929,2)</f>
        <v>0</v>
      </c>
      <c r="K1929" s="208" t="s">
        <v>19</v>
      </c>
      <c r="L1929" s="46"/>
      <c r="M1929" s="213" t="s">
        <v>19</v>
      </c>
      <c r="N1929" s="214" t="s">
        <v>39</v>
      </c>
      <c r="O1929" s="86"/>
      <c r="P1929" s="215">
        <f>O1929*H1929</f>
        <v>0</v>
      </c>
      <c r="Q1929" s="215">
        <v>0</v>
      </c>
      <c r="R1929" s="215">
        <f>Q1929*H1929</f>
        <v>0</v>
      </c>
      <c r="S1929" s="215">
        <v>0</v>
      </c>
      <c r="T1929" s="216">
        <f>S1929*H1929</f>
        <v>0</v>
      </c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R1929" s="217" t="s">
        <v>297</v>
      </c>
      <c r="AT1929" s="217" t="s">
        <v>177</v>
      </c>
      <c r="AU1929" s="217" t="s">
        <v>78</v>
      </c>
      <c r="AY1929" s="19" t="s">
        <v>175</v>
      </c>
      <c r="BE1929" s="218">
        <f>IF(N1929="základní",J1929,0)</f>
        <v>0</v>
      </c>
      <c r="BF1929" s="218">
        <f>IF(N1929="snížená",J1929,0)</f>
        <v>0</v>
      </c>
      <c r="BG1929" s="218">
        <f>IF(N1929="zákl. přenesená",J1929,0)</f>
        <v>0</v>
      </c>
      <c r="BH1929" s="218">
        <f>IF(N1929="sníž. přenesená",J1929,0)</f>
        <v>0</v>
      </c>
      <c r="BI1929" s="218">
        <f>IF(N1929="nulová",J1929,0)</f>
        <v>0</v>
      </c>
      <c r="BJ1929" s="19" t="s">
        <v>76</v>
      </c>
      <c r="BK1929" s="218">
        <f>ROUND(I1929*H1929,2)</f>
        <v>0</v>
      </c>
      <c r="BL1929" s="19" t="s">
        <v>297</v>
      </c>
      <c r="BM1929" s="217" t="s">
        <v>2057</v>
      </c>
    </row>
    <row r="1930" s="13" customFormat="1">
      <c r="A1930" s="13"/>
      <c r="B1930" s="224"/>
      <c r="C1930" s="225"/>
      <c r="D1930" s="226" t="s">
        <v>186</v>
      </c>
      <c r="E1930" s="227" t="s">
        <v>19</v>
      </c>
      <c r="F1930" s="228" t="s">
        <v>2013</v>
      </c>
      <c r="G1930" s="225"/>
      <c r="H1930" s="227" t="s">
        <v>19</v>
      </c>
      <c r="I1930" s="229"/>
      <c r="J1930" s="225"/>
      <c r="K1930" s="225"/>
      <c r="L1930" s="230"/>
      <c r="M1930" s="231"/>
      <c r="N1930" s="232"/>
      <c r="O1930" s="232"/>
      <c r="P1930" s="232"/>
      <c r="Q1930" s="232"/>
      <c r="R1930" s="232"/>
      <c r="S1930" s="232"/>
      <c r="T1930" s="23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4" t="s">
        <v>186</v>
      </c>
      <c r="AU1930" s="234" t="s">
        <v>78</v>
      </c>
      <c r="AV1930" s="13" t="s">
        <v>76</v>
      </c>
      <c r="AW1930" s="13" t="s">
        <v>188</v>
      </c>
      <c r="AX1930" s="13" t="s">
        <v>68</v>
      </c>
      <c r="AY1930" s="234" t="s">
        <v>175</v>
      </c>
    </row>
    <row r="1931" s="13" customFormat="1">
      <c r="A1931" s="13"/>
      <c r="B1931" s="224"/>
      <c r="C1931" s="225"/>
      <c r="D1931" s="226" t="s">
        <v>186</v>
      </c>
      <c r="E1931" s="227" t="s">
        <v>19</v>
      </c>
      <c r="F1931" s="228" t="s">
        <v>2014</v>
      </c>
      <c r="G1931" s="225"/>
      <c r="H1931" s="227" t="s">
        <v>19</v>
      </c>
      <c r="I1931" s="229"/>
      <c r="J1931" s="225"/>
      <c r="K1931" s="225"/>
      <c r="L1931" s="230"/>
      <c r="M1931" s="231"/>
      <c r="N1931" s="232"/>
      <c r="O1931" s="232"/>
      <c r="P1931" s="232"/>
      <c r="Q1931" s="232"/>
      <c r="R1931" s="232"/>
      <c r="S1931" s="232"/>
      <c r="T1931" s="23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34" t="s">
        <v>186</v>
      </c>
      <c r="AU1931" s="234" t="s">
        <v>78</v>
      </c>
      <c r="AV1931" s="13" t="s">
        <v>76</v>
      </c>
      <c r="AW1931" s="13" t="s">
        <v>188</v>
      </c>
      <c r="AX1931" s="13" t="s">
        <v>68</v>
      </c>
      <c r="AY1931" s="234" t="s">
        <v>175</v>
      </c>
    </row>
    <row r="1932" s="13" customFormat="1">
      <c r="A1932" s="13"/>
      <c r="B1932" s="224"/>
      <c r="C1932" s="225"/>
      <c r="D1932" s="226" t="s">
        <v>186</v>
      </c>
      <c r="E1932" s="227" t="s">
        <v>19</v>
      </c>
      <c r="F1932" s="228" t="s">
        <v>2015</v>
      </c>
      <c r="G1932" s="225"/>
      <c r="H1932" s="227" t="s">
        <v>19</v>
      </c>
      <c r="I1932" s="229"/>
      <c r="J1932" s="225"/>
      <c r="K1932" s="225"/>
      <c r="L1932" s="230"/>
      <c r="M1932" s="231"/>
      <c r="N1932" s="232"/>
      <c r="O1932" s="232"/>
      <c r="P1932" s="232"/>
      <c r="Q1932" s="232"/>
      <c r="R1932" s="232"/>
      <c r="S1932" s="232"/>
      <c r="T1932" s="23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34" t="s">
        <v>186</v>
      </c>
      <c r="AU1932" s="234" t="s">
        <v>78</v>
      </c>
      <c r="AV1932" s="13" t="s">
        <v>76</v>
      </c>
      <c r="AW1932" s="13" t="s">
        <v>188</v>
      </c>
      <c r="AX1932" s="13" t="s">
        <v>68</v>
      </c>
      <c r="AY1932" s="234" t="s">
        <v>175</v>
      </c>
    </row>
    <row r="1933" s="13" customFormat="1">
      <c r="A1933" s="13"/>
      <c r="B1933" s="224"/>
      <c r="C1933" s="225"/>
      <c r="D1933" s="226" t="s">
        <v>186</v>
      </c>
      <c r="E1933" s="227" t="s">
        <v>19</v>
      </c>
      <c r="F1933" s="228" t="s">
        <v>189</v>
      </c>
      <c r="G1933" s="225"/>
      <c r="H1933" s="227" t="s">
        <v>19</v>
      </c>
      <c r="I1933" s="229"/>
      <c r="J1933" s="225"/>
      <c r="K1933" s="225"/>
      <c r="L1933" s="230"/>
      <c r="M1933" s="231"/>
      <c r="N1933" s="232"/>
      <c r="O1933" s="232"/>
      <c r="P1933" s="232"/>
      <c r="Q1933" s="232"/>
      <c r="R1933" s="232"/>
      <c r="S1933" s="232"/>
      <c r="T1933" s="23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34" t="s">
        <v>186</v>
      </c>
      <c r="AU1933" s="234" t="s">
        <v>78</v>
      </c>
      <c r="AV1933" s="13" t="s">
        <v>76</v>
      </c>
      <c r="AW1933" s="13" t="s">
        <v>188</v>
      </c>
      <c r="AX1933" s="13" t="s">
        <v>68</v>
      </c>
      <c r="AY1933" s="234" t="s">
        <v>175</v>
      </c>
    </row>
    <row r="1934" s="14" customFormat="1">
      <c r="A1934" s="14"/>
      <c r="B1934" s="235"/>
      <c r="C1934" s="236"/>
      <c r="D1934" s="226" t="s">
        <v>186</v>
      </c>
      <c r="E1934" s="237" t="s">
        <v>19</v>
      </c>
      <c r="F1934" s="238" t="s">
        <v>2034</v>
      </c>
      <c r="G1934" s="236"/>
      <c r="H1934" s="239">
        <v>12.600000000000001</v>
      </c>
      <c r="I1934" s="240"/>
      <c r="J1934" s="236"/>
      <c r="K1934" s="236"/>
      <c r="L1934" s="241"/>
      <c r="M1934" s="242"/>
      <c r="N1934" s="243"/>
      <c r="O1934" s="243"/>
      <c r="P1934" s="243"/>
      <c r="Q1934" s="243"/>
      <c r="R1934" s="243"/>
      <c r="S1934" s="243"/>
      <c r="T1934" s="24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45" t="s">
        <v>186</v>
      </c>
      <c r="AU1934" s="245" t="s">
        <v>78</v>
      </c>
      <c r="AV1934" s="14" t="s">
        <v>78</v>
      </c>
      <c r="AW1934" s="14" t="s">
        <v>188</v>
      </c>
      <c r="AX1934" s="14" t="s">
        <v>68</v>
      </c>
      <c r="AY1934" s="245" t="s">
        <v>175</v>
      </c>
    </row>
    <row r="1935" s="15" customFormat="1">
      <c r="A1935" s="15"/>
      <c r="B1935" s="246"/>
      <c r="C1935" s="247"/>
      <c r="D1935" s="226" t="s">
        <v>186</v>
      </c>
      <c r="E1935" s="248" t="s">
        <v>19</v>
      </c>
      <c r="F1935" s="249" t="s">
        <v>191</v>
      </c>
      <c r="G1935" s="247"/>
      <c r="H1935" s="250">
        <v>12.600000000000001</v>
      </c>
      <c r="I1935" s="251"/>
      <c r="J1935" s="247"/>
      <c r="K1935" s="247"/>
      <c r="L1935" s="252"/>
      <c r="M1935" s="253"/>
      <c r="N1935" s="254"/>
      <c r="O1935" s="254"/>
      <c r="P1935" s="254"/>
      <c r="Q1935" s="254"/>
      <c r="R1935" s="254"/>
      <c r="S1935" s="254"/>
      <c r="T1935" s="255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T1935" s="256" t="s">
        <v>186</v>
      </c>
      <c r="AU1935" s="256" t="s">
        <v>78</v>
      </c>
      <c r="AV1935" s="15" t="s">
        <v>182</v>
      </c>
      <c r="AW1935" s="15" t="s">
        <v>188</v>
      </c>
      <c r="AX1935" s="15" t="s">
        <v>76</v>
      </c>
      <c r="AY1935" s="256" t="s">
        <v>175</v>
      </c>
    </row>
    <row r="1936" s="2" customFormat="1" ht="33" customHeight="1">
      <c r="A1936" s="40"/>
      <c r="B1936" s="41"/>
      <c r="C1936" s="206" t="s">
        <v>2058</v>
      </c>
      <c r="D1936" s="206" t="s">
        <v>177</v>
      </c>
      <c r="E1936" s="207" t="s">
        <v>2059</v>
      </c>
      <c r="F1936" s="208" t="s">
        <v>2060</v>
      </c>
      <c r="G1936" s="209" t="s">
        <v>402</v>
      </c>
      <c r="H1936" s="210">
        <v>110.25</v>
      </c>
      <c r="I1936" s="211"/>
      <c r="J1936" s="212">
        <f>ROUND(I1936*H1936,2)</f>
        <v>0</v>
      </c>
      <c r="K1936" s="208" t="s">
        <v>19</v>
      </c>
      <c r="L1936" s="46"/>
      <c r="M1936" s="213" t="s">
        <v>19</v>
      </c>
      <c r="N1936" s="214" t="s">
        <v>39</v>
      </c>
      <c r="O1936" s="86"/>
      <c r="P1936" s="215">
        <f>O1936*H1936</f>
        <v>0</v>
      </c>
      <c r="Q1936" s="215">
        <v>0</v>
      </c>
      <c r="R1936" s="215">
        <f>Q1936*H1936</f>
        <v>0</v>
      </c>
      <c r="S1936" s="215">
        <v>0</v>
      </c>
      <c r="T1936" s="216">
        <f>S1936*H1936</f>
        <v>0</v>
      </c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R1936" s="217" t="s">
        <v>297</v>
      </c>
      <c r="AT1936" s="217" t="s">
        <v>177</v>
      </c>
      <c r="AU1936" s="217" t="s">
        <v>78</v>
      </c>
      <c r="AY1936" s="19" t="s">
        <v>175</v>
      </c>
      <c r="BE1936" s="218">
        <f>IF(N1936="základní",J1936,0)</f>
        <v>0</v>
      </c>
      <c r="BF1936" s="218">
        <f>IF(N1936="snížená",J1936,0)</f>
        <v>0</v>
      </c>
      <c r="BG1936" s="218">
        <f>IF(N1936="zákl. přenesená",J1936,0)</f>
        <v>0</v>
      </c>
      <c r="BH1936" s="218">
        <f>IF(N1936="sníž. přenesená",J1936,0)</f>
        <v>0</v>
      </c>
      <c r="BI1936" s="218">
        <f>IF(N1936="nulová",J1936,0)</f>
        <v>0</v>
      </c>
      <c r="BJ1936" s="19" t="s">
        <v>76</v>
      </c>
      <c r="BK1936" s="218">
        <f>ROUND(I1936*H1936,2)</f>
        <v>0</v>
      </c>
      <c r="BL1936" s="19" t="s">
        <v>297</v>
      </c>
      <c r="BM1936" s="217" t="s">
        <v>2061</v>
      </c>
    </row>
    <row r="1937" s="13" customFormat="1">
      <c r="A1937" s="13"/>
      <c r="B1937" s="224"/>
      <c r="C1937" s="225"/>
      <c r="D1937" s="226" t="s">
        <v>186</v>
      </c>
      <c r="E1937" s="227" t="s">
        <v>19</v>
      </c>
      <c r="F1937" s="228" t="s">
        <v>2013</v>
      </c>
      <c r="G1937" s="225"/>
      <c r="H1937" s="227" t="s">
        <v>19</v>
      </c>
      <c r="I1937" s="229"/>
      <c r="J1937" s="225"/>
      <c r="K1937" s="225"/>
      <c r="L1937" s="230"/>
      <c r="M1937" s="231"/>
      <c r="N1937" s="232"/>
      <c r="O1937" s="232"/>
      <c r="P1937" s="232"/>
      <c r="Q1937" s="232"/>
      <c r="R1937" s="232"/>
      <c r="S1937" s="232"/>
      <c r="T1937" s="23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34" t="s">
        <v>186</v>
      </c>
      <c r="AU1937" s="234" t="s">
        <v>78</v>
      </c>
      <c r="AV1937" s="13" t="s">
        <v>76</v>
      </c>
      <c r="AW1937" s="13" t="s">
        <v>188</v>
      </c>
      <c r="AX1937" s="13" t="s">
        <v>68</v>
      </c>
      <c r="AY1937" s="234" t="s">
        <v>175</v>
      </c>
    </row>
    <row r="1938" s="13" customFormat="1">
      <c r="A1938" s="13"/>
      <c r="B1938" s="224"/>
      <c r="C1938" s="225"/>
      <c r="D1938" s="226" t="s">
        <v>186</v>
      </c>
      <c r="E1938" s="227" t="s">
        <v>19</v>
      </c>
      <c r="F1938" s="228" t="s">
        <v>2014</v>
      </c>
      <c r="G1938" s="225"/>
      <c r="H1938" s="227" t="s">
        <v>19</v>
      </c>
      <c r="I1938" s="229"/>
      <c r="J1938" s="225"/>
      <c r="K1938" s="225"/>
      <c r="L1938" s="230"/>
      <c r="M1938" s="231"/>
      <c r="N1938" s="232"/>
      <c r="O1938" s="232"/>
      <c r="P1938" s="232"/>
      <c r="Q1938" s="232"/>
      <c r="R1938" s="232"/>
      <c r="S1938" s="232"/>
      <c r="T1938" s="23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34" t="s">
        <v>186</v>
      </c>
      <c r="AU1938" s="234" t="s">
        <v>78</v>
      </c>
      <c r="AV1938" s="13" t="s">
        <v>76</v>
      </c>
      <c r="AW1938" s="13" t="s">
        <v>188</v>
      </c>
      <c r="AX1938" s="13" t="s">
        <v>68</v>
      </c>
      <c r="AY1938" s="234" t="s">
        <v>175</v>
      </c>
    </row>
    <row r="1939" s="13" customFormat="1">
      <c r="A1939" s="13"/>
      <c r="B1939" s="224"/>
      <c r="C1939" s="225"/>
      <c r="D1939" s="226" t="s">
        <v>186</v>
      </c>
      <c r="E1939" s="227" t="s">
        <v>19</v>
      </c>
      <c r="F1939" s="228" t="s">
        <v>2015</v>
      </c>
      <c r="G1939" s="225"/>
      <c r="H1939" s="227" t="s">
        <v>19</v>
      </c>
      <c r="I1939" s="229"/>
      <c r="J1939" s="225"/>
      <c r="K1939" s="225"/>
      <c r="L1939" s="230"/>
      <c r="M1939" s="231"/>
      <c r="N1939" s="232"/>
      <c r="O1939" s="232"/>
      <c r="P1939" s="232"/>
      <c r="Q1939" s="232"/>
      <c r="R1939" s="232"/>
      <c r="S1939" s="232"/>
      <c r="T1939" s="23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34" t="s">
        <v>186</v>
      </c>
      <c r="AU1939" s="234" t="s">
        <v>78</v>
      </c>
      <c r="AV1939" s="13" t="s">
        <v>76</v>
      </c>
      <c r="AW1939" s="13" t="s">
        <v>188</v>
      </c>
      <c r="AX1939" s="13" t="s">
        <v>68</v>
      </c>
      <c r="AY1939" s="234" t="s">
        <v>175</v>
      </c>
    </row>
    <row r="1940" s="13" customFormat="1">
      <c r="A1940" s="13"/>
      <c r="B1940" s="224"/>
      <c r="C1940" s="225"/>
      <c r="D1940" s="226" t="s">
        <v>186</v>
      </c>
      <c r="E1940" s="227" t="s">
        <v>19</v>
      </c>
      <c r="F1940" s="228" t="s">
        <v>189</v>
      </c>
      <c r="G1940" s="225"/>
      <c r="H1940" s="227" t="s">
        <v>19</v>
      </c>
      <c r="I1940" s="229"/>
      <c r="J1940" s="225"/>
      <c r="K1940" s="225"/>
      <c r="L1940" s="230"/>
      <c r="M1940" s="231"/>
      <c r="N1940" s="232"/>
      <c r="O1940" s="232"/>
      <c r="P1940" s="232"/>
      <c r="Q1940" s="232"/>
      <c r="R1940" s="232"/>
      <c r="S1940" s="232"/>
      <c r="T1940" s="23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34" t="s">
        <v>186</v>
      </c>
      <c r="AU1940" s="234" t="s">
        <v>78</v>
      </c>
      <c r="AV1940" s="13" t="s">
        <v>76</v>
      </c>
      <c r="AW1940" s="13" t="s">
        <v>188</v>
      </c>
      <c r="AX1940" s="13" t="s">
        <v>68</v>
      </c>
      <c r="AY1940" s="234" t="s">
        <v>175</v>
      </c>
    </row>
    <row r="1941" s="14" customFormat="1">
      <c r="A1941" s="14"/>
      <c r="B1941" s="235"/>
      <c r="C1941" s="236"/>
      <c r="D1941" s="226" t="s">
        <v>186</v>
      </c>
      <c r="E1941" s="237" t="s">
        <v>19</v>
      </c>
      <c r="F1941" s="238" t="s">
        <v>2044</v>
      </c>
      <c r="G1941" s="236"/>
      <c r="H1941" s="239">
        <v>110.25</v>
      </c>
      <c r="I1941" s="240"/>
      <c r="J1941" s="236"/>
      <c r="K1941" s="236"/>
      <c r="L1941" s="241"/>
      <c r="M1941" s="242"/>
      <c r="N1941" s="243"/>
      <c r="O1941" s="243"/>
      <c r="P1941" s="243"/>
      <c r="Q1941" s="243"/>
      <c r="R1941" s="243"/>
      <c r="S1941" s="243"/>
      <c r="T1941" s="24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45" t="s">
        <v>186</v>
      </c>
      <c r="AU1941" s="245" t="s">
        <v>78</v>
      </c>
      <c r="AV1941" s="14" t="s">
        <v>78</v>
      </c>
      <c r="AW1941" s="14" t="s">
        <v>188</v>
      </c>
      <c r="AX1941" s="14" t="s">
        <v>68</v>
      </c>
      <c r="AY1941" s="245" t="s">
        <v>175</v>
      </c>
    </row>
    <row r="1942" s="15" customFormat="1">
      <c r="A1942" s="15"/>
      <c r="B1942" s="246"/>
      <c r="C1942" s="247"/>
      <c r="D1942" s="226" t="s">
        <v>186</v>
      </c>
      <c r="E1942" s="248" t="s">
        <v>19</v>
      </c>
      <c r="F1942" s="249" t="s">
        <v>191</v>
      </c>
      <c r="G1942" s="247"/>
      <c r="H1942" s="250">
        <v>110.25</v>
      </c>
      <c r="I1942" s="251"/>
      <c r="J1942" s="247"/>
      <c r="K1942" s="247"/>
      <c r="L1942" s="252"/>
      <c r="M1942" s="253"/>
      <c r="N1942" s="254"/>
      <c r="O1942" s="254"/>
      <c r="P1942" s="254"/>
      <c r="Q1942" s="254"/>
      <c r="R1942" s="254"/>
      <c r="S1942" s="254"/>
      <c r="T1942" s="255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5"/>
      <c r="AE1942" s="15"/>
      <c r="AT1942" s="256" t="s">
        <v>186</v>
      </c>
      <c r="AU1942" s="256" t="s">
        <v>78</v>
      </c>
      <c r="AV1942" s="15" t="s">
        <v>182</v>
      </c>
      <c r="AW1942" s="15" t="s">
        <v>188</v>
      </c>
      <c r="AX1942" s="15" t="s">
        <v>76</v>
      </c>
      <c r="AY1942" s="256" t="s">
        <v>175</v>
      </c>
    </row>
    <row r="1943" s="2" customFormat="1" ht="33" customHeight="1">
      <c r="A1943" s="40"/>
      <c r="B1943" s="41"/>
      <c r="C1943" s="206" t="s">
        <v>2062</v>
      </c>
      <c r="D1943" s="206" t="s">
        <v>177</v>
      </c>
      <c r="E1943" s="207" t="s">
        <v>2063</v>
      </c>
      <c r="F1943" s="208" t="s">
        <v>2064</v>
      </c>
      <c r="G1943" s="209" t="s">
        <v>402</v>
      </c>
      <c r="H1943" s="210">
        <v>12.6</v>
      </c>
      <c r="I1943" s="211"/>
      <c r="J1943" s="212">
        <f>ROUND(I1943*H1943,2)</f>
        <v>0</v>
      </c>
      <c r="K1943" s="208" t="s">
        <v>19</v>
      </c>
      <c r="L1943" s="46"/>
      <c r="M1943" s="213" t="s">
        <v>19</v>
      </c>
      <c r="N1943" s="214" t="s">
        <v>39</v>
      </c>
      <c r="O1943" s="86"/>
      <c r="P1943" s="215">
        <f>O1943*H1943</f>
        <v>0</v>
      </c>
      <c r="Q1943" s="215">
        <v>0</v>
      </c>
      <c r="R1943" s="215">
        <f>Q1943*H1943</f>
        <v>0</v>
      </c>
      <c r="S1943" s="215">
        <v>0</v>
      </c>
      <c r="T1943" s="216">
        <f>S1943*H1943</f>
        <v>0</v>
      </c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R1943" s="217" t="s">
        <v>297</v>
      </c>
      <c r="AT1943" s="217" t="s">
        <v>177</v>
      </c>
      <c r="AU1943" s="217" t="s">
        <v>78</v>
      </c>
      <c r="AY1943" s="19" t="s">
        <v>175</v>
      </c>
      <c r="BE1943" s="218">
        <f>IF(N1943="základní",J1943,0)</f>
        <v>0</v>
      </c>
      <c r="BF1943" s="218">
        <f>IF(N1943="snížená",J1943,0)</f>
        <v>0</v>
      </c>
      <c r="BG1943" s="218">
        <f>IF(N1943="zákl. přenesená",J1943,0)</f>
        <v>0</v>
      </c>
      <c r="BH1943" s="218">
        <f>IF(N1943="sníž. přenesená",J1943,0)</f>
        <v>0</v>
      </c>
      <c r="BI1943" s="218">
        <f>IF(N1943="nulová",J1943,0)</f>
        <v>0</v>
      </c>
      <c r="BJ1943" s="19" t="s">
        <v>76</v>
      </c>
      <c r="BK1943" s="218">
        <f>ROUND(I1943*H1943,2)</f>
        <v>0</v>
      </c>
      <c r="BL1943" s="19" t="s">
        <v>297</v>
      </c>
      <c r="BM1943" s="217" t="s">
        <v>2065</v>
      </c>
    </row>
    <row r="1944" s="13" customFormat="1">
      <c r="A1944" s="13"/>
      <c r="B1944" s="224"/>
      <c r="C1944" s="225"/>
      <c r="D1944" s="226" t="s">
        <v>186</v>
      </c>
      <c r="E1944" s="227" t="s">
        <v>19</v>
      </c>
      <c r="F1944" s="228" t="s">
        <v>2013</v>
      </c>
      <c r="G1944" s="225"/>
      <c r="H1944" s="227" t="s">
        <v>19</v>
      </c>
      <c r="I1944" s="229"/>
      <c r="J1944" s="225"/>
      <c r="K1944" s="225"/>
      <c r="L1944" s="230"/>
      <c r="M1944" s="231"/>
      <c r="N1944" s="232"/>
      <c r="O1944" s="232"/>
      <c r="P1944" s="232"/>
      <c r="Q1944" s="232"/>
      <c r="R1944" s="232"/>
      <c r="S1944" s="232"/>
      <c r="T1944" s="23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34" t="s">
        <v>186</v>
      </c>
      <c r="AU1944" s="234" t="s">
        <v>78</v>
      </c>
      <c r="AV1944" s="13" t="s">
        <v>76</v>
      </c>
      <c r="AW1944" s="13" t="s">
        <v>188</v>
      </c>
      <c r="AX1944" s="13" t="s">
        <v>68</v>
      </c>
      <c r="AY1944" s="234" t="s">
        <v>175</v>
      </c>
    </row>
    <row r="1945" s="13" customFormat="1">
      <c r="A1945" s="13"/>
      <c r="B1945" s="224"/>
      <c r="C1945" s="225"/>
      <c r="D1945" s="226" t="s">
        <v>186</v>
      </c>
      <c r="E1945" s="227" t="s">
        <v>19</v>
      </c>
      <c r="F1945" s="228" t="s">
        <v>2014</v>
      </c>
      <c r="G1945" s="225"/>
      <c r="H1945" s="227" t="s">
        <v>19</v>
      </c>
      <c r="I1945" s="229"/>
      <c r="J1945" s="225"/>
      <c r="K1945" s="225"/>
      <c r="L1945" s="230"/>
      <c r="M1945" s="231"/>
      <c r="N1945" s="232"/>
      <c r="O1945" s="232"/>
      <c r="P1945" s="232"/>
      <c r="Q1945" s="232"/>
      <c r="R1945" s="232"/>
      <c r="S1945" s="232"/>
      <c r="T1945" s="23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34" t="s">
        <v>186</v>
      </c>
      <c r="AU1945" s="234" t="s">
        <v>78</v>
      </c>
      <c r="AV1945" s="13" t="s">
        <v>76</v>
      </c>
      <c r="AW1945" s="13" t="s">
        <v>188</v>
      </c>
      <c r="AX1945" s="13" t="s">
        <v>68</v>
      </c>
      <c r="AY1945" s="234" t="s">
        <v>175</v>
      </c>
    </row>
    <row r="1946" s="13" customFormat="1">
      <c r="A1946" s="13"/>
      <c r="B1946" s="224"/>
      <c r="C1946" s="225"/>
      <c r="D1946" s="226" t="s">
        <v>186</v>
      </c>
      <c r="E1946" s="227" t="s">
        <v>19</v>
      </c>
      <c r="F1946" s="228" t="s">
        <v>2015</v>
      </c>
      <c r="G1946" s="225"/>
      <c r="H1946" s="227" t="s">
        <v>19</v>
      </c>
      <c r="I1946" s="229"/>
      <c r="J1946" s="225"/>
      <c r="K1946" s="225"/>
      <c r="L1946" s="230"/>
      <c r="M1946" s="231"/>
      <c r="N1946" s="232"/>
      <c r="O1946" s="232"/>
      <c r="P1946" s="232"/>
      <c r="Q1946" s="232"/>
      <c r="R1946" s="232"/>
      <c r="S1946" s="232"/>
      <c r="T1946" s="23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34" t="s">
        <v>186</v>
      </c>
      <c r="AU1946" s="234" t="s">
        <v>78</v>
      </c>
      <c r="AV1946" s="13" t="s">
        <v>76</v>
      </c>
      <c r="AW1946" s="13" t="s">
        <v>188</v>
      </c>
      <c r="AX1946" s="13" t="s">
        <v>68</v>
      </c>
      <c r="AY1946" s="234" t="s">
        <v>175</v>
      </c>
    </row>
    <row r="1947" s="13" customFormat="1">
      <c r="A1947" s="13"/>
      <c r="B1947" s="224"/>
      <c r="C1947" s="225"/>
      <c r="D1947" s="226" t="s">
        <v>186</v>
      </c>
      <c r="E1947" s="227" t="s">
        <v>19</v>
      </c>
      <c r="F1947" s="228" t="s">
        <v>189</v>
      </c>
      <c r="G1947" s="225"/>
      <c r="H1947" s="227" t="s">
        <v>19</v>
      </c>
      <c r="I1947" s="229"/>
      <c r="J1947" s="225"/>
      <c r="K1947" s="225"/>
      <c r="L1947" s="230"/>
      <c r="M1947" s="231"/>
      <c r="N1947" s="232"/>
      <c r="O1947" s="232"/>
      <c r="P1947" s="232"/>
      <c r="Q1947" s="232"/>
      <c r="R1947" s="232"/>
      <c r="S1947" s="232"/>
      <c r="T1947" s="23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34" t="s">
        <v>186</v>
      </c>
      <c r="AU1947" s="234" t="s">
        <v>78</v>
      </c>
      <c r="AV1947" s="13" t="s">
        <v>76</v>
      </c>
      <c r="AW1947" s="13" t="s">
        <v>188</v>
      </c>
      <c r="AX1947" s="13" t="s">
        <v>68</v>
      </c>
      <c r="AY1947" s="234" t="s">
        <v>175</v>
      </c>
    </row>
    <row r="1948" s="14" customFormat="1">
      <c r="A1948" s="14"/>
      <c r="B1948" s="235"/>
      <c r="C1948" s="236"/>
      <c r="D1948" s="226" t="s">
        <v>186</v>
      </c>
      <c r="E1948" s="237" t="s">
        <v>19</v>
      </c>
      <c r="F1948" s="238" t="s">
        <v>2034</v>
      </c>
      <c r="G1948" s="236"/>
      <c r="H1948" s="239">
        <v>12.600000000000001</v>
      </c>
      <c r="I1948" s="240"/>
      <c r="J1948" s="236"/>
      <c r="K1948" s="236"/>
      <c r="L1948" s="241"/>
      <c r="M1948" s="242"/>
      <c r="N1948" s="243"/>
      <c r="O1948" s="243"/>
      <c r="P1948" s="243"/>
      <c r="Q1948" s="243"/>
      <c r="R1948" s="243"/>
      <c r="S1948" s="243"/>
      <c r="T1948" s="24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45" t="s">
        <v>186</v>
      </c>
      <c r="AU1948" s="245" t="s">
        <v>78</v>
      </c>
      <c r="AV1948" s="14" t="s">
        <v>78</v>
      </c>
      <c r="AW1948" s="14" t="s">
        <v>188</v>
      </c>
      <c r="AX1948" s="14" t="s">
        <v>68</v>
      </c>
      <c r="AY1948" s="245" t="s">
        <v>175</v>
      </c>
    </row>
    <row r="1949" s="15" customFormat="1">
      <c r="A1949" s="15"/>
      <c r="B1949" s="246"/>
      <c r="C1949" s="247"/>
      <c r="D1949" s="226" t="s">
        <v>186</v>
      </c>
      <c r="E1949" s="248" t="s">
        <v>19</v>
      </c>
      <c r="F1949" s="249" t="s">
        <v>191</v>
      </c>
      <c r="G1949" s="247"/>
      <c r="H1949" s="250">
        <v>12.600000000000001</v>
      </c>
      <c r="I1949" s="251"/>
      <c r="J1949" s="247"/>
      <c r="K1949" s="247"/>
      <c r="L1949" s="252"/>
      <c r="M1949" s="253"/>
      <c r="N1949" s="254"/>
      <c r="O1949" s="254"/>
      <c r="P1949" s="254"/>
      <c r="Q1949" s="254"/>
      <c r="R1949" s="254"/>
      <c r="S1949" s="254"/>
      <c r="T1949" s="255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56" t="s">
        <v>186</v>
      </c>
      <c r="AU1949" s="256" t="s">
        <v>78</v>
      </c>
      <c r="AV1949" s="15" t="s">
        <v>182</v>
      </c>
      <c r="AW1949" s="15" t="s">
        <v>188</v>
      </c>
      <c r="AX1949" s="15" t="s">
        <v>76</v>
      </c>
      <c r="AY1949" s="256" t="s">
        <v>175</v>
      </c>
    </row>
    <row r="1950" s="2" customFormat="1" ht="24.15" customHeight="1">
      <c r="A1950" s="40"/>
      <c r="B1950" s="41"/>
      <c r="C1950" s="206" t="s">
        <v>2066</v>
      </c>
      <c r="D1950" s="206" t="s">
        <v>177</v>
      </c>
      <c r="E1950" s="207" t="s">
        <v>2067</v>
      </c>
      <c r="F1950" s="208" t="s">
        <v>2068</v>
      </c>
      <c r="G1950" s="209" t="s">
        <v>402</v>
      </c>
      <c r="H1950" s="210">
        <v>84</v>
      </c>
      <c r="I1950" s="211"/>
      <c r="J1950" s="212">
        <f>ROUND(I1950*H1950,2)</f>
        <v>0</v>
      </c>
      <c r="K1950" s="208" t="s">
        <v>19</v>
      </c>
      <c r="L1950" s="46"/>
      <c r="M1950" s="213" t="s">
        <v>19</v>
      </c>
      <c r="N1950" s="214" t="s">
        <v>39</v>
      </c>
      <c r="O1950" s="86"/>
      <c r="P1950" s="215">
        <f>O1950*H1950</f>
        <v>0</v>
      </c>
      <c r="Q1950" s="215">
        <v>0</v>
      </c>
      <c r="R1950" s="215">
        <f>Q1950*H1950</f>
        <v>0</v>
      </c>
      <c r="S1950" s="215">
        <v>0</v>
      </c>
      <c r="T1950" s="216">
        <f>S1950*H1950</f>
        <v>0</v>
      </c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R1950" s="217" t="s">
        <v>297</v>
      </c>
      <c r="AT1950" s="217" t="s">
        <v>177</v>
      </c>
      <c r="AU1950" s="217" t="s">
        <v>78</v>
      </c>
      <c r="AY1950" s="19" t="s">
        <v>175</v>
      </c>
      <c r="BE1950" s="218">
        <f>IF(N1950="základní",J1950,0)</f>
        <v>0</v>
      </c>
      <c r="BF1950" s="218">
        <f>IF(N1950="snížená",J1950,0)</f>
        <v>0</v>
      </c>
      <c r="BG1950" s="218">
        <f>IF(N1950="zákl. přenesená",J1950,0)</f>
        <v>0</v>
      </c>
      <c r="BH1950" s="218">
        <f>IF(N1950="sníž. přenesená",J1950,0)</f>
        <v>0</v>
      </c>
      <c r="BI1950" s="218">
        <f>IF(N1950="nulová",J1950,0)</f>
        <v>0</v>
      </c>
      <c r="BJ1950" s="19" t="s">
        <v>76</v>
      </c>
      <c r="BK1950" s="218">
        <f>ROUND(I1950*H1950,2)</f>
        <v>0</v>
      </c>
      <c r="BL1950" s="19" t="s">
        <v>297</v>
      </c>
      <c r="BM1950" s="217" t="s">
        <v>2069</v>
      </c>
    </row>
    <row r="1951" s="13" customFormat="1">
      <c r="A1951" s="13"/>
      <c r="B1951" s="224"/>
      <c r="C1951" s="225"/>
      <c r="D1951" s="226" t="s">
        <v>186</v>
      </c>
      <c r="E1951" s="227" t="s">
        <v>19</v>
      </c>
      <c r="F1951" s="228" t="s">
        <v>2013</v>
      </c>
      <c r="G1951" s="225"/>
      <c r="H1951" s="227" t="s">
        <v>19</v>
      </c>
      <c r="I1951" s="229"/>
      <c r="J1951" s="225"/>
      <c r="K1951" s="225"/>
      <c r="L1951" s="230"/>
      <c r="M1951" s="231"/>
      <c r="N1951" s="232"/>
      <c r="O1951" s="232"/>
      <c r="P1951" s="232"/>
      <c r="Q1951" s="232"/>
      <c r="R1951" s="232"/>
      <c r="S1951" s="232"/>
      <c r="T1951" s="23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34" t="s">
        <v>186</v>
      </c>
      <c r="AU1951" s="234" t="s">
        <v>78</v>
      </c>
      <c r="AV1951" s="13" t="s">
        <v>76</v>
      </c>
      <c r="AW1951" s="13" t="s">
        <v>188</v>
      </c>
      <c r="AX1951" s="13" t="s">
        <v>68</v>
      </c>
      <c r="AY1951" s="234" t="s">
        <v>175</v>
      </c>
    </row>
    <row r="1952" s="13" customFormat="1">
      <c r="A1952" s="13"/>
      <c r="B1952" s="224"/>
      <c r="C1952" s="225"/>
      <c r="D1952" s="226" t="s">
        <v>186</v>
      </c>
      <c r="E1952" s="227" t="s">
        <v>19</v>
      </c>
      <c r="F1952" s="228" t="s">
        <v>2014</v>
      </c>
      <c r="G1952" s="225"/>
      <c r="H1952" s="227" t="s">
        <v>19</v>
      </c>
      <c r="I1952" s="229"/>
      <c r="J1952" s="225"/>
      <c r="K1952" s="225"/>
      <c r="L1952" s="230"/>
      <c r="M1952" s="231"/>
      <c r="N1952" s="232"/>
      <c r="O1952" s="232"/>
      <c r="P1952" s="232"/>
      <c r="Q1952" s="232"/>
      <c r="R1952" s="232"/>
      <c r="S1952" s="232"/>
      <c r="T1952" s="23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34" t="s">
        <v>186</v>
      </c>
      <c r="AU1952" s="234" t="s">
        <v>78</v>
      </c>
      <c r="AV1952" s="13" t="s">
        <v>76</v>
      </c>
      <c r="AW1952" s="13" t="s">
        <v>188</v>
      </c>
      <c r="AX1952" s="13" t="s">
        <v>68</v>
      </c>
      <c r="AY1952" s="234" t="s">
        <v>175</v>
      </c>
    </row>
    <row r="1953" s="13" customFormat="1">
      <c r="A1953" s="13"/>
      <c r="B1953" s="224"/>
      <c r="C1953" s="225"/>
      <c r="D1953" s="226" t="s">
        <v>186</v>
      </c>
      <c r="E1953" s="227" t="s">
        <v>19</v>
      </c>
      <c r="F1953" s="228" t="s">
        <v>2015</v>
      </c>
      <c r="G1953" s="225"/>
      <c r="H1953" s="227" t="s">
        <v>19</v>
      </c>
      <c r="I1953" s="229"/>
      <c r="J1953" s="225"/>
      <c r="K1953" s="225"/>
      <c r="L1953" s="230"/>
      <c r="M1953" s="231"/>
      <c r="N1953" s="232"/>
      <c r="O1953" s="232"/>
      <c r="P1953" s="232"/>
      <c r="Q1953" s="232"/>
      <c r="R1953" s="232"/>
      <c r="S1953" s="232"/>
      <c r="T1953" s="23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34" t="s">
        <v>186</v>
      </c>
      <c r="AU1953" s="234" t="s">
        <v>78</v>
      </c>
      <c r="AV1953" s="13" t="s">
        <v>76</v>
      </c>
      <c r="AW1953" s="13" t="s">
        <v>188</v>
      </c>
      <c r="AX1953" s="13" t="s">
        <v>68</v>
      </c>
      <c r="AY1953" s="234" t="s">
        <v>175</v>
      </c>
    </row>
    <row r="1954" s="13" customFormat="1">
      <c r="A1954" s="13"/>
      <c r="B1954" s="224"/>
      <c r="C1954" s="225"/>
      <c r="D1954" s="226" t="s">
        <v>186</v>
      </c>
      <c r="E1954" s="227" t="s">
        <v>19</v>
      </c>
      <c r="F1954" s="228" t="s">
        <v>189</v>
      </c>
      <c r="G1954" s="225"/>
      <c r="H1954" s="227" t="s">
        <v>19</v>
      </c>
      <c r="I1954" s="229"/>
      <c r="J1954" s="225"/>
      <c r="K1954" s="225"/>
      <c r="L1954" s="230"/>
      <c r="M1954" s="231"/>
      <c r="N1954" s="232"/>
      <c r="O1954" s="232"/>
      <c r="P1954" s="232"/>
      <c r="Q1954" s="232"/>
      <c r="R1954" s="232"/>
      <c r="S1954" s="232"/>
      <c r="T1954" s="23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34" t="s">
        <v>186</v>
      </c>
      <c r="AU1954" s="234" t="s">
        <v>78</v>
      </c>
      <c r="AV1954" s="13" t="s">
        <v>76</v>
      </c>
      <c r="AW1954" s="13" t="s">
        <v>188</v>
      </c>
      <c r="AX1954" s="13" t="s">
        <v>68</v>
      </c>
      <c r="AY1954" s="234" t="s">
        <v>175</v>
      </c>
    </row>
    <row r="1955" s="14" customFormat="1">
      <c r="A1955" s="14"/>
      <c r="B1955" s="235"/>
      <c r="C1955" s="236"/>
      <c r="D1955" s="226" t="s">
        <v>186</v>
      </c>
      <c r="E1955" s="237" t="s">
        <v>19</v>
      </c>
      <c r="F1955" s="238" t="s">
        <v>2070</v>
      </c>
      <c r="G1955" s="236"/>
      <c r="H1955" s="239">
        <v>84</v>
      </c>
      <c r="I1955" s="240"/>
      <c r="J1955" s="236"/>
      <c r="K1955" s="236"/>
      <c r="L1955" s="241"/>
      <c r="M1955" s="242"/>
      <c r="N1955" s="243"/>
      <c r="O1955" s="243"/>
      <c r="P1955" s="243"/>
      <c r="Q1955" s="243"/>
      <c r="R1955" s="243"/>
      <c r="S1955" s="243"/>
      <c r="T1955" s="24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45" t="s">
        <v>186</v>
      </c>
      <c r="AU1955" s="245" t="s">
        <v>78</v>
      </c>
      <c r="AV1955" s="14" t="s">
        <v>78</v>
      </c>
      <c r="AW1955" s="14" t="s">
        <v>188</v>
      </c>
      <c r="AX1955" s="14" t="s">
        <v>68</v>
      </c>
      <c r="AY1955" s="245" t="s">
        <v>175</v>
      </c>
    </row>
    <row r="1956" s="15" customFormat="1">
      <c r="A1956" s="15"/>
      <c r="B1956" s="246"/>
      <c r="C1956" s="247"/>
      <c r="D1956" s="226" t="s">
        <v>186</v>
      </c>
      <c r="E1956" s="248" t="s">
        <v>19</v>
      </c>
      <c r="F1956" s="249" t="s">
        <v>191</v>
      </c>
      <c r="G1956" s="247"/>
      <c r="H1956" s="250">
        <v>84</v>
      </c>
      <c r="I1956" s="251"/>
      <c r="J1956" s="247"/>
      <c r="K1956" s="247"/>
      <c r="L1956" s="252"/>
      <c r="M1956" s="253"/>
      <c r="N1956" s="254"/>
      <c r="O1956" s="254"/>
      <c r="P1956" s="254"/>
      <c r="Q1956" s="254"/>
      <c r="R1956" s="254"/>
      <c r="S1956" s="254"/>
      <c r="T1956" s="255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T1956" s="256" t="s">
        <v>186</v>
      </c>
      <c r="AU1956" s="256" t="s">
        <v>78</v>
      </c>
      <c r="AV1956" s="15" t="s">
        <v>182</v>
      </c>
      <c r="AW1956" s="15" t="s">
        <v>188</v>
      </c>
      <c r="AX1956" s="15" t="s">
        <v>76</v>
      </c>
      <c r="AY1956" s="256" t="s">
        <v>175</v>
      </c>
    </row>
    <row r="1957" s="2" customFormat="1" ht="24.15" customHeight="1">
      <c r="A1957" s="40"/>
      <c r="B1957" s="41"/>
      <c r="C1957" s="206" t="s">
        <v>2071</v>
      </c>
      <c r="D1957" s="206" t="s">
        <v>177</v>
      </c>
      <c r="E1957" s="207" t="s">
        <v>2072</v>
      </c>
      <c r="F1957" s="208" t="s">
        <v>2073</v>
      </c>
      <c r="G1957" s="209" t="s">
        <v>402</v>
      </c>
      <c r="H1957" s="210">
        <v>154.34999999999999</v>
      </c>
      <c r="I1957" s="211"/>
      <c r="J1957" s="212">
        <f>ROUND(I1957*H1957,2)</f>
        <v>0</v>
      </c>
      <c r="K1957" s="208" t="s">
        <v>19</v>
      </c>
      <c r="L1957" s="46"/>
      <c r="M1957" s="213" t="s">
        <v>19</v>
      </c>
      <c r="N1957" s="214" t="s">
        <v>39</v>
      </c>
      <c r="O1957" s="86"/>
      <c r="P1957" s="215">
        <f>O1957*H1957</f>
        <v>0</v>
      </c>
      <c r="Q1957" s="215">
        <v>0</v>
      </c>
      <c r="R1957" s="215">
        <f>Q1957*H1957</f>
        <v>0</v>
      </c>
      <c r="S1957" s="215">
        <v>0</v>
      </c>
      <c r="T1957" s="216">
        <f>S1957*H1957</f>
        <v>0</v>
      </c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R1957" s="217" t="s">
        <v>297</v>
      </c>
      <c r="AT1957" s="217" t="s">
        <v>177</v>
      </c>
      <c r="AU1957" s="217" t="s">
        <v>78</v>
      </c>
      <c r="AY1957" s="19" t="s">
        <v>175</v>
      </c>
      <c r="BE1957" s="218">
        <f>IF(N1957="základní",J1957,0)</f>
        <v>0</v>
      </c>
      <c r="BF1957" s="218">
        <f>IF(N1957="snížená",J1957,0)</f>
        <v>0</v>
      </c>
      <c r="BG1957" s="218">
        <f>IF(N1957="zákl. přenesená",J1957,0)</f>
        <v>0</v>
      </c>
      <c r="BH1957" s="218">
        <f>IF(N1957="sníž. přenesená",J1957,0)</f>
        <v>0</v>
      </c>
      <c r="BI1957" s="218">
        <f>IF(N1957="nulová",J1957,0)</f>
        <v>0</v>
      </c>
      <c r="BJ1957" s="19" t="s">
        <v>76</v>
      </c>
      <c r="BK1957" s="218">
        <f>ROUND(I1957*H1957,2)</f>
        <v>0</v>
      </c>
      <c r="BL1957" s="19" t="s">
        <v>297</v>
      </c>
      <c r="BM1957" s="217" t="s">
        <v>2074</v>
      </c>
    </row>
    <row r="1958" s="13" customFormat="1">
      <c r="A1958" s="13"/>
      <c r="B1958" s="224"/>
      <c r="C1958" s="225"/>
      <c r="D1958" s="226" t="s">
        <v>186</v>
      </c>
      <c r="E1958" s="227" t="s">
        <v>19</v>
      </c>
      <c r="F1958" s="228" t="s">
        <v>2013</v>
      </c>
      <c r="G1958" s="225"/>
      <c r="H1958" s="227" t="s">
        <v>19</v>
      </c>
      <c r="I1958" s="229"/>
      <c r="J1958" s="225"/>
      <c r="K1958" s="225"/>
      <c r="L1958" s="230"/>
      <c r="M1958" s="231"/>
      <c r="N1958" s="232"/>
      <c r="O1958" s="232"/>
      <c r="P1958" s="232"/>
      <c r="Q1958" s="232"/>
      <c r="R1958" s="232"/>
      <c r="S1958" s="232"/>
      <c r="T1958" s="23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34" t="s">
        <v>186</v>
      </c>
      <c r="AU1958" s="234" t="s">
        <v>78</v>
      </c>
      <c r="AV1958" s="13" t="s">
        <v>76</v>
      </c>
      <c r="AW1958" s="13" t="s">
        <v>188</v>
      </c>
      <c r="AX1958" s="13" t="s">
        <v>68</v>
      </c>
      <c r="AY1958" s="234" t="s">
        <v>175</v>
      </c>
    </row>
    <row r="1959" s="13" customFormat="1">
      <c r="A1959" s="13"/>
      <c r="B1959" s="224"/>
      <c r="C1959" s="225"/>
      <c r="D1959" s="226" t="s">
        <v>186</v>
      </c>
      <c r="E1959" s="227" t="s">
        <v>19</v>
      </c>
      <c r="F1959" s="228" t="s">
        <v>2014</v>
      </c>
      <c r="G1959" s="225"/>
      <c r="H1959" s="227" t="s">
        <v>19</v>
      </c>
      <c r="I1959" s="229"/>
      <c r="J1959" s="225"/>
      <c r="K1959" s="225"/>
      <c r="L1959" s="230"/>
      <c r="M1959" s="231"/>
      <c r="N1959" s="232"/>
      <c r="O1959" s="232"/>
      <c r="P1959" s="232"/>
      <c r="Q1959" s="232"/>
      <c r="R1959" s="232"/>
      <c r="S1959" s="232"/>
      <c r="T1959" s="23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34" t="s">
        <v>186</v>
      </c>
      <c r="AU1959" s="234" t="s">
        <v>78</v>
      </c>
      <c r="AV1959" s="13" t="s">
        <v>76</v>
      </c>
      <c r="AW1959" s="13" t="s">
        <v>188</v>
      </c>
      <c r="AX1959" s="13" t="s">
        <v>68</v>
      </c>
      <c r="AY1959" s="234" t="s">
        <v>175</v>
      </c>
    </row>
    <row r="1960" s="13" customFormat="1">
      <c r="A1960" s="13"/>
      <c r="B1960" s="224"/>
      <c r="C1960" s="225"/>
      <c r="D1960" s="226" t="s">
        <v>186</v>
      </c>
      <c r="E1960" s="227" t="s">
        <v>19</v>
      </c>
      <c r="F1960" s="228" t="s">
        <v>2015</v>
      </c>
      <c r="G1960" s="225"/>
      <c r="H1960" s="227" t="s">
        <v>19</v>
      </c>
      <c r="I1960" s="229"/>
      <c r="J1960" s="225"/>
      <c r="K1960" s="225"/>
      <c r="L1960" s="230"/>
      <c r="M1960" s="231"/>
      <c r="N1960" s="232"/>
      <c r="O1960" s="232"/>
      <c r="P1960" s="232"/>
      <c r="Q1960" s="232"/>
      <c r="R1960" s="232"/>
      <c r="S1960" s="232"/>
      <c r="T1960" s="23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34" t="s">
        <v>186</v>
      </c>
      <c r="AU1960" s="234" t="s">
        <v>78</v>
      </c>
      <c r="AV1960" s="13" t="s">
        <v>76</v>
      </c>
      <c r="AW1960" s="13" t="s">
        <v>188</v>
      </c>
      <c r="AX1960" s="13" t="s">
        <v>68</v>
      </c>
      <c r="AY1960" s="234" t="s">
        <v>175</v>
      </c>
    </row>
    <row r="1961" s="13" customFormat="1">
      <c r="A1961" s="13"/>
      <c r="B1961" s="224"/>
      <c r="C1961" s="225"/>
      <c r="D1961" s="226" t="s">
        <v>186</v>
      </c>
      <c r="E1961" s="227" t="s">
        <v>19</v>
      </c>
      <c r="F1961" s="228" t="s">
        <v>189</v>
      </c>
      <c r="G1961" s="225"/>
      <c r="H1961" s="227" t="s">
        <v>19</v>
      </c>
      <c r="I1961" s="229"/>
      <c r="J1961" s="225"/>
      <c r="K1961" s="225"/>
      <c r="L1961" s="230"/>
      <c r="M1961" s="231"/>
      <c r="N1961" s="232"/>
      <c r="O1961" s="232"/>
      <c r="P1961" s="232"/>
      <c r="Q1961" s="232"/>
      <c r="R1961" s="232"/>
      <c r="S1961" s="232"/>
      <c r="T1961" s="23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34" t="s">
        <v>186</v>
      </c>
      <c r="AU1961" s="234" t="s">
        <v>78</v>
      </c>
      <c r="AV1961" s="13" t="s">
        <v>76</v>
      </c>
      <c r="AW1961" s="13" t="s">
        <v>188</v>
      </c>
      <c r="AX1961" s="13" t="s">
        <v>68</v>
      </c>
      <c r="AY1961" s="234" t="s">
        <v>175</v>
      </c>
    </row>
    <row r="1962" s="14" customFormat="1">
      <c r="A1962" s="14"/>
      <c r="B1962" s="235"/>
      <c r="C1962" s="236"/>
      <c r="D1962" s="226" t="s">
        <v>186</v>
      </c>
      <c r="E1962" s="237" t="s">
        <v>19</v>
      </c>
      <c r="F1962" s="238" t="s">
        <v>2075</v>
      </c>
      <c r="G1962" s="236"/>
      <c r="H1962" s="239">
        <v>154.34999999999999</v>
      </c>
      <c r="I1962" s="240"/>
      <c r="J1962" s="236"/>
      <c r="K1962" s="236"/>
      <c r="L1962" s="241"/>
      <c r="M1962" s="242"/>
      <c r="N1962" s="243"/>
      <c r="O1962" s="243"/>
      <c r="P1962" s="243"/>
      <c r="Q1962" s="243"/>
      <c r="R1962" s="243"/>
      <c r="S1962" s="243"/>
      <c r="T1962" s="24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45" t="s">
        <v>186</v>
      </c>
      <c r="AU1962" s="245" t="s">
        <v>78</v>
      </c>
      <c r="AV1962" s="14" t="s">
        <v>78</v>
      </c>
      <c r="AW1962" s="14" t="s">
        <v>188</v>
      </c>
      <c r="AX1962" s="14" t="s">
        <v>68</v>
      </c>
      <c r="AY1962" s="245" t="s">
        <v>175</v>
      </c>
    </row>
    <row r="1963" s="15" customFormat="1">
      <c r="A1963" s="15"/>
      <c r="B1963" s="246"/>
      <c r="C1963" s="247"/>
      <c r="D1963" s="226" t="s">
        <v>186</v>
      </c>
      <c r="E1963" s="248" t="s">
        <v>19</v>
      </c>
      <c r="F1963" s="249" t="s">
        <v>191</v>
      </c>
      <c r="G1963" s="247"/>
      <c r="H1963" s="250">
        <v>154.34999999999999</v>
      </c>
      <c r="I1963" s="251"/>
      <c r="J1963" s="247"/>
      <c r="K1963" s="247"/>
      <c r="L1963" s="252"/>
      <c r="M1963" s="253"/>
      <c r="N1963" s="254"/>
      <c r="O1963" s="254"/>
      <c r="P1963" s="254"/>
      <c r="Q1963" s="254"/>
      <c r="R1963" s="254"/>
      <c r="S1963" s="254"/>
      <c r="T1963" s="255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T1963" s="256" t="s">
        <v>186</v>
      </c>
      <c r="AU1963" s="256" t="s">
        <v>78</v>
      </c>
      <c r="AV1963" s="15" t="s">
        <v>182</v>
      </c>
      <c r="AW1963" s="15" t="s">
        <v>188</v>
      </c>
      <c r="AX1963" s="15" t="s">
        <v>76</v>
      </c>
      <c r="AY1963" s="256" t="s">
        <v>175</v>
      </c>
    </row>
    <row r="1964" s="2" customFormat="1" ht="24.15" customHeight="1">
      <c r="A1964" s="40"/>
      <c r="B1964" s="41"/>
      <c r="C1964" s="206" t="s">
        <v>2076</v>
      </c>
      <c r="D1964" s="206" t="s">
        <v>177</v>
      </c>
      <c r="E1964" s="207" t="s">
        <v>2077</v>
      </c>
      <c r="F1964" s="208" t="s">
        <v>2078</v>
      </c>
      <c r="G1964" s="209" t="s">
        <v>402</v>
      </c>
      <c r="H1964" s="210">
        <v>127.05</v>
      </c>
      <c r="I1964" s="211"/>
      <c r="J1964" s="212">
        <f>ROUND(I1964*H1964,2)</f>
        <v>0</v>
      </c>
      <c r="K1964" s="208" t="s">
        <v>19</v>
      </c>
      <c r="L1964" s="46"/>
      <c r="M1964" s="213" t="s">
        <v>19</v>
      </c>
      <c r="N1964" s="214" t="s">
        <v>39</v>
      </c>
      <c r="O1964" s="86"/>
      <c r="P1964" s="215">
        <f>O1964*H1964</f>
        <v>0</v>
      </c>
      <c r="Q1964" s="215">
        <v>0</v>
      </c>
      <c r="R1964" s="215">
        <f>Q1964*H1964</f>
        <v>0</v>
      </c>
      <c r="S1964" s="215">
        <v>0</v>
      </c>
      <c r="T1964" s="216">
        <f>S1964*H1964</f>
        <v>0</v>
      </c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R1964" s="217" t="s">
        <v>297</v>
      </c>
      <c r="AT1964" s="217" t="s">
        <v>177</v>
      </c>
      <c r="AU1964" s="217" t="s">
        <v>78</v>
      </c>
      <c r="AY1964" s="19" t="s">
        <v>175</v>
      </c>
      <c r="BE1964" s="218">
        <f>IF(N1964="základní",J1964,0)</f>
        <v>0</v>
      </c>
      <c r="BF1964" s="218">
        <f>IF(N1964="snížená",J1964,0)</f>
        <v>0</v>
      </c>
      <c r="BG1964" s="218">
        <f>IF(N1964="zákl. přenesená",J1964,0)</f>
        <v>0</v>
      </c>
      <c r="BH1964" s="218">
        <f>IF(N1964="sníž. přenesená",J1964,0)</f>
        <v>0</v>
      </c>
      <c r="BI1964" s="218">
        <f>IF(N1964="nulová",J1964,0)</f>
        <v>0</v>
      </c>
      <c r="BJ1964" s="19" t="s">
        <v>76</v>
      </c>
      <c r="BK1964" s="218">
        <f>ROUND(I1964*H1964,2)</f>
        <v>0</v>
      </c>
      <c r="BL1964" s="19" t="s">
        <v>297</v>
      </c>
      <c r="BM1964" s="217" t="s">
        <v>2079</v>
      </c>
    </row>
    <row r="1965" s="13" customFormat="1">
      <c r="A1965" s="13"/>
      <c r="B1965" s="224"/>
      <c r="C1965" s="225"/>
      <c r="D1965" s="226" t="s">
        <v>186</v>
      </c>
      <c r="E1965" s="227" t="s">
        <v>19</v>
      </c>
      <c r="F1965" s="228" t="s">
        <v>2013</v>
      </c>
      <c r="G1965" s="225"/>
      <c r="H1965" s="227" t="s">
        <v>19</v>
      </c>
      <c r="I1965" s="229"/>
      <c r="J1965" s="225"/>
      <c r="K1965" s="225"/>
      <c r="L1965" s="230"/>
      <c r="M1965" s="231"/>
      <c r="N1965" s="232"/>
      <c r="O1965" s="232"/>
      <c r="P1965" s="232"/>
      <c r="Q1965" s="232"/>
      <c r="R1965" s="232"/>
      <c r="S1965" s="232"/>
      <c r="T1965" s="23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34" t="s">
        <v>186</v>
      </c>
      <c r="AU1965" s="234" t="s">
        <v>78</v>
      </c>
      <c r="AV1965" s="13" t="s">
        <v>76</v>
      </c>
      <c r="AW1965" s="13" t="s">
        <v>188</v>
      </c>
      <c r="AX1965" s="13" t="s">
        <v>68</v>
      </c>
      <c r="AY1965" s="234" t="s">
        <v>175</v>
      </c>
    </row>
    <row r="1966" s="13" customFormat="1">
      <c r="A1966" s="13"/>
      <c r="B1966" s="224"/>
      <c r="C1966" s="225"/>
      <c r="D1966" s="226" t="s">
        <v>186</v>
      </c>
      <c r="E1966" s="227" t="s">
        <v>19</v>
      </c>
      <c r="F1966" s="228" t="s">
        <v>2014</v>
      </c>
      <c r="G1966" s="225"/>
      <c r="H1966" s="227" t="s">
        <v>19</v>
      </c>
      <c r="I1966" s="229"/>
      <c r="J1966" s="225"/>
      <c r="K1966" s="225"/>
      <c r="L1966" s="230"/>
      <c r="M1966" s="231"/>
      <c r="N1966" s="232"/>
      <c r="O1966" s="232"/>
      <c r="P1966" s="232"/>
      <c r="Q1966" s="232"/>
      <c r="R1966" s="232"/>
      <c r="S1966" s="232"/>
      <c r="T1966" s="23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34" t="s">
        <v>186</v>
      </c>
      <c r="AU1966" s="234" t="s">
        <v>78</v>
      </c>
      <c r="AV1966" s="13" t="s">
        <v>76</v>
      </c>
      <c r="AW1966" s="13" t="s">
        <v>188</v>
      </c>
      <c r="AX1966" s="13" t="s">
        <v>68</v>
      </c>
      <c r="AY1966" s="234" t="s">
        <v>175</v>
      </c>
    </row>
    <row r="1967" s="13" customFormat="1">
      <c r="A1967" s="13"/>
      <c r="B1967" s="224"/>
      <c r="C1967" s="225"/>
      <c r="D1967" s="226" t="s">
        <v>186</v>
      </c>
      <c r="E1967" s="227" t="s">
        <v>19</v>
      </c>
      <c r="F1967" s="228" t="s">
        <v>2015</v>
      </c>
      <c r="G1967" s="225"/>
      <c r="H1967" s="227" t="s">
        <v>19</v>
      </c>
      <c r="I1967" s="229"/>
      <c r="J1967" s="225"/>
      <c r="K1967" s="225"/>
      <c r="L1967" s="230"/>
      <c r="M1967" s="231"/>
      <c r="N1967" s="232"/>
      <c r="O1967" s="232"/>
      <c r="P1967" s="232"/>
      <c r="Q1967" s="232"/>
      <c r="R1967" s="232"/>
      <c r="S1967" s="232"/>
      <c r="T1967" s="23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34" t="s">
        <v>186</v>
      </c>
      <c r="AU1967" s="234" t="s">
        <v>78</v>
      </c>
      <c r="AV1967" s="13" t="s">
        <v>76</v>
      </c>
      <c r="AW1967" s="13" t="s">
        <v>188</v>
      </c>
      <c r="AX1967" s="13" t="s">
        <v>68</v>
      </c>
      <c r="AY1967" s="234" t="s">
        <v>175</v>
      </c>
    </row>
    <row r="1968" s="13" customFormat="1">
      <c r="A1968" s="13"/>
      <c r="B1968" s="224"/>
      <c r="C1968" s="225"/>
      <c r="D1968" s="226" t="s">
        <v>186</v>
      </c>
      <c r="E1968" s="227" t="s">
        <v>19</v>
      </c>
      <c r="F1968" s="228" t="s">
        <v>189</v>
      </c>
      <c r="G1968" s="225"/>
      <c r="H1968" s="227" t="s">
        <v>19</v>
      </c>
      <c r="I1968" s="229"/>
      <c r="J1968" s="225"/>
      <c r="K1968" s="225"/>
      <c r="L1968" s="230"/>
      <c r="M1968" s="231"/>
      <c r="N1968" s="232"/>
      <c r="O1968" s="232"/>
      <c r="P1968" s="232"/>
      <c r="Q1968" s="232"/>
      <c r="R1968" s="232"/>
      <c r="S1968" s="232"/>
      <c r="T1968" s="23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34" t="s">
        <v>186</v>
      </c>
      <c r="AU1968" s="234" t="s">
        <v>78</v>
      </c>
      <c r="AV1968" s="13" t="s">
        <v>76</v>
      </c>
      <c r="AW1968" s="13" t="s">
        <v>188</v>
      </c>
      <c r="AX1968" s="13" t="s">
        <v>68</v>
      </c>
      <c r="AY1968" s="234" t="s">
        <v>175</v>
      </c>
    </row>
    <row r="1969" s="14" customFormat="1">
      <c r="A1969" s="14"/>
      <c r="B1969" s="235"/>
      <c r="C1969" s="236"/>
      <c r="D1969" s="226" t="s">
        <v>186</v>
      </c>
      <c r="E1969" s="237" t="s">
        <v>19</v>
      </c>
      <c r="F1969" s="238" t="s">
        <v>2080</v>
      </c>
      <c r="G1969" s="236"/>
      <c r="H1969" s="239">
        <v>127.05000000000001</v>
      </c>
      <c r="I1969" s="240"/>
      <c r="J1969" s="236"/>
      <c r="K1969" s="236"/>
      <c r="L1969" s="241"/>
      <c r="M1969" s="242"/>
      <c r="N1969" s="243"/>
      <c r="O1969" s="243"/>
      <c r="P1969" s="243"/>
      <c r="Q1969" s="243"/>
      <c r="R1969" s="243"/>
      <c r="S1969" s="243"/>
      <c r="T1969" s="24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45" t="s">
        <v>186</v>
      </c>
      <c r="AU1969" s="245" t="s">
        <v>78</v>
      </c>
      <c r="AV1969" s="14" t="s">
        <v>78</v>
      </c>
      <c r="AW1969" s="14" t="s">
        <v>188</v>
      </c>
      <c r="AX1969" s="14" t="s">
        <v>68</v>
      </c>
      <c r="AY1969" s="245" t="s">
        <v>175</v>
      </c>
    </row>
    <row r="1970" s="15" customFormat="1">
      <c r="A1970" s="15"/>
      <c r="B1970" s="246"/>
      <c r="C1970" s="247"/>
      <c r="D1970" s="226" t="s">
        <v>186</v>
      </c>
      <c r="E1970" s="248" t="s">
        <v>19</v>
      </c>
      <c r="F1970" s="249" t="s">
        <v>191</v>
      </c>
      <c r="G1970" s="247"/>
      <c r="H1970" s="250">
        <v>127.05000000000001</v>
      </c>
      <c r="I1970" s="251"/>
      <c r="J1970" s="247"/>
      <c r="K1970" s="247"/>
      <c r="L1970" s="252"/>
      <c r="M1970" s="253"/>
      <c r="N1970" s="254"/>
      <c r="O1970" s="254"/>
      <c r="P1970" s="254"/>
      <c r="Q1970" s="254"/>
      <c r="R1970" s="254"/>
      <c r="S1970" s="254"/>
      <c r="T1970" s="255"/>
      <c r="U1970" s="15"/>
      <c r="V1970" s="15"/>
      <c r="W1970" s="15"/>
      <c r="X1970" s="15"/>
      <c r="Y1970" s="15"/>
      <c r="Z1970" s="15"/>
      <c r="AA1970" s="15"/>
      <c r="AB1970" s="15"/>
      <c r="AC1970" s="15"/>
      <c r="AD1970" s="15"/>
      <c r="AE1970" s="15"/>
      <c r="AT1970" s="256" t="s">
        <v>186</v>
      </c>
      <c r="AU1970" s="256" t="s">
        <v>78</v>
      </c>
      <c r="AV1970" s="15" t="s">
        <v>182</v>
      </c>
      <c r="AW1970" s="15" t="s">
        <v>188</v>
      </c>
      <c r="AX1970" s="15" t="s">
        <v>76</v>
      </c>
      <c r="AY1970" s="256" t="s">
        <v>175</v>
      </c>
    </row>
    <row r="1971" s="2" customFormat="1" ht="24.15" customHeight="1">
      <c r="A1971" s="40"/>
      <c r="B1971" s="41"/>
      <c r="C1971" s="206" t="s">
        <v>2081</v>
      </c>
      <c r="D1971" s="206" t="s">
        <v>177</v>
      </c>
      <c r="E1971" s="207" t="s">
        <v>2082</v>
      </c>
      <c r="F1971" s="208" t="s">
        <v>2083</v>
      </c>
      <c r="G1971" s="209" t="s">
        <v>402</v>
      </c>
      <c r="H1971" s="210">
        <v>11.550000000000001</v>
      </c>
      <c r="I1971" s="211"/>
      <c r="J1971" s="212">
        <f>ROUND(I1971*H1971,2)</f>
        <v>0</v>
      </c>
      <c r="K1971" s="208" t="s">
        <v>19</v>
      </c>
      <c r="L1971" s="46"/>
      <c r="M1971" s="213" t="s">
        <v>19</v>
      </c>
      <c r="N1971" s="214" t="s">
        <v>39</v>
      </c>
      <c r="O1971" s="86"/>
      <c r="P1971" s="215">
        <f>O1971*H1971</f>
        <v>0</v>
      </c>
      <c r="Q1971" s="215">
        <v>0</v>
      </c>
      <c r="R1971" s="215">
        <f>Q1971*H1971</f>
        <v>0</v>
      </c>
      <c r="S1971" s="215">
        <v>0</v>
      </c>
      <c r="T1971" s="216">
        <f>S1971*H1971</f>
        <v>0</v>
      </c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R1971" s="217" t="s">
        <v>297</v>
      </c>
      <c r="AT1971" s="217" t="s">
        <v>177</v>
      </c>
      <c r="AU1971" s="217" t="s">
        <v>78</v>
      </c>
      <c r="AY1971" s="19" t="s">
        <v>175</v>
      </c>
      <c r="BE1971" s="218">
        <f>IF(N1971="základní",J1971,0)</f>
        <v>0</v>
      </c>
      <c r="BF1971" s="218">
        <f>IF(N1971="snížená",J1971,0)</f>
        <v>0</v>
      </c>
      <c r="BG1971" s="218">
        <f>IF(N1971="zákl. přenesená",J1971,0)</f>
        <v>0</v>
      </c>
      <c r="BH1971" s="218">
        <f>IF(N1971="sníž. přenesená",J1971,0)</f>
        <v>0</v>
      </c>
      <c r="BI1971" s="218">
        <f>IF(N1971="nulová",J1971,0)</f>
        <v>0</v>
      </c>
      <c r="BJ1971" s="19" t="s">
        <v>76</v>
      </c>
      <c r="BK1971" s="218">
        <f>ROUND(I1971*H1971,2)</f>
        <v>0</v>
      </c>
      <c r="BL1971" s="19" t="s">
        <v>297</v>
      </c>
      <c r="BM1971" s="217" t="s">
        <v>2084</v>
      </c>
    </row>
    <row r="1972" s="13" customFormat="1">
      <c r="A1972" s="13"/>
      <c r="B1972" s="224"/>
      <c r="C1972" s="225"/>
      <c r="D1972" s="226" t="s">
        <v>186</v>
      </c>
      <c r="E1972" s="227" t="s">
        <v>19</v>
      </c>
      <c r="F1972" s="228" t="s">
        <v>2013</v>
      </c>
      <c r="G1972" s="225"/>
      <c r="H1972" s="227" t="s">
        <v>19</v>
      </c>
      <c r="I1972" s="229"/>
      <c r="J1972" s="225"/>
      <c r="K1972" s="225"/>
      <c r="L1972" s="230"/>
      <c r="M1972" s="231"/>
      <c r="N1972" s="232"/>
      <c r="O1972" s="232"/>
      <c r="P1972" s="232"/>
      <c r="Q1972" s="232"/>
      <c r="R1972" s="232"/>
      <c r="S1972" s="232"/>
      <c r="T1972" s="23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34" t="s">
        <v>186</v>
      </c>
      <c r="AU1972" s="234" t="s">
        <v>78</v>
      </c>
      <c r="AV1972" s="13" t="s">
        <v>76</v>
      </c>
      <c r="AW1972" s="13" t="s">
        <v>188</v>
      </c>
      <c r="AX1972" s="13" t="s">
        <v>68</v>
      </c>
      <c r="AY1972" s="234" t="s">
        <v>175</v>
      </c>
    </row>
    <row r="1973" s="13" customFormat="1">
      <c r="A1973" s="13"/>
      <c r="B1973" s="224"/>
      <c r="C1973" s="225"/>
      <c r="D1973" s="226" t="s">
        <v>186</v>
      </c>
      <c r="E1973" s="227" t="s">
        <v>19</v>
      </c>
      <c r="F1973" s="228" t="s">
        <v>2014</v>
      </c>
      <c r="G1973" s="225"/>
      <c r="H1973" s="227" t="s">
        <v>19</v>
      </c>
      <c r="I1973" s="229"/>
      <c r="J1973" s="225"/>
      <c r="K1973" s="225"/>
      <c r="L1973" s="230"/>
      <c r="M1973" s="231"/>
      <c r="N1973" s="232"/>
      <c r="O1973" s="232"/>
      <c r="P1973" s="232"/>
      <c r="Q1973" s="232"/>
      <c r="R1973" s="232"/>
      <c r="S1973" s="232"/>
      <c r="T1973" s="23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34" t="s">
        <v>186</v>
      </c>
      <c r="AU1973" s="234" t="s">
        <v>78</v>
      </c>
      <c r="AV1973" s="13" t="s">
        <v>76</v>
      </c>
      <c r="AW1973" s="13" t="s">
        <v>188</v>
      </c>
      <c r="AX1973" s="13" t="s">
        <v>68</v>
      </c>
      <c r="AY1973" s="234" t="s">
        <v>175</v>
      </c>
    </row>
    <row r="1974" s="13" customFormat="1">
      <c r="A1974" s="13"/>
      <c r="B1974" s="224"/>
      <c r="C1974" s="225"/>
      <c r="D1974" s="226" t="s">
        <v>186</v>
      </c>
      <c r="E1974" s="227" t="s">
        <v>19</v>
      </c>
      <c r="F1974" s="228" t="s">
        <v>2015</v>
      </c>
      <c r="G1974" s="225"/>
      <c r="H1974" s="227" t="s">
        <v>19</v>
      </c>
      <c r="I1974" s="229"/>
      <c r="J1974" s="225"/>
      <c r="K1974" s="225"/>
      <c r="L1974" s="230"/>
      <c r="M1974" s="231"/>
      <c r="N1974" s="232"/>
      <c r="O1974" s="232"/>
      <c r="P1974" s="232"/>
      <c r="Q1974" s="232"/>
      <c r="R1974" s="232"/>
      <c r="S1974" s="232"/>
      <c r="T1974" s="23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34" t="s">
        <v>186</v>
      </c>
      <c r="AU1974" s="234" t="s">
        <v>78</v>
      </c>
      <c r="AV1974" s="13" t="s">
        <v>76</v>
      </c>
      <c r="AW1974" s="13" t="s">
        <v>188</v>
      </c>
      <c r="AX1974" s="13" t="s">
        <v>68</v>
      </c>
      <c r="AY1974" s="234" t="s">
        <v>175</v>
      </c>
    </row>
    <row r="1975" s="13" customFormat="1">
      <c r="A1975" s="13"/>
      <c r="B1975" s="224"/>
      <c r="C1975" s="225"/>
      <c r="D1975" s="226" t="s">
        <v>186</v>
      </c>
      <c r="E1975" s="227" t="s">
        <v>19</v>
      </c>
      <c r="F1975" s="228" t="s">
        <v>189</v>
      </c>
      <c r="G1975" s="225"/>
      <c r="H1975" s="227" t="s">
        <v>19</v>
      </c>
      <c r="I1975" s="229"/>
      <c r="J1975" s="225"/>
      <c r="K1975" s="225"/>
      <c r="L1975" s="230"/>
      <c r="M1975" s="231"/>
      <c r="N1975" s="232"/>
      <c r="O1975" s="232"/>
      <c r="P1975" s="232"/>
      <c r="Q1975" s="232"/>
      <c r="R1975" s="232"/>
      <c r="S1975" s="232"/>
      <c r="T1975" s="23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34" t="s">
        <v>186</v>
      </c>
      <c r="AU1975" s="234" t="s">
        <v>78</v>
      </c>
      <c r="AV1975" s="13" t="s">
        <v>76</v>
      </c>
      <c r="AW1975" s="13" t="s">
        <v>188</v>
      </c>
      <c r="AX1975" s="13" t="s">
        <v>68</v>
      </c>
      <c r="AY1975" s="234" t="s">
        <v>175</v>
      </c>
    </row>
    <row r="1976" s="14" customFormat="1">
      <c r="A1976" s="14"/>
      <c r="B1976" s="235"/>
      <c r="C1976" s="236"/>
      <c r="D1976" s="226" t="s">
        <v>186</v>
      </c>
      <c r="E1976" s="237" t="s">
        <v>19</v>
      </c>
      <c r="F1976" s="238" t="s">
        <v>2085</v>
      </c>
      <c r="G1976" s="236"/>
      <c r="H1976" s="239">
        <v>11.550000000000001</v>
      </c>
      <c r="I1976" s="240"/>
      <c r="J1976" s="236"/>
      <c r="K1976" s="236"/>
      <c r="L1976" s="241"/>
      <c r="M1976" s="242"/>
      <c r="N1976" s="243"/>
      <c r="O1976" s="243"/>
      <c r="P1976" s="243"/>
      <c r="Q1976" s="243"/>
      <c r="R1976" s="243"/>
      <c r="S1976" s="243"/>
      <c r="T1976" s="24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45" t="s">
        <v>186</v>
      </c>
      <c r="AU1976" s="245" t="s">
        <v>78</v>
      </c>
      <c r="AV1976" s="14" t="s">
        <v>78</v>
      </c>
      <c r="AW1976" s="14" t="s">
        <v>188</v>
      </c>
      <c r="AX1976" s="14" t="s">
        <v>68</v>
      </c>
      <c r="AY1976" s="245" t="s">
        <v>175</v>
      </c>
    </row>
    <row r="1977" s="15" customFormat="1">
      <c r="A1977" s="15"/>
      <c r="B1977" s="246"/>
      <c r="C1977" s="247"/>
      <c r="D1977" s="226" t="s">
        <v>186</v>
      </c>
      <c r="E1977" s="248" t="s">
        <v>19</v>
      </c>
      <c r="F1977" s="249" t="s">
        <v>191</v>
      </c>
      <c r="G1977" s="247"/>
      <c r="H1977" s="250">
        <v>11.550000000000001</v>
      </c>
      <c r="I1977" s="251"/>
      <c r="J1977" s="247"/>
      <c r="K1977" s="247"/>
      <c r="L1977" s="252"/>
      <c r="M1977" s="253"/>
      <c r="N1977" s="254"/>
      <c r="O1977" s="254"/>
      <c r="P1977" s="254"/>
      <c r="Q1977" s="254"/>
      <c r="R1977" s="254"/>
      <c r="S1977" s="254"/>
      <c r="T1977" s="255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56" t="s">
        <v>186</v>
      </c>
      <c r="AU1977" s="256" t="s">
        <v>78</v>
      </c>
      <c r="AV1977" s="15" t="s">
        <v>182</v>
      </c>
      <c r="AW1977" s="15" t="s">
        <v>188</v>
      </c>
      <c r="AX1977" s="15" t="s">
        <v>76</v>
      </c>
      <c r="AY1977" s="256" t="s">
        <v>175</v>
      </c>
    </row>
    <row r="1978" s="2" customFormat="1" ht="24.15" customHeight="1">
      <c r="A1978" s="40"/>
      <c r="B1978" s="41"/>
      <c r="C1978" s="206" t="s">
        <v>2086</v>
      </c>
      <c r="D1978" s="206" t="s">
        <v>177</v>
      </c>
      <c r="E1978" s="207" t="s">
        <v>2087</v>
      </c>
      <c r="F1978" s="208" t="s">
        <v>2088</v>
      </c>
      <c r="G1978" s="209" t="s">
        <v>402</v>
      </c>
      <c r="H1978" s="210">
        <v>15.75</v>
      </c>
      <c r="I1978" s="211"/>
      <c r="J1978" s="212">
        <f>ROUND(I1978*H1978,2)</f>
        <v>0</v>
      </c>
      <c r="K1978" s="208" t="s">
        <v>19</v>
      </c>
      <c r="L1978" s="46"/>
      <c r="M1978" s="213" t="s">
        <v>19</v>
      </c>
      <c r="N1978" s="214" t="s">
        <v>39</v>
      </c>
      <c r="O1978" s="86"/>
      <c r="P1978" s="215">
        <f>O1978*H1978</f>
        <v>0</v>
      </c>
      <c r="Q1978" s="215">
        <v>0</v>
      </c>
      <c r="R1978" s="215">
        <f>Q1978*H1978</f>
        <v>0</v>
      </c>
      <c r="S1978" s="215">
        <v>0</v>
      </c>
      <c r="T1978" s="216">
        <f>S1978*H1978</f>
        <v>0</v>
      </c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R1978" s="217" t="s">
        <v>297</v>
      </c>
      <c r="AT1978" s="217" t="s">
        <v>177</v>
      </c>
      <c r="AU1978" s="217" t="s">
        <v>78</v>
      </c>
      <c r="AY1978" s="19" t="s">
        <v>175</v>
      </c>
      <c r="BE1978" s="218">
        <f>IF(N1978="základní",J1978,0)</f>
        <v>0</v>
      </c>
      <c r="BF1978" s="218">
        <f>IF(N1978="snížená",J1978,0)</f>
        <v>0</v>
      </c>
      <c r="BG1978" s="218">
        <f>IF(N1978="zákl. přenesená",J1978,0)</f>
        <v>0</v>
      </c>
      <c r="BH1978" s="218">
        <f>IF(N1978="sníž. přenesená",J1978,0)</f>
        <v>0</v>
      </c>
      <c r="BI1978" s="218">
        <f>IF(N1978="nulová",J1978,0)</f>
        <v>0</v>
      </c>
      <c r="BJ1978" s="19" t="s">
        <v>76</v>
      </c>
      <c r="BK1978" s="218">
        <f>ROUND(I1978*H1978,2)</f>
        <v>0</v>
      </c>
      <c r="BL1978" s="19" t="s">
        <v>297</v>
      </c>
      <c r="BM1978" s="217" t="s">
        <v>2089</v>
      </c>
    </row>
    <row r="1979" s="13" customFormat="1">
      <c r="A1979" s="13"/>
      <c r="B1979" s="224"/>
      <c r="C1979" s="225"/>
      <c r="D1979" s="226" t="s">
        <v>186</v>
      </c>
      <c r="E1979" s="227" t="s">
        <v>19</v>
      </c>
      <c r="F1979" s="228" t="s">
        <v>2013</v>
      </c>
      <c r="G1979" s="225"/>
      <c r="H1979" s="227" t="s">
        <v>19</v>
      </c>
      <c r="I1979" s="229"/>
      <c r="J1979" s="225"/>
      <c r="K1979" s="225"/>
      <c r="L1979" s="230"/>
      <c r="M1979" s="231"/>
      <c r="N1979" s="232"/>
      <c r="O1979" s="232"/>
      <c r="P1979" s="232"/>
      <c r="Q1979" s="232"/>
      <c r="R1979" s="232"/>
      <c r="S1979" s="232"/>
      <c r="T1979" s="23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34" t="s">
        <v>186</v>
      </c>
      <c r="AU1979" s="234" t="s">
        <v>78</v>
      </c>
      <c r="AV1979" s="13" t="s">
        <v>76</v>
      </c>
      <c r="AW1979" s="13" t="s">
        <v>188</v>
      </c>
      <c r="AX1979" s="13" t="s">
        <v>68</v>
      </c>
      <c r="AY1979" s="234" t="s">
        <v>175</v>
      </c>
    </row>
    <row r="1980" s="13" customFormat="1">
      <c r="A1980" s="13"/>
      <c r="B1980" s="224"/>
      <c r="C1980" s="225"/>
      <c r="D1980" s="226" t="s">
        <v>186</v>
      </c>
      <c r="E1980" s="227" t="s">
        <v>19</v>
      </c>
      <c r="F1980" s="228" t="s">
        <v>2014</v>
      </c>
      <c r="G1980" s="225"/>
      <c r="H1980" s="227" t="s">
        <v>19</v>
      </c>
      <c r="I1980" s="229"/>
      <c r="J1980" s="225"/>
      <c r="K1980" s="225"/>
      <c r="L1980" s="230"/>
      <c r="M1980" s="231"/>
      <c r="N1980" s="232"/>
      <c r="O1980" s="232"/>
      <c r="P1980" s="232"/>
      <c r="Q1980" s="232"/>
      <c r="R1980" s="232"/>
      <c r="S1980" s="232"/>
      <c r="T1980" s="23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34" t="s">
        <v>186</v>
      </c>
      <c r="AU1980" s="234" t="s">
        <v>78</v>
      </c>
      <c r="AV1980" s="13" t="s">
        <v>76</v>
      </c>
      <c r="AW1980" s="13" t="s">
        <v>188</v>
      </c>
      <c r="AX1980" s="13" t="s">
        <v>68</v>
      </c>
      <c r="AY1980" s="234" t="s">
        <v>175</v>
      </c>
    </row>
    <row r="1981" s="13" customFormat="1">
      <c r="A1981" s="13"/>
      <c r="B1981" s="224"/>
      <c r="C1981" s="225"/>
      <c r="D1981" s="226" t="s">
        <v>186</v>
      </c>
      <c r="E1981" s="227" t="s">
        <v>19</v>
      </c>
      <c r="F1981" s="228" t="s">
        <v>2015</v>
      </c>
      <c r="G1981" s="225"/>
      <c r="H1981" s="227" t="s">
        <v>19</v>
      </c>
      <c r="I1981" s="229"/>
      <c r="J1981" s="225"/>
      <c r="K1981" s="225"/>
      <c r="L1981" s="230"/>
      <c r="M1981" s="231"/>
      <c r="N1981" s="232"/>
      <c r="O1981" s="232"/>
      <c r="P1981" s="232"/>
      <c r="Q1981" s="232"/>
      <c r="R1981" s="232"/>
      <c r="S1981" s="232"/>
      <c r="T1981" s="23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34" t="s">
        <v>186</v>
      </c>
      <c r="AU1981" s="234" t="s">
        <v>78</v>
      </c>
      <c r="AV1981" s="13" t="s">
        <v>76</v>
      </c>
      <c r="AW1981" s="13" t="s">
        <v>188</v>
      </c>
      <c r="AX1981" s="13" t="s">
        <v>68</v>
      </c>
      <c r="AY1981" s="234" t="s">
        <v>175</v>
      </c>
    </row>
    <row r="1982" s="13" customFormat="1">
      <c r="A1982" s="13"/>
      <c r="B1982" s="224"/>
      <c r="C1982" s="225"/>
      <c r="D1982" s="226" t="s">
        <v>186</v>
      </c>
      <c r="E1982" s="227" t="s">
        <v>19</v>
      </c>
      <c r="F1982" s="228" t="s">
        <v>189</v>
      </c>
      <c r="G1982" s="225"/>
      <c r="H1982" s="227" t="s">
        <v>19</v>
      </c>
      <c r="I1982" s="229"/>
      <c r="J1982" s="225"/>
      <c r="K1982" s="225"/>
      <c r="L1982" s="230"/>
      <c r="M1982" s="231"/>
      <c r="N1982" s="232"/>
      <c r="O1982" s="232"/>
      <c r="P1982" s="232"/>
      <c r="Q1982" s="232"/>
      <c r="R1982" s="232"/>
      <c r="S1982" s="232"/>
      <c r="T1982" s="23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34" t="s">
        <v>186</v>
      </c>
      <c r="AU1982" s="234" t="s">
        <v>78</v>
      </c>
      <c r="AV1982" s="13" t="s">
        <v>76</v>
      </c>
      <c r="AW1982" s="13" t="s">
        <v>188</v>
      </c>
      <c r="AX1982" s="13" t="s">
        <v>68</v>
      </c>
      <c r="AY1982" s="234" t="s">
        <v>175</v>
      </c>
    </row>
    <row r="1983" s="14" customFormat="1">
      <c r="A1983" s="14"/>
      <c r="B1983" s="235"/>
      <c r="C1983" s="236"/>
      <c r="D1983" s="226" t="s">
        <v>186</v>
      </c>
      <c r="E1983" s="237" t="s">
        <v>19</v>
      </c>
      <c r="F1983" s="238" t="s">
        <v>2090</v>
      </c>
      <c r="G1983" s="236"/>
      <c r="H1983" s="239">
        <v>15.75</v>
      </c>
      <c r="I1983" s="240"/>
      <c r="J1983" s="236"/>
      <c r="K1983" s="236"/>
      <c r="L1983" s="241"/>
      <c r="M1983" s="242"/>
      <c r="N1983" s="243"/>
      <c r="O1983" s="243"/>
      <c r="P1983" s="243"/>
      <c r="Q1983" s="243"/>
      <c r="R1983" s="243"/>
      <c r="S1983" s="243"/>
      <c r="T1983" s="24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45" t="s">
        <v>186</v>
      </c>
      <c r="AU1983" s="245" t="s">
        <v>78</v>
      </c>
      <c r="AV1983" s="14" t="s">
        <v>78</v>
      </c>
      <c r="AW1983" s="14" t="s">
        <v>188</v>
      </c>
      <c r="AX1983" s="14" t="s">
        <v>68</v>
      </c>
      <c r="AY1983" s="245" t="s">
        <v>175</v>
      </c>
    </row>
    <row r="1984" s="15" customFormat="1">
      <c r="A1984" s="15"/>
      <c r="B1984" s="246"/>
      <c r="C1984" s="247"/>
      <c r="D1984" s="226" t="s">
        <v>186</v>
      </c>
      <c r="E1984" s="248" t="s">
        <v>19</v>
      </c>
      <c r="F1984" s="249" t="s">
        <v>191</v>
      </c>
      <c r="G1984" s="247"/>
      <c r="H1984" s="250">
        <v>15.75</v>
      </c>
      <c r="I1984" s="251"/>
      <c r="J1984" s="247"/>
      <c r="K1984" s="247"/>
      <c r="L1984" s="252"/>
      <c r="M1984" s="253"/>
      <c r="N1984" s="254"/>
      <c r="O1984" s="254"/>
      <c r="P1984" s="254"/>
      <c r="Q1984" s="254"/>
      <c r="R1984" s="254"/>
      <c r="S1984" s="254"/>
      <c r="T1984" s="255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T1984" s="256" t="s">
        <v>186</v>
      </c>
      <c r="AU1984" s="256" t="s">
        <v>78</v>
      </c>
      <c r="AV1984" s="15" t="s">
        <v>182</v>
      </c>
      <c r="AW1984" s="15" t="s">
        <v>188</v>
      </c>
      <c r="AX1984" s="15" t="s">
        <v>76</v>
      </c>
      <c r="AY1984" s="256" t="s">
        <v>175</v>
      </c>
    </row>
    <row r="1985" s="2" customFormat="1" ht="24.15" customHeight="1">
      <c r="A1985" s="40"/>
      <c r="B1985" s="41"/>
      <c r="C1985" s="206" t="s">
        <v>2091</v>
      </c>
      <c r="D1985" s="206" t="s">
        <v>177</v>
      </c>
      <c r="E1985" s="207" t="s">
        <v>2092</v>
      </c>
      <c r="F1985" s="208" t="s">
        <v>2093</v>
      </c>
      <c r="G1985" s="209" t="s">
        <v>402</v>
      </c>
      <c r="H1985" s="210">
        <v>112.34999999999999</v>
      </c>
      <c r="I1985" s="211"/>
      <c r="J1985" s="212">
        <f>ROUND(I1985*H1985,2)</f>
        <v>0</v>
      </c>
      <c r="K1985" s="208" t="s">
        <v>19</v>
      </c>
      <c r="L1985" s="46"/>
      <c r="M1985" s="213" t="s">
        <v>19</v>
      </c>
      <c r="N1985" s="214" t="s">
        <v>39</v>
      </c>
      <c r="O1985" s="86"/>
      <c r="P1985" s="215">
        <f>O1985*H1985</f>
        <v>0</v>
      </c>
      <c r="Q1985" s="215">
        <v>0</v>
      </c>
      <c r="R1985" s="215">
        <f>Q1985*H1985</f>
        <v>0</v>
      </c>
      <c r="S1985" s="215">
        <v>0</v>
      </c>
      <c r="T1985" s="216">
        <f>S1985*H1985</f>
        <v>0</v>
      </c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R1985" s="217" t="s">
        <v>297</v>
      </c>
      <c r="AT1985" s="217" t="s">
        <v>177</v>
      </c>
      <c r="AU1985" s="217" t="s">
        <v>78</v>
      </c>
      <c r="AY1985" s="19" t="s">
        <v>175</v>
      </c>
      <c r="BE1985" s="218">
        <f>IF(N1985="základní",J1985,0)</f>
        <v>0</v>
      </c>
      <c r="BF1985" s="218">
        <f>IF(N1985="snížená",J1985,0)</f>
        <v>0</v>
      </c>
      <c r="BG1985" s="218">
        <f>IF(N1985="zákl. přenesená",J1985,0)</f>
        <v>0</v>
      </c>
      <c r="BH1985" s="218">
        <f>IF(N1985="sníž. přenesená",J1985,0)</f>
        <v>0</v>
      </c>
      <c r="BI1985" s="218">
        <f>IF(N1985="nulová",J1985,0)</f>
        <v>0</v>
      </c>
      <c r="BJ1985" s="19" t="s">
        <v>76</v>
      </c>
      <c r="BK1985" s="218">
        <f>ROUND(I1985*H1985,2)</f>
        <v>0</v>
      </c>
      <c r="BL1985" s="19" t="s">
        <v>297</v>
      </c>
      <c r="BM1985" s="217" t="s">
        <v>2094</v>
      </c>
    </row>
    <row r="1986" s="13" customFormat="1">
      <c r="A1986" s="13"/>
      <c r="B1986" s="224"/>
      <c r="C1986" s="225"/>
      <c r="D1986" s="226" t="s">
        <v>186</v>
      </c>
      <c r="E1986" s="227" t="s">
        <v>19</v>
      </c>
      <c r="F1986" s="228" t="s">
        <v>2013</v>
      </c>
      <c r="G1986" s="225"/>
      <c r="H1986" s="227" t="s">
        <v>19</v>
      </c>
      <c r="I1986" s="229"/>
      <c r="J1986" s="225"/>
      <c r="K1986" s="225"/>
      <c r="L1986" s="230"/>
      <c r="M1986" s="231"/>
      <c r="N1986" s="232"/>
      <c r="O1986" s="232"/>
      <c r="P1986" s="232"/>
      <c r="Q1986" s="232"/>
      <c r="R1986" s="232"/>
      <c r="S1986" s="232"/>
      <c r="T1986" s="23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34" t="s">
        <v>186</v>
      </c>
      <c r="AU1986" s="234" t="s">
        <v>78</v>
      </c>
      <c r="AV1986" s="13" t="s">
        <v>76</v>
      </c>
      <c r="AW1986" s="13" t="s">
        <v>188</v>
      </c>
      <c r="AX1986" s="13" t="s">
        <v>68</v>
      </c>
      <c r="AY1986" s="234" t="s">
        <v>175</v>
      </c>
    </row>
    <row r="1987" s="13" customFormat="1">
      <c r="A1987" s="13"/>
      <c r="B1987" s="224"/>
      <c r="C1987" s="225"/>
      <c r="D1987" s="226" t="s">
        <v>186</v>
      </c>
      <c r="E1987" s="227" t="s">
        <v>19</v>
      </c>
      <c r="F1987" s="228" t="s">
        <v>2014</v>
      </c>
      <c r="G1987" s="225"/>
      <c r="H1987" s="227" t="s">
        <v>19</v>
      </c>
      <c r="I1987" s="229"/>
      <c r="J1987" s="225"/>
      <c r="K1987" s="225"/>
      <c r="L1987" s="230"/>
      <c r="M1987" s="231"/>
      <c r="N1987" s="232"/>
      <c r="O1987" s="232"/>
      <c r="P1987" s="232"/>
      <c r="Q1987" s="232"/>
      <c r="R1987" s="232"/>
      <c r="S1987" s="232"/>
      <c r="T1987" s="23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34" t="s">
        <v>186</v>
      </c>
      <c r="AU1987" s="234" t="s">
        <v>78</v>
      </c>
      <c r="AV1987" s="13" t="s">
        <v>76</v>
      </c>
      <c r="AW1987" s="13" t="s">
        <v>188</v>
      </c>
      <c r="AX1987" s="13" t="s">
        <v>68</v>
      </c>
      <c r="AY1987" s="234" t="s">
        <v>175</v>
      </c>
    </row>
    <row r="1988" s="13" customFormat="1">
      <c r="A1988" s="13"/>
      <c r="B1988" s="224"/>
      <c r="C1988" s="225"/>
      <c r="D1988" s="226" t="s">
        <v>186</v>
      </c>
      <c r="E1988" s="227" t="s">
        <v>19</v>
      </c>
      <c r="F1988" s="228" t="s">
        <v>2015</v>
      </c>
      <c r="G1988" s="225"/>
      <c r="H1988" s="227" t="s">
        <v>19</v>
      </c>
      <c r="I1988" s="229"/>
      <c r="J1988" s="225"/>
      <c r="K1988" s="225"/>
      <c r="L1988" s="230"/>
      <c r="M1988" s="231"/>
      <c r="N1988" s="232"/>
      <c r="O1988" s="232"/>
      <c r="P1988" s="232"/>
      <c r="Q1988" s="232"/>
      <c r="R1988" s="232"/>
      <c r="S1988" s="232"/>
      <c r="T1988" s="23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34" t="s">
        <v>186</v>
      </c>
      <c r="AU1988" s="234" t="s">
        <v>78</v>
      </c>
      <c r="AV1988" s="13" t="s">
        <v>76</v>
      </c>
      <c r="AW1988" s="13" t="s">
        <v>188</v>
      </c>
      <c r="AX1988" s="13" t="s">
        <v>68</v>
      </c>
      <c r="AY1988" s="234" t="s">
        <v>175</v>
      </c>
    </row>
    <row r="1989" s="13" customFormat="1">
      <c r="A1989" s="13"/>
      <c r="B1989" s="224"/>
      <c r="C1989" s="225"/>
      <c r="D1989" s="226" t="s">
        <v>186</v>
      </c>
      <c r="E1989" s="227" t="s">
        <v>19</v>
      </c>
      <c r="F1989" s="228" t="s">
        <v>189</v>
      </c>
      <c r="G1989" s="225"/>
      <c r="H1989" s="227" t="s">
        <v>19</v>
      </c>
      <c r="I1989" s="229"/>
      <c r="J1989" s="225"/>
      <c r="K1989" s="225"/>
      <c r="L1989" s="230"/>
      <c r="M1989" s="231"/>
      <c r="N1989" s="232"/>
      <c r="O1989" s="232"/>
      <c r="P1989" s="232"/>
      <c r="Q1989" s="232"/>
      <c r="R1989" s="232"/>
      <c r="S1989" s="232"/>
      <c r="T1989" s="23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34" t="s">
        <v>186</v>
      </c>
      <c r="AU1989" s="234" t="s">
        <v>78</v>
      </c>
      <c r="AV1989" s="13" t="s">
        <v>76</v>
      </c>
      <c r="AW1989" s="13" t="s">
        <v>188</v>
      </c>
      <c r="AX1989" s="13" t="s">
        <v>68</v>
      </c>
      <c r="AY1989" s="234" t="s">
        <v>175</v>
      </c>
    </row>
    <row r="1990" s="14" customFormat="1">
      <c r="A1990" s="14"/>
      <c r="B1990" s="235"/>
      <c r="C1990" s="236"/>
      <c r="D1990" s="226" t="s">
        <v>186</v>
      </c>
      <c r="E1990" s="237" t="s">
        <v>19</v>
      </c>
      <c r="F1990" s="238" t="s">
        <v>2095</v>
      </c>
      <c r="G1990" s="236"/>
      <c r="H1990" s="239">
        <v>112.35000000000001</v>
      </c>
      <c r="I1990" s="240"/>
      <c r="J1990" s="236"/>
      <c r="K1990" s="236"/>
      <c r="L1990" s="241"/>
      <c r="M1990" s="242"/>
      <c r="N1990" s="243"/>
      <c r="O1990" s="243"/>
      <c r="P1990" s="243"/>
      <c r="Q1990" s="243"/>
      <c r="R1990" s="243"/>
      <c r="S1990" s="243"/>
      <c r="T1990" s="24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45" t="s">
        <v>186</v>
      </c>
      <c r="AU1990" s="245" t="s">
        <v>78</v>
      </c>
      <c r="AV1990" s="14" t="s">
        <v>78</v>
      </c>
      <c r="AW1990" s="14" t="s">
        <v>188</v>
      </c>
      <c r="AX1990" s="14" t="s">
        <v>68</v>
      </c>
      <c r="AY1990" s="245" t="s">
        <v>175</v>
      </c>
    </row>
    <row r="1991" s="15" customFormat="1">
      <c r="A1991" s="15"/>
      <c r="B1991" s="246"/>
      <c r="C1991" s="247"/>
      <c r="D1991" s="226" t="s">
        <v>186</v>
      </c>
      <c r="E1991" s="248" t="s">
        <v>19</v>
      </c>
      <c r="F1991" s="249" t="s">
        <v>191</v>
      </c>
      <c r="G1991" s="247"/>
      <c r="H1991" s="250">
        <v>112.35000000000001</v>
      </c>
      <c r="I1991" s="251"/>
      <c r="J1991" s="247"/>
      <c r="K1991" s="247"/>
      <c r="L1991" s="252"/>
      <c r="M1991" s="253"/>
      <c r="N1991" s="254"/>
      <c r="O1991" s="254"/>
      <c r="P1991" s="254"/>
      <c r="Q1991" s="254"/>
      <c r="R1991" s="254"/>
      <c r="S1991" s="254"/>
      <c r="T1991" s="255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56" t="s">
        <v>186</v>
      </c>
      <c r="AU1991" s="256" t="s">
        <v>78</v>
      </c>
      <c r="AV1991" s="15" t="s">
        <v>182</v>
      </c>
      <c r="AW1991" s="15" t="s">
        <v>188</v>
      </c>
      <c r="AX1991" s="15" t="s">
        <v>76</v>
      </c>
      <c r="AY1991" s="256" t="s">
        <v>175</v>
      </c>
    </row>
    <row r="1992" s="2" customFormat="1" ht="24.15" customHeight="1">
      <c r="A1992" s="40"/>
      <c r="B1992" s="41"/>
      <c r="C1992" s="206" t="s">
        <v>2096</v>
      </c>
      <c r="D1992" s="206" t="s">
        <v>177</v>
      </c>
      <c r="E1992" s="207" t="s">
        <v>2097</v>
      </c>
      <c r="F1992" s="208" t="s">
        <v>2098</v>
      </c>
      <c r="G1992" s="209" t="s">
        <v>402</v>
      </c>
      <c r="H1992" s="210">
        <v>96.599999999999994</v>
      </c>
      <c r="I1992" s="211"/>
      <c r="J1992" s="212">
        <f>ROUND(I1992*H1992,2)</f>
        <v>0</v>
      </c>
      <c r="K1992" s="208" t="s">
        <v>19</v>
      </c>
      <c r="L1992" s="46"/>
      <c r="M1992" s="213" t="s">
        <v>19</v>
      </c>
      <c r="N1992" s="214" t="s">
        <v>39</v>
      </c>
      <c r="O1992" s="86"/>
      <c r="P1992" s="215">
        <f>O1992*H1992</f>
        <v>0</v>
      </c>
      <c r="Q1992" s="215">
        <v>0</v>
      </c>
      <c r="R1992" s="215">
        <f>Q1992*H1992</f>
        <v>0</v>
      </c>
      <c r="S1992" s="215">
        <v>0</v>
      </c>
      <c r="T1992" s="216">
        <f>S1992*H1992</f>
        <v>0</v>
      </c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R1992" s="217" t="s">
        <v>297</v>
      </c>
      <c r="AT1992" s="217" t="s">
        <v>177</v>
      </c>
      <c r="AU1992" s="217" t="s">
        <v>78</v>
      </c>
      <c r="AY1992" s="19" t="s">
        <v>175</v>
      </c>
      <c r="BE1992" s="218">
        <f>IF(N1992="základní",J1992,0)</f>
        <v>0</v>
      </c>
      <c r="BF1992" s="218">
        <f>IF(N1992="snížená",J1992,0)</f>
        <v>0</v>
      </c>
      <c r="BG1992" s="218">
        <f>IF(N1992="zákl. přenesená",J1992,0)</f>
        <v>0</v>
      </c>
      <c r="BH1992" s="218">
        <f>IF(N1992="sníž. přenesená",J1992,0)</f>
        <v>0</v>
      </c>
      <c r="BI1992" s="218">
        <f>IF(N1992="nulová",J1992,0)</f>
        <v>0</v>
      </c>
      <c r="BJ1992" s="19" t="s">
        <v>76</v>
      </c>
      <c r="BK1992" s="218">
        <f>ROUND(I1992*H1992,2)</f>
        <v>0</v>
      </c>
      <c r="BL1992" s="19" t="s">
        <v>297</v>
      </c>
      <c r="BM1992" s="217" t="s">
        <v>2099</v>
      </c>
    </row>
    <row r="1993" s="13" customFormat="1">
      <c r="A1993" s="13"/>
      <c r="B1993" s="224"/>
      <c r="C1993" s="225"/>
      <c r="D1993" s="226" t="s">
        <v>186</v>
      </c>
      <c r="E1993" s="227" t="s">
        <v>19</v>
      </c>
      <c r="F1993" s="228" t="s">
        <v>2013</v>
      </c>
      <c r="G1993" s="225"/>
      <c r="H1993" s="227" t="s">
        <v>19</v>
      </c>
      <c r="I1993" s="229"/>
      <c r="J1993" s="225"/>
      <c r="K1993" s="225"/>
      <c r="L1993" s="230"/>
      <c r="M1993" s="231"/>
      <c r="N1993" s="232"/>
      <c r="O1993" s="232"/>
      <c r="P1993" s="232"/>
      <c r="Q1993" s="232"/>
      <c r="R1993" s="232"/>
      <c r="S1993" s="232"/>
      <c r="T1993" s="23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34" t="s">
        <v>186</v>
      </c>
      <c r="AU1993" s="234" t="s">
        <v>78</v>
      </c>
      <c r="AV1993" s="13" t="s">
        <v>76</v>
      </c>
      <c r="AW1993" s="13" t="s">
        <v>188</v>
      </c>
      <c r="AX1993" s="13" t="s">
        <v>68</v>
      </c>
      <c r="AY1993" s="234" t="s">
        <v>175</v>
      </c>
    </row>
    <row r="1994" s="13" customFormat="1">
      <c r="A1994" s="13"/>
      <c r="B1994" s="224"/>
      <c r="C1994" s="225"/>
      <c r="D1994" s="226" t="s">
        <v>186</v>
      </c>
      <c r="E1994" s="227" t="s">
        <v>19</v>
      </c>
      <c r="F1994" s="228" t="s">
        <v>2014</v>
      </c>
      <c r="G1994" s="225"/>
      <c r="H1994" s="227" t="s">
        <v>19</v>
      </c>
      <c r="I1994" s="229"/>
      <c r="J1994" s="225"/>
      <c r="K1994" s="225"/>
      <c r="L1994" s="230"/>
      <c r="M1994" s="231"/>
      <c r="N1994" s="232"/>
      <c r="O1994" s="232"/>
      <c r="P1994" s="232"/>
      <c r="Q1994" s="232"/>
      <c r="R1994" s="232"/>
      <c r="S1994" s="232"/>
      <c r="T1994" s="23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34" t="s">
        <v>186</v>
      </c>
      <c r="AU1994" s="234" t="s">
        <v>78</v>
      </c>
      <c r="AV1994" s="13" t="s">
        <v>76</v>
      </c>
      <c r="AW1994" s="13" t="s">
        <v>188</v>
      </c>
      <c r="AX1994" s="13" t="s">
        <v>68</v>
      </c>
      <c r="AY1994" s="234" t="s">
        <v>175</v>
      </c>
    </row>
    <row r="1995" s="13" customFormat="1">
      <c r="A1995" s="13"/>
      <c r="B1995" s="224"/>
      <c r="C1995" s="225"/>
      <c r="D1995" s="226" t="s">
        <v>186</v>
      </c>
      <c r="E1995" s="227" t="s">
        <v>19</v>
      </c>
      <c r="F1995" s="228" t="s">
        <v>2015</v>
      </c>
      <c r="G1995" s="225"/>
      <c r="H1995" s="227" t="s">
        <v>19</v>
      </c>
      <c r="I1995" s="229"/>
      <c r="J1995" s="225"/>
      <c r="K1995" s="225"/>
      <c r="L1995" s="230"/>
      <c r="M1995" s="231"/>
      <c r="N1995" s="232"/>
      <c r="O1995" s="232"/>
      <c r="P1995" s="232"/>
      <c r="Q1995" s="232"/>
      <c r="R1995" s="232"/>
      <c r="S1995" s="232"/>
      <c r="T1995" s="23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34" t="s">
        <v>186</v>
      </c>
      <c r="AU1995" s="234" t="s">
        <v>78</v>
      </c>
      <c r="AV1995" s="13" t="s">
        <v>76</v>
      </c>
      <c r="AW1995" s="13" t="s">
        <v>188</v>
      </c>
      <c r="AX1995" s="13" t="s">
        <v>68</v>
      </c>
      <c r="AY1995" s="234" t="s">
        <v>175</v>
      </c>
    </row>
    <row r="1996" s="13" customFormat="1">
      <c r="A1996" s="13"/>
      <c r="B1996" s="224"/>
      <c r="C1996" s="225"/>
      <c r="D1996" s="226" t="s">
        <v>186</v>
      </c>
      <c r="E1996" s="227" t="s">
        <v>19</v>
      </c>
      <c r="F1996" s="228" t="s">
        <v>189</v>
      </c>
      <c r="G1996" s="225"/>
      <c r="H1996" s="227" t="s">
        <v>19</v>
      </c>
      <c r="I1996" s="229"/>
      <c r="J1996" s="225"/>
      <c r="K1996" s="225"/>
      <c r="L1996" s="230"/>
      <c r="M1996" s="231"/>
      <c r="N1996" s="232"/>
      <c r="O1996" s="232"/>
      <c r="P1996" s="232"/>
      <c r="Q1996" s="232"/>
      <c r="R1996" s="232"/>
      <c r="S1996" s="232"/>
      <c r="T1996" s="23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34" t="s">
        <v>186</v>
      </c>
      <c r="AU1996" s="234" t="s">
        <v>78</v>
      </c>
      <c r="AV1996" s="13" t="s">
        <v>76</v>
      </c>
      <c r="AW1996" s="13" t="s">
        <v>188</v>
      </c>
      <c r="AX1996" s="13" t="s">
        <v>68</v>
      </c>
      <c r="AY1996" s="234" t="s">
        <v>175</v>
      </c>
    </row>
    <row r="1997" s="14" customFormat="1">
      <c r="A1997" s="14"/>
      <c r="B1997" s="235"/>
      <c r="C1997" s="236"/>
      <c r="D1997" s="226" t="s">
        <v>186</v>
      </c>
      <c r="E1997" s="237" t="s">
        <v>19</v>
      </c>
      <c r="F1997" s="238" t="s">
        <v>2100</v>
      </c>
      <c r="G1997" s="236"/>
      <c r="H1997" s="239">
        <v>96.600000000000009</v>
      </c>
      <c r="I1997" s="240"/>
      <c r="J1997" s="236"/>
      <c r="K1997" s="236"/>
      <c r="L1997" s="241"/>
      <c r="M1997" s="242"/>
      <c r="N1997" s="243"/>
      <c r="O1997" s="243"/>
      <c r="P1997" s="243"/>
      <c r="Q1997" s="243"/>
      <c r="R1997" s="243"/>
      <c r="S1997" s="243"/>
      <c r="T1997" s="24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45" t="s">
        <v>186</v>
      </c>
      <c r="AU1997" s="245" t="s">
        <v>78</v>
      </c>
      <c r="AV1997" s="14" t="s">
        <v>78</v>
      </c>
      <c r="AW1997" s="14" t="s">
        <v>188</v>
      </c>
      <c r="AX1997" s="14" t="s">
        <v>68</v>
      </c>
      <c r="AY1997" s="245" t="s">
        <v>175</v>
      </c>
    </row>
    <row r="1998" s="15" customFormat="1">
      <c r="A1998" s="15"/>
      <c r="B1998" s="246"/>
      <c r="C1998" s="247"/>
      <c r="D1998" s="226" t="s">
        <v>186</v>
      </c>
      <c r="E1998" s="248" t="s">
        <v>19</v>
      </c>
      <c r="F1998" s="249" t="s">
        <v>191</v>
      </c>
      <c r="G1998" s="247"/>
      <c r="H1998" s="250">
        <v>96.600000000000009</v>
      </c>
      <c r="I1998" s="251"/>
      <c r="J1998" s="247"/>
      <c r="K1998" s="247"/>
      <c r="L1998" s="252"/>
      <c r="M1998" s="253"/>
      <c r="N1998" s="254"/>
      <c r="O1998" s="254"/>
      <c r="P1998" s="254"/>
      <c r="Q1998" s="254"/>
      <c r="R1998" s="254"/>
      <c r="S1998" s="254"/>
      <c r="T1998" s="255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5"/>
      <c r="AE1998" s="15"/>
      <c r="AT1998" s="256" t="s">
        <v>186</v>
      </c>
      <c r="AU1998" s="256" t="s">
        <v>78</v>
      </c>
      <c r="AV1998" s="15" t="s">
        <v>182</v>
      </c>
      <c r="AW1998" s="15" t="s">
        <v>188</v>
      </c>
      <c r="AX1998" s="15" t="s">
        <v>76</v>
      </c>
      <c r="AY1998" s="256" t="s">
        <v>175</v>
      </c>
    </row>
    <row r="1999" s="2" customFormat="1" ht="24.15" customHeight="1">
      <c r="A1999" s="40"/>
      <c r="B1999" s="41"/>
      <c r="C1999" s="206" t="s">
        <v>2101</v>
      </c>
      <c r="D1999" s="206" t="s">
        <v>177</v>
      </c>
      <c r="E1999" s="207" t="s">
        <v>2102</v>
      </c>
      <c r="F1999" s="208" t="s">
        <v>2103</v>
      </c>
      <c r="G1999" s="209" t="s">
        <v>402</v>
      </c>
      <c r="H1999" s="210">
        <v>6.2999999999999998</v>
      </c>
      <c r="I1999" s="211"/>
      <c r="J1999" s="212">
        <f>ROUND(I1999*H1999,2)</f>
        <v>0</v>
      </c>
      <c r="K1999" s="208" t="s">
        <v>19</v>
      </c>
      <c r="L1999" s="46"/>
      <c r="M1999" s="213" t="s">
        <v>19</v>
      </c>
      <c r="N1999" s="214" t="s">
        <v>39</v>
      </c>
      <c r="O1999" s="86"/>
      <c r="P1999" s="215">
        <f>O1999*H1999</f>
        <v>0</v>
      </c>
      <c r="Q1999" s="215">
        <v>0</v>
      </c>
      <c r="R1999" s="215">
        <f>Q1999*H1999</f>
        <v>0</v>
      </c>
      <c r="S1999" s="215">
        <v>0</v>
      </c>
      <c r="T1999" s="216">
        <f>S1999*H1999</f>
        <v>0</v>
      </c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R1999" s="217" t="s">
        <v>297</v>
      </c>
      <c r="AT1999" s="217" t="s">
        <v>177</v>
      </c>
      <c r="AU1999" s="217" t="s">
        <v>78</v>
      </c>
      <c r="AY1999" s="19" t="s">
        <v>175</v>
      </c>
      <c r="BE1999" s="218">
        <f>IF(N1999="základní",J1999,0)</f>
        <v>0</v>
      </c>
      <c r="BF1999" s="218">
        <f>IF(N1999="snížená",J1999,0)</f>
        <v>0</v>
      </c>
      <c r="BG1999" s="218">
        <f>IF(N1999="zákl. přenesená",J1999,0)</f>
        <v>0</v>
      </c>
      <c r="BH1999" s="218">
        <f>IF(N1999="sníž. přenesená",J1999,0)</f>
        <v>0</v>
      </c>
      <c r="BI1999" s="218">
        <f>IF(N1999="nulová",J1999,0)</f>
        <v>0</v>
      </c>
      <c r="BJ1999" s="19" t="s">
        <v>76</v>
      </c>
      <c r="BK1999" s="218">
        <f>ROUND(I1999*H1999,2)</f>
        <v>0</v>
      </c>
      <c r="BL1999" s="19" t="s">
        <v>297</v>
      </c>
      <c r="BM1999" s="217" t="s">
        <v>2104</v>
      </c>
    </row>
    <row r="2000" s="13" customFormat="1">
      <c r="A2000" s="13"/>
      <c r="B2000" s="224"/>
      <c r="C2000" s="225"/>
      <c r="D2000" s="226" t="s">
        <v>186</v>
      </c>
      <c r="E2000" s="227" t="s">
        <v>19</v>
      </c>
      <c r="F2000" s="228" t="s">
        <v>2013</v>
      </c>
      <c r="G2000" s="225"/>
      <c r="H2000" s="227" t="s">
        <v>19</v>
      </c>
      <c r="I2000" s="229"/>
      <c r="J2000" s="225"/>
      <c r="K2000" s="225"/>
      <c r="L2000" s="230"/>
      <c r="M2000" s="231"/>
      <c r="N2000" s="232"/>
      <c r="O2000" s="232"/>
      <c r="P2000" s="232"/>
      <c r="Q2000" s="232"/>
      <c r="R2000" s="232"/>
      <c r="S2000" s="232"/>
      <c r="T2000" s="23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34" t="s">
        <v>186</v>
      </c>
      <c r="AU2000" s="234" t="s">
        <v>78</v>
      </c>
      <c r="AV2000" s="13" t="s">
        <v>76</v>
      </c>
      <c r="AW2000" s="13" t="s">
        <v>188</v>
      </c>
      <c r="AX2000" s="13" t="s">
        <v>68</v>
      </c>
      <c r="AY2000" s="234" t="s">
        <v>175</v>
      </c>
    </row>
    <row r="2001" s="13" customFormat="1">
      <c r="A2001" s="13"/>
      <c r="B2001" s="224"/>
      <c r="C2001" s="225"/>
      <c r="D2001" s="226" t="s">
        <v>186</v>
      </c>
      <c r="E2001" s="227" t="s">
        <v>19</v>
      </c>
      <c r="F2001" s="228" t="s">
        <v>2014</v>
      </c>
      <c r="G2001" s="225"/>
      <c r="H2001" s="227" t="s">
        <v>19</v>
      </c>
      <c r="I2001" s="229"/>
      <c r="J2001" s="225"/>
      <c r="K2001" s="225"/>
      <c r="L2001" s="230"/>
      <c r="M2001" s="231"/>
      <c r="N2001" s="232"/>
      <c r="O2001" s="232"/>
      <c r="P2001" s="232"/>
      <c r="Q2001" s="232"/>
      <c r="R2001" s="232"/>
      <c r="S2001" s="232"/>
      <c r="T2001" s="23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34" t="s">
        <v>186</v>
      </c>
      <c r="AU2001" s="234" t="s">
        <v>78</v>
      </c>
      <c r="AV2001" s="13" t="s">
        <v>76</v>
      </c>
      <c r="AW2001" s="13" t="s">
        <v>188</v>
      </c>
      <c r="AX2001" s="13" t="s">
        <v>68</v>
      </c>
      <c r="AY2001" s="234" t="s">
        <v>175</v>
      </c>
    </row>
    <row r="2002" s="13" customFormat="1">
      <c r="A2002" s="13"/>
      <c r="B2002" s="224"/>
      <c r="C2002" s="225"/>
      <c r="D2002" s="226" t="s">
        <v>186</v>
      </c>
      <c r="E2002" s="227" t="s">
        <v>19</v>
      </c>
      <c r="F2002" s="228" t="s">
        <v>2015</v>
      </c>
      <c r="G2002" s="225"/>
      <c r="H2002" s="227" t="s">
        <v>19</v>
      </c>
      <c r="I2002" s="229"/>
      <c r="J2002" s="225"/>
      <c r="K2002" s="225"/>
      <c r="L2002" s="230"/>
      <c r="M2002" s="231"/>
      <c r="N2002" s="232"/>
      <c r="O2002" s="232"/>
      <c r="P2002" s="232"/>
      <c r="Q2002" s="232"/>
      <c r="R2002" s="232"/>
      <c r="S2002" s="232"/>
      <c r="T2002" s="23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34" t="s">
        <v>186</v>
      </c>
      <c r="AU2002" s="234" t="s">
        <v>78</v>
      </c>
      <c r="AV2002" s="13" t="s">
        <v>76</v>
      </c>
      <c r="AW2002" s="13" t="s">
        <v>188</v>
      </c>
      <c r="AX2002" s="13" t="s">
        <v>68</v>
      </c>
      <c r="AY2002" s="234" t="s">
        <v>175</v>
      </c>
    </row>
    <row r="2003" s="13" customFormat="1">
      <c r="A2003" s="13"/>
      <c r="B2003" s="224"/>
      <c r="C2003" s="225"/>
      <c r="D2003" s="226" t="s">
        <v>186</v>
      </c>
      <c r="E2003" s="227" t="s">
        <v>19</v>
      </c>
      <c r="F2003" s="228" t="s">
        <v>189</v>
      </c>
      <c r="G2003" s="225"/>
      <c r="H2003" s="227" t="s">
        <v>19</v>
      </c>
      <c r="I2003" s="229"/>
      <c r="J2003" s="225"/>
      <c r="K2003" s="225"/>
      <c r="L2003" s="230"/>
      <c r="M2003" s="231"/>
      <c r="N2003" s="232"/>
      <c r="O2003" s="232"/>
      <c r="P2003" s="232"/>
      <c r="Q2003" s="232"/>
      <c r="R2003" s="232"/>
      <c r="S2003" s="232"/>
      <c r="T2003" s="23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34" t="s">
        <v>186</v>
      </c>
      <c r="AU2003" s="234" t="s">
        <v>78</v>
      </c>
      <c r="AV2003" s="13" t="s">
        <v>76</v>
      </c>
      <c r="AW2003" s="13" t="s">
        <v>188</v>
      </c>
      <c r="AX2003" s="13" t="s">
        <v>68</v>
      </c>
      <c r="AY2003" s="234" t="s">
        <v>175</v>
      </c>
    </row>
    <row r="2004" s="14" customFormat="1">
      <c r="A2004" s="14"/>
      <c r="B2004" s="235"/>
      <c r="C2004" s="236"/>
      <c r="D2004" s="226" t="s">
        <v>186</v>
      </c>
      <c r="E2004" s="237" t="s">
        <v>19</v>
      </c>
      <c r="F2004" s="238" t="s">
        <v>2105</v>
      </c>
      <c r="G2004" s="236"/>
      <c r="H2004" s="239">
        <v>6.3000000000000007</v>
      </c>
      <c r="I2004" s="240"/>
      <c r="J2004" s="236"/>
      <c r="K2004" s="236"/>
      <c r="L2004" s="241"/>
      <c r="M2004" s="242"/>
      <c r="N2004" s="243"/>
      <c r="O2004" s="243"/>
      <c r="P2004" s="243"/>
      <c r="Q2004" s="243"/>
      <c r="R2004" s="243"/>
      <c r="S2004" s="243"/>
      <c r="T2004" s="24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45" t="s">
        <v>186</v>
      </c>
      <c r="AU2004" s="245" t="s">
        <v>78</v>
      </c>
      <c r="AV2004" s="14" t="s">
        <v>78</v>
      </c>
      <c r="AW2004" s="14" t="s">
        <v>188</v>
      </c>
      <c r="AX2004" s="14" t="s">
        <v>68</v>
      </c>
      <c r="AY2004" s="245" t="s">
        <v>175</v>
      </c>
    </row>
    <row r="2005" s="15" customFormat="1">
      <c r="A2005" s="15"/>
      <c r="B2005" s="246"/>
      <c r="C2005" s="247"/>
      <c r="D2005" s="226" t="s">
        <v>186</v>
      </c>
      <c r="E2005" s="248" t="s">
        <v>19</v>
      </c>
      <c r="F2005" s="249" t="s">
        <v>191</v>
      </c>
      <c r="G2005" s="247"/>
      <c r="H2005" s="250">
        <v>6.3000000000000007</v>
      </c>
      <c r="I2005" s="251"/>
      <c r="J2005" s="247"/>
      <c r="K2005" s="247"/>
      <c r="L2005" s="252"/>
      <c r="M2005" s="253"/>
      <c r="N2005" s="254"/>
      <c r="O2005" s="254"/>
      <c r="P2005" s="254"/>
      <c r="Q2005" s="254"/>
      <c r="R2005" s="254"/>
      <c r="S2005" s="254"/>
      <c r="T2005" s="255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T2005" s="256" t="s">
        <v>186</v>
      </c>
      <c r="AU2005" s="256" t="s">
        <v>78</v>
      </c>
      <c r="AV2005" s="15" t="s">
        <v>182</v>
      </c>
      <c r="AW2005" s="15" t="s">
        <v>188</v>
      </c>
      <c r="AX2005" s="15" t="s">
        <v>76</v>
      </c>
      <c r="AY2005" s="256" t="s">
        <v>175</v>
      </c>
    </row>
    <row r="2006" s="2" customFormat="1" ht="24.15" customHeight="1">
      <c r="A2006" s="40"/>
      <c r="B2006" s="41"/>
      <c r="C2006" s="206" t="s">
        <v>2106</v>
      </c>
      <c r="D2006" s="206" t="s">
        <v>177</v>
      </c>
      <c r="E2006" s="207" t="s">
        <v>2107</v>
      </c>
      <c r="F2006" s="208" t="s">
        <v>2108</v>
      </c>
      <c r="G2006" s="209" t="s">
        <v>402</v>
      </c>
      <c r="H2006" s="210">
        <v>7.3499999999999996</v>
      </c>
      <c r="I2006" s="211"/>
      <c r="J2006" s="212">
        <f>ROUND(I2006*H2006,2)</f>
        <v>0</v>
      </c>
      <c r="K2006" s="208" t="s">
        <v>19</v>
      </c>
      <c r="L2006" s="46"/>
      <c r="M2006" s="213" t="s">
        <v>19</v>
      </c>
      <c r="N2006" s="214" t="s">
        <v>39</v>
      </c>
      <c r="O2006" s="86"/>
      <c r="P2006" s="215">
        <f>O2006*H2006</f>
        <v>0</v>
      </c>
      <c r="Q2006" s="215">
        <v>0</v>
      </c>
      <c r="R2006" s="215">
        <f>Q2006*H2006</f>
        <v>0</v>
      </c>
      <c r="S2006" s="215">
        <v>0</v>
      </c>
      <c r="T2006" s="216">
        <f>S2006*H2006</f>
        <v>0</v>
      </c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R2006" s="217" t="s">
        <v>297</v>
      </c>
      <c r="AT2006" s="217" t="s">
        <v>177</v>
      </c>
      <c r="AU2006" s="217" t="s">
        <v>78</v>
      </c>
      <c r="AY2006" s="19" t="s">
        <v>175</v>
      </c>
      <c r="BE2006" s="218">
        <f>IF(N2006="základní",J2006,0)</f>
        <v>0</v>
      </c>
      <c r="BF2006" s="218">
        <f>IF(N2006="snížená",J2006,0)</f>
        <v>0</v>
      </c>
      <c r="BG2006" s="218">
        <f>IF(N2006="zákl. přenesená",J2006,0)</f>
        <v>0</v>
      </c>
      <c r="BH2006" s="218">
        <f>IF(N2006="sníž. přenesená",J2006,0)</f>
        <v>0</v>
      </c>
      <c r="BI2006" s="218">
        <f>IF(N2006="nulová",J2006,0)</f>
        <v>0</v>
      </c>
      <c r="BJ2006" s="19" t="s">
        <v>76</v>
      </c>
      <c r="BK2006" s="218">
        <f>ROUND(I2006*H2006,2)</f>
        <v>0</v>
      </c>
      <c r="BL2006" s="19" t="s">
        <v>297</v>
      </c>
      <c r="BM2006" s="217" t="s">
        <v>2109</v>
      </c>
    </row>
    <row r="2007" s="13" customFormat="1">
      <c r="A2007" s="13"/>
      <c r="B2007" s="224"/>
      <c r="C2007" s="225"/>
      <c r="D2007" s="226" t="s">
        <v>186</v>
      </c>
      <c r="E2007" s="227" t="s">
        <v>19</v>
      </c>
      <c r="F2007" s="228" t="s">
        <v>2013</v>
      </c>
      <c r="G2007" s="225"/>
      <c r="H2007" s="227" t="s">
        <v>19</v>
      </c>
      <c r="I2007" s="229"/>
      <c r="J2007" s="225"/>
      <c r="K2007" s="225"/>
      <c r="L2007" s="230"/>
      <c r="M2007" s="231"/>
      <c r="N2007" s="232"/>
      <c r="O2007" s="232"/>
      <c r="P2007" s="232"/>
      <c r="Q2007" s="232"/>
      <c r="R2007" s="232"/>
      <c r="S2007" s="232"/>
      <c r="T2007" s="23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34" t="s">
        <v>186</v>
      </c>
      <c r="AU2007" s="234" t="s">
        <v>78</v>
      </c>
      <c r="AV2007" s="13" t="s">
        <v>76</v>
      </c>
      <c r="AW2007" s="13" t="s">
        <v>188</v>
      </c>
      <c r="AX2007" s="13" t="s">
        <v>68</v>
      </c>
      <c r="AY2007" s="234" t="s">
        <v>175</v>
      </c>
    </row>
    <row r="2008" s="13" customFormat="1">
      <c r="A2008" s="13"/>
      <c r="B2008" s="224"/>
      <c r="C2008" s="225"/>
      <c r="D2008" s="226" t="s">
        <v>186</v>
      </c>
      <c r="E2008" s="227" t="s">
        <v>19</v>
      </c>
      <c r="F2008" s="228" t="s">
        <v>2014</v>
      </c>
      <c r="G2008" s="225"/>
      <c r="H2008" s="227" t="s">
        <v>19</v>
      </c>
      <c r="I2008" s="229"/>
      <c r="J2008" s="225"/>
      <c r="K2008" s="225"/>
      <c r="L2008" s="230"/>
      <c r="M2008" s="231"/>
      <c r="N2008" s="232"/>
      <c r="O2008" s="232"/>
      <c r="P2008" s="232"/>
      <c r="Q2008" s="232"/>
      <c r="R2008" s="232"/>
      <c r="S2008" s="232"/>
      <c r="T2008" s="23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34" t="s">
        <v>186</v>
      </c>
      <c r="AU2008" s="234" t="s">
        <v>78</v>
      </c>
      <c r="AV2008" s="13" t="s">
        <v>76</v>
      </c>
      <c r="AW2008" s="13" t="s">
        <v>188</v>
      </c>
      <c r="AX2008" s="13" t="s">
        <v>68</v>
      </c>
      <c r="AY2008" s="234" t="s">
        <v>175</v>
      </c>
    </row>
    <row r="2009" s="13" customFormat="1">
      <c r="A2009" s="13"/>
      <c r="B2009" s="224"/>
      <c r="C2009" s="225"/>
      <c r="D2009" s="226" t="s">
        <v>186</v>
      </c>
      <c r="E2009" s="227" t="s">
        <v>19</v>
      </c>
      <c r="F2009" s="228" t="s">
        <v>2110</v>
      </c>
      <c r="G2009" s="225"/>
      <c r="H2009" s="227" t="s">
        <v>19</v>
      </c>
      <c r="I2009" s="229"/>
      <c r="J2009" s="225"/>
      <c r="K2009" s="225"/>
      <c r="L2009" s="230"/>
      <c r="M2009" s="231"/>
      <c r="N2009" s="232"/>
      <c r="O2009" s="232"/>
      <c r="P2009" s="232"/>
      <c r="Q2009" s="232"/>
      <c r="R2009" s="232"/>
      <c r="S2009" s="232"/>
      <c r="T2009" s="23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34" t="s">
        <v>186</v>
      </c>
      <c r="AU2009" s="234" t="s">
        <v>78</v>
      </c>
      <c r="AV2009" s="13" t="s">
        <v>76</v>
      </c>
      <c r="AW2009" s="13" t="s">
        <v>188</v>
      </c>
      <c r="AX2009" s="13" t="s">
        <v>68</v>
      </c>
      <c r="AY2009" s="234" t="s">
        <v>175</v>
      </c>
    </row>
    <row r="2010" s="13" customFormat="1">
      <c r="A2010" s="13"/>
      <c r="B2010" s="224"/>
      <c r="C2010" s="225"/>
      <c r="D2010" s="226" t="s">
        <v>186</v>
      </c>
      <c r="E2010" s="227" t="s">
        <v>19</v>
      </c>
      <c r="F2010" s="228" t="s">
        <v>189</v>
      </c>
      <c r="G2010" s="225"/>
      <c r="H2010" s="227" t="s">
        <v>19</v>
      </c>
      <c r="I2010" s="229"/>
      <c r="J2010" s="225"/>
      <c r="K2010" s="225"/>
      <c r="L2010" s="230"/>
      <c r="M2010" s="231"/>
      <c r="N2010" s="232"/>
      <c r="O2010" s="232"/>
      <c r="P2010" s="232"/>
      <c r="Q2010" s="232"/>
      <c r="R2010" s="232"/>
      <c r="S2010" s="232"/>
      <c r="T2010" s="23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34" t="s">
        <v>186</v>
      </c>
      <c r="AU2010" s="234" t="s">
        <v>78</v>
      </c>
      <c r="AV2010" s="13" t="s">
        <v>76</v>
      </c>
      <c r="AW2010" s="13" t="s">
        <v>188</v>
      </c>
      <c r="AX2010" s="13" t="s">
        <v>68</v>
      </c>
      <c r="AY2010" s="234" t="s">
        <v>175</v>
      </c>
    </row>
    <row r="2011" s="14" customFormat="1">
      <c r="A2011" s="14"/>
      <c r="B2011" s="235"/>
      <c r="C2011" s="236"/>
      <c r="D2011" s="226" t="s">
        <v>186</v>
      </c>
      <c r="E2011" s="237" t="s">
        <v>19</v>
      </c>
      <c r="F2011" s="238" t="s">
        <v>2111</v>
      </c>
      <c r="G2011" s="236"/>
      <c r="H2011" s="239">
        <v>7.3500000000000005</v>
      </c>
      <c r="I2011" s="240"/>
      <c r="J2011" s="236"/>
      <c r="K2011" s="236"/>
      <c r="L2011" s="241"/>
      <c r="M2011" s="242"/>
      <c r="N2011" s="243"/>
      <c r="O2011" s="243"/>
      <c r="P2011" s="243"/>
      <c r="Q2011" s="243"/>
      <c r="R2011" s="243"/>
      <c r="S2011" s="243"/>
      <c r="T2011" s="24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45" t="s">
        <v>186</v>
      </c>
      <c r="AU2011" s="245" t="s">
        <v>78</v>
      </c>
      <c r="AV2011" s="14" t="s">
        <v>78</v>
      </c>
      <c r="AW2011" s="14" t="s">
        <v>188</v>
      </c>
      <c r="AX2011" s="14" t="s">
        <v>68</v>
      </c>
      <c r="AY2011" s="245" t="s">
        <v>175</v>
      </c>
    </row>
    <row r="2012" s="15" customFormat="1">
      <c r="A2012" s="15"/>
      <c r="B2012" s="246"/>
      <c r="C2012" s="247"/>
      <c r="D2012" s="226" t="s">
        <v>186</v>
      </c>
      <c r="E2012" s="248" t="s">
        <v>19</v>
      </c>
      <c r="F2012" s="249" t="s">
        <v>191</v>
      </c>
      <c r="G2012" s="247"/>
      <c r="H2012" s="250">
        <v>7.3500000000000005</v>
      </c>
      <c r="I2012" s="251"/>
      <c r="J2012" s="247"/>
      <c r="K2012" s="247"/>
      <c r="L2012" s="252"/>
      <c r="M2012" s="253"/>
      <c r="N2012" s="254"/>
      <c r="O2012" s="254"/>
      <c r="P2012" s="254"/>
      <c r="Q2012" s="254"/>
      <c r="R2012" s="254"/>
      <c r="S2012" s="254"/>
      <c r="T2012" s="255"/>
      <c r="U2012" s="15"/>
      <c r="V2012" s="15"/>
      <c r="W2012" s="15"/>
      <c r="X2012" s="15"/>
      <c r="Y2012" s="15"/>
      <c r="Z2012" s="15"/>
      <c r="AA2012" s="15"/>
      <c r="AB2012" s="15"/>
      <c r="AC2012" s="15"/>
      <c r="AD2012" s="15"/>
      <c r="AE2012" s="15"/>
      <c r="AT2012" s="256" t="s">
        <v>186</v>
      </c>
      <c r="AU2012" s="256" t="s">
        <v>78</v>
      </c>
      <c r="AV2012" s="15" t="s">
        <v>182</v>
      </c>
      <c r="AW2012" s="15" t="s">
        <v>188</v>
      </c>
      <c r="AX2012" s="15" t="s">
        <v>76</v>
      </c>
      <c r="AY2012" s="256" t="s">
        <v>175</v>
      </c>
    </row>
    <row r="2013" s="2" customFormat="1" ht="37.8" customHeight="1">
      <c r="A2013" s="40"/>
      <c r="B2013" s="41"/>
      <c r="C2013" s="206" t="s">
        <v>2112</v>
      </c>
      <c r="D2013" s="206" t="s">
        <v>177</v>
      </c>
      <c r="E2013" s="207" t="s">
        <v>2113</v>
      </c>
      <c r="F2013" s="208" t="s">
        <v>2114</v>
      </c>
      <c r="G2013" s="209" t="s">
        <v>402</v>
      </c>
      <c r="H2013" s="210">
        <v>85.051000000000002</v>
      </c>
      <c r="I2013" s="211"/>
      <c r="J2013" s="212">
        <f>ROUND(I2013*H2013,2)</f>
        <v>0</v>
      </c>
      <c r="K2013" s="208" t="s">
        <v>19</v>
      </c>
      <c r="L2013" s="46"/>
      <c r="M2013" s="213" t="s">
        <v>19</v>
      </c>
      <c r="N2013" s="214" t="s">
        <v>39</v>
      </c>
      <c r="O2013" s="86"/>
      <c r="P2013" s="215">
        <f>O2013*H2013</f>
        <v>0</v>
      </c>
      <c r="Q2013" s="215">
        <v>0</v>
      </c>
      <c r="R2013" s="215">
        <f>Q2013*H2013</f>
        <v>0</v>
      </c>
      <c r="S2013" s="215">
        <v>0</v>
      </c>
      <c r="T2013" s="216">
        <f>S2013*H2013</f>
        <v>0</v>
      </c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R2013" s="217" t="s">
        <v>297</v>
      </c>
      <c r="AT2013" s="217" t="s">
        <v>177</v>
      </c>
      <c r="AU2013" s="217" t="s">
        <v>78</v>
      </c>
      <c r="AY2013" s="19" t="s">
        <v>175</v>
      </c>
      <c r="BE2013" s="218">
        <f>IF(N2013="základní",J2013,0)</f>
        <v>0</v>
      </c>
      <c r="BF2013" s="218">
        <f>IF(N2013="snížená",J2013,0)</f>
        <v>0</v>
      </c>
      <c r="BG2013" s="218">
        <f>IF(N2013="zákl. přenesená",J2013,0)</f>
        <v>0</v>
      </c>
      <c r="BH2013" s="218">
        <f>IF(N2013="sníž. přenesená",J2013,0)</f>
        <v>0</v>
      </c>
      <c r="BI2013" s="218">
        <f>IF(N2013="nulová",J2013,0)</f>
        <v>0</v>
      </c>
      <c r="BJ2013" s="19" t="s">
        <v>76</v>
      </c>
      <c r="BK2013" s="218">
        <f>ROUND(I2013*H2013,2)</f>
        <v>0</v>
      </c>
      <c r="BL2013" s="19" t="s">
        <v>297</v>
      </c>
      <c r="BM2013" s="217" t="s">
        <v>2115</v>
      </c>
    </row>
    <row r="2014" s="2" customFormat="1" ht="24.15" customHeight="1">
      <c r="A2014" s="40"/>
      <c r="B2014" s="41"/>
      <c r="C2014" s="206" t="s">
        <v>2116</v>
      </c>
      <c r="D2014" s="206" t="s">
        <v>177</v>
      </c>
      <c r="E2014" s="207" t="s">
        <v>2117</v>
      </c>
      <c r="F2014" s="208" t="s">
        <v>2118</v>
      </c>
      <c r="G2014" s="209" t="s">
        <v>402</v>
      </c>
      <c r="H2014" s="210">
        <v>199.5</v>
      </c>
      <c r="I2014" s="211"/>
      <c r="J2014" s="212">
        <f>ROUND(I2014*H2014,2)</f>
        <v>0</v>
      </c>
      <c r="K2014" s="208" t="s">
        <v>19</v>
      </c>
      <c r="L2014" s="46"/>
      <c r="M2014" s="213" t="s">
        <v>19</v>
      </c>
      <c r="N2014" s="214" t="s">
        <v>39</v>
      </c>
      <c r="O2014" s="86"/>
      <c r="P2014" s="215">
        <f>O2014*H2014</f>
        <v>0</v>
      </c>
      <c r="Q2014" s="215">
        <v>0</v>
      </c>
      <c r="R2014" s="215">
        <f>Q2014*H2014</f>
        <v>0</v>
      </c>
      <c r="S2014" s="215">
        <v>0</v>
      </c>
      <c r="T2014" s="216">
        <f>S2014*H2014</f>
        <v>0</v>
      </c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R2014" s="217" t="s">
        <v>297</v>
      </c>
      <c r="AT2014" s="217" t="s">
        <v>177</v>
      </c>
      <c r="AU2014" s="217" t="s">
        <v>78</v>
      </c>
      <c r="AY2014" s="19" t="s">
        <v>175</v>
      </c>
      <c r="BE2014" s="218">
        <f>IF(N2014="základní",J2014,0)</f>
        <v>0</v>
      </c>
      <c r="BF2014" s="218">
        <f>IF(N2014="snížená",J2014,0)</f>
        <v>0</v>
      </c>
      <c r="BG2014" s="218">
        <f>IF(N2014="zákl. přenesená",J2014,0)</f>
        <v>0</v>
      </c>
      <c r="BH2014" s="218">
        <f>IF(N2014="sníž. přenesená",J2014,0)</f>
        <v>0</v>
      </c>
      <c r="BI2014" s="218">
        <f>IF(N2014="nulová",J2014,0)</f>
        <v>0</v>
      </c>
      <c r="BJ2014" s="19" t="s">
        <v>76</v>
      </c>
      <c r="BK2014" s="218">
        <f>ROUND(I2014*H2014,2)</f>
        <v>0</v>
      </c>
      <c r="BL2014" s="19" t="s">
        <v>297</v>
      </c>
      <c r="BM2014" s="217" t="s">
        <v>2119</v>
      </c>
    </row>
    <row r="2015" s="13" customFormat="1">
      <c r="A2015" s="13"/>
      <c r="B2015" s="224"/>
      <c r="C2015" s="225"/>
      <c r="D2015" s="226" t="s">
        <v>186</v>
      </c>
      <c r="E2015" s="227" t="s">
        <v>19</v>
      </c>
      <c r="F2015" s="228" t="s">
        <v>2013</v>
      </c>
      <c r="G2015" s="225"/>
      <c r="H2015" s="227" t="s">
        <v>19</v>
      </c>
      <c r="I2015" s="229"/>
      <c r="J2015" s="225"/>
      <c r="K2015" s="225"/>
      <c r="L2015" s="230"/>
      <c r="M2015" s="231"/>
      <c r="N2015" s="232"/>
      <c r="O2015" s="232"/>
      <c r="P2015" s="232"/>
      <c r="Q2015" s="232"/>
      <c r="R2015" s="232"/>
      <c r="S2015" s="232"/>
      <c r="T2015" s="23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34" t="s">
        <v>186</v>
      </c>
      <c r="AU2015" s="234" t="s">
        <v>78</v>
      </c>
      <c r="AV2015" s="13" t="s">
        <v>76</v>
      </c>
      <c r="AW2015" s="13" t="s">
        <v>188</v>
      </c>
      <c r="AX2015" s="13" t="s">
        <v>68</v>
      </c>
      <c r="AY2015" s="234" t="s">
        <v>175</v>
      </c>
    </row>
    <row r="2016" s="13" customFormat="1">
      <c r="A2016" s="13"/>
      <c r="B2016" s="224"/>
      <c r="C2016" s="225"/>
      <c r="D2016" s="226" t="s">
        <v>186</v>
      </c>
      <c r="E2016" s="227" t="s">
        <v>19</v>
      </c>
      <c r="F2016" s="228" t="s">
        <v>189</v>
      </c>
      <c r="G2016" s="225"/>
      <c r="H2016" s="227" t="s">
        <v>19</v>
      </c>
      <c r="I2016" s="229"/>
      <c r="J2016" s="225"/>
      <c r="K2016" s="225"/>
      <c r="L2016" s="230"/>
      <c r="M2016" s="231"/>
      <c r="N2016" s="232"/>
      <c r="O2016" s="232"/>
      <c r="P2016" s="232"/>
      <c r="Q2016" s="232"/>
      <c r="R2016" s="232"/>
      <c r="S2016" s="232"/>
      <c r="T2016" s="23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34" t="s">
        <v>186</v>
      </c>
      <c r="AU2016" s="234" t="s">
        <v>78</v>
      </c>
      <c r="AV2016" s="13" t="s">
        <v>76</v>
      </c>
      <c r="AW2016" s="13" t="s">
        <v>188</v>
      </c>
      <c r="AX2016" s="13" t="s">
        <v>68</v>
      </c>
      <c r="AY2016" s="234" t="s">
        <v>175</v>
      </c>
    </row>
    <row r="2017" s="14" customFormat="1">
      <c r="A2017" s="14"/>
      <c r="B2017" s="235"/>
      <c r="C2017" s="236"/>
      <c r="D2017" s="226" t="s">
        <v>186</v>
      </c>
      <c r="E2017" s="237" t="s">
        <v>19</v>
      </c>
      <c r="F2017" s="238" t="s">
        <v>2120</v>
      </c>
      <c r="G2017" s="236"/>
      <c r="H2017" s="239">
        <v>199.5</v>
      </c>
      <c r="I2017" s="240"/>
      <c r="J2017" s="236"/>
      <c r="K2017" s="236"/>
      <c r="L2017" s="241"/>
      <c r="M2017" s="242"/>
      <c r="N2017" s="243"/>
      <c r="O2017" s="243"/>
      <c r="P2017" s="243"/>
      <c r="Q2017" s="243"/>
      <c r="R2017" s="243"/>
      <c r="S2017" s="243"/>
      <c r="T2017" s="24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45" t="s">
        <v>186</v>
      </c>
      <c r="AU2017" s="245" t="s">
        <v>78</v>
      </c>
      <c r="AV2017" s="14" t="s">
        <v>78</v>
      </c>
      <c r="AW2017" s="14" t="s">
        <v>188</v>
      </c>
      <c r="AX2017" s="14" t="s">
        <v>68</v>
      </c>
      <c r="AY2017" s="245" t="s">
        <v>175</v>
      </c>
    </row>
    <row r="2018" s="15" customFormat="1">
      <c r="A2018" s="15"/>
      <c r="B2018" s="246"/>
      <c r="C2018" s="247"/>
      <c r="D2018" s="226" t="s">
        <v>186</v>
      </c>
      <c r="E2018" s="248" t="s">
        <v>19</v>
      </c>
      <c r="F2018" s="249" t="s">
        <v>191</v>
      </c>
      <c r="G2018" s="247"/>
      <c r="H2018" s="250">
        <v>199.5</v>
      </c>
      <c r="I2018" s="251"/>
      <c r="J2018" s="247"/>
      <c r="K2018" s="247"/>
      <c r="L2018" s="252"/>
      <c r="M2018" s="253"/>
      <c r="N2018" s="254"/>
      <c r="O2018" s="254"/>
      <c r="P2018" s="254"/>
      <c r="Q2018" s="254"/>
      <c r="R2018" s="254"/>
      <c r="S2018" s="254"/>
      <c r="T2018" s="255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T2018" s="256" t="s">
        <v>186</v>
      </c>
      <c r="AU2018" s="256" t="s">
        <v>78</v>
      </c>
      <c r="AV2018" s="15" t="s">
        <v>182</v>
      </c>
      <c r="AW2018" s="15" t="s">
        <v>188</v>
      </c>
      <c r="AX2018" s="15" t="s">
        <v>76</v>
      </c>
      <c r="AY2018" s="256" t="s">
        <v>175</v>
      </c>
    </row>
    <row r="2019" s="2" customFormat="1" ht="21.75" customHeight="1">
      <c r="A2019" s="40"/>
      <c r="B2019" s="41"/>
      <c r="C2019" s="206" t="s">
        <v>2121</v>
      </c>
      <c r="D2019" s="206" t="s">
        <v>177</v>
      </c>
      <c r="E2019" s="207" t="s">
        <v>2122</v>
      </c>
      <c r="F2019" s="208" t="s">
        <v>2123</v>
      </c>
      <c r="G2019" s="209" t="s">
        <v>402</v>
      </c>
      <c r="H2019" s="210">
        <v>4.7249999999999996</v>
      </c>
      <c r="I2019" s="211"/>
      <c r="J2019" s="212">
        <f>ROUND(I2019*H2019,2)</f>
        <v>0</v>
      </c>
      <c r="K2019" s="208" t="s">
        <v>181</v>
      </c>
      <c r="L2019" s="46"/>
      <c r="M2019" s="213" t="s">
        <v>19</v>
      </c>
      <c r="N2019" s="214" t="s">
        <v>39</v>
      </c>
      <c r="O2019" s="86"/>
      <c r="P2019" s="215">
        <f>O2019*H2019</f>
        <v>0</v>
      </c>
      <c r="Q2019" s="215">
        <v>0</v>
      </c>
      <c r="R2019" s="215">
        <f>Q2019*H2019</f>
        <v>0</v>
      </c>
      <c r="S2019" s="215">
        <v>0</v>
      </c>
      <c r="T2019" s="216">
        <f>S2019*H2019</f>
        <v>0</v>
      </c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R2019" s="217" t="s">
        <v>297</v>
      </c>
      <c r="AT2019" s="217" t="s">
        <v>177</v>
      </c>
      <c r="AU2019" s="217" t="s">
        <v>78</v>
      </c>
      <c r="AY2019" s="19" t="s">
        <v>175</v>
      </c>
      <c r="BE2019" s="218">
        <f>IF(N2019="základní",J2019,0)</f>
        <v>0</v>
      </c>
      <c r="BF2019" s="218">
        <f>IF(N2019="snížená",J2019,0)</f>
        <v>0</v>
      </c>
      <c r="BG2019" s="218">
        <f>IF(N2019="zákl. přenesená",J2019,0)</f>
        <v>0</v>
      </c>
      <c r="BH2019" s="218">
        <f>IF(N2019="sníž. přenesená",J2019,0)</f>
        <v>0</v>
      </c>
      <c r="BI2019" s="218">
        <f>IF(N2019="nulová",J2019,0)</f>
        <v>0</v>
      </c>
      <c r="BJ2019" s="19" t="s">
        <v>76</v>
      </c>
      <c r="BK2019" s="218">
        <f>ROUND(I2019*H2019,2)</f>
        <v>0</v>
      </c>
      <c r="BL2019" s="19" t="s">
        <v>297</v>
      </c>
      <c r="BM2019" s="217" t="s">
        <v>2124</v>
      </c>
    </row>
    <row r="2020" s="2" customFormat="1">
      <c r="A2020" s="40"/>
      <c r="B2020" s="41"/>
      <c r="C2020" s="42"/>
      <c r="D2020" s="219" t="s">
        <v>184</v>
      </c>
      <c r="E2020" s="42"/>
      <c r="F2020" s="220" t="s">
        <v>2125</v>
      </c>
      <c r="G2020" s="42"/>
      <c r="H2020" s="42"/>
      <c r="I2020" s="221"/>
      <c r="J2020" s="42"/>
      <c r="K2020" s="42"/>
      <c r="L2020" s="46"/>
      <c r="M2020" s="222"/>
      <c r="N2020" s="223"/>
      <c r="O2020" s="86"/>
      <c r="P2020" s="86"/>
      <c r="Q2020" s="86"/>
      <c r="R2020" s="86"/>
      <c r="S2020" s="86"/>
      <c r="T2020" s="87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T2020" s="19" t="s">
        <v>184</v>
      </c>
      <c r="AU2020" s="19" t="s">
        <v>78</v>
      </c>
    </row>
    <row r="2021" s="13" customFormat="1">
      <c r="A2021" s="13"/>
      <c r="B2021" s="224"/>
      <c r="C2021" s="225"/>
      <c r="D2021" s="226" t="s">
        <v>186</v>
      </c>
      <c r="E2021" s="227" t="s">
        <v>19</v>
      </c>
      <c r="F2021" s="228" t="s">
        <v>187</v>
      </c>
      <c r="G2021" s="225"/>
      <c r="H2021" s="227" t="s">
        <v>19</v>
      </c>
      <c r="I2021" s="229"/>
      <c r="J2021" s="225"/>
      <c r="K2021" s="225"/>
      <c r="L2021" s="230"/>
      <c r="M2021" s="231"/>
      <c r="N2021" s="232"/>
      <c r="O2021" s="232"/>
      <c r="P2021" s="232"/>
      <c r="Q2021" s="232"/>
      <c r="R2021" s="232"/>
      <c r="S2021" s="232"/>
      <c r="T2021" s="23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34" t="s">
        <v>186</v>
      </c>
      <c r="AU2021" s="234" t="s">
        <v>78</v>
      </c>
      <c r="AV2021" s="13" t="s">
        <v>76</v>
      </c>
      <c r="AW2021" s="13" t="s">
        <v>188</v>
      </c>
      <c r="AX2021" s="13" t="s">
        <v>68</v>
      </c>
      <c r="AY2021" s="234" t="s">
        <v>175</v>
      </c>
    </row>
    <row r="2022" s="13" customFormat="1">
      <c r="A2022" s="13"/>
      <c r="B2022" s="224"/>
      <c r="C2022" s="225"/>
      <c r="D2022" s="226" t="s">
        <v>186</v>
      </c>
      <c r="E2022" s="227" t="s">
        <v>19</v>
      </c>
      <c r="F2022" s="228" t="s">
        <v>189</v>
      </c>
      <c r="G2022" s="225"/>
      <c r="H2022" s="227" t="s">
        <v>19</v>
      </c>
      <c r="I2022" s="229"/>
      <c r="J2022" s="225"/>
      <c r="K2022" s="225"/>
      <c r="L2022" s="230"/>
      <c r="M2022" s="231"/>
      <c r="N2022" s="232"/>
      <c r="O2022" s="232"/>
      <c r="P2022" s="232"/>
      <c r="Q2022" s="232"/>
      <c r="R2022" s="232"/>
      <c r="S2022" s="232"/>
      <c r="T2022" s="23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34" t="s">
        <v>186</v>
      </c>
      <c r="AU2022" s="234" t="s">
        <v>78</v>
      </c>
      <c r="AV2022" s="13" t="s">
        <v>76</v>
      </c>
      <c r="AW2022" s="13" t="s">
        <v>188</v>
      </c>
      <c r="AX2022" s="13" t="s">
        <v>68</v>
      </c>
      <c r="AY2022" s="234" t="s">
        <v>175</v>
      </c>
    </row>
    <row r="2023" s="13" customFormat="1">
      <c r="A2023" s="13"/>
      <c r="B2023" s="224"/>
      <c r="C2023" s="225"/>
      <c r="D2023" s="226" t="s">
        <v>186</v>
      </c>
      <c r="E2023" s="227" t="s">
        <v>19</v>
      </c>
      <c r="F2023" s="228" t="s">
        <v>2126</v>
      </c>
      <c r="G2023" s="225"/>
      <c r="H2023" s="227" t="s">
        <v>19</v>
      </c>
      <c r="I2023" s="229"/>
      <c r="J2023" s="225"/>
      <c r="K2023" s="225"/>
      <c r="L2023" s="230"/>
      <c r="M2023" s="231"/>
      <c r="N2023" s="232"/>
      <c r="O2023" s="232"/>
      <c r="P2023" s="232"/>
      <c r="Q2023" s="232"/>
      <c r="R2023" s="232"/>
      <c r="S2023" s="232"/>
      <c r="T2023" s="23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34" t="s">
        <v>186</v>
      </c>
      <c r="AU2023" s="234" t="s">
        <v>78</v>
      </c>
      <c r="AV2023" s="13" t="s">
        <v>76</v>
      </c>
      <c r="AW2023" s="13" t="s">
        <v>188</v>
      </c>
      <c r="AX2023" s="13" t="s">
        <v>68</v>
      </c>
      <c r="AY2023" s="234" t="s">
        <v>175</v>
      </c>
    </row>
    <row r="2024" s="13" customFormat="1">
      <c r="A2024" s="13"/>
      <c r="B2024" s="224"/>
      <c r="C2024" s="225"/>
      <c r="D2024" s="226" t="s">
        <v>186</v>
      </c>
      <c r="E2024" s="227" t="s">
        <v>19</v>
      </c>
      <c r="F2024" s="228" t="s">
        <v>2127</v>
      </c>
      <c r="G2024" s="225"/>
      <c r="H2024" s="227" t="s">
        <v>19</v>
      </c>
      <c r="I2024" s="229"/>
      <c r="J2024" s="225"/>
      <c r="K2024" s="225"/>
      <c r="L2024" s="230"/>
      <c r="M2024" s="231"/>
      <c r="N2024" s="232"/>
      <c r="O2024" s="232"/>
      <c r="P2024" s="232"/>
      <c r="Q2024" s="232"/>
      <c r="R2024" s="232"/>
      <c r="S2024" s="232"/>
      <c r="T2024" s="23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34" t="s">
        <v>186</v>
      </c>
      <c r="AU2024" s="234" t="s">
        <v>78</v>
      </c>
      <c r="AV2024" s="13" t="s">
        <v>76</v>
      </c>
      <c r="AW2024" s="13" t="s">
        <v>188</v>
      </c>
      <c r="AX2024" s="13" t="s">
        <v>68</v>
      </c>
      <c r="AY2024" s="234" t="s">
        <v>175</v>
      </c>
    </row>
    <row r="2025" s="14" customFormat="1">
      <c r="A2025" s="14"/>
      <c r="B2025" s="235"/>
      <c r="C2025" s="236"/>
      <c r="D2025" s="226" t="s">
        <v>186</v>
      </c>
      <c r="E2025" s="237" t="s">
        <v>19</v>
      </c>
      <c r="F2025" s="238" t="s">
        <v>2128</v>
      </c>
      <c r="G2025" s="236"/>
      <c r="H2025" s="239">
        <v>4.7250000000000005</v>
      </c>
      <c r="I2025" s="240"/>
      <c r="J2025" s="236"/>
      <c r="K2025" s="236"/>
      <c r="L2025" s="241"/>
      <c r="M2025" s="242"/>
      <c r="N2025" s="243"/>
      <c r="O2025" s="243"/>
      <c r="P2025" s="243"/>
      <c r="Q2025" s="243"/>
      <c r="R2025" s="243"/>
      <c r="S2025" s="243"/>
      <c r="T2025" s="24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45" t="s">
        <v>186</v>
      </c>
      <c r="AU2025" s="245" t="s">
        <v>78</v>
      </c>
      <c r="AV2025" s="14" t="s">
        <v>78</v>
      </c>
      <c r="AW2025" s="14" t="s">
        <v>188</v>
      </c>
      <c r="AX2025" s="14" t="s">
        <v>68</v>
      </c>
      <c r="AY2025" s="245" t="s">
        <v>175</v>
      </c>
    </row>
    <row r="2026" s="15" customFormat="1">
      <c r="A2026" s="15"/>
      <c r="B2026" s="246"/>
      <c r="C2026" s="247"/>
      <c r="D2026" s="226" t="s">
        <v>186</v>
      </c>
      <c r="E2026" s="248" t="s">
        <v>19</v>
      </c>
      <c r="F2026" s="249" t="s">
        <v>191</v>
      </c>
      <c r="G2026" s="247"/>
      <c r="H2026" s="250">
        <v>4.7250000000000005</v>
      </c>
      <c r="I2026" s="251"/>
      <c r="J2026" s="247"/>
      <c r="K2026" s="247"/>
      <c r="L2026" s="252"/>
      <c r="M2026" s="253"/>
      <c r="N2026" s="254"/>
      <c r="O2026" s="254"/>
      <c r="P2026" s="254"/>
      <c r="Q2026" s="254"/>
      <c r="R2026" s="254"/>
      <c r="S2026" s="254"/>
      <c r="T2026" s="255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T2026" s="256" t="s">
        <v>186</v>
      </c>
      <c r="AU2026" s="256" t="s">
        <v>78</v>
      </c>
      <c r="AV2026" s="15" t="s">
        <v>182</v>
      </c>
      <c r="AW2026" s="15" t="s">
        <v>188</v>
      </c>
      <c r="AX2026" s="15" t="s">
        <v>76</v>
      </c>
      <c r="AY2026" s="256" t="s">
        <v>175</v>
      </c>
    </row>
    <row r="2027" s="2" customFormat="1" ht="24.15" customHeight="1">
      <c r="A2027" s="40"/>
      <c r="B2027" s="41"/>
      <c r="C2027" s="206" t="s">
        <v>2129</v>
      </c>
      <c r="D2027" s="206" t="s">
        <v>177</v>
      </c>
      <c r="E2027" s="207" t="s">
        <v>2130</v>
      </c>
      <c r="F2027" s="208" t="s">
        <v>2131</v>
      </c>
      <c r="G2027" s="209" t="s">
        <v>402</v>
      </c>
      <c r="H2027" s="210">
        <v>6.8250000000000002</v>
      </c>
      <c r="I2027" s="211"/>
      <c r="J2027" s="212">
        <f>ROUND(I2027*H2027,2)</f>
        <v>0</v>
      </c>
      <c r="K2027" s="208" t="s">
        <v>181</v>
      </c>
      <c r="L2027" s="46"/>
      <c r="M2027" s="213" t="s">
        <v>19</v>
      </c>
      <c r="N2027" s="214" t="s">
        <v>39</v>
      </c>
      <c r="O2027" s="86"/>
      <c r="P2027" s="215">
        <f>O2027*H2027</f>
        <v>0</v>
      </c>
      <c r="Q2027" s="215">
        <v>0</v>
      </c>
      <c r="R2027" s="215">
        <f>Q2027*H2027</f>
        <v>0</v>
      </c>
      <c r="S2027" s="215">
        <v>0</v>
      </c>
      <c r="T2027" s="216">
        <f>S2027*H2027</f>
        <v>0</v>
      </c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R2027" s="217" t="s">
        <v>297</v>
      </c>
      <c r="AT2027" s="217" t="s">
        <v>177</v>
      </c>
      <c r="AU2027" s="217" t="s">
        <v>78</v>
      </c>
      <c r="AY2027" s="19" t="s">
        <v>175</v>
      </c>
      <c r="BE2027" s="218">
        <f>IF(N2027="základní",J2027,0)</f>
        <v>0</v>
      </c>
      <c r="BF2027" s="218">
        <f>IF(N2027="snížená",J2027,0)</f>
        <v>0</v>
      </c>
      <c r="BG2027" s="218">
        <f>IF(N2027="zákl. přenesená",J2027,0)</f>
        <v>0</v>
      </c>
      <c r="BH2027" s="218">
        <f>IF(N2027="sníž. přenesená",J2027,0)</f>
        <v>0</v>
      </c>
      <c r="BI2027" s="218">
        <f>IF(N2027="nulová",J2027,0)</f>
        <v>0</v>
      </c>
      <c r="BJ2027" s="19" t="s">
        <v>76</v>
      </c>
      <c r="BK2027" s="218">
        <f>ROUND(I2027*H2027,2)</f>
        <v>0</v>
      </c>
      <c r="BL2027" s="19" t="s">
        <v>297</v>
      </c>
      <c r="BM2027" s="217" t="s">
        <v>2132</v>
      </c>
    </row>
    <row r="2028" s="2" customFormat="1">
      <c r="A2028" s="40"/>
      <c r="B2028" s="41"/>
      <c r="C2028" s="42"/>
      <c r="D2028" s="219" t="s">
        <v>184</v>
      </c>
      <c r="E2028" s="42"/>
      <c r="F2028" s="220" t="s">
        <v>2133</v>
      </c>
      <c r="G2028" s="42"/>
      <c r="H2028" s="42"/>
      <c r="I2028" s="221"/>
      <c r="J2028" s="42"/>
      <c r="K2028" s="42"/>
      <c r="L2028" s="46"/>
      <c r="M2028" s="222"/>
      <c r="N2028" s="223"/>
      <c r="O2028" s="86"/>
      <c r="P2028" s="86"/>
      <c r="Q2028" s="86"/>
      <c r="R2028" s="86"/>
      <c r="S2028" s="86"/>
      <c r="T2028" s="87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T2028" s="19" t="s">
        <v>184</v>
      </c>
      <c r="AU2028" s="19" t="s">
        <v>78</v>
      </c>
    </row>
    <row r="2029" s="13" customFormat="1">
      <c r="A2029" s="13"/>
      <c r="B2029" s="224"/>
      <c r="C2029" s="225"/>
      <c r="D2029" s="226" t="s">
        <v>186</v>
      </c>
      <c r="E2029" s="227" t="s">
        <v>19</v>
      </c>
      <c r="F2029" s="228" t="s">
        <v>187</v>
      </c>
      <c r="G2029" s="225"/>
      <c r="H2029" s="227" t="s">
        <v>19</v>
      </c>
      <c r="I2029" s="229"/>
      <c r="J2029" s="225"/>
      <c r="K2029" s="225"/>
      <c r="L2029" s="230"/>
      <c r="M2029" s="231"/>
      <c r="N2029" s="232"/>
      <c r="O2029" s="232"/>
      <c r="P2029" s="232"/>
      <c r="Q2029" s="232"/>
      <c r="R2029" s="232"/>
      <c r="S2029" s="232"/>
      <c r="T2029" s="23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34" t="s">
        <v>186</v>
      </c>
      <c r="AU2029" s="234" t="s">
        <v>78</v>
      </c>
      <c r="AV2029" s="13" t="s">
        <v>76</v>
      </c>
      <c r="AW2029" s="13" t="s">
        <v>188</v>
      </c>
      <c r="AX2029" s="13" t="s">
        <v>68</v>
      </c>
      <c r="AY2029" s="234" t="s">
        <v>175</v>
      </c>
    </row>
    <row r="2030" s="13" customFormat="1">
      <c r="A2030" s="13"/>
      <c r="B2030" s="224"/>
      <c r="C2030" s="225"/>
      <c r="D2030" s="226" t="s">
        <v>186</v>
      </c>
      <c r="E2030" s="227" t="s">
        <v>19</v>
      </c>
      <c r="F2030" s="228" t="s">
        <v>189</v>
      </c>
      <c r="G2030" s="225"/>
      <c r="H2030" s="227" t="s">
        <v>19</v>
      </c>
      <c r="I2030" s="229"/>
      <c r="J2030" s="225"/>
      <c r="K2030" s="225"/>
      <c r="L2030" s="230"/>
      <c r="M2030" s="231"/>
      <c r="N2030" s="232"/>
      <c r="O2030" s="232"/>
      <c r="P2030" s="232"/>
      <c r="Q2030" s="232"/>
      <c r="R2030" s="232"/>
      <c r="S2030" s="232"/>
      <c r="T2030" s="23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34" t="s">
        <v>186</v>
      </c>
      <c r="AU2030" s="234" t="s">
        <v>78</v>
      </c>
      <c r="AV2030" s="13" t="s">
        <v>76</v>
      </c>
      <c r="AW2030" s="13" t="s">
        <v>188</v>
      </c>
      <c r="AX2030" s="13" t="s">
        <v>68</v>
      </c>
      <c r="AY2030" s="234" t="s">
        <v>175</v>
      </c>
    </row>
    <row r="2031" s="14" customFormat="1">
      <c r="A2031" s="14"/>
      <c r="B2031" s="235"/>
      <c r="C2031" s="236"/>
      <c r="D2031" s="226" t="s">
        <v>186</v>
      </c>
      <c r="E2031" s="237" t="s">
        <v>19</v>
      </c>
      <c r="F2031" s="238" t="s">
        <v>2134</v>
      </c>
      <c r="G2031" s="236"/>
      <c r="H2031" s="239">
        <v>6.8250000000000002</v>
      </c>
      <c r="I2031" s="240"/>
      <c r="J2031" s="236"/>
      <c r="K2031" s="236"/>
      <c r="L2031" s="241"/>
      <c r="M2031" s="242"/>
      <c r="N2031" s="243"/>
      <c r="O2031" s="243"/>
      <c r="P2031" s="243"/>
      <c r="Q2031" s="243"/>
      <c r="R2031" s="243"/>
      <c r="S2031" s="243"/>
      <c r="T2031" s="24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45" t="s">
        <v>186</v>
      </c>
      <c r="AU2031" s="245" t="s">
        <v>78</v>
      </c>
      <c r="AV2031" s="14" t="s">
        <v>78</v>
      </c>
      <c r="AW2031" s="14" t="s">
        <v>188</v>
      </c>
      <c r="AX2031" s="14" t="s">
        <v>68</v>
      </c>
      <c r="AY2031" s="245" t="s">
        <v>175</v>
      </c>
    </row>
    <row r="2032" s="15" customFormat="1">
      <c r="A2032" s="15"/>
      <c r="B2032" s="246"/>
      <c r="C2032" s="247"/>
      <c r="D2032" s="226" t="s">
        <v>186</v>
      </c>
      <c r="E2032" s="248" t="s">
        <v>19</v>
      </c>
      <c r="F2032" s="249" t="s">
        <v>191</v>
      </c>
      <c r="G2032" s="247"/>
      <c r="H2032" s="250">
        <v>6.8250000000000002</v>
      </c>
      <c r="I2032" s="251"/>
      <c r="J2032" s="247"/>
      <c r="K2032" s="247"/>
      <c r="L2032" s="252"/>
      <c r="M2032" s="253"/>
      <c r="N2032" s="254"/>
      <c r="O2032" s="254"/>
      <c r="P2032" s="254"/>
      <c r="Q2032" s="254"/>
      <c r="R2032" s="254"/>
      <c r="S2032" s="254"/>
      <c r="T2032" s="255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T2032" s="256" t="s">
        <v>186</v>
      </c>
      <c r="AU2032" s="256" t="s">
        <v>78</v>
      </c>
      <c r="AV2032" s="15" t="s">
        <v>182</v>
      </c>
      <c r="AW2032" s="15" t="s">
        <v>188</v>
      </c>
      <c r="AX2032" s="15" t="s">
        <v>76</v>
      </c>
      <c r="AY2032" s="256" t="s">
        <v>175</v>
      </c>
    </row>
    <row r="2033" s="2" customFormat="1" ht="24.15" customHeight="1">
      <c r="A2033" s="40"/>
      <c r="B2033" s="41"/>
      <c r="C2033" s="206" t="s">
        <v>2135</v>
      </c>
      <c r="D2033" s="206" t="s">
        <v>177</v>
      </c>
      <c r="E2033" s="207" t="s">
        <v>2136</v>
      </c>
      <c r="F2033" s="208" t="s">
        <v>2137</v>
      </c>
      <c r="G2033" s="209" t="s">
        <v>2138</v>
      </c>
      <c r="H2033" s="267"/>
      <c r="I2033" s="211"/>
      <c r="J2033" s="212">
        <f>ROUND(I2033*H2033,2)</f>
        <v>0</v>
      </c>
      <c r="K2033" s="208" t="s">
        <v>181</v>
      </c>
      <c r="L2033" s="46"/>
      <c r="M2033" s="213" t="s">
        <v>19</v>
      </c>
      <c r="N2033" s="214" t="s">
        <v>39</v>
      </c>
      <c r="O2033" s="86"/>
      <c r="P2033" s="215">
        <f>O2033*H2033</f>
        <v>0</v>
      </c>
      <c r="Q2033" s="215">
        <v>0</v>
      </c>
      <c r="R2033" s="215">
        <f>Q2033*H2033</f>
        <v>0</v>
      </c>
      <c r="S2033" s="215">
        <v>0</v>
      </c>
      <c r="T2033" s="216">
        <f>S2033*H2033</f>
        <v>0</v>
      </c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R2033" s="217" t="s">
        <v>297</v>
      </c>
      <c r="AT2033" s="217" t="s">
        <v>177</v>
      </c>
      <c r="AU2033" s="217" t="s">
        <v>78</v>
      </c>
      <c r="AY2033" s="19" t="s">
        <v>175</v>
      </c>
      <c r="BE2033" s="218">
        <f>IF(N2033="základní",J2033,0)</f>
        <v>0</v>
      </c>
      <c r="BF2033" s="218">
        <f>IF(N2033="snížená",J2033,0)</f>
        <v>0</v>
      </c>
      <c r="BG2033" s="218">
        <f>IF(N2033="zákl. přenesená",J2033,0)</f>
        <v>0</v>
      </c>
      <c r="BH2033" s="218">
        <f>IF(N2033="sníž. přenesená",J2033,0)</f>
        <v>0</v>
      </c>
      <c r="BI2033" s="218">
        <f>IF(N2033="nulová",J2033,0)</f>
        <v>0</v>
      </c>
      <c r="BJ2033" s="19" t="s">
        <v>76</v>
      </c>
      <c r="BK2033" s="218">
        <f>ROUND(I2033*H2033,2)</f>
        <v>0</v>
      </c>
      <c r="BL2033" s="19" t="s">
        <v>297</v>
      </c>
      <c r="BM2033" s="217" t="s">
        <v>2139</v>
      </c>
    </row>
    <row r="2034" s="2" customFormat="1">
      <c r="A2034" s="40"/>
      <c r="B2034" s="41"/>
      <c r="C2034" s="42"/>
      <c r="D2034" s="219" t="s">
        <v>184</v>
      </c>
      <c r="E2034" s="42"/>
      <c r="F2034" s="220" t="s">
        <v>2140</v>
      </c>
      <c r="G2034" s="42"/>
      <c r="H2034" s="42"/>
      <c r="I2034" s="221"/>
      <c r="J2034" s="42"/>
      <c r="K2034" s="42"/>
      <c r="L2034" s="46"/>
      <c r="M2034" s="222"/>
      <c r="N2034" s="223"/>
      <c r="O2034" s="86"/>
      <c r="P2034" s="86"/>
      <c r="Q2034" s="86"/>
      <c r="R2034" s="86"/>
      <c r="S2034" s="86"/>
      <c r="T2034" s="87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T2034" s="19" t="s">
        <v>184</v>
      </c>
      <c r="AU2034" s="19" t="s">
        <v>78</v>
      </c>
    </row>
    <row r="2035" s="12" customFormat="1" ht="22.8" customHeight="1">
      <c r="A2035" s="12"/>
      <c r="B2035" s="190"/>
      <c r="C2035" s="191"/>
      <c r="D2035" s="192" t="s">
        <v>67</v>
      </c>
      <c r="E2035" s="204" t="s">
        <v>2141</v>
      </c>
      <c r="F2035" s="204" t="s">
        <v>2142</v>
      </c>
      <c r="G2035" s="191"/>
      <c r="H2035" s="191"/>
      <c r="I2035" s="194"/>
      <c r="J2035" s="205">
        <f>BK2035</f>
        <v>0</v>
      </c>
      <c r="K2035" s="191"/>
      <c r="L2035" s="196"/>
      <c r="M2035" s="197"/>
      <c r="N2035" s="198"/>
      <c r="O2035" s="198"/>
      <c r="P2035" s="199">
        <f>SUM(P2036:P2074)</f>
        <v>0</v>
      </c>
      <c r="Q2035" s="198"/>
      <c r="R2035" s="199">
        <f>SUM(R2036:R2074)</f>
        <v>0</v>
      </c>
      <c r="S2035" s="198"/>
      <c r="T2035" s="200">
        <f>SUM(T2036:T2074)</f>
        <v>0</v>
      </c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R2035" s="201" t="s">
        <v>78</v>
      </c>
      <c r="AT2035" s="202" t="s">
        <v>67</v>
      </c>
      <c r="AU2035" s="202" t="s">
        <v>76</v>
      </c>
      <c r="AY2035" s="201" t="s">
        <v>175</v>
      </c>
      <c r="BK2035" s="203">
        <f>SUM(BK2036:BK2074)</f>
        <v>0</v>
      </c>
    </row>
    <row r="2036" s="2" customFormat="1" ht="33" customHeight="1">
      <c r="A2036" s="40"/>
      <c r="B2036" s="41"/>
      <c r="C2036" s="206" t="s">
        <v>2143</v>
      </c>
      <c r="D2036" s="206" t="s">
        <v>177</v>
      </c>
      <c r="E2036" s="207" t="s">
        <v>2144</v>
      </c>
      <c r="F2036" s="208" t="s">
        <v>2145</v>
      </c>
      <c r="G2036" s="209" t="s">
        <v>402</v>
      </c>
      <c r="H2036" s="210">
        <v>79.099999999999994</v>
      </c>
      <c r="I2036" s="211"/>
      <c r="J2036" s="212">
        <f>ROUND(I2036*H2036,2)</f>
        <v>0</v>
      </c>
      <c r="K2036" s="208" t="s">
        <v>181</v>
      </c>
      <c r="L2036" s="46"/>
      <c r="M2036" s="213" t="s">
        <v>19</v>
      </c>
      <c r="N2036" s="214" t="s">
        <v>39</v>
      </c>
      <c r="O2036" s="86"/>
      <c r="P2036" s="215">
        <f>O2036*H2036</f>
        <v>0</v>
      </c>
      <c r="Q2036" s="215">
        <v>0</v>
      </c>
      <c r="R2036" s="215">
        <f>Q2036*H2036</f>
        <v>0</v>
      </c>
      <c r="S2036" s="215">
        <v>0</v>
      </c>
      <c r="T2036" s="216">
        <f>S2036*H2036</f>
        <v>0</v>
      </c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R2036" s="217" t="s">
        <v>297</v>
      </c>
      <c r="AT2036" s="217" t="s">
        <v>177</v>
      </c>
      <c r="AU2036" s="217" t="s">
        <v>78</v>
      </c>
      <c r="AY2036" s="19" t="s">
        <v>175</v>
      </c>
      <c r="BE2036" s="218">
        <f>IF(N2036="základní",J2036,0)</f>
        <v>0</v>
      </c>
      <c r="BF2036" s="218">
        <f>IF(N2036="snížená",J2036,0)</f>
        <v>0</v>
      </c>
      <c r="BG2036" s="218">
        <f>IF(N2036="zákl. přenesená",J2036,0)</f>
        <v>0</v>
      </c>
      <c r="BH2036" s="218">
        <f>IF(N2036="sníž. přenesená",J2036,0)</f>
        <v>0</v>
      </c>
      <c r="BI2036" s="218">
        <f>IF(N2036="nulová",J2036,0)</f>
        <v>0</v>
      </c>
      <c r="BJ2036" s="19" t="s">
        <v>76</v>
      </c>
      <c r="BK2036" s="218">
        <f>ROUND(I2036*H2036,2)</f>
        <v>0</v>
      </c>
      <c r="BL2036" s="19" t="s">
        <v>297</v>
      </c>
      <c r="BM2036" s="217" t="s">
        <v>2146</v>
      </c>
    </row>
    <row r="2037" s="2" customFormat="1">
      <c r="A2037" s="40"/>
      <c r="B2037" s="41"/>
      <c r="C2037" s="42"/>
      <c r="D2037" s="219" t="s">
        <v>184</v>
      </c>
      <c r="E2037" s="42"/>
      <c r="F2037" s="220" t="s">
        <v>2147</v>
      </c>
      <c r="G2037" s="42"/>
      <c r="H2037" s="42"/>
      <c r="I2037" s="221"/>
      <c r="J2037" s="42"/>
      <c r="K2037" s="42"/>
      <c r="L2037" s="46"/>
      <c r="M2037" s="222"/>
      <c r="N2037" s="223"/>
      <c r="O2037" s="86"/>
      <c r="P2037" s="86"/>
      <c r="Q2037" s="86"/>
      <c r="R2037" s="86"/>
      <c r="S2037" s="86"/>
      <c r="T2037" s="87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T2037" s="19" t="s">
        <v>184</v>
      </c>
      <c r="AU2037" s="19" t="s">
        <v>78</v>
      </c>
    </row>
    <row r="2038" s="13" customFormat="1">
      <c r="A2038" s="13"/>
      <c r="B2038" s="224"/>
      <c r="C2038" s="225"/>
      <c r="D2038" s="226" t="s">
        <v>186</v>
      </c>
      <c r="E2038" s="227" t="s">
        <v>19</v>
      </c>
      <c r="F2038" s="228" t="s">
        <v>187</v>
      </c>
      <c r="G2038" s="225"/>
      <c r="H2038" s="227" t="s">
        <v>19</v>
      </c>
      <c r="I2038" s="229"/>
      <c r="J2038" s="225"/>
      <c r="K2038" s="225"/>
      <c r="L2038" s="230"/>
      <c r="M2038" s="231"/>
      <c r="N2038" s="232"/>
      <c r="O2038" s="232"/>
      <c r="P2038" s="232"/>
      <c r="Q2038" s="232"/>
      <c r="R2038" s="232"/>
      <c r="S2038" s="232"/>
      <c r="T2038" s="23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34" t="s">
        <v>186</v>
      </c>
      <c r="AU2038" s="234" t="s">
        <v>78</v>
      </c>
      <c r="AV2038" s="13" t="s">
        <v>76</v>
      </c>
      <c r="AW2038" s="13" t="s">
        <v>188</v>
      </c>
      <c r="AX2038" s="13" t="s">
        <v>68</v>
      </c>
      <c r="AY2038" s="234" t="s">
        <v>175</v>
      </c>
    </row>
    <row r="2039" s="13" customFormat="1">
      <c r="A2039" s="13"/>
      <c r="B2039" s="224"/>
      <c r="C2039" s="225"/>
      <c r="D2039" s="226" t="s">
        <v>186</v>
      </c>
      <c r="E2039" s="227" t="s">
        <v>19</v>
      </c>
      <c r="F2039" s="228" t="s">
        <v>189</v>
      </c>
      <c r="G2039" s="225"/>
      <c r="H2039" s="227" t="s">
        <v>19</v>
      </c>
      <c r="I2039" s="229"/>
      <c r="J2039" s="225"/>
      <c r="K2039" s="225"/>
      <c r="L2039" s="230"/>
      <c r="M2039" s="231"/>
      <c r="N2039" s="232"/>
      <c r="O2039" s="232"/>
      <c r="P2039" s="232"/>
      <c r="Q2039" s="232"/>
      <c r="R2039" s="232"/>
      <c r="S2039" s="232"/>
      <c r="T2039" s="23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34" t="s">
        <v>186</v>
      </c>
      <c r="AU2039" s="234" t="s">
        <v>78</v>
      </c>
      <c r="AV2039" s="13" t="s">
        <v>76</v>
      </c>
      <c r="AW2039" s="13" t="s">
        <v>188</v>
      </c>
      <c r="AX2039" s="13" t="s">
        <v>68</v>
      </c>
      <c r="AY2039" s="234" t="s">
        <v>175</v>
      </c>
    </row>
    <row r="2040" s="13" customFormat="1">
      <c r="A2040" s="13"/>
      <c r="B2040" s="224"/>
      <c r="C2040" s="225"/>
      <c r="D2040" s="226" t="s">
        <v>186</v>
      </c>
      <c r="E2040" s="227" t="s">
        <v>19</v>
      </c>
      <c r="F2040" s="228" t="s">
        <v>425</v>
      </c>
      <c r="G2040" s="225"/>
      <c r="H2040" s="227" t="s">
        <v>19</v>
      </c>
      <c r="I2040" s="229"/>
      <c r="J2040" s="225"/>
      <c r="K2040" s="225"/>
      <c r="L2040" s="230"/>
      <c r="M2040" s="231"/>
      <c r="N2040" s="232"/>
      <c r="O2040" s="232"/>
      <c r="P2040" s="232"/>
      <c r="Q2040" s="232"/>
      <c r="R2040" s="232"/>
      <c r="S2040" s="232"/>
      <c r="T2040" s="23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34" t="s">
        <v>186</v>
      </c>
      <c r="AU2040" s="234" t="s">
        <v>78</v>
      </c>
      <c r="AV2040" s="13" t="s">
        <v>76</v>
      </c>
      <c r="AW2040" s="13" t="s">
        <v>188</v>
      </c>
      <c r="AX2040" s="13" t="s">
        <v>68</v>
      </c>
      <c r="AY2040" s="234" t="s">
        <v>175</v>
      </c>
    </row>
    <row r="2041" s="14" customFormat="1">
      <c r="A2041" s="14"/>
      <c r="B2041" s="235"/>
      <c r="C2041" s="236"/>
      <c r="D2041" s="226" t="s">
        <v>186</v>
      </c>
      <c r="E2041" s="237" t="s">
        <v>19</v>
      </c>
      <c r="F2041" s="238" t="s">
        <v>2148</v>
      </c>
      <c r="G2041" s="236"/>
      <c r="H2041" s="239">
        <v>79.100000000000009</v>
      </c>
      <c r="I2041" s="240"/>
      <c r="J2041" s="236"/>
      <c r="K2041" s="236"/>
      <c r="L2041" s="241"/>
      <c r="M2041" s="242"/>
      <c r="N2041" s="243"/>
      <c r="O2041" s="243"/>
      <c r="P2041" s="243"/>
      <c r="Q2041" s="243"/>
      <c r="R2041" s="243"/>
      <c r="S2041" s="243"/>
      <c r="T2041" s="24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45" t="s">
        <v>186</v>
      </c>
      <c r="AU2041" s="245" t="s">
        <v>78</v>
      </c>
      <c r="AV2041" s="14" t="s">
        <v>78</v>
      </c>
      <c r="AW2041" s="14" t="s">
        <v>188</v>
      </c>
      <c r="AX2041" s="14" t="s">
        <v>68</v>
      </c>
      <c r="AY2041" s="245" t="s">
        <v>175</v>
      </c>
    </row>
    <row r="2042" s="15" customFormat="1">
      <c r="A2042" s="15"/>
      <c r="B2042" s="246"/>
      <c r="C2042" s="247"/>
      <c r="D2042" s="226" t="s">
        <v>186</v>
      </c>
      <c r="E2042" s="248" t="s">
        <v>19</v>
      </c>
      <c r="F2042" s="249" t="s">
        <v>191</v>
      </c>
      <c r="G2042" s="247"/>
      <c r="H2042" s="250">
        <v>79.100000000000009</v>
      </c>
      <c r="I2042" s="251"/>
      <c r="J2042" s="247"/>
      <c r="K2042" s="247"/>
      <c r="L2042" s="252"/>
      <c r="M2042" s="253"/>
      <c r="N2042" s="254"/>
      <c r="O2042" s="254"/>
      <c r="P2042" s="254"/>
      <c r="Q2042" s="254"/>
      <c r="R2042" s="254"/>
      <c r="S2042" s="254"/>
      <c r="T2042" s="255"/>
      <c r="U2042" s="15"/>
      <c r="V2042" s="15"/>
      <c r="W2042" s="15"/>
      <c r="X2042" s="15"/>
      <c r="Y2042" s="15"/>
      <c r="Z2042" s="15"/>
      <c r="AA2042" s="15"/>
      <c r="AB2042" s="15"/>
      <c r="AC2042" s="15"/>
      <c r="AD2042" s="15"/>
      <c r="AE2042" s="15"/>
      <c r="AT2042" s="256" t="s">
        <v>186</v>
      </c>
      <c r="AU2042" s="256" t="s">
        <v>78</v>
      </c>
      <c r="AV2042" s="15" t="s">
        <v>182</v>
      </c>
      <c r="AW2042" s="15" t="s">
        <v>188</v>
      </c>
      <c r="AX2042" s="15" t="s">
        <v>76</v>
      </c>
      <c r="AY2042" s="256" t="s">
        <v>175</v>
      </c>
    </row>
    <row r="2043" s="2" customFormat="1" ht="21.75" customHeight="1">
      <c r="A2043" s="40"/>
      <c r="B2043" s="41"/>
      <c r="C2043" s="206" t="s">
        <v>2149</v>
      </c>
      <c r="D2043" s="206" t="s">
        <v>177</v>
      </c>
      <c r="E2043" s="207" t="s">
        <v>2150</v>
      </c>
      <c r="F2043" s="208" t="s">
        <v>2151</v>
      </c>
      <c r="G2043" s="209" t="s">
        <v>402</v>
      </c>
      <c r="H2043" s="210">
        <v>16.199999999999999</v>
      </c>
      <c r="I2043" s="211"/>
      <c r="J2043" s="212">
        <f>ROUND(I2043*H2043,2)</f>
        <v>0</v>
      </c>
      <c r="K2043" s="208" t="s">
        <v>181</v>
      </c>
      <c r="L2043" s="46"/>
      <c r="M2043" s="213" t="s">
        <v>19</v>
      </c>
      <c r="N2043" s="214" t="s">
        <v>39</v>
      </c>
      <c r="O2043" s="86"/>
      <c r="P2043" s="215">
        <f>O2043*H2043</f>
        <v>0</v>
      </c>
      <c r="Q2043" s="215">
        <v>0</v>
      </c>
      <c r="R2043" s="215">
        <f>Q2043*H2043</f>
        <v>0</v>
      </c>
      <c r="S2043" s="215">
        <v>0</v>
      </c>
      <c r="T2043" s="216">
        <f>S2043*H2043</f>
        <v>0</v>
      </c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R2043" s="217" t="s">
        <v>297</v>
      </c>
      <c r="AT2043" s="217" t="s">
        <v>177</v>
      </c>
      <c r="AU2043" s="217" t="s">
        <v>78</v>
      </c>
      <c r="AY2043" s="19" t="s">
        <v>175</v>
      </c>
      <c r="BE2043" s="218">
        <f>IF(N2043="základní",J2043,0)</f>
        <v>0</v>
      </c>
      <c r="BF2043" s="218">
        <f>IF(N2043="snížená",J2043,0)</f>
        <v>0</v>
      </c>
      <c r="BG2043" s="218">
        <f>IF(N2043="zákl. přenesená",J2043,0)</f>
        <v>0</v>
      </c>
      <c r="BH2043" s="218">
        <f>IF(N2043="sníž. přenesená",J2043,0)</f>
        <v>0</v>
      </c>
      <c r="BI2043" s="218">
        <f>IF(N2043="nulová",J2043,0)</f>
        <v>0</v>
      </c>
      <c r="BJ2043" s="19" t="s">
        <v>76</v>
      </c>
      <c r="BK2043" s="218">
        <f>ROUND(I2043*H2043,2)</f>
        <v>0</v>
      </c>
      <c r="BL2043" s="19" t="s">
        <v>297</v>
      </c>
      <c r="BM2043" s="217" t="s">
        <v>2152</v>
      </c>
    </row>
    <row r="2044" s="2" customFormat="1">
      <c r="A2044" s="40"/>
      <c r="B2044" s="41"/>
      <c r="C2044" s="42"/>
      <c r="D2044" s="219" t="s">
        <v>184</v>
      </c>
      <c r="E2044" s="42"/>
      <c r="F2044" s="220" t="s">
        <v>2153</v>
      </c>
      <c r="G2044" s="42"/>
      <c r="H2044" s="42"/>
      <c r="I2044" s="221"/>
      <c r="J2044" s="42"/>
      <c r="K2044" s="42"/>
      <c r="L2044" s="46"/>
      <c r="M2044" s="222"/>
      <c r="N2044" s="223"/>
      <c r="O2044" s="86"/>
      <c r="P2044" s="86"/>
      <c r="Q2044" s="86"/>
      <c r="R2044" s="86"/>
      <c r="S2044" s="86"/>
      <c r="T2044" s="87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T2044" s="19" t="s">
        <v>184</v>
      </c>
      <c r="AU2044" s="19" t="s">
        <v>78</v>
      </c>
    </row>
    <row r="2045" s="13" customFormat="1">
      <c r="A2045" s="13"/>
      <c r="B2045" s="224"/>
      <c r="C2045" s="225"/>
      <c r="D2045" s="226" t="s">
        <v>186</v>
      </c>
      <c r="E2045" s="227" t="s">
        <v>19</v>
      </c>
      <c r="F2045" s="228" t="s">
        <v>187</v>
      </c>
      <c r="G2045" s="225"/>
      <c r="H2045" s="227" t="s">
        <v>19</v>
      </c>
      <c r="I2045" s="229"/>
      <c r="J2045" s="225"/>
      <c r="K2045" s="225"/>
      <c r="L2045" s="230"/>
      <c r="M2045" s="231"/>
      <c r="N2045" s="232"/>
      <c r="O2045" s="232"/>
      <c r="P2045" s="232"/>
      <c r="Q2045" s="232"/>
      <c r="R2045" s="232"/>
      <c r="S2045" s="232"/>
      <c r="T2045" s="23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34" t="s">
        <v>186</v>
      </c>
      <c r="AU2045" s="234" t="s">
        <v>78</v>
      </c>
      <c r="AV2045" s="13" t="s">
        <v>76</v>
      </c>
      <c r="AW2045" s="13" t="s">
        <v>188</v>
      </c>
      <c r="AX2045" s="13" t="s">
        <v>68</v>
      </c>
      <c r="AY2045" s="234" t="s">
        <v>175</v>
      </c>
    </row>
    <row r="2046" s="13" customFormat="1">
      <c r="A2046" s="13"/>
      <c r="B2046" s="224"/>
      <c r="C2046" s="225"/>
      <c r="D2046" s="226" t="s">
        <v>186</v>
      </c>
      <c r="E2046" s="227" t="s">
        <v>19</v>
      </c>
      <c r="F2046" s="228" t="s">
        <v>189</v>
      </c>
      <c r="G2046" s="225"/>
      <c r="H2046" s="227" t="s">
        <v>19</v>
      </c>
      <c r="I2046" s="229"/>
      <c r="J2046" s="225"/>
      <c r="K2046" s="225"/>
      <c r="L2046" s="230"/>
      <c r="M2046" s="231"/>
      <c r="N2046" s="232"/>
      <c r="O2046" s="232"/>
      <c r="P2046" s="232"/>
      <c r="Q2046" s="232"/>
      <c r="R2046" s="232"/>
      <c r="S2046" s="232"/>
      <c r="T2046" s="23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34" t="s">
        <v>186</v>
      </c>
      <c r="AU2046" s="234" t="s">
        <v>78</v>
      </c>
      <c r="AV2046" s="13" t="s">
        <v>76</v>
      </c>
      <c r="AW2046" s="13" t="s">
        <v>188</v>
      </c>
      <c r="AX2046" s="13" t="s">
        <v>68</v>
      </c>
      <c r="AY2046" s="234" t="s">
        <v>175</v>
      </c>
    </row>
    <row r="2047" s="13" customFormat="1">
      <c r="A2047" s="13"/>
      <c r="B2047" s="224"/>
      <c r="C2047" s="225"/>
      <c r="D2047" s="226" t="s">
        <v>186</v>
      </c>
      <c r="E2047" s="227" t="s">
        <v>19</v>
      </c>
      <c r="F2047" s="228" t="s">
        <v>425</v>
      </c>
      <c r="G2047" s="225"/>
      <c r="H2047" s="227" t="s">
        <v>19</v>
      </c>
      <c r="I2047" s="229"/>
      <c r="J2047" s="225"/>
      <c r="K2047" s="225"/>
      <c r="L2047" s="230"/>
      <c r="M2047" s="231"/>
      <c r="N2047" s="232"/>
      <c r="O2047" s="232"/>
      <c r="P2047" s="232"/>
      <c r="Q2047" s="232"/>
      <c r="R2047" s="232"/>
      <c r="S2047" s="232"/>
      <c r="T2047" s="23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34" t="s">
        <v>186</v>
      </c>
      <c r="AU2047" s="234" t="s">
        <v>78</v>
      </c>
      <c r="AV2047" s="13" t="s">
        <v>76</v>
      </c>
      <c r="AW2047" s="13" t="s">
        <v>188</v>
      </c>
      <c r="AX2047" s="13" t="s">
        <v>68</v>
      </c>
      <c r="AY2047" s="234" t="s">
        <v>175</v>
      </c>
    </row>
    <row r="2048" s="14" customFormat="1">
      <c r="A2048" s="14"/>
      <c r="B2048" s="235"/>
      <c r="C2048" s="236"/>
      <c r="D2048" s="226" t="s">
        <v>186</v>
      </c>
      <c r="E2048" s="237" t="s">
        <v>19</v>
      </c>
      <c r="F2048" s="238" t="s">
        <v>2154</v>
      </c>
      <c r="G2048" s="236"/>
      <c r="H2048" s="239">
        <v>16.199999999999999</v>
      </c>
      <c r="I2048" s="240"/>
      <c r="J2048" s="236"/>
      <c r="K2048" s="236"/>
      <c r="L2048" s="241"/>
      <c r="M2048" s="242"/>
      <c r="N2048" s="243"/>
      <c r="O2048" s="243"/>
      <c r="P2048" s="243"/>
      <c r="Q2048" s="243"/>
      <c r="R2048" s="243"/>
      <c r="S2048" s="243"/>
      <c r="T2048" s="24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45" t="s">
        <v>186</v>
      </c>
      <c r="AU2048" s="245" t="s">
        <v>78</v>
      </c>
      <c r="AV2048" s="14" t="s">
        <v>78</v>
      </c>
      <c r="AW2048" s="14" t="s">
        <v>188</v>
      </c>
      <c r="AX2048" s="14" t="s">
        <v>68</v>
      </c>
      <c r="AY2048" s="245" t="s">
        <v>175</v>
      </c>
    </row>
    <row r="2049" s="15" customFormat="1">
      <c r="A2049" s="15"/>
      <c r="B2049" s="246"/>
      <c r="C2049" s="247"/>
      <c r="D2049" s="226" t="s">
        <v>186</v>
      </c>
      <c r="E2049" s="248" t="s">
        <v>19</v>
      </c>
      <c r="F2049" s="249" t="s">
        <v>191</v>
      </c>
      <c r="G2049" s="247"/>
      <c r="H2049" s="250">
        <v>16.199999999999999</v>
      </c>
      <c r="I2049" s="251"/>
      <c r="J2049" s="247"/>
      <c r="K2049" s="247"/>
      <c r="L2049" s="252"/>
      <c r="M2049" s="253"/>
      <c r="N2049" s="254"/>
      <c r="O2049" s="254"/>
      <c r="P2049" s="254"/>
      <c r="Q2049" s="254"/>
      <c r="R2049" s="254"/>
      <c r="S2049" s="254"/>
      <c r="T2049" s="255"/>
      <c r="U2049" s="15"/>
      <c r="V2049" s="15"/>
      <c r="W2049" s="15"/>
      <c r="X2049" s="15"/>
      <c r="Y2049" s="15"/>
      <c r="Z2049" s="15"/>
      <c r="AA2049" s="15"/>
      <c r="AB2049" s="15"/>
      <c r="AC2049" s="15"/>
      <c r="AD2049" s="15"/>
      <c r="AE2049" s="15"/>
      <c r="AT2049" s="256" t="s">
        <v>186</v>
      </c>
      <c r="AU2049" s="256" t="s">
        <v>78</v>
      </c>
      <c r="AV2049" s="15" t="s">
        <v>182</v>
      </c>
      <c r="AW2049" s="15" t="s">
        <v>188</v>
      </c>
      <c r="AX2049" s="15" t="s">
        <v>76</v>
      </c>
      <c r="AY2049" s="256" t="s">
        <v>175</v>
      </c>
    </row>
    <row r="2050" s="2" customFormat="1" ht="16.5" customHeight="1">
      <c r="A2050" s="40"/>
      <c r="B2050" s="41"/>
      <c r="C2050" s="257" t="s">
        <v>2155</v>
      </c>
      <c r="D2050" s="257" t="s">
        <v>303</v>
      </c>
      <c r="E2050" s="258" t="s">
        <v>2156</v>
      </c>
      <c r="F2050" s="259" t="s">
        <v>2157</v>
      </c>
      <c r="G2050" s="260" t="s">
        <v>194</v>
      </c>
      <c r="H2050" s="261">
        <v>0.17199999999999999</v>
      </c>
      <c r="I2050" s="262"/>
      <c r="J2050" s="263">
        <f>ROUND(I2050*H2050,2)</f>
        <v>0</v>
      </c>
      <c r="K2050" s="259" t="s">
        <v>181</v>
      </c>
      <c r="L2050" s="264"/>
      <c r="M2050" s="265" t="s">
        <v>19</v>
      </c>
      <c r="N2050" s="266" t="s">
        <v>39</v>
      </c>
      <c r="O2050" s="86"/>
      <c r="P2050" s="215">
        <f>O2050*H2050</f>
        <v>0</v>
      </c>
      <c r="Q2050" s="215">
        <v>0</v>
      </c>
      <c r="R2050" s="215">
        <f>Q2050*H2050</f>
        <v>0</v>
      </c>
      <c r="S2050" s="215">
        <v>0</v>
      </c>
      <c r="T2050" s="216">
        <f>S2050*H2050</f>
        <v>0</v>
      </c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R2050" s="217" t="s">
        <v>399</v>
      </c>
      <c r="AT2050" s="217" t="s">
        <v>303</v>
      </c>
      <c r="AU2050" s="217" t="s">
        <v>78</v>
      </c>
      <c r="AY2050" s="19" t="s">
        <v>175</v>
      </c>
      <c r="BE2050" s="218">
        <f>IF(N2050="základní",J2050,0)</f>
        <v>0</v>
      </c>
      <c r="BF2050" s="218">
        <f>IF(N2050="snížená",J2050,0)</f>
        <v>0</v>
      </c>
      <c r="BG2050" s="218">
        <f>IF(N2050="zákl. přenesená",J2050,0)</f>
        <v>0</v>
      </c>
      <c r="BH2050" s="218">
        <f>IF(N2050="sníž. přenesená",J2050,0)</f>
        <v>0</v>
      </c>
      <c r="BI2050" s="218">
        <f>IF(N2050="nulová",J2050,0)</f>
        <v>0</v>
      </c>
      <c r="BJ2050" s="19" t="s">
        <v>76</v>
      </c>
      <c r="BK2050" s="218">
        <f>ROUND(I2050*H2050,2)</f>
        <v>0</v>
      </c>
      <c r="BL2050" s="19" t="s">
        <v>297</v>
      </c>
      <c r="BM2050" s="217" t="s">
        <v>2158</v>
      </c>
    </row>
    <row r="2051" s="13" customFormat="1">
      <c r="A2051" s="13"/>
      <c r="B2051" s="224"/>
      <c r="C2051" s="225"/>
      <c r="D2051" s="226" t="s">
        <v>186</v>
      </c>
      <c r="E2051" s="227" t="s">
        <v>19</v>
      </c>
      <c r="F2051" s="228" t="s">
        <v>187</v>
      </c>
      <c r="G2051" s="225"/>
      <c r="H2051" s="227" t="s">
        <v>19</v>
      </c>
      <c r="I2051" s="229"/>
      <c r="J2051" s="225"/>
      <c r="K2051" s="225"/>
      <c r="L2051" s="230"/>
      <c r="M2051" s="231"/>
      <c r="N2051" s="232"/>
      <c r="O2051" s="232"/>
      <c r="P2051" s="232"/>
      <c r="Q2051" s="232"/>
      <c r="R2051" s="232"/>
      <c r="S2051" s="232"/>
      <c r="T2051" s="23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34" t="s">
        <v>186</v>
      </c>
      <c r="AU2051" s="234" t="s">
        <v>78</v>
      </c>
      <c r="AV2051" s="13" t="s">
        <v>76</v>
      </c>
      <c r="AW2051" s="13" t="s">
        <v>188</v>
      </c>
      <c r="AX2051" s="13" t="s">
        <v>68</v>
      </c>
      <c r="AY2051" s="234" t="s">
        <v>175</v>
      </c>
    </row>
    <row r="2052" s="13" customFormat="1">
      <c r="A2052" s="13"/>
      <c r="B2052" s="224"/>
      <c r="C2052" s="225"/>
      <c r="D2052" s="226" t="s">
        <v>186</v>
      </c>
      <c r="E2052" s="227" t="s">
        <v>19</v>
      </c>
      <c r="F2052" s="228" t="s">
        <v>189</v>
      </c>
      <c r="G2052" s="225"/>
      <c r="H2052" s="227" t="s">
        <v>19</v>
      </c>
      <c r="I2052" s="229"/>
      <c r="J2052" s="225"/>
      <c r="K2052" s="225"/>
      <c r="L2052" s="230"/>
      <c r="M2052" s="231"/>
      <c r="N2052" s="232"/>
      <c r="O2052" s="232"/>
      <c r="P2052" s="232"/>
      <c r="Q2052" s="232"/>
      <c r="R2052" s="232"/>
      <c r="S2052" s="232"/>
      <c r="T2052" s="23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34" t="s">
        <v>186</v>
      </c>
      <c r="AU2052" s="234" t="s">
        <v>78</v>
      </c>
      <c r="AV2052" s="13" t="s">
        <v>76</v>
      </c>
      <c r="AW2052" s="13" t="s">
        <v>188</v>
      </c>
      <c r="AX2052" s="13" t="s">
        <v>68</v>
      </c>
      <c r="AY2052" s="234" t="s">
        <v>175</v>
      </c>
    </row>
    <row r="2053" s="13" customFormat="1">
      <c r="A2053" s="13"/>
      <c r="B2053" s="224"/>
      <c r="C2053" s="225"/>
      <c r="D2053" s="226" t="s">
        <v>186</v>
      </c>
      <c r="E2053" s="227" t="s">
        <v>19</v>
      </c>
      <c r="F2053" s="228" t="s">
        <v>425</v>
      </c>
      <c r="G2053" s="225"/>
      <c r="H2053" s="227" t="s">
        <v>19</v>
      </c>
      <c r="I2053" s="229"/>
      <c r="J2053" s="225"/>
      <c r="K2053" s="225"/>
      <c r="L2053" s="230"/>
      <c r="M2053" s="231"/>
      <c r="N2053" s="232"/>
      <c r="O2053" s="232"/>
      <c r="P2053" s="232"/>
      <c r="Q2053" s="232"/>
      <c r="R2053" s="232"/>
      <c r="S2053" s="232"/>
      <c r="T2053" s="23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34" t="s">
        <v>186</v>
      </c>
      <c r="AU2053" s="234" t="s">
        <v>78</v>
      </c>
      <c r="AV2053" s="13" t="s">
        <v>76</v>
      </c>
      <c r="AW2053" s="13" t="s">
        <v>188</v>
      </c>
      <c r="AX2053" s="13" t="s">
        <v>68</v>
      </c>
      <c r="AY2053" s="234" t="s">
        <v>175</v>
      </c>
    </row>
    <row r="2054" s="14" customFormat="1">
      <c r="A2054" s="14"/>
      <c r="B2054" s="235"/>
      <c r="C2054" s="236"/>
      <c r="D2054" s="226" t="s">
        <v>186</v>
      </c>
      <c r="E2054" s="237" t="s">
        <v>19</v>
      </c>
      <c r="F2054" s="238" t="s">
        <v>2159</v>
      </c>
      <c r="G2054" s="236"/>
      <c r="H2054" s="239">
        <v>0.17154000000000003</v>
      </c>
      <c r="I2054" s="240"/>
      <c r="J2054" s="236"/>
      <c r="K2054" s="236"/>
      <c r="L2054" s="241"/>
      <c r="M2054" s="242"/>
      <c r="N2054" s="243"/>
      <c r="O2054" s="243"/>
      <c r="P2054" s="243"/>
      <c r="Q2054" s="243"/>
      <c r="R2054" s="243"/>
      <c r="S2054" s="243"/>
      <c r="T2054" s="24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45" t="s">
        <v>186</v>
      </c>
      <c r="AU2054" s="245" t="s">
        <v>78</v>
      </c>
      <c r="AV2054" s="14" t="s">
        <v>78</v>
      </c>
      <c r="AW2054" s="14" t="s">
        <v>188</v>
      </c>
      <c r="AX2054" s="14" t="s">
        <v>68</v>
      </c>
      <c r="AY2054" s="245" t="s">
        <v>175</v>
      </c>
    </row>
    <row r="2055" s="15" customFormat="1">
      <c r="A2055" s="15"/>
      <c r="B2055" s="246"/>
      <c r="C2055" s="247"/>
      <c r="D2055" s="226" t="s">
        <v>186</v>
      </c>
      <c r="E2055" s="248" t="s">
        <v>19</v>
      </c>
      <c r="F2055" s="249" t="s">
        <v>191</v>
      </c>
      <c r="G2055" s="247"/>
      <c r="H2055" s="250">
        <v>0.17154000000000003</v>
      </c>
      <c r="I2055" s="251"/>
      <c r="J2055" s="247"/>
      <c r="K2055" s="247"/>
      <c r="L2055" s="252"/>
      <c r="M2055" s="253"/>
      <c r="N2055" s="254"/>
      <c r="O2055" s="254"/>
      <c r="P2055" s="254"/>
      <c r="Q2055" s="254"/>
      <c r="R2055" s="254"/>
      <c r="S2055" s="254"/>
      <c r="T2055" s="255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T2055" s="256" t="s">
        <v>186</v>
      </c>
      <c r="AU2055" s="256" t="s">
        <v>78</v>
      </c>
      <c r="AV2055" s="15" t="s">
        <v>182</v>
      </c>
      <c r="AW2055" s="15" t="s">
        <v>188</v>
      </c>
      <c r="AX2055" s="15" t="s">
        <v>76</v>
      </c>
      <c r="AY2055" s="256" t="s">
        <v>175</v>
      </c>
    </row>
    <row r="2056" s="2" customFormat="1" ht="24.15" customHeight="1">
      <c r="A2056" s="40"/>
      <c r="B2056" s="41"/>
      <c r="C2056" s="206" t="s">
        <v>2160</v>
      </c>
      <c r="D2056" s="206" t="s">
        <v>177</v>
      </c>
      <c r="E2056" s="207" t="s">
        <v>2161</v>
      </c>
      <c r="F2056" s="208" t="s">
        <v>2162</v>
      </c>
      <c r="G2056" s="209" t="s">
        <v>180</v>
      </c>
      <c r="H2056" s="210">
        <v>45.579000000000001</v>
      </c>
      <c r="I2056" s="211"/>
      <c r="J2056" s="212">
        <f>ROUND(I2056*H2056,2)</f>
        <v>0</v>
      </c>
      <c r="K2056" s="208" t="s">
        <v>181</v>
      </c>
      <c r="L2056" s="46"/>
      <c r="M2056" s="213" t="s">
        <v>19</v>
      </c>
      <c r="N2056" s="214" t="s">
        <v>39</v>
      </c>
      <c r="O2056" s="86"/>
      <c r="P2056" s="215">
        <f>O2056*H2056</f>
        <v>0</v>
      </c>
      <c r="Q2056" s="215">
        <v>0</v>
      </c>
      <c r="R2056" s="215">
        <f>Q2056*H2056</f>
        <v>0</v>
      </c>
      <c r="S2056" s="215">
        <v>0</v>
      </c>
      <c r="T2056" s="216">
        <f>S2056*H2056</f>
        <v>0</v>
      </c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R2056" s="217" t="s">
        <v>297</v>
      </c>
      <c r="AT2056" s="217" t="s">
        <v>177</v>
      </c>
      <c r="AU2056" s="217" t="s">
        <v>78</v>
      </c>
      <c r="AY2056" s="19" t="s">
        <v>175</v>
      </c>
      <c r="BE2056" s="218">
        <f>IF(N2056="základní",J2056,0)</f>
        <v>0</v>
      </c>
      <c r="BF2056" s="218">
        <f>IF(N2056="snížená",J2056,0)</f>
        <v>0</v>
      </c>
      <c r="BG2056" s="218">
        <f>IF(N2056="zákl. přenesená",J2056,0)</f>
        <v>0</v>
      </c>
      <c r="BH2056" s="218">
        <f>IF(N2056="sníž. přenesená",J2056,0)</f>
        <v>0</v>
      </c>
      <c r="BI2056" s="218">
        <f>IF(N2056="nulová",J2056,0)</f>
        <v>0</v>
      </c>
      <c r="BJ2056" s="19" t="s">
        <v>76</v>
      </c>
      <c r="BK2056" s="218">
        <f>ROUND(I2056*H2056,2)</f>
        <v>0</v>
      </c>
      <c r="BL2056" s="19" t="s">
        <v>297</v>
      </c>
      <c r="BM2056" s="217" t="s">
        <v>2163</v>
      </c>
    </row>
    <row r="2057" s="2" customFormat="1">
      <c r="A2057" s="40"/>
      <c r="B2057" s="41"/>
      <c r="C2057" s="42"/>
      <c r="D2057" s="219" t="s">
        <v>184</v>
      </c>
      <c r="E2057" s="42"/>
      <c r="F2057" s="220" t="s">
        <v>2164</v>
      </c>
      <c r="G2057" s="42"/>
      <c r="H2057" s="42"/>
      <c r="I2057" s="221"/>
      <c r="J2057" s="42"/>
      <c r="K2057" s="42"/>
      <c r="L2057" s="46"/>
      <c r="M2057" s="222"/>
      <c r="N2057" s="223"/>
      <c r="O2057" s="86"/>
      <c r="P2057" s="86"/>
      <c r="Q2057" s="86"/>
      <c r="R2057" s="86"/>
      <c r="S2057" s="86"/>
      <c r="T2057" s="87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T2057" s="19" t="s">
        <v>184</v>
      </c>
      <c r="AU2057" s="19" t="s">
        <v>78</v>
      </c>
    </row>
    <row r="2058" s="13" customFormat="1">
      <c r="A2058" s="13"/>
      <c r="B2058" s="224"/>
      <c r="C2058" s="225"/>
      <c r="D2058" s="226" t="s">
        <v>186</v>
      </c>
      <c r="E2058" s="227" t="s">
        <v>19</v>
      </c>
      <c r="F2058" s="228" t="s">
        <v>187</v>
      </c>
      <c r="G2058" s="225"/>
      <c r="H2058" s="227" t="s">
        <v>19</v>
      </c>
      <c r="I2058" s="229"/>
      <c r="J2058" s="225"/>
      <c r="K2058" s="225"/>
      <c r="L2058" s="230"/>
      <c r="M2058" s="231"/>
      <c r="N2058" s="232"/>
      <c r="O2058" s="232"/>
      <c r="P2058" s="232"/>
      <c r="Q2058" s="232"/>
      <c r="R2058" s="232"/>
      <c r="S2058" s="232"/>
      <c r="T2058" s="23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34" t="s">
        <v>186</v>
      </c>
      <c r="AU2058" s="234" t="s">
        <v>78</v>
      </c>
      <c r="AV2058" s="13" t="s">
        <v>76</v>
      </c>
      <c r="AW2058" s="13" t="s">
        <v>188</v>
      </c>
      <c r="AX2058" s="13" t="s">
        <v>68</v>
      </c>
      <c r="AY2058" s="234" t="s">
        <v>175</v>
      </c>
    </row>
    <row r="2059" s="13" customFormat="1">
      <c r="A2059" s="13"/>
      <c r="B2059" s="224"/>
      <c r="C2059" s="225"/>
      <c r="D2059" s="226" t="s">
        <v>186</v>
      </c>
      <c r="E2059" s="227" t="s">
        <v>19</v>
      </c>
      <c r="F2059" s="228" t="s">
        <v>189</v>
      </c>
      <c r="G2059" s="225"/>
      <c r="H2059" s="227" t="s">
        <v>19</v>
      </c>
      <c r="I2059" s="229"/>
      <c r="J2059" s="225"/>
      <c r="K2059" s="225"/>
      <c r="L2059" s="230"/>
      <c r="M2059" s="231"/>
      <c r="N2059" s="232"/>
      <c r="O2059" s="232"/>
      <c r="P2059" s="232"/>
      <c r="Q2059" s="232"/>
      <c r="R2059" s="232"/>
      <c r="S2059" s="232"/>
      <c r="T2059" s="23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34" t="s">
        <v>186</v>
      </c>
      <c r="AU2059" s="234" t="s">
        <v>78</v>
      </c>
      <c r="AV2059" s="13" t="s">
        <v>76</v>
      </c>
      <c r="AW2059" s="13" t="s">
        <v>188</v>
      </c>
      <c r="AX2059" s="13" t="s">
        <v>68</v>
      </c>
      <c r="AY2059" s="234" t="s">
        <v>175</v>
      </c>
    </row>
    <row r="2060" s="13" customFormat="1">
      <c r="A2060" s="13"/>
      <c r="B2060" s="224"/>
      <c r="C2060" s="225"/>
      <c r="D2060" s="226" t="s">
        <v>186</v>
      </c>
      <c r="E2060" s="227" t="s">
        <v>19</v>
      </c>
      <c r="F2060" s="228" t="s">
        <v>425</v>
      </c>
      <c r="G2060" s="225"/>
      <c r="H2060" s="227" t="s">
        <v>19</v>
      </c>
      <c r="I2060" s="229"/>
      <c r="J2060" s="225"/>
      <c r="K2060" s="225"/>
      <c r="L2060" s="230"/>
      <c r="M2060" s="231"/>
      <c r="N2060" s="232"/>
      <c r="O2060" s="232"/>
      <c r="P2060" s="232"/>
      <c r="Q2060" s="232"/>
      <c r="R2060" s="232"/>
      <c r="S2060" s="232"/>
      <c r="T2060" s="23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34" t="s">
        <v>186</v>
      </c>
      <c r="AU2060" s="234" t="s">
        <v>78</v>
      </c>
      <c r="AV2060" s="13" t="s">
        <v>76</v>
      </c>
      <c r="AW2060" s="13" t="s">
        <v>188</v>
      </c>
      <c r="AX2060" s="13" t="s">
        <v>68</v>
      </c>
      <c r="AY2060" s="234" t="s">
        <v>175</v>
      </c>
    </row>
    <row r="2061" s="14" customFormat="1">
      <c r="A2061" s="14"/>
      <c r="B2061" s="235"/>
      <c r="C2061" s="236"/>
      <c r="D2061" s="226" t="s">
        <v>186</v>
      </c>
      <c r="E2061" s="237" t="s">
        <v>19</v>
      </c>
      <c r="F2061" s="238" t="s">
        <v>1833</v>
      </c>
      <c r="G2061" s="236"/>
      <c r="H2061" s="239">
        <v>45.579000000000001</v>
      </c>
      <c r="I2061" s="240"/>
      <c r="J2061" s="236"/>
      <c r="K2061" s="236"/>
      <c r="L2061" s="241"/>
      <c r="M2061" s="242"/>
      <c r="N2061" s="243"/>
      <c r="O2061" s="243"/>
      <c r="P2061" s="243"/>
      <c r="Q2061" s="243"/>
      <c r="R2061" s="243"/>
      <c r="S2061" s="243"/>
      <c r="T2061" s="24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45" t="s">
        <v>186</v>
      </c>
      <c r="AU2061" s="245" t="s">
        <v>78</v>
      </c>
      <c r="AV2061" s="14" t="s">
        <v>78</v>
      </c>
      <c r="AW2061" s="14" t="s">
        <v>188</v>
      </c>
      <c r="AX2061" s="14" t="s">
        <v>68</v>
      </c>
      <c r="AY2061" s="245" t="s">
        <v>175</v>
      </c>
    </row>
    <row r="2062" s="15" customFormat="1">
      <c r="A2062" s="15"/>
      <c r="B2062" s="246"/>
      <c r="C2062" s="247"/>
      <c r="D2062" s="226" t="s">
        <v>186</v>
      </c>
      <c r="E2062" s="248" t="s">
        <v>19</v>
      </c>
      <c r="F2062" s="249" t="s">
        <v>191</v>
      </c>
      <c r="G2062" s="247"/>
      <c r="H2062" s="250">
        <v>45.579000000000001</v>
      </c>
      <c r="I2062" s="251"/>
      <c r="J2062" s="247"/>
      <c r="K2062" s="247"/>
      <c r="L2062" s="252"/>
      <c r="M2062" s="253"/>
      <c r="N2062" s="254"/>
      <c r="O2062" s="254"/>
      <c r="P2062" s="254"/>
      <c r="Q2062" s="254"/>
      <c r="R2062" s="254"/>
      <c r="S2062" s="254"/>
      <c r="T2062" s="255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  <c r="AE2062" s="15"/>
      <c r="AT2062" s="256" t="s">
        <v>186</v>
      </c>
      <c r="AU2062" s="256" t="s">
        <v>78</v>
      </c>
      <c r="AV2062" s="15" t="s">
        <v>182</v>
      </c>
      <c r="AW2062" s="15" t="s">
        <v>188</v>
      </c>
      <c r="AX2062" s="15" t="s">
        <v>76</v>
      </c>
      <c r="AY2062" s="256" t="s">
        <v>175</v>
      </c>
    </row>
    <row r="2063" s="2" customFormat="1" ht="24.15" customHeight="1">
      <c r="A2063" s="40"/>
      <c r="B2063" s="41"/>
      <c r="C2063" s="206" t="s">
        <v>2165</v>
      </c>
      <c r="D2063" s="206" t="s">
        <v>177</v>
      </c>
      <c r="E2063" s="207" t="s">
        <v>2166</v>
      </c>
      <c r="F2063" s="208" t="s">
        <v>2167</v>
      </c>
      <c r="G2063" s="209" t="s">
        <v>180</v>
      </c>
      <c r="H2063" s="210">
        <v>12.67</v>
      </c>
      <c r="I2063" s="211"/>
      <c r="J2063" s="212">
        <f>ROUND(I2063*H2063,2)</f>
        <v>0</v>
      </c>
      <c r="K2063" s="208" t="s">
        <v>181</v>
      </c>
      <c r="L2063" s="46"/>
      <c r="M2063" s="213" t="s">
        <v>19</v>
      </c>
      <c r="N2063" s="214" t="s">
        <v>39</v>
      </c>
      <c r="O2063" s="86"/>
      <c r="P2063" s="215">
        <f>O2063*H2063</f>
        <v>0</v>
      </c>
      <c r="Q2063" s="215">
        <v>0</v>
      </c>
      <c r="R2063" s="215">
        <f>Q2063*H2063</f>
        <v>0</v>
      </c>
      <c r="S2063" s="215">
        <v>0</v>
      </c>
      <c r="T2063" s="216">
        <f>S2063*H2063</f>
        <v>0</v>
      </c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R2063" s="217" t="s">
        <v>297</v>
      </c>
      <c r="AT2063" s="217" t="s">
        <v>177</v>
      </c>
      <c r="AU2063" s="217" t="s">
        <v>78</v>
      </c>
      <c r="AY2063" s="19" t="s">
        <v>175</v>
      </c>
      <c r="BE2063" s="218">
        <f>IF(N2063="základní",J2063,0)</f>
        <v>0</v>
      </c>
      <c r="BF2063" s="218">
        <f>IF(N2063="snížená",J2063,0)</f>
        <v>0</v>
      </c>
      <c r="BG2063" s="218">
        <f>IF(N2063="zákl. přenesená",J2063,0)</f>
        <v>0</v>
      </c>
      <c r="BH2063" s="218">
        <f>IF(N2063="sníž. přenesená",J2063,0)</f>
        <v>0</v>
      </c>
      <c r="BI2063" s="218">
        <f>IF(N2063="nulová",J2063,0)</f>
        <v>0</v>
      </c>
      <c r="BJ2063" s="19" t="s">
        <v>76</v>
      </c>
      <c r="BK2063" s="218">
        <f>ROUND(I2063*H2063,2)</f>
        <v>0</v>
      </c>
      <c r="BL2063" s="19" t="s">
        <v>297</v>
      </c>
      <c r="BM2063" s="217" t="s">
        <v>2168</v>
      </c>
    </row>
    <row r="2064" s="2" customFormat="1">
      <c r="A2064" s="40"/>
      <c r="B2064" s="41"/>
      <c r="C2064" s="42"/>
      <c r="D2064" s="219" t="s">
        <v>184</v>
      </c>
      <c r="E2064" s="42"/>
      <c r="F2064" s="220" t="s">
        <v>2169</v>
      </c>
      <c r="G2064" s="42"/>
      <c r="H2064" s="42"/>
      <c r="I2064" s="221"/>
      <c r="J2064" s="42"/>
      <c r="K2064" s="42"/>
      <c r="L2064" s="46"/>
      <c r="M2064" s="222"/>
      <c r="N2064" s="223"/>
      <c r="O2064" s="86"/>
      <c r="P2064" s="86"/>
      <c r="Q2064" s="86"/>
      <c r="R2064" s="86"/>
      <c r="S2064" s="86"/>
      <c r="T2064" s="87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T2064" s="19" t="s">
        <v>184</v>
      </c>
      <c r="AU2064" s="19" t="s">
        <v>78</v>
      </c>
    </row>
    <row r="2065" s="13" customFormat="1">
      <c r="A2065" s="13"/>
      <c r="B2065" s="224"/>
      <c r="C2065" s="225"/>
      <c r="D2065" s="226" t="s">
        <v>186</v>
      </c>
      <c r="E2065" s="227" t="s">
        <v>19</v>
      </c>
      <c r="F2065" s="228" t="s">
        <v>187</v>
      </c>
      <c r="G2065" s="225"/>
      <c r="H2065" s="227" t="s">
        <v>19</v>
      </c>
      <c r="I2065" s="229"/>
      <c r="J2065" s="225"/>
      <c r="K2065" s="225"/>
      <c r="L2065" s="230"/>
      <c r="M2065" s="231"/>
      <c r="N2065" s="232"/>
      <c r="O2065" s="232"/>
      <c r="P2065" s="232"/>
      <c r="Q2065" s="232"/>
      <c r="R2065" s="232"/>
      <c r="S2065" s="232"/>
      <c r="T2065" s="23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34" t="s">
        <v>186</v>
      </c>
      <c r="AU2065" s="234" t="s">
        <v>78</v>
      </c>
      <c r="AV2065" s="13" t="s">
        <v>76</v>
      </c>
      <c r="AW2065" s="13" t="s">
        <v>188</v>
      </c>
      <c r="AX2065" s="13" t="s">
        <v>68</v>
      </c>
      <c r="AY2065" s="234" t="s">
        <v>175</v>
      </c>
    </row>
    <row r="2066" s="13" customFormat="1">
      <c r="A2066" s="13"/>
      <c r="B2066" s="224"/>
      <c r="C2066" s="225"/>
      <c r="D2066" s="226" t="s">
        <v>186</v>
      </c>
      <c r="E2066" s="227" t="s">
        <v>19</v>
      </c>
      <c r="F2066" s="228" t="s">
        <v>189</v>
      </c>
      <c r="G2066" s="225"/>
      <c r="H2066" s="227" t="s">
        <v>19</v>
      </c>
      <c r="I2066" s="229"/>
      <c r="J2066" s="225"/>
      <c r="K2066" s="225"/>
      <c r="L2066" s="230"/>
      <c r="M2066" s="231"/>
      <c r="N2066" s="232"/>
      <c r="O2066" s="232"/>
      <c r="P2066" s="232"/>
      <c r="Q2066" s="232"/>
      <c r="R2066" s="232"/>
      <c r="S2066" s="232"/>
      <c r="T2066" s="23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34" t="s">
        <v>186</v>
      </c>
      <c r="AU2066" s="234" t="s">
        <v>78</v>
      </c>
      <c r="AV2066" s="13" t="s">
        <v>76</v>
      </c>
      <c r="AW2066" s="13" t="s">
        <v>188</v>
      </c>
      <c r="AX2066" s="13" t="s">
        <v>68</v>
      </c>
      <c r="AY2066" s="234" t="s">
        <v>175</v>
      </c>
    </row>
    <row r="2067" s="13" customFormat="1">
      <c r="A2067" s="13"/>
      <c r="B2067" s="224"/>
      <c r="C2067" s="225"/>
      <c r="D2067" s="226" t="s">
        <v>186</v>
      </c>
      <c r="E2067" s="227" t="s">
        <v>19</v>
      </c>
      <c r="F2067" s="228" t="s">
        <v>425</v>
      </c>
      <c r="G2067" s="225"/>
      <c r="H2067" s="227" t="s">
        <v>19</v>
      </c>
      <c r="I2067" s="229"/>
      <c r="J2067" s="225"/>
      <c r="K2067" s="225"/>
      <c r="L2067" s="230"/>
      <c r="M2067" s="231"/>
      <c r="N2067" s="232"/>
      <c r="O2067" s="232"/>
      <c r="P2067" s="232"/>
      <c r="Q2067" s="232"/>
      <c r="R2067" s="232"/>
      <c r="S2067" s="232"/>
      <c r="T2067" s="23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34" t="s">
        <v>186</v>
      </c>
      <c r="AU2067" s="234" t="s">
        <v>78</v>
      </c>
      <c r="AV2067" s="13" t="s">
        <v>76</v>
      </c>
      <c r="AW2067" s="13" t="s">
        <v>188</v>
      </c>
      <c r="AX2067" s="13" t="s">
        <v>68</v>
      </c>
      <c r="AY2067" s="234" t="s">
        <v>175</v>
      </c>
    </row>
    <row r="2068" s="14" customFormat="1">
      <c r="A2068" s="14"/>
      <c r="B2068" s="235"/>
      <c r="C2068" s="236"/>
      <c r="D2068" s="226" t="s">
        <v>186</v>
      </c>
      <c r="E2068" s="237" t="s">
        <v>19</v>
      </c>
      <c r="F2068" s="238" t="s">
        <v>838</v>
      </c>
      <c r="G2068" s="236"/>
      <c r="H2068" s="239">
        <v>12.67</v>
      </c>
      <c r="I2068" s="240"/>
      <c r="J2068" s="236"/>
      <c r="K2068" s="236"/>
      <c r="L2068" s="241"/>
      <c r="M2068" s="242"/>
      <c r="N2068" s="243"/>
      <c r="O2068" s="243"/>
      <c r="P2068" s="243"/>
      <c r="Q2068" s="243"/>
      <c r="R2068" s="243"/>
      <c r="S2068" s="243"/>
      <c r="T2068" s="24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45" t="s">
        <v>186</v>
      </c>
      <c r="AU2068" s="245" t="s">
        <v>78</v>
      </c>
      <c r="AV2068" s="14" t="s">
        <v>78</v>
      </c>
      <c r="AW2068" s="14" t="s">
        <v>188</v>
      </c>
      <c r="AX2068" s="14" t="s">
        <v>68</v>
      </c>
      <c r="AY2068" s="245" t="s">
        <v>175</v>
      </c>
    </row>
    <row r="2069" s="15" customFormat="1">
      <c r="A2069" s="15"/>
      <c r="B2069" s="246"/>
      <c r="C2069" s="247"/>
      <c r="D2069" s="226" t="s">
        <v>186</v>
      </c>
      <c r="E2069" s="248" t="s">
        <v>19</v>
      </c>
      <c r="F2069" s="249" t="s">
        <v>191</v>
      </c>
      <c r="G2069" s="247"/>
      <c r="H2069" s="250">
        <v>12.67</v>
      </c>
      <c r="I2069" s="251"/>
      <c r="J2069" s="247"/>
      <c r="K2069" s="247"/>
      <c r="L2069" s="252"/>
      <c r="M2069" s="253"/>
      <c r="N2069" s="254"/>
      <c r="O2069" s="254"/>
      <c r="P2069" s="254"/>
      <c r="Q2069" s="254"/>
      <c r="R2069" s="254"/>
      <c r="S2069" s="254"/>
      <c r="T2069" s="255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56" t="s">
        <v>186</v>
      </c>
      <c r="AU2069" s="256" t="s">
        <v>78</v>
      </c>
      <c r="AV2069" s="15" t="s">
        <v>182</v>
      </c>
      <c r="AW2069" s="15" t="s">
        <v>188</v>
      </c>
      <c r="AX2069" s="15" t="s">
        <v>76</v>
      </c>
      <c r="AY2069" s="256" t="s">
        <v>175</v>
      </c>
    </row>
    <row r="2070" s="2" customFormat="1" ht="24.15" customHeight="1">
      <c r="A2070" s="40"/>
      <c r="B2070" s="41"/>
      <c r="C2070" s="257" t="s">
        <v>2170</v>
      </c>
      <c r="D2070" s="257" t="s">
        <v>303</v>
      </c>
      <c r="E2070" s="258" t="s">
        <v>2171</v>
      </c>
      <c r="F2070" s="259" t="s">
        <v>2172</v>
      </c>
      <c r="G2070" s="260" t="s">
        <v>180</v>
      </c>
      <c r="H2070" s="261">
        <v>62.908999999999999</v>
      </c>
      <c r="I2070" s="262"/>
      <c r="J2070" s="263">
        <f>ROUND(I2070*H2070,2)</f>
        <v>0</v>
      </c>
      <c r="K2070" s="259" t="s">
        <v>181</v>
      </c>
      <c r="L2070" s="264"/>
      <c r="M2070" s="265" t="s">
        <v>19</v>
      </c>
      <c r="N2070" s="266" t="s">
        <v>39</v>
      </c>
      <c r="O2070" s="86"/>
      <c r="P2070" s="215">
        <f>O2070*H2070</f>
        <v>0</v>
      </c>
      <c r="Q2070" s="215">
        <v>0</v>
      </c>
      <c r="R2070" s="215">
        <f>Q2070*H2070</f>
        <v>0</v>
      </c>
      <c r="S2070" s="215">
        <v>0</v>
      </c>
      <c r="T2070" s="216">
        <f>S2070*H2070</f>
        <v>0</v>
      </c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R2070" s="217" t="s">
        <v>399</v>
      </c>
      <c r="AT2070" s="217" t="s">
        <v>303</v>
      </c>
      <c r="AU2070" s="217" t="s">
        <v>78</v>
      </c>
      <c r="AY2070" s="19" t="s">
        <v>175</v>
      </c>
      <c r="BE2070" s="218">
        <f>IF(N2070="základní",J2070,0)</f>
        <v>0</v>
      </c>
      <c r="BF2070" s="218">
        <f>IF(N2070="snížená",J2070,0)</f>
        <v>0</v>
      </c>
      <c r="BG2070" s="218">
        <f>IF(N2070="zákl. přenesená",J2070,0)</f>
        <v>0</v>
      </c>
      <c r="BH2070" s="218">
        <f>IF(N2070="sníž. přenesená",J2070,0)</f>
        <v>0</v>
      </c>
      <c r="BI2070" s="218">
        <f>IF(N2070="nulová",J2070,0)</f>
        <v>0</v>
      </c>
      <c r="BJ2070" s="19" t="s">
        <v>76</v>
      </c>
      <c r="BK2070" s="218">
        <f>ROUND(I2070*H2070,2)</f>
        <v>0</v>
      </c>
      <c r="BL2070" s="19" t="s">
        <v>297</v>
      </c>
      <c r="BM2070" s="217" t="s">
        <v>2173</v>
      </c>
    </row>
    <row r="2071" s="14" customFormat="1">
      <c r="A2071" s="14"/>
      <c r="B2071" s="235"/>
      <c r="C2071" s="236"/>
      <c r="D2071" s="226" t="s">
        <v>186</v>
      </c>
      <c r="E2071" s="237" t="s">
        <v>19</v>
      </c>
      <c r="F2071" s="238" t="s">
        <v>2174</v>
      </c>
      <c r="G2071" s="236"/>
      <c r="H2071" s="239">
        <v>62.908920000000009</v>
      </c>
      <c r="I2071" s="240"/>
      <c r="J2071" s="236"/>
      <c r="K2071" s="236"/>
      <c r="L2071" s="241"/>
      <c r="M2071" s="242"/>
      <c r="N2071" s="243"/>
      <c r="O2071" s="243"/>
      <c r="P2071" s="243"/>
      <c r="Q2071" s="243"/>
      <c r="R2071" s="243"/>
      <c r="S2071" s="243"/>
      <c r="T2071" s="24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45" t="s">
        <v>186</v>
      </c>
      <c r="AU2071" s="245" t="s">
        <v>78</v>
      </c>
      <c r="AV2071" s="14" t="s">
        <v>78</v>
      </c>
      <c r="AW2071" s="14" t="s">
        <v>188</v>
      </c>
      <c r="AX2071" s="14" t="s">
        <v>68</v>
      </c>
      <c r="AY2071" s="245" t="s">
        <v>175</v>
      </c>
    </row>
    <row r="2072" s="15" customFormat="1">
      <c r="A2072" s="15"/>
      <c r="B2072" s="246"/>
      <c r="C2072" s="247"/>
      <c r="D2072" s="226" t="s">
        <v>186</v>
      </c>
      <c r="E2072" s="248" t="s">
        <v>19</v>
      </c>
      <c r="F2072" s="249" t="s">
        <v>191</v>
      </c>
      <c r="G2072" s="247"/>
      <c r="H2072" s="250">
        <v>62.908920000000009</v>
      </c>
      <c r="I2072" s="251"/>
      <c r="J2072" s="247"/>
      <c r="K2072" s="247"/>
      <c r="L2072" s="252"/>
      <c r="M2072" s="253"/>
      <c r="N2072" s="254"/>
      <c r="O2072" s="254"/>
      <c r="P2072" s="254"/>
      <c r="Q2072" s="254"/>
      <c r="R2072" s="254"/>
      <c r="S2072" s="254"/>
      <c r="T2072" s="255"/>
      <c r="U2072" s="15"/>
      <c r="V2072" s="15"/>
      <c r="W2072" s="15"/>
      <c r="X2072" s="15"/>
      <c r="Y2072" s="15"/>
      <c r="Z2072" s="15"/>
      <c r="AA2072" s="15"/>
      <c r="AB2072" s="15"/>
      <c r="AC2072" s="15"/>
      <c r="AD2072" s="15"/>
      <c r="AE2072" s="15"/>
      <c r="AT2072" s="256" t="s">
        <v>186</v>
      </c>
      <c r="AU2072" s="256" t="s">
        <v>78</v>
      </c>
      <c r="AV2072" s="15" t="s">
        <v>182</v>
      </c>
      <c r="AW2072" s="15" t="s">
        <v>188</v>
      </c>
      <c r="AX2072" s="15" t="s">
        <v>76</v>
      </c>
      <c r="AY2072" s="256" t="s">
        <v>175</v>
      </c>
    </row>
    <row r="2073" s="2" customFormat="1" ht="24.15" customHeight="1">
      <c r="A2073" s="40"/>
      <c r="B2073" s="41"/>
      <c r="C2073" s="206" t="s">
        <v>2175</v>
      </c>
      <c r="D2073" s="206" t="s">
        <v>177</v>
      </c>
      <c r="E2073" s="207" t="s">
        <v>2176</v>
      </c>
      <c r="F2073" s="208" t="s">
        <v>2177</v>
      </c>
      <c r="G2073" s="209" t="s">
        <v>2138</v>
      </c>
      <c r="H2073" s="267"/>
      <c r="I2073" s="211"/>
      <c r="J2073" s="212">
        <f>ROUND(I2073*H2073,2)</f>
        <v>0</v>
      </c>
      <c r="K2073" s="208" t="s">
        <v>181</v>
      </c>
      <c r="L2073" s="46"/>
      <c r="M2073" s="213" t="s">
        <v>19</v>
      </c>
      <c r="N2073" s="214" t="s">
        <v>39</v>
      </c>
      <c r="O2073" s="86"/>
      <c r="P2073" s="215">
        <f>O2073*H2073</f>
        <v>0</v>
      </c>
      <c r="Q2073" s="215">
        <v>0</v>
      </c>
      <c r="R2073" s="215">
        <f>Q2073*H2073</f>
        <v>0</v>
      </c>
      <c r="S2073" s="215">
        <v>0</v>
      </c>
      <c r="T2073" s="216">
        <f>S2073*H2073</f>
        <v>0</v>
      </c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R2073" s="217" t="s">
        <v>297</v>
      </c>
      <c r="AT2073" s="217" t="s">
        <v>177</v>
      </c>
      <c r="AU2073" s="217" t="s">
        <v>78</v>
      </c>
      <c r="AY2073" s="19" t="s">
        <v>175</v>
      </c>
      <c r="BE2073" s="218">
        <f>IF(N2073="základní",J2073,0)</f>
        <v>0</v>
      </c>
      <c r="BF2073" s="218">
        <f>IF(N2073="snížená",J2073,0)</f>
        <v>0</v>
      </c>
      <c r="BG2073" s="218">
        <f>IF(N2073="zákl. přenesená",J2073,0)</f>
        <v>0</v>
      </c>
      <c r="BH2073" s="218">
        <f>IF(N2073="sníž. přenesená",J2073,0)</f>
        <v>0</v>
      </c>
      <c r="BI2073" s="218">
        <f>IF(N2073="nulová",J2073,0)</f>
        <v>0</v>
      </c>
      <c r="BJ2073" s="19" t="s">
        <v>76</v>
      </c>
      <c r="BK2073" s="218">
        <f>ROUND(I2073*H2073,2)</f>
        <v>0</v>
      </c>
      <c r="BL2073" s="19" t="s">
        <v>297</v>
      </c>
      <c r="BM2073" s="217" t="s">
        <v>2178</v>
      </c>
    </row>
    <row r="2074" s="2" customFormat="1">
      <c r="A2074" s="40"/>
      <c r="B2074" s="41"/>
      <c r="C2074" s="42"/>
      <c r="D2074" s="219" t="s">
        <v>184</v>
      </c>
      <c r="E2074" s="42"/>
      <c r="F2074" s="220" t="s">
        <v>2179</v>
      </c>
      <c r="G2074" s="42"/>
      <c r="H2074" s="42"/>
      <c r="I2074" s="221"/>
      <c r="J2074" s="42"/>
      <c r="K2074" s="42"/>
      <c r="L2074" s="46"/>
      <c r="M2074" s="222"/>
      <c r="N2074" s="223"/>
      <c r="O2074" s="86"/>
      <c r="P2074" s="86"/>
      <c r="Q2074" s="86"/>
      <c r="R2074" s="86"/>
      <c r="S2074" s="86"/>
      <c r="T2074" s="87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T2074" s="19" t="s">
        <v>184</v>
      </c>
      <c r="AU2074" s="19" t="s">
        <v>78</v>
      </c>
    </row>
    <row r="2075" s="12" customFormat="1" ht="22.8" customHeight="1">
      <c r="A2075" s="12"/>
      <c r="B2075" s="190"/>
      <c r="C2075" s="191"/>
      <c r="D2075" s="192" t="s">
        <v>67</v>
      </c>
      <c r="E2075" s="204" t="s">
        <v>2180</v>
      </c>
      <c r="F2075" s="204" t="s">
        <v>2181</v>
      </c>
      <c r="G2075" s="191"/>
      <c r="H2075" s="191"/>
      <c r="I2075" s="194"/>
      <c r="J2075" s="205">
        <f>BK2075</f>
        <v>0</v>
      </c>
      <c r="K2075" s="191"/>
      <c r="L2075" s="196"/>
      <c r="M2075" s="197"/>
      <c r="N2075" s="198"/>
      <c r="O2075" s="198"/>
      <c r="P2075" s="199">
        <f>SUM(P2076:P2081)</f>
        <v>0</v>
      </c>
      <c r="Q2075" s="198"/>
      <c r="R2075" s="199">
        <f>SUM(R2076:R2081)</f>
        <v>0</v>
      </c>
      <c r="S2075" s="198"/>
      <c r="T2075" s="200">
        <f>SUM(T2076:T2081)</f>
        <v>0</v>
      </c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R2075" s="201" t="s">
        <v>76</v>
      </c>
      <c r="AT2075" s="202" t="s">
        <v>67</v>
      </c>
      <c r="AU2075" s="202" t="s">
        <v>76</v>
      </c>
      <c r="AY2075" s="201" t="s">
        <v>175</v>
      </c>
      <c r="BK2075" s="203">
        <f>SUM(BK2076:BK2081)</f>
        <v>0</v>
      </c>
    </row>
    <row r="2076" s="2" customFormat="1" ht="33" customHeight="1">
      <c r="A2076" s="40"/>
      <c r="B2076" s="41"/>
      <c r="C2076" s="206" t="s">
        <v>2182</v>
      </c>
      <c r="D2076" s="206" t="s">
        <v>177</v>
      </c>
      <c r="E2076" s="207" t="s">
        <v>2183</v>
      </c>
      <c r="F2076" s="208" t="s">
        <v>2184</v>
      </c>
      <c r="G2076" s="209" t="s">
        <v>391</v>
      </c>
      <c r="H2076" s="210">
        <v>2</v>
      </c>
      <c r="I2076" s="211"/>
      <c r="J2076" s="212">
        <f>ROUND(I2076*H2076,2)</f>
        <v>0</v>
      </c>
      <c r="K2076" s="208" t="s">
        <v>19</v>
      </c>
      <c r="L2076" s="46"/>
      <c r="M2076" s="213" t="s">
        <v>19</v>
      </c>
      <c r="N2076" s="214" t="s">
        <v>39</v>
      </c>
      <c r="O2076" s="86"/>
      <c r="P2076" s="215">
        <f>O2076*H2076</f>
        <v>0</v>
      </c>
      <c r="Q2076" s="215">
        <v>0</v>
      </c>
      <c r="R2076" s="215">
        <f>Q2076*H2076</f>
        <v>0</v>
      </c>
      <c r="S2076" s="215">
        <v>0</v>
      </c>
      <c r="T2076" s="216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17" t="s">
        <v>182</v>
      </c>
      <c r="AT2076" s="217" t="s">
        <v>177</v>
      </c>
      <c r="AU2076" s="217" t="s">
        <v>78</v>
      </c>
      <c r="AY2076" s="19" t="s">
        <v>175</v>
      </c>
      <c r="BE2076" s="218">
        <f>IF(N2076="základní",J2076,0)</f>
        <v>0</v>
      </c>
      <c r="BF2076" s="218">
        <f>IF(N2076="snížená",J2076,0)</f>
        <v>0</v>
      </c>
      <c r="BG2076" s="218">
        <f>IF(N2076="zákl. přenesená",J2076,0)</f>
        <v>0</v>
      </c>
      <c r="BH2076" s="218">
        <f>IF(N2076="sníž. přenesená",J2076,0)</f>
        <v>0</v>
      </c>
      <c r="BI2076" s="218">
        <f>IF(N2076="nulová",J2076,0)</f>
        <v>0</v>
      </c>
      <c r="BJ2076" s="19" t="s">
        <v>76</v>
      </c>
      <c r="BK2076" s="218">
        <f>ROUND(I2076*H2076,2)</f>
        <v>0</v>
      </c>
      <c r="BL2076" s="19" t="s">
        <v>182</v>
      </c>
      <c r="BM2076" s="217" t="s">
        <v>2185</v>
      </c>
    </row>
    <row r="2077" s="13" customFormat="1">
      <c r="A2077" s="13"/>
      <c r="B2077" s="224"/>
      <c r="C2077" s="225"/>
      <c r="D2077" s="226" t="s">
        <v>186</v>
      </c>
      <c r="E2077" s="227" t="s">
        <v>19</v>
      </c>
      <c r="F2077" s="228" t="s">
        <v>2186</v>
      </c>
      <c r="G2077" s="225"/>
      <c r="H2077" s="227" t="s">
        <v>19</v>
      </c>
      <c r="I2077" s="229"/>
      <c r="J2077" s="225"/>
      <c r="K2077" s="225"/>
      <c r="L2077" s="230"/>
      <c r="M2077" s="231"/>
      <c r="N2077" s="232"/>
      <c r="O2077" s="232"/>
      <c r="P2077" s="232"/>
      <c r="Q2077" s="232"/>
      <c r="R2077" s="232"/>
      <c r="S2077" s="232"/>
      <c r="T2077" s="23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34" t="s">
        <v>186</v>
      </c>
      <c r="AU2077" s="234" t="s">
        <v>78</v>
      </c>
      <c r="AV2077" s="13" t="s">
        <v>76</v>
      </c>
      <c r="AW2077" s="13" t="s">
        <v>188</v>
      </c>
      <c r="AX2077" s="13" t="s">
        <v>68</v>
      </c>
      <c r="AY2077" s="234" t="s">
        <v>175</v>
      </c>
    </row>
    <row r="2078" s="13" customFormat="1">
      <c r="A2078" s="13"/>
      <c r="B2078" s="224"/>
      <c r="C2078" s="225"/>
      <c r="D2078" s="226" t="s">
        <v>186</v>
      </c>
      <c r="E2078" s="227" t="s">
        <v>19</v>
      </c>
      <c r="F2078" s="228" t="s">
        <v>2187</v>
      </c>
      <c r="G2078" s="225"/>
      <c r="H2078" s="227" t="s">
        <v>19</v>
      </c>
      <c r="I2078" s="229"/>
      <c r="J2078" s="225"/>
      <c r="K2078" s="225"/>
      <c r="L2078" s="230"/>
      <c r="M2078" s="231"/>
      <c r="N2078" s="232"/>
      <c r="O2078" s="232"/>
      <c r="P2078" s="232"/>
      <c r="Q2078" s="232"/>
      <c r="R2078" s="232"/>
      <c r="S2078" s="232"/>
      <c r="T2078" s="23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34" t="s">
        <v>186</v>
      </c>
      <c r="AU2078" s="234" t="s">
        <v>78</v>
      </c>
      <c r="AV2078" s="13" t="s">
        <v>76</v>
      </c>
      <c r="AW2078" s="13" t="s">
        <v>188</v>
      </c>
      <c r="AX2078" s="13" t="s">
        <v>68</v>
      </c>
      <c r="AY2078" s="234" t="s">
        <v>175</v>
      </c>
    </row>
    <row r="2079" s="13" customFormat="1">
      <c r="A2079" s="13"/>
      <c r="B2079" s="224"/>
      <c r="C2079" s="225"/>
      <c r="D2079" s="226" t="s">
        <v>186</v>
      </c>
      <c r="E2079" s="227" t="s">
        <v>19</v>
      </c>
      <c r="F2079" s="228" t="s">
        <v>189</v>
      </c>
      <c r="G2079" s="225"/>
      <c r="H2079" s="227" t="s">
        <v>19</v>
      </c>
      <c r="I2079" s="229"/>
      <c r="J2079" s="225"/>
      <c r="K2079" s="225"/>
      <c r="L2079" s="230"/>
      <c r="M2079" s="231"/>
      <c r="N2079" s="232"/>
      <c r="O2079" s="232"/>
      <c r="P2079" s="232"/>
      <c r="Q2079" s="232"/>
      <c r="R2079" s="232"/>
      <c r="S2079" s="232"/>
      <c r="T2079" s="23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34" t="s">
        <v>186</v>
      </c>
      <c r="AU2079" s="234" t="s">
        <v>78</v>
      </c>
      <c r="AV2079" s="13" t="s">
        <v>76</v>
      </c>
      <c r="AW2079" s="13" t="s">
        <v>188</v>
      </c>
      <c r="AX2079" s="13" t="s">
        <v>68</v>
      </c>
      <c r="AY2079" s="234" t="s">
        <v>175</v>
      </c>
    </row>
    <row r="2080" s="14" customFormat="1">
      <c r="A2080" s="14"/>
      <c r="B2080" s="235"/>
      <c r="C2080" s="236"/>
      <c r="D2080" s="226" t="s">
        <v>186</v>
      </c>
      <c r="E2080" s="237" t="s">
        <v>19</v>
      </c>
      <c r="F2080" s="238" t="s">
        <v>78</v>
      </c>
      <c r="G2080" s="236"/>
      <c r="H2080" s="239">
        <v>2</v>
      </c>
      <c r="I2080" s="240"/>
      <c r="J2080" s="236"/>
      <c r="K2080" s="236"/>
      <c r="L2080" s="241"/>
      <c r="M2080" s="242"/>
      <c r="N2080" s="243"/>
      <c r="O2080" s="243"/>
      <c r="P2080" s="243"/>
      <c r="Q2080" s="243"/>
      <c r="R2080" s="243"/>
      <c r="S2080" s="243"/>
      <c r="T2080" s="24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45" t="s">
        <v>186</v>
      </c>
      <c r="AU2080" s="245" t="s">
        <v>78</v>
      </c>
      <c r="AV2080" s="14" t="s">
        <v>78</v>
      </c>
      <c r="AW2080" s="14" t="s">
        <v>188</v>
      </c>
      <c r="AX2080" s="14" t="s">
        <v>68</v>
      </c>
      <c r="AY2080" s="245" t="s">
        <v>175</v>
      </c>
    </row>
    <row r="2081" s="15" customFormat="1">
      <c r="A2081" s="15"/>
      <c r="B2081" s="246"/>
      <c r="C2081" s="247"/>
      <c r="D2081" s="226" t="s">
        <v>186</v>
      </c>
      <c r="E2081" s="248" t="s">
        <v>19</v>
      </c>
      <c r="F2081" s="249" t="s">
        <v>191</v>
      </c>
      <c r="G2081" s="247"/>
      <c r="H2081" s="250">
        <v>2</v>
      </c>
      <c r="I2081" s="251"/>
      <c r="J2081" s="247"/>
      <c r="K2081" s="247"/>
      <c r="L2081" s="252"/>
      <c r="M2081" s="253"/>
      <c r="N2081" s="254"/>
      <c r="O2081" s="254"/>
      <c r="P2081" s="254"/>
      <c r="Q2081" s="254"/>
      <c r="R2081" s="254"/>
      <c r="S2081" s="254"/>
      <c r="T2081" s="255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T2081" s="256" t="s">
        <v>186</v>
      </c>
      <c r="AU2081" s="256" t="s">
        <v>78</v>
      </c>
      <c r="AV2081" s="15" t="s">
        <v>182</v>
      </c>
      <c r="AW2081" s="15" t="s">
        <v>188</v>
      </c>
      <c r="AX2081" s="15" t="s">
        <v>76</v>
      </c>
      <c r="AY2081" s="256" t="s">
        <v>175</v>
      </c>
    </row>
    <row r="2082" s="12" customFormat="1" ht="22.8" customHeight="1">
      <c r="A2082" s="12"/>
      <c r="B2082" s="190"/>
      <c r="C2082" s="191"/>
      <c r="D2082" s="192" t="s">
        <v>67</v>
      </c>
      <c r="E2082" s="204" t="s">
        <v>2188</v>
      </c>
      <c r="F2082" s="204" t="s">
        <v>2189</v>
      </c>
      <c r="G2082" s="191"/>
      <c r="H2082" s="191"/>
      <c r="I2082" s="194"/>
      <c r="J2082" s="205">
        <f>BK2082</f>
        <v>0</v>
      </c>
      <c r="K2082" s="191"/>
      <c r="L2082" s="196"/>
      <c r="M2082" s="197"/>
      <c r="N2082" s="198"/>
      <c r="O2082" s="198"/>
      <c r="P2082" s="199">
        <f>SUM(P2083:P2342)</f>
        <v>0</v>
      </c>
      <c r="Q2082" s="198"/>
      <c r="R2082" s="199">
        <f>SUM(R2083:R2342)</f>
        <v>0</v>
      </c>
      <c r="S2082" s="198"/>
      <c r="T2082" s="200">
        <f>SUM(T2083:T2342)</f>
        <v>0</v>
      </c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R2082" s="201" t="s">
        <v>76</v>
      </c>
      <c r="AT2082" s="202" t="s">
        <v>67</v>
      </c>
      <c r="AU2082" s="202" t="s">
        <v>76</v>
      </c>
      <c r="AY2082" s="201" t="s">
        <v>175</v>
      </c>
      <c r="BK2082" s="203">
        <f>SUM(BK2083:BK2342)</f>
        <v>0</v>
      </c>
    </row>
    <row r="2083" s="2" customFormat="1" ht="44.25" customHeight="1">
      <c r="A2083" s="40"/>
      <c r="B2083" s="41"/>
      <c r="C2083" s="206" t="s">
        <v>2190</v>
      </c>
      <c r="D2083" s="206" t="s">
        <v>177</v>
      </c>
      <c r="E2083" s="207" t="s">
        <v>2191</v>
      </c>
      <c r="F2083" s="208" t="s">
        <v>2192</v>
      </c>
      <c r="G2083" s="209" t="s">
        <v>391</v>
      </c>
      <c r="H2083" s="210">
        <v>1</v>
      </c>
      <c r="I2083" s="211"/>
      <c r="J2083" s="212">
        <f>ROUND(I2083*H2083,2)</f>
        <v>0</v>
      </c>
      <c r="K2083" s="208" t="s">
        <v>19</v>
      </c>
      <c r="L2083" s="46"/>
      <c r="M2083" s="213" t="s">
        <v>19</v>
      </c>
      <c r="N2083" s="214" t="s">
        <v>39</v>
      </c>
      <c r="O2083" s="86"/>
      <c r="P2083" s="215">
        <f>O2083*H2083</f>
        <v>0</v>
      </c>
      <c r="Q2083" s="215">
        <v>0</v>
      </c>
      <c r="R2083" s="215">
        <f>Q2083*H2083</f>
        <v>0</v>
      </c>
      <c r="S2083" s="215">
        <v>0</v>
      </c>
      <c r="T2083" s="216">
        <f>S2083*H2083</f>
        <v>0</v>
      </c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R2083" s="217" t="s">
        <v>182</v>
      </c>
      <c r="AT2083" s="217" t="s">
        <v>177</v>
      </c>
      <c r="AU2083" s="217" t="s">
        <v>78</v>
      </c>
      <c r="AY2083" s="19" t="s">
        <v>175</v>
      </c>
      <c r="BE2083" s="218">
        <f>IF(N2083="základní",J2083,0)</f>
        <v>0</v>
      </c>
      <c r="BF2083" s="218">
        <f>IF(N2083="snížená",J2083,0)</f>
        <v>0</v>
      </c>
      <c r="BG2083" s="218">
        <f>IF(N2083="zákl. přenesená",J2083,0)</f>
        <v>0</v>
      </c>
      <c r="BH2083" s="218">
        <f>IF(N2083="sníž. přenesená",J2083,0)</f>
        <v>0</v>
      </c>
      <c r="BI2083" s="218">
        <f>IF(N2083="nulová",J2083,0)</f>
        <v>0</v>
      </c>
      <c r="BJ2083" s="19" t="s">
        <v>76</v>
      </c>
      <c r="BK2083" s="218">
        <f>ROUND(I2083*H2083,2)</f>
        <v>0</v>
      </c>
      <c r="BL2083" s="19" t="s">
        <v>182</v>
      </c>
      <c r="BM2083" s="217" t="s">
        <v>2193</v>
      </c>
    </row>
    <row r="2084" s="13" customFormat="1">
      <c r="A2084" s="13"/>
      <c r="B2084" s="224"/>
      <c r="C2084" s="225"/>
      <c r="D2084" s="226" t="s">
        <v>186</v>
      </c>
      <c r="E2084" s="227" t="s">
        <v>19</v>
      </c>
      <c r="F2084" s="228" t="s">
        <v>2194</v>
      </c>
      <c r="G2084" s="225"/>
      <c r="H2084" s="227" t="s">
        <v>19</v>
      </c>
      <c r="I2084" s="229"/>
      <c r="J2084" s="225"/>
      <c r="K2084" s="225"/>
      <c r="L2084" s="230"/>
      <c r="M2084" s="231"/>
      <c r="N2084" s="232"/>
      <c r="O2084" s="232"/>
      <c r="P2084" s="232"/>
      <c r="Q2084" s="232"/>
      <c r="R2084" s="232"/>
      <c r="S2084" s="232"/>
      <c r="T2084" s="23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34" t="s">
        <v>186</v>
      </c>
      <c r="AU2084" s="234" t="s">
        <v>78</v>
      </c>
      <c r="AV2084" s="13" t="s">
        <v>76</v>
      </c>
      <c r="AW2084" s="13" t="s">
        <v>188</v>
      </c>
      <c r="AX2084" s="13" t="s">
        <v>68</v>
      </c>
      <c r="AY2084" s="234" t="s">
        <v>175</v>
      </c>
    </row>
    <row r="2085" s="13" customFormat="1">
      <c r="A2085" s="13"/>
      <c r="B2085" s="224"/>
      <c r="C2085" s="225"/>
      <c r="D2085" s="226" t="s">
        <v>186</v>
      </c>
      <c r="E2085" s="227" t="s">
        <v>19</v>
      </c>
      <c r="F2085" s="228" t="s">
        <v>2187</v>
      </c>
      <c r="G2085" s="225"/>
      <c r="H2085" s="227" t="s">
        <v>19</v>
      </c>
      <c r="I2085" s="229"/>
      <c r="J2085" s="225"/>
      <c r="K2085" s="225"/>
      <c r="L2085" s="230"/>
      <c r="M2085" s="231"/>
      <c r="N2085" s="232"/>
      <c r="O2085" s="232"/>
      <c r="P2085" s="232"/>
      <c r="Q2085" s="232"/>
      <c r="R2085" s="232"/>
      <c r="S2085" s="232"/>
      <c r="T2085" s="23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34" t="s">
        <v>186</v>
      </c>
      <c r="AU2085" s="234" t="s">
        <v>78</v>
      </c>
      <c r="AV2085" s="13" t="s">
        <v>76</v>
      </c>
      <c r="AW2085" s="13" t="s">
        <v>188</v>
      </c>
      <c r="AX2085" s="13" t="s">
        <v>68</v>
      </c>
      <c r="AY2085" s="234" t="s">
        <v>175</v>
      </c>
    </row>
    <row r="2086" s="13" customFormat="1">
      <c r="A2086" s="13"/>
      <c r="B2086" s="224"/>
      <c r="C2086" s="225"/>
      <c r="D2086" s="226" t="s">
        <v>186</v>
      </c>
      <c r="E2086" s="227" t="s">
        <v>19</v>
      </c>
      <c r="F2086" s="228" t="s">
        <v>189</v>
      </c>
      <c r="G2086" s="225"/>
      <c r="H2086" s="227" t="s">
        <v>19</v>
      </c>
      <c r="I2086" s="229"/>
      <c r="J2086" s="225"/>
      <c r="K2086" s="225"/>
      <c r="L2086" s="230"/>
      <c r="M2086" s="231"/>
      <c r="N2086" s="232"/>
      <c r="O2086" s="232"/>
      <c r="P2086" s="232"/>
      <c r="Q2086" s="232"/>
      <c r="R2086" s="232"/>
      <c r="S2086" s="232"/>
      <c r="T2086" s="23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34" t="s">
        <v>186</v>
      </c>
      <c r="AU2086" s="234" t="s">
        <v>78</v>
      </c>
      <c r="AV2086" s="13" t="s">
        <v>76</v>
      </c>
      <c r="AW2086" s="13" t="s">
        <v>188</v>
      </c>
      <c r="AX2086" s="13" t="s">
        <v>68</v>
      </c>
      <c r="AY2086" s="234" t="s">
        <v>175</v>
      </c>
    </row>
    <row r="2087" s="14" customFormat="1">
      <c r="A2087" s="14"/>
      <c r="B2087" s="235"/>
      <c r="C2087" s="236"/>
      <c r="D2087" s="226" t="s">
        <v>186</v>
      </c>
      <c r="E2087" s="237" t="s">
        <v>19</v>
      </c>
      <c r="F2087" s="238" t="s">
        <v>76</v>
      </c>
      <c r="G2087" s="236"/>
      <c r="H2087" s="239">
        <v>1</v>
      </c>
      <c r="I2087" s="240"/>
      <c r="J2087" s="236"/>
      <c r="K2087" s="236"/>
      <c r="L2087" s="241"/>
      <c r="M2087" s="242"/>
      <c r="N2087" s="243"/>
      <c r="O2087" s="243"/>
      <c r="P2087" s="243"/>
      <c r="Q2087" s="243"/>
      <c r="R2087" s="243"/>
      <c r="S2087" s="243"/>
      <c r="T2087" s="24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45" t="s">
        <v>186</v>
      </c>
      <c r="AU2087" s="245" t="s">
        <v>78</v>
      </c>
      <c r="AV2087" s="14" t="s">
        <v>78</v>
      </c>
      <c r="AW2087" s="14" t="s">
        <v>188</v>
      </c>
      <c r="AX2087" s="14" t="s">
        <v>68</v>
      </c>
      <c r="AY2087" s="245" t="s">
        <v>175</v>
      </c>
    </row>
    <row r="2088" s="15" customFormat="1">
      <c r="A2088" s="15"/>
      <c r="B2088" s="246"/>
      <c r="C2088" s="247"/>
      <c r="D2088" s="226" t="s">
        <v>186</v>
      </c>
      <c r="E2088" s="248" t="s">
        <v>19</v>
      </c>
      <c r="F2088" s="249" t="s">
        <v>191</v>
      </c>
      <c r="G2088" s="247"/>
      <c r="H2088" s="250">
        <v>1</v>
      </c>
      <c r="I2088" s="251"/>
      <c r="J2088" s="247"/>
      <c r="K2088" s="247"/>
      <c r="L2088" s="252"/>
      <c r="M2088" s="253"/>
      <c r="N2088" s="254"/>
      <c r="O2088" s="254"/>
      <c r="P2088" s="254"/>
      <c r="Q2088" s="254"/>
      <c r="R2088" s="254"/>
      <c r="S2088" s="254"/>
      <c r="T2088" s="255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T2088" s="256" t="s">
        <v>186</v>
      </c>
      <c r="AU2088" s="256" t="s">
        <v>78</v>
      </c>
      <c r="AV2088" s="15" t="s">
        <v>182</v>
      </c>
      <c r="AW2088" s="15" t="s">
        <v>188</v>
      </c>
      <c r="AX2088" s="15" t="s">
        <v>76</v>
      </c>
      <c r="AY2088" s="256" t="s">
        <v>175</v>
      </c>
    </row>
    <row r="2089" s="2" customFormat="1" ht="44.25" customHeight="1">
      <c r="A2089" s="40"/>
      <c r="B2089" s="41"/>
      <c r="C2089" s="206" t="s">
        <v>2195</v>
      </c>
      <c r="D2089" s="206" t="s">
        <v>177</v>
      </c>
      <c r="E2089" s="207" t="s">
        <v>2196</v>
      </c>
      <c r="F2089" s="208" t="s">
        <v>2197</v>
      </c>
      <c r="G2089" s="209" t="s">
        <v>391</v>
      </c>
      <c r="H2089" s="210">
        <v>1</v>
      </c>
      <c r="I2089" s="211"/>
      <c r="J2089" s="212">
        <f>ROUND(I2089*H2089,2)</f>
        <v>0</v>
      </c>
      <c r="K2089" s="208" t="s">
        <v>19</v>
      </c>
      <c r="L2089" s="46"/>
      <c r="M2089" s="213" t="s">
        <v>19</v>
      </c>
      <c r="N2089" s="214" t="s">
        <v>39</v>
      </c>
      <c r="O2089" s="86"/>
      <c r="P2089" s="215">
        <f>O2089*H2089</f>
        <v>0</v>
      </c>
      <c r="Q2089" s="215">
        <v>0</v>
      </c>
      <c r="R2089" s="215">
        <f>Q2089*H2089</f>
        <v>0</v>
      </c>
      <c r="S2089" s="215">
        <v>0</v>
      </c>
      <c r="T2089" s="216">
        <f>S2089*H2089</f>
        <v>0</v>
      </c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R2089" s="217" t="s">
        <v>182</v>
      </c>
      <c r="AT2089" s="217" t="s">
        <v>177</v>
      </c>
      <c r="AU2089" s="217" t="s">
        <v>78</v>
      </c>
      <c r="AY2089" s="19" t="s">
        <v>175</v>
      </c>
      <c r="BE2089" s="218">
        <f>IF(N2089="základní",J2089,0)</f>
        <v>0</v>
      </c>
      <c r="BF2089" s="218">
        <f>IF(N2089="snížená",J2089,0)</f>
        <v>0</v>
      </c>
      <c r="BG2089" s="218">
        <f>IF(N2089="zákl. přenesená",J2089,0)</f>
        <v>0</v>
      </c>
      <c r="BH2089" s="218">
        <f>IF(N2089="sníž. přenesená",J2089,0)</f>
        <v>0</v>
      </c>
      <c r="BI2089" s="218">
        <f>IF(N2089="nulová",J2089,0)</f>
        <v>0</v>
      </c>
      <c r="BJ2089" s="19" t="s">
        <v>76</v>
      </c>
      <c r="BK2089" s="218">
        <f>ROUND(I2089*H2089,2)</f>
        <v>0</v>
      </c>
      <c r="BL2089" s="19" t="s">
        <v>182</v>
      </c>
      <c r="BM2089" s="217" t="s">
        <v>2198</v>
      </c>
    </row>
    <row r="2090" s="13" customFormat="1">
      <c r="A2090" s="13"/>
      <c r="B2090" s="224"/>
      <c r="C2090" s="225"/>
      <c r="D2090" s="226" t="s">
        <v>186</v>
      </c>
      <c r="E2090" s="227" t="s">
        <v>19</v>
      </c>
      <c r="F2090" s="228" t="s">
        <v>2194</v>
      </c>
      <c r="G2090" s="225"/>
      <c r="H2090" s="227" t="s">
        <v>19</v>
      </c>
      <c r="I2090" s="229"/>
      <c r="J2090" s="225"/>
      <c r="K2090" s="225"/>
      <c r="L2090" s="230"/>
      <c r="M2090" s="231"/>
      <c r="N2090" s="232"/>
      <c r="O2090" s="232"/>
      <c r="P2090" s="232"/>
      <c r="Q2090" s="232"/>
      <c r="R2090" s="232"/>
      <c r="S2090" s="232"/>
      <c r="T2090" s="23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34" t="s">
        <v>186</v>
      </c>
      <c r="AU2090" s="234" t="s">
        <v>78</v>
      </c>
      <c r="AV2090" s="13" t="s">
        <v>76</v>
      </c>
      <c r="AW2090" s="13" t="s">
        <v>188</v>
      </c>
      <c r="AX2090" s="13" t="s">
        <v>68</v>
      </c>
      <c r="AY2090" s="234" t="s">
        <v>175</v>
      </c>
    </row>
    <row r="2091" s="13" customFormat="1">
      <c r="A2091" s="13"/>
      <c r="B2091" s="224"/>
      <c r="C2091" s="225"/>
      <c r="D2091" s="226" t="s">
        <v>186</v>
      </c>
      <c r="E2091" s="227" t="s">
        <v>19</v>
      </c>
      <c r="F2091" s="228" t="s">
        <v>2187</v>
      </c>
      <c r="G2091" s="225"/>
      <c r="H2091" s="227" t="s">
        <v>19</v>
      </c>
      <c r="I2091" s="229"/>
      <c r="J2091" s="225"/>
      <c r="K2091" s="225"/>
      <c r="L2091" s="230"/>
      <c r="M2091" s="231"/>
      <c r="N2091" s="232"/>
      <c r="O2091" s="232"/>
      <c r="P2091" s="232"/>
      <c r="Q2091" s="232"/>
      <c r="R2091" s="232"/>
      <c r="S2091" s="232"/>
      <c r="T2091" s="23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34" t="s">
        <v>186</v>
      </c>
      <c r="AU2091" s="234" t="s">
        <v>78</v>
      </c>
      <c r="AV2091" s="13" t="s">
        <v>76</v>
      </c>
      <c r="AW2091" s="13" t="s">
        <v>188</v>
      </c>
      <c r="AX2091" s="13" t="s">
        <v>68</v>
      </c>
      <c r="AY2091" s="234" t="s">
        <v>175</v>
      </c>
    </row>
    <row r="2092" s="13" customFormat="1">
      <c r="A2092" s="13"/>
      <c r="B2092" s="224"/>
      <c r="C2092" s="225"/>
      <c r="D2092" s="226" t="s">
        <v>186</v>
      </c>
      <c r="E2092" s="227" t="s">
        <v>19</v>
      </c>
      <c r="F2092" s="228" t="s">
        <v>189</v>
      </c>
      <c r="G2092" s="225"/>
      <c r="H2092" s="227" t="s">
        <v>19</v>
      </c>
      <c r="I2092" s="229"/>
      <c r="J2092" s="225"/>
      <c r="K2092" s="225"/>
      <c r="L2092" s="230"/>
      <c r="M2092" s="231"/>
      <c r="N2092" s="232"/>
      <c r="O2092" s="232"/>
      <c r="P2092" s="232"/>
      <c r="Q2092" s="232"/>
      <c r="R2092" s="232"/>
      <c r="S2092" s="232"/>
      <c r="T2092" s="23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34" t="s">
        <v>186</v>
      </c>
      <c r="AU2092" s="234" t="s">
        <v>78</v>
      </c>
      <c r="AV2092" s="13" t="s">
        <v>76</v>
      </c>
      <c r="AW2092" s="13" t="s">
        <v>188</v>
      </c>
      <c r="AX2092" s="13" t="s">
        <v>68</v>
      </c>
      <c r="AY2092" s="234" t="s">
        <v>175</v>
      </c>
    </row>
    <row r="2093" s="14" customFormat="1">
      <c r="A2093" s="14"/>
      <c r="B2093" s="235"/>
      <c r="C2093" s="236"/>
      <c r="D2093" s="226" t="s">
        <v>186</v>
      </c>
      <c r="E2093" s="237" t="s">
        <v>19</v>
      </c>
      <c r="F2093" s="238" t="s">
        <v>76</v>
      </c>
      <c r="G2093" s="236"/>
      <c r="H2093" s="239">
        <v>1</v>
      </c>
      <c r="I2093" s="240"/>
      <c r="J2093" s="236"/>
      <c r="K2093" s="236"/>
      <c r="L2093" s="241"/>
      <c r="M2093" s="242"/>
      <c r="N2093" s="243"/>
      <c r="O2093" s="243"/>
      <c r="P2093" s="243"/>
      <c r="Q2093" s="243"/>
      <c r="R2093" s="243"/>
      <c r="S2093" s="243"/>
      <c r="T2093" s="24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45" t="s">
        <v>186</v>
      </c>
      <c r="AU2093" s="245" t="s">
        <v>78</v>
      </c>
      <c r="AV2093" s="14" t="s">
        <v>78</v>
      </c>
      <c r="AW2093" s="14" t="s">
        <v>188</v>
      </c>
      <c r="AX2093" s="14" t="s">
        <v>68</v>
      </c>
      <c r="AY2093" s="245" t="s">
        <v>175</v>
      </c>
    </row>
    <row r="2094" s="15" customFormat="1">
      <c r="A2094" s="15"/>
      <c r="B2094" s="246"/>
      <c r="C2094" s="247"/>
      <c r="D2094" s="226" t="s">
        <v>186</v>
      </c>
      <c r="E2094" s="248" t="s">
        <v>19</v>
      </c>
      <c r="F2094" s="249" t="s">
        <v>191</v>
      </c>
      <c r="G2094" s="247"/>
      <c r="H2094" s="250">
        <v>1</v>
      </c>
      <c r="I2094" s="251"/>
      <c r="J2094" s="247"/>
      <c r="K2094" s="247"/>
      <c r="L2094" s="252"/>
      <c r="M2094" s="253"/>
      <c r="N2094" s="254"/>
      <c r="O2094" s="254"/>
      <c r="P2094" s="254"/>
      <c r="Q2094" s="254"/>
      <c r="R2094" s="254"/>
      <c r="S2094" s="254"/>
      <c r="T2094" s="255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56" t="s">
        <v>186</v>
      </c>
      <c r="AU2094" s="256" t="s">
        <v>78</v>
      </c>
      <c r="AV2094" s="15" t="s">
        <v>182</v>
      </c>
      <c r="AW2094" s="15" t="s">
        <v>188</v>
      </c>
      <c r="AX2094" s="15" t="s">
        <v>76</v>
      </c>
      <c r="AY2094" s="256" t="s">
        <v>175</v>
      </c>
    </row>
    <row r="2095" s="2" customFormat="1" ht="37.8" customHeight="1">
      <c r="A2095" s="40"/>
      <c r="B2095" s="41"/>
      <c r="C2095" s="206" t="s">
        <v>2199</v>
      </c>
      <c r="D2095" s="206" t="s">
        <v>177</v>
      </c>
      <c r="E2095" s="207" t="s">
        <v>2200</v>
      </c>
      <c r="F2095" s="208" t="s">
        <v>2201</v>
      </c>
      <c r="G2095" s="209" t="s">
        <v>391</v>
      </c>
      <c r="H2095" s="210">
        <v>1</v>
      </c>
      <c r="I2095" s="211"/>
      <c r="J2095" s="212">
        <f>ROUND(I2095*H2095,2)</f>
        <v>0</v>
      </c>
      <c r="K2095" s="208" t="s">
        <v>19</v>
      </c>
      <c r="L2095" s="46"/>
      <c r="M2095" s="213" t="s">
        <v>19</v>
      </c>
      <c r="N2095" s="214" t="s">
        <v>39</v>
      </c>
      <c r="O2095" s="86"/>
      <c r="P2095" s="215">
        <f>O2095*H2095</f>
        <v>0</v>
      </c>
      <c r="Q2095" s="215">
        <v>0</v>
      </c>
      <c r="R2095" s="215">
        <f>Q2095*H2095</f>
        <v>0</v>
      </c>
      <c r="S2095" s="215">
        <v>0</v>
      </c>
      <c r="T2095" s="216">
        <f>S2095*H2095</f>
        <v>0</v>
      </c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R2095" s="217" t="s">
        <v>182</v>
      </c>
      <c r="AT2095" s="217" t="s">
        <v>177</v>
      </c>
      <c r="AU2095" s="217" t="s">
        <v>78</v>
      </c>
      <c r="AY2095" s="19" t="s">
        <v>175</v>
      </c>
      <c r="BE2095" s="218">
        <f>IF(N2095="základní",J2095,0)</f>
        <v>0</v>
      </c>
      <c r="BF2095" s="218">
        <f>IF(N2095="snížená",J2095,0)</f>
        <v>0</v>
      </c>
      <c r="BG2095" s="218">
        <f>IF(N2095="zákl. přenesená",J2095,0)</f>
        <v>0</v>
      </c>
      <c r="BH2095" s="218">
        <f>IF(N2095="sníž. přenesená",J2095,0)</f>
        <v>0</v>
      </c>
      <c r="BI2095" s="218">
        <f>IF(N2095="nulová",J2095,0)</f>
        <v>0</v>
      </c>
      <c r="BJ2095" s="19" t="s">
        <v>76</v>
      </c>
      <c r="BK2095" s="218">
        <f>ROUND(I2095*H2095,2)</f>
        <v>0</v>
      </c>
      <c r="BL2095" s="19" t="s">
        <v>182</v>
      </c>
      <c r="BM2095" s="217" t="s">
        <v>2202</v>
      </c>
    </row>
    <row r="2096" s="13" customFormat="1">
      <c r="A2096" s="13"/>
      <c r="B2096" s="224"/>
      <c r="C2096" s="225"/>
      <c r="D2096" s="226" t="s">
        <v>186</v>
      </c>
      <c r="E2096" s="227" t="s">
        <v>19</v>
      </c>
      <c r="F2096" s="228" t="s">
        <v>2194</v>
      </c>
      <c r="G2096" s="225"/>
      <c r="H2096" s="227" t="s">
        <v>19</v>
      </c>
      <c r="I2096" s="229"/>
      <c r="J2096" s="225"/>
      <c r="K2096" s="225"/>
      <c r="L2096" s="230"/>
      <c r="M2096" s="231"/>
      <c r="N2096" s="232"/>
      <c r="O2096" s="232"/>
      <c r="P2096" s="232"/>
      <c r="Q2096" s="232"/>
      <c r="R2096" s="232"/>
      <c r="S2096" s="232"/>
      <c r="T2096" s="23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34" t="s">
        <v>186</v>
      </c>
      <c r="AU2096" s="234" t="s">
        <v>78</v>
      </c>
      <c r="AV2096" s="13" t="s">
        <v>76</v>
      </c>
      <c r="AW2096" s="13" t="s">
        <v>188</v>
      </c>
      <c r="AX2096" s="13" t="s">
        <v>68</v>
      </c>
      <c r="AY2096" s="234" t="s">
        <v>175</v>
      </c>
    </row>
    <row r="2097" s="13" customFormat="1">
      <c r="A2097" s="13"/>
      <c r="B2097" s="224"/>
      <c r="C2097" s="225"/>
      <c r="D2097" s="226" t="s">
        <v>186</v>
      </c>
      <c r="E2097" s="227" t="s">
        <v>19</v>
      </c>
      <c r="F2097" s="228" t="s">
        <v>2187</v>
      </c>
      <c r="G2097" s="225"/>
      <c r="H2097" s="227" t="s">
        <v>19</v>
      </c>
      <c r="I2097" s="229"/>
      <c r="J2097" s="225"/>
      <c r="K2097" s="225"/>
      <c r="L2097" s="230"/>
      <c r="M2097" s="231"/>
      <c r="N2097" s="232"/>
      <c r="O2097" s="232"/>
      <c r="P2097" s="232"/>
      <c r="Q2097" s="232"/>
      <c r="R2097" s="232"/>
      <c r="S2097" s="232"/>
      <c r="T2097" s="23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34" t="s">
        <v>186</v>
      </c>
      <c r="AU2097" s="234" t="s">
        <v>78</v>
      </c>
      <c r="AV2097" s="13" t="s">
        <v>76</v>
      </c>
      <c r="AW2097" s="13" t="s">
        <v>188</v>
      </c>
      <c r="AX2097" s="13" t="s">
        <v>68</v>
      </c>
      <c r="AY2097" s="234" t="s">
        <v>175</v>
      </c>
    </row>
    <row r="2098" s="13" customFormat="1">
      <c r="A2098" s="13"/>
      <c r="B2098" s="224"/>
      <c r="C2098" s="225"/>
      <c r="D2098" s="226" t="s">
        <v>186</v>
      </c>
      <c r="E2098" s="227" t="s">
        <v>19</v>
      </c>
      <c r="F2098" s="228" t="s">
        <v>2203</v>
      </c>
      <c r="G2098" s="225"/>
      <c r="H2098" s="227" t="s">
        <v>19</v>
      </c>
      <c r="I2098" s="229"/>
      <c r="J2098" s="225"/>
      <c r="K2098" s="225"/>
      <c r="L2098" s="230"/>
      <c r="M2098" s="231"/>
      <c r="N2098" s="232"/>
      <c r="O2098" s="232"/>
      <c r="P2098" s="232"/>
      <c r="Q2098" s="232"/>
      <c r="R2098" s="232"/>
      <c r="S2098" s="232"/>
      <c r="T2098" s="23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34" t="s">
        <v>186</v>
      </c>
      <c r="AU2098" s="234" t="s">
        <v>78</v>
      </c>
      <c r="AV2098" s="13" t="s">
        <v>76</v>
      </c>
      <c r="AW2098" s="13" t="s">
        <v>188</v>
      </c>
      <c r="AX2098" s="13" t="s">
        <v>68</v>
      </c>
      <c r="AY2098" s="234" t="s">
        <v>175</v>
      </c>
    </row>
    <row r="2099" s="13" customFormat="1">
      <c r="A2099" s="13"/>
      <c r="B2099" s="224"/>
      <c r="C2099" s="225"/>
      <c r="D2099" s="226" t="s">
        <v>186</v>
      </c>
      <c r="E2099" s="227" t="s">
        <v>19</v>
      </c>
      <c r="F2099" s="228" t="s">
        <v>189</v>
      </c>
      <c r="G2099" s="225"/>
      <c r="H2099" s="227" t="s">
        <v>19</v>
      </c>
      <c r="I2099" s="229"/>
      <c r="J2099" s="225"/>
      <c r="K2099" s="225"/>
      <c r="L2099" s="230"/>
      <c r="M2099" s="231"/>
      <c r="N2099" s="232"/>
      <c r="O2099" s="232"/>
      <c r="P2099" s="232"/>
      <c r="Q2099" s="232"/>
      <c r="R2099" s="232"/>
      <c r="S2099" s="232"/>
      <c r="T2099" s="23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34" t="s">
        <v>186</v>
      </c>
      <c r="AU2099" s="234" t="s">
        <v>78</v>
      </c>
      <c r="AV2099" s="13" t="s">
        <v>76</v>
      </c>
      <c r="AW2099" s="13" t="s">
        <v>188</v>
      </c>
      <c r="AX2099" s="13" t="s">
        <v>68</v>
      </c>
      <c r="AY2099" s="234" t="s">
        <v>175</v>
      </c>
    </row>
    <row r="2100" s="14" customFormat="1">
      <c r="A2100" s="14"/>
      <c r="B2100" s="235"/>
      <c r="C2100" s="236"/>
      <c r="D2100" s="226" t="s">
        <v>186</v>
      </c>
      <c r="E2100" s="237" t="s">
        <v>19</v>
      </c>
      <c r="F2100" s="238" t="s">
        <v>76</v>
      </c>
      <c r="G2100" s="236"/>
      <c r="H2100" s="239">
        <v>1</v>
      </c>
      <c r="I2100" s="240"/>
      <c r="J2100" s="236"/>
      <c r="K2100" s="236"/>
      <c r="L2100" s="241"/>
      <c r="M2100" s="242"/>
      <c r="N2100" s="243"/>
      <c r="O2100" s="243"/>
      <c r="P2100" s="243"/>
      <c r="Q2100" s="243"/>
      <c r="R2100" s="243"/>
      <c r="S2100" s="243"/>
      <c r="T2100" s="24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45" t="s">
        <v>186</v>
      </c>
      <c r="AU2100" s="245" t="s">
        <v>78</v>
      </c>
      <c r="AV2100" s="14" t="s">
        <v>78</v>
      </c>
      <c r="AW2100" s="14" t="s">
        <v>188</v>
      </c>
      <c r="AX2100" s="14" t="s">
        <v>68</v>
      </c>
      <c r="AY2100" s="245" t="s">
        <v>175</v>
      </c>
    </row>
    <row r="2101" s="15" customFormat="1">
      <c r="A2101" s="15"/>
      <c r="B2101" s="246"/>
      <c r="C2101" s="247"/>
      <c r="D2101" s="226" t="s">
        <v>186</v>
      </c>
      <c r="E2101" s="248" t="s">
        <v>19</v>
      </c>
      <c r="F2101" s="249" t="s">
        <v>191</v>
      </c>
      <c r="G2101" s="247"/>
      <c r="H2101" s="250">
        <v>1</v>
      </c>
      <c r="I2101" s="251"/>
      <c r="J2101" s="247"/>
      <c r="K2101" s="247"/>
      <c r="L2101" s="252"/>
      <c r="M2101" s="253"/>
      <c r="N2101" s="254"/>
      <c r="O2101" s="254"/>
      <c r="P2101" s="254"/>
      <c r="Q2101" s="254"/>
      <c r="R2101" s="254"/>
      <c r="S2101" s="254"/>
      <c r="T2101" s="255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5"/>
      <c r="AE2101" s="15"/>
      <c r="AT2101" s="256" t="s">
        <v>186</v>
      </c>
      <c r="AU2101" s="256" t="s">
        <v>78</v>
      </c>
      <c r="AV2101" s="15" t="s">
        <v>182</v>
      </c>
      <c r="AW2101" s="15" t="s">
        <v>188</v>
      </c>
      <c r="AX2101" s="15" t="s">
        <v>76</v>
      </c>
      <c r="AY2101" s="256" t="s">
        <v>175</v>
      </c>
    </row>
    <row r="2102" s="2" customFormat="1" ht="37.8" customHeight="1">
      <c r="A2102" s="40"/>
      <c r="B2102" s="41"/>
      <c r="C2102" s="206" t="s">
        <v>2204</v>
      </c>
      <c r="D2102" s="206" t="s">
        <v>177</v>
      </c>
      <c r="E2102" s="207" t="s">
        <v>2205</v>
      </c>
      <c r="F2102" s="208" t="s">
        <v>2206</v>
      </c>
      <c r="G2102" s="209" t="s">
        <v>391</v>
      </c>
      <c r="H2102" s="210">
        <v>1</v>
      </c>
      <c r="I2102" s="211"/>
      <c r="J2102" s="212">
        <f>ROUND(I2102*H2102,2)</f>
        <v>0</v>
      </c>
      <c r="K2102" s="208" t="s">
        <v>19</v>
      </c>
      <c r="L2102" s="46"/>
      <c r="M2102" s="213" t="s">
        <v>19</v>
      </c>
      <c r="N2102" s="214" t="s">
        <v>39</v>
      </c>
      <c r="O2102" s="86"/>
      <c r="P2102" s="215">
        <f>O2102*H2102</f>
        <v>0</v>
      </c>
      <c r="Q2102" s="215">
        <v>0</v>
      </c>
      <c r="R2102" s="215">
        <f>Q2102*H2102</f>
        <v>0</v>
      </c>
      <c r="S2102" s="215">
        <v>0</v>
      </c>
      <c r="T2102" s="216">
        <f>S2102*H2102</f>
        <v>0</v>
      </c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R2102" s="217" t="s">
        <v>182</v>
      </c>
      <c r="AT2102" s="217" t="s">
        <v>177</v>
      </c>
      <c r="AU2102" s="217" t="s">
        <v>78</v>
      </c>
      <c r="AY2102" s="19" t="s">
        <v>175</v>
      </c>
      <c r="BE2102" s="218">
        <f>IF(N2102="základní",J2102,0)</f>
        <v>0</v>
      </c>
      <c r="BF2102" s="218">
        <f>IF(N2102="snížená",J2102,0)</f>
        <v>0</v>
      </c>
      <c r="BG2102" s="218">
        <f>IF(N2102="zákl. přenesená",J2102,0)</f>
        <v>0</v>
      </c>
      <c r="BH2102" s="218">
        <f>IF(N2102="sníž. přenesená",J2102,0)</f>
        <v>0</v>
      </c>
      <c r="BI2102" s="218">
        <f>IF(N2102="nulová",J2102,0)</f>
        <v>0</v>
      </c>
      <c r="BJ2102" s="19" t="s">
        <v>76</v>
      </c>
      <c r="BK2102" s="218">
        <f>ROUND(I2102*H2102,2)</f>
        <v>0</v>
      </c>
      <c r="BL2102" s="19" t="s">
        <v>182</v>
      </c>
      <c r="BM2102" s="217" t="s">
        <v>2207</v>
      </c>
    </row>
    <row r="2103" s="13" customFormat="1">
      <c r="A2103" s="13"/>
      <c r="B2103" s="224"/>
      <c r="C2103" s="225"/>
      <c r="D2103" s="226" t="s">
        <v>186</v>
      </c>
      <c r="E2103" s="227" t="s">
        <v>19</v>
      </c>
      <c r="F2103" s="228" t="s">
        <v>2194</v>
      </c>
      <c r="G2103" s="225"/>
      <c r="H2103" s="227" t="s">
        <v>19</v>
      </c>
      <c r="I2103" s="229"/>
      <c r="J2103" s="225"/>
      <c r="K2103" s="225"/>
      <c r="L2103" s="230"/>
      <c r="M2103" s="231"/>
      <c r="N2103" s="232"/>
      <c r="O2103" s="232"/>
      <c r="P2103" s="232"/>
      <c r="Q2103" s="232"/>
      <c r="R2103" s="232"/>
      <c r="S2103" s="232"/>
      <c r="T2103" s="23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34" t="s">
        <v>186</v>
      </c>
      <c r="AU2103" s="234" t="s">
        <v>78</v>
      </c>
      <c r="AV2103" s="13" t="s">
        <v>76</v>
      </c>
      <c r="AW2103" s="13" t="s">
        <v>188</v>
      </c>
      <c r="AX2103" s="13" t="s">
        <v>68</v>
      </c>
      <c r="AY2103" s="234" t="s">
        <v>175</v>
      </c>
    </row>
    <row r="2104" s="13" customFormat="1">
      <c r="A2104" s="13"/>
      <c r="B2104" s="224"/>
      <c r="C2104" s="225"/>
      <c r="D2104" s="226" t="s">
        <v>186</v>
      </c>
      <c r="E2104" s="227" t="s">
        <v>19</v>
      </c>
      <c r="F2104" s="228" t="s">
        <v>2187</v>
      </c>
      <c r="G2104" s="225"/>
      <c r="H2104" s="227" t="s">
        <v>19</v>
      </c>
      <c r="I2104" s="229"/>
      <c r="J2104" s="225"/>
      <c r="K2104" s="225"/>
      <c r="L2104" s="230"/>
      <c r="M2104" s="231"/>
      <c r="N2104" s="232"/>
      <c r="O2104" s="232"/>
      <c r="P2104" s="232"/>
      <c r="Q2104" s="232"/>
      <c r="R2104" s="232"/>
      <c r="S2104" s="232"/>
      <c r="T2104" s="23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34" t="s">
        <v>186</v>
      </c>
      <c r="AU2104" s="234" t="s">
        <v>78</v>
      </c>
      <c r="AV2104" s="13" t="s">
        <v>76</v>
      </c>
      <c r="AW2104" s="13" t="s">
        <v>188</v>
      </c>
      <c r="AX2104" s="13" t="s">
        <v>68</v>
      </c>
      <c r="AY2104" s="234" t="s">
        <v>175</v>
      </c>
    </row>
    <row r="2105" s="13" customFormat="1">
      <c r="A2105" s="13"/>
      <c r="B2105" s="224"/>
      <c r="C2105" s="225"/>
      <c r="D2105" s="226" t="s">
        <v>186</v>
      </c>
      <c r="E2105" s="227" t="s">
        <v>19</v>
      </c>
      <c r="F2105" s="228" t="s">
        <v>189</v>
      </c>
      <c r="G2105" s="225"/>
      <c r="H2105" s="227" t="s">
        <v>19</v>
      </c>
      <c r="I2105" s="229"/>
      <c r="J2105" s="225"/>
      <c r="K2105" s="225"/>
      <c r="L2105" s="230"/>
      <c r="M2105" s="231"/>
      <c r="N2105" s="232"/>
      <c r="O2105" s="232"/>
      <c r="P2105" s="232"/>
      <c r="Q2105" s="232"/>
      <c r="R2105" s="232"/>
      <c r="S2105" s="232"/>
      <c r="T2105" s="23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34" t="s">
        <v>186</v>
      </c>
      <c r="AU2105" s="234" t="s">
        <v>78</v>
      </c>
      <c r="AV2105" s="13" t="s">
        <v>76</v>
      </c>
      <c r="AW2105" s="13" t="s">
        <v>188</v>
      </c>
      <c r="AX2105" s="13" t="s">
        <v>68</v>
      </c>
      <c r="AY2105" s="234" t="s">
        <v>175</v>
      </c>
    </row>
    <row r="2106" s="14" customFormat="1">
      <c r="A2106" s="14"/>
      <c r="B2106" s="235"/>
      <c r="C2106" s="236"/>
      <c r="D2106" s="226" t="s">
        <v>186</v>
      </c>
      <c r="E2106" s="237" t="s">
        <v>19</v>
      </c>
      <c r="F2106" s="238" t="s">
        <v>76</v>
      </c>
      <c r="G2106" s="236"/>
      <c r="H2106" s="239">
        <v>1</v>
      </c>
      <c r="I2106" s="240"/>
      <c r="J2106" s="236"/>
      <c r="K2106" s="236"/>
      <c r="L2106" s="241"/>
      <c r="M2106" s="242"/>
      <c r="N2106" s="243"/>
      <c r="O2106" s="243"/>
      <c r="P2106" s="243"/>
      <c r="Q2106" s="243"/>
      <c r="R2106" s="243"/>
      <c r="S2106" s="243"/>
      <c r="T2106" s="24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45" t="s">
        <v>186</v>
      </c>
      <c r="AU2106" s="245" t="s">
        <v>78</v>
      </c>
      <c r="AV2106" s="14" t="s">
        <v>78</v>
      </c>
      <c r="AW2106" s="14" t="s">
        <v>188</v>
      </c>
      <c r="AX2106" s="14" t="s">
        <v>68</v>
      </c>
      <c r="AY2106" s="245" t="s">
        <v>175</v>
      </c>
    </row>
    <row r="2107" s="15" customFormat="1">
      <c r="A2107" s="15"/>
      <c r="B2107" s="246"/>
      <c r="C2107" s="247"/>
      <c r="D2107" s="226" t="s">
        <v>186</v>
      </c>
      <c r="E2107" s="248" t="s">
        <v>19</v>
      </c>
      <c r="F2107" s="249" t="s">
        <v>191</v>
      </c>
      <c r="G2107" s="247"/>
      <c r="H2107" s="250">
        <v>1</v>
      </c>
      <c r="I2107" s="251"/>
      <c r="J2107" s="247"/>
      <c r="K2107" s="247"/>
      <c r="L2107" s="252"/>
      <c r="M2107" s="253"/>
      <c r="N2107" s="254"/>
      <c r="O2107" s="254"/>
      <c r="P2107" s="254"/>
      <c r="Q2107" s="254"/>
      <c r="R2107" s="254"/>
      <c r="S2107" s="254"/>
      <c r="T2107" s="255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56" t="s">
        <v>186</v>
      </c>
      <c r="AU2107" s="256" t="s">
        <v>78</v>
      </c>
      <c r="AV2107" s="15" t="s">
        <v>182</v>
      </c>
      <c r="AW2107" s="15" t="s">
        <v>188</v>
      </c>
      <c r="AX2107" s="15" t="s">
        <v>76</v>
      </c>
      <c r="AY2107" s="256" t="s">
        <v>175</v>
      </c>
    </row>
    <row r="2108" s="2" customFormat="1" ht="37.8" customHeight="1">
      <c r="A2108" s="40"/>
      <c r="B2108" s="41"/>
      <c r="C2108" s="206" t="s">
        <v>2208</v>
      </c>
      <c r="D2108" s="206" t="s">
        <v>177</v>
      </c>
      <c r="E2108" s="207" t="s">
        <v>2209</v>
      </c>
      <c r="F2108" s="208" t="s">
        <v>2210</v>
      </c>
      <c r="G2108" s="209" t="s">
        <v>391</v>
      </c>
      <c r="H2108" s="210">
        <v>1</v>
      </c>
      <c r="I2108" s="211"/>
      <c r="J2108" s="212">
        <f>ROUND(I2108*H2108,2)</f>
        <v>0</v>
      </c>
      <c r="K2108" s="208" t="s">
        <v>19</v>
      </c>
      <c r="L2108" s="46"/>
      <c r="M2108" s="213" t="s">
        <v>19</v>
      </c>
      <c r="N2108" s="214" t="s">
        <v>39</v>
      </c>
      <c r="O2108" s="86"/>
      <c r="P2108" s="215">
        <f>O2108*H2108</f>
        <v>0</v>
      </c>
      <c r="Q2108" s="215">
        <v>0</v>
      </c>
      <c r="R2108" s="215">
        <f>Q2108*H2108</f>
        <v>0</v>
      </c>
      <c r="S2108" s="215">
        <v>0</v>
      </c>
      <c r="T2108" s="216">
        <f>S2108*H2108</f>
        <v>0</v>
      </c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R2108" s="217" t="s">
        <v>182</v>
      </c>
      <c r="AT2108" s="217" t="s">
        <v>177</v>
      </c>
      <c r="AU2108" s="217" t="s">
        <v>78</v>
      </c>
      <c r="AY2108" s="19" t="s">
        <v>175</v>
      </c>
      <c r="BE2108" s="218">
        <f>IF(N2108="základní",J2108,0)</f>
        <v>0</v>
      </c>
      <c r="BF2108" s="218">
        <f>IF(N2108="snížená",J2108,0)</f>
        <v>0</v>
      </c>
      <c r="BG2108" s="218">
        <f>IF(N2108="zákl. přenesená",J2108,0)</f>
        <v>0</v>
      </c>
      <c r="BH2108" s="218">
        <f>IF(N2108="sníž. přenesená",J2108,0)</f>
        <v>0</v>
      </c>
      <c r="BI2108" s="218">
        <f>IF(N2108="nulová",J2108,0)</f>
        <v>0</v>
      </c>
      <c r="BJ2108" s="19" t="s">
        <v>76</v>
      </c>
      <c r="BK2108" s="218">
        <f>ROUND(I2108*H2108,2)</f>
        <v>0</v>
      </c>
      <c r="BL2108" s="19" t="s">
        <v>182</v>
      </c>
      <c r="BM2108" s="217" t="s">
        <v>2211</v>
      </c>
    </row>
    <row r="2109" s="13" customFormat="1">
      <c r="A2109" s="13"/>
      <c r="B2109" s="224"/>
      <c r="C2109" s="225"/>
      <c r="D2109" s="226" t="s">
        <v>186</v>
      </c>
      <c r="E2109" s="227" t="s">
        <v>19</v>
      </c>
      <c r="F2109" s="228" t="s">
        <v>2194</v>
      </c>
      <c r="G2109" s="225"/>
      <c r="H2109" s="227" t="s">
        <v>19</v>
      </c>
      <c r="I2109" s="229"/>
      <c r="J2109" s="225"/>
      <c r="K2109" s="225"/>
      <c r="L2109" s="230"/>
      <c r="M2109" s="231"/>
      <c r="N2109" s="232"/>
      <c r="O2109" s="232"/>
      <c r="P2109" s="232"/>
      <c r="Q2109" s="232"/>
      <c r="R2109" s="232"/>
      <c r="S2109" s="232"/>
      <c r="T2109" s="23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34" t="s">
        <v>186</v>
      </c>
      <c r="AU2109" s="234" t="s">
        <v>78</v>
      </c>
      <c r="AV2109" s="13" t="s">
        <v>76</v>
      </c>
      <c r="AW2109" s="13" t="s">
        <v>188</v>
      </c>
      <c r="AX2109" s="13" t="s">
        <v>68</v>
      </c>
      <c r="AY2109" s="234" t="s">
        <v>175</v>
      </c>
    </row>
    <row r="2110" s="13" customFormat="1">
      <c r="A2110" s="13"/>
      <c r="B2110" s="224"/>
      <c r="C2110" s="225"/>
      <c r="D2110" s="226" t="s">
        <v>186</v>
      </c>
      <c r="E2110" s="227" t="s">
        <v>19</v>
      </c>
      <c r="F2110" s="228" t="s">
        <v>2187</v>
      </c>
      <c r="G2110" s="225"/>
      <c r="H2110" s="227" t="s">
        <v>19</v>
      </c>
      <c r="I2110" s="229"/>
      <c r="J2110" s="225"/>
      <c r="K2110" s="225"/>
      <c r="L2110" s="230"/>
      <c r="M2110" s="231"/>
      <c r="N2110" s="232"/>
      <c r="O2110" s="232"/>
      <c r="P2110" s="232"/>
      <c r="Q2110" s="232"/>
      <c r="R2110" s="232"/>
      <c r="S2110" s="232"/>
      <c r="T2110" s="23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34" t="s">
        <v>186</v>
      </c>
      <c r="AU2110" s="234" t="s">
        <v>78</v>
      </c>
      <c r="AV2110" s="13" t="s">
        <v>76</v>
      </c>
      <c r="AW2110" s="13" t="s">
        <v>188</v>
      </c>
      <c r="AX2110" s="13" t="s">
        <v>68</v>
      </c>
      <c r="AY2110" s="234" t="s">
        <v>175</v>
      </c>
    </row>
    <row r="2111" s="13" customFormat="1">
      <c r="A2111" s="13"/>
      <c r="B2111" s="224"/>
      <c r="C2111" s="225"/>
      <c r="D2111" s="226" t="s">
        <v>186</v>
      </c>
      <c r="E2111" s="227" t="s">
        <v>19</v>
      </c>
      <c r="F2111" s="228" t="s">
        <v>2203</v>
      </c>
      <c r="G2111" s="225"/>
      <c r="H2111" s="227" t="s">
        <v>19</v>
      </c>
      <c r="I2111" s="229"/>
      <c r="J2111" s="225"/>
      <c r="K2111" s="225"/>
      <c r="L2111" s="230"/>
      <c r="M2111" s="231"/>
      <c r="N2111" s="232"/>
      <c r="O2111" s="232"/>
      <c r="P2111" s="232"/>
      <c r="Q2111" s="232"/>
      <c r="R2111" s="232"/>
      <c r="S2111" s="232"/>
      <c r="T2111" s="23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34" t="s">
        <v>186</v>
      </c>
      <c r="AU2111" s="234" t="s">
        <v>78</v>
      </c>
      <c r="AV2111" s="13" t="s">
        <v>76</v>
      </c>
      <c r="AW2111" s="13" t="s">
        <v>188</v>
      </c>
      <c r="AX2111" s="13" t="s">
        <v>68</v>
      </c>
      <c r="AY2111" s="234" t="s">
        <v>175</v>
      </c>
    </row>
    <row r="2112" s="13" customFormat="1">
      <c r="A2112" s="13"/>
      <c r="B2112" s="224"/>
      <c r="C2112" s="225"/>
      <c r="D2112" s="226" t="s">
        <v>186</v>
      </c>
      <c r="E2112" s="227" t="s">
        <v>19</v>
      </c>
      <c r="F2112" s="228" t="s">
        <v>189</v>
      </c>
      <c r="G2112" s="225"/>
      <c r="H2112" s="227" t="s">
        <v>19</v>
      </c>
      <c r="I2112" s="229"/>
      <c r="J2112" s="225"/>
      <c r="K2112" s="225"/>
      <c r="L2112" s="230"/>
      <c r="M2112" s="231"/>
      <c r="N2112" s="232"/>
      <c r="O2112" s="232"/>
      <c r="P2112" s="232"/>
      <c r="Q2112" s="232"/>
      <c r="R2112" s="232"/>
      <c r="S2112" s="232"/>
      <c r="T2112" s="23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34" t="s">
        <v>186</v>
      </c>
      <c r="AU2112" s="234" t="s">
        <v>78</v>
      </c>
      <c r="AV2112" s="13" t="s">
        <v>76</v>
      </c>
      <c r="AW2112" s="13" t="s">
        <v>188</v>
      </c>
      <c r="AX2112" s="13" t="s">
        <v>68</v>
      </c>
      <c r="AY2112" s="234" t="s">
        <v>175</v>
      </c>
    </row>
    <row r="2113" s="14" customFormat="1">
      <c r="A2113" s="14"/>
      <c r="B2113" s="235"/>
      <c r="C2113" s="236"/>
      <c r="D2113" s="226" t="s">
        <v>186</v>
      </c>
      <c r="E2113" s="237" t="s">
        <v>19</v>
      </c>
      <c r="F2113" s="238" t="s">
        <v>76</v>
      </c>
      <c r="G2113" s="236"/>
      <c r="H2113" s="239">
        <v>1</v>
      </c>
      <c r="I2113" s="240"/>
      <c r="J2113" s="236"/>
      <c r="K2113" s="236"/>
      <c r="L2113" s="241"/>
      <c r="M2113" s="242"/>
      <c r="N2113" s="243"/>
      <c r="O2113" s="243"/>
      <c r="P2113" s="243"/>
      <c r="Q2113" s="243"/>
      <c r="R2113" s="243"/>
      <c r="S2113" s="243"/>
      <c r="T2113" s="24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45" t="s">
        <v>186</v>
      </c>
      <c r="AU2113" s="245" t="s">
        <v>78</v>
      </c>
      <c r="AV2113" s="14" t="s">
        <v>78</v>
      </c>
      <c r="AW2113" s="14" t="s">
        <v>188</v>
      </c>
      <c r="AX2113" s="14" t="s">
        <v>68</v>
      </c>
      <c r="AY2113" s="245" t="s">
        <v>175</v>
      </c>
    </row>
    <row r="2114" s="15" customFormat="1">
      <c r="A2114" s="15"/>
      <c r="B2114" s="246"/>
      <c r="C2114" s="247"/>
      <c r="D2114" s="226" t="s">
        <v>186</v>
      </c>
      <c r="E2114" s="248" t="s">
        <v>19</v>
      </c>
      <c r="F2114" s="249" t="s">
        <v>191</v>
      </c>
      <c r="G2114" s="247"/>
      <c r="H2114" s="250">
        <v>1</v>
      </c>
      <c r="I2114" s="251"/>
      <c r="J2114" s="247"/>
      <c r="K2114" s="247"/>
      <c r="L2114" s="252"/>
      <c r="M2114" s="253"/>
      <c r="N2114" s="254"/>
      <c r="O2114" s="254"/>
      <c r="P2114" s="254"/>
      <c r="Q2114" s="254"/>
      <c r="R2114" s="254"/>
      <c r="S2114" s="254"/>
      <c r="T2114" s="255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T2114" s="256" t="s">
        <v>186</v>
      </c>
      <c r="AU2114" s="256" t="s">
        <v>78</v>
      </c>
      <c r="AV2114" s="15" t="s">
        <v>182</v>
      </c>
      <c r="AW2114" s="15" t="s">
        <v>188</v>
      </c>
      <c r="AX2114" s="15" t="s">
        <v>76</v>
      </c>
      <c r="AY2114" s="256" t="s">
        <v>175</v>
      </c>
    </row>
    <row r="2115" s="2" customFormat="1" ht="44.25" customHeight="1">
      <c r="A2115" s="40"/>
      <c r="B2115" s="41"/>
      <c r="C2115" s="206" t="s">
        <v>2212</v>
      </c>
      <c r="D2115" s="206" t="s">
        <v>177</v>
      </c>
      <c r="E2115" s="207" t="s">
        <v>2213</v>
      </c>
      <c r="F2115" s="208" t="s">
        <v>2214</v>
      </c>
      <c r="G2115" s="209" t="s">
        <v>391</v>
      </c>
      <c r="H2115" s="210">
        <v>1</v>
      </c>
      <c r="I2115" s="211"/>
      <c r="J2115" s="212">
        <f>ROUND(I2115*H2115,2)</f>
        <v>0</v>
      </c>
      <c r="K2115" s="208" t="s">
        <v>19</v>
      </c>
      <c r="L2115" s="46"/>
      <c r="M2115" s="213" t="s">
        <v>19</v>
      </c>
      <c r="N2115" s="214" t="s">
        <v>39</v>
      </c>
      <c r="O2115" s="86"/>
      <c r="P2115" s="215">
        <f>O2115*H2115</f>
        <v>0</v>
      </c>
      <c r="Q2115" s="215">
        <v>0</v>
      </c>
      <c r="R2115" s="215">
        <f>Q2115*H2115</f>
        <v>0</v>
      </c>
      <c r="S2115" s="215">
        <v>0</v>
      </c>
      <c r="T2115" s="216">
        <f>S2115*H2115</f>
        <v>0</v>
      </c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R2115" s="217" t="s">
        <v>182</v>
      </c>
      <c r="AT2115" s="217" t="s">
        <v>177</v>
      </c>
      <c r="AU2115" s="217" t="s">
        <v>78</v>
      </c>
      <c r="AY2115" s="19" t="s">
        <v>175</v>
      </c>
      <c r="BE2115" s="218">
        <f>IF(N2115="základní",J2115,0)</f>
        <v>0</v>
      </c>
      <c r="BF2115" s="218">
        <f>IF(N2115="snížená",J2115,0)</f>
        <v>0</v>
      </c>
      <c r="BG2115" s="218">
        <f>IF(N2115="zákl. přenesená",J2115,0)</f>
        <v>0</v>
      </c>
      <c r="BH2115" s="218">
        <f>IF(N2115="sníž. přenesená",J2115,0)</f>
        <v>0</v>
      </c>
      <c r="BI2115" s="218">
        <f>IF(N2115="nulová",J2115,0)</f>
        <v>0</v>
      </c>
      <c r="BJ2115" s="19" t="s">
        <v>76</v>
      </c>
      <c r="BK2115" s="218">
        <f>ROUND(I2115*H2115,2)</f>
        <v>0</v>
      </c>
      <c r="BL2115" s="19" t="s">
        <v>182</v>
      </c>
      <c r="BM2115" s="217" t="s">
        <v>2215</v>
      </c>
    </row>
    <row r="2116" s="13" customFormat="1">
      <c r="A2116" s="13"/>
      <c r="B2116" s="224"/>
      <c r="C2116" s="225"/>
      <c r="D2116" s="226" t="s">
        <v>186</v>
      </c>
      <c r="E2116" s="227" t="s">
        <v>19</v>
      </c>
      <c r="F2116" s="228" t="s">
        <v>2194</v>
      </c>
      <c r="G2116" s="225"/>
      <c r="H2116" s="227" t="s">
        <v>19</v>
      </c>
      <c r="I2116" s="229"/>
      <c r="J2116" s="225"/>
      <c r="K2116" s="225"/>
      <c r="L2116" s="230"/>
      <c r="M2116" s="231"/>
      <c r="N2116" s="232"/>
      <c r="O2116" s="232"/>
      <c r="P2116" s="232"/>
      <c r="Q2116" s="232"/>
      <c r="R2116" s="232"/>
      <c r="S2116" s="232"/>
      <c r="T2116" s="23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34" t="s">
        <v>186</v>
      </c>
      <c r="AU2116" s="234" t="s">
        <v>78</v>
      </c>
      <c r="AV2116" s="13" t="s">
        <v>76</v>
      </c>
      <c r="AW2116" s="13" t="s">
        <v>188</v>
      </c>
      <c r="AX2116" s="13" t="s">
        <v>68</v>
      </c>
      <c r="AY2116" s="234" t="s">
        <v>175</v>
      </c>
    </row>
    <row r="2117" s="13" customFormat="1">
      <c r="A2117" s="13"/>
      <c r="B2117" s="224"/>
      <c r="C2117" s="225"/>
      <c r="D2117" s="226" t="s">
        <v>186</v>
      </c>
      <c r="E2117" s="227" t="s">
        <v>19</v>
      </c>
      <c r="F2117" s="228" t="s">
        <v>2187</v>
      </c>
      <c r="G2117" s="225"/>
      <c r="H2117" s="227" t="s">
        <v>19</v>
      </c>
      <c r="I2117" s="229"/>
      <c r="J2117" s="225"/>
      <c r="K2117" s="225"/>
      <c r="L2117" s="230"/>
      <c r="M2117" s="231"/>
      <c r="N2117" s="232"/>
      <c r="O2117" s="232"/>
      <c r="P2117" s="232"/>
      <c r="Q2117" s="232"/>
      <c r="R2117" s="232"/>
      <c r="S2117" s="232"/>
      <c r="T2117" s="23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34" t="s">
        <v>186</v>
      </c>
      <c r="AU2117" s="234" t="s">
        <v>78</v>
      </c>
      <c r="AV2117" s="13" t="s">
        <v>76</v>
      </c>
      <c r="AW2117" s="13" t="s">
        <v>188</v>
      </c>
      <c r="AX2117" s="13" t="s">
        <v>68</v>
      </c>
      <c r="AY2117" s="234" t="s">
        <v>175</v>
      </c>
    </row>
    <row r="2118" s="13" customFormat="1">
      <c r="A2118" s="13"/>
      <c r="B2118" s="224"/>
      <c r="C2118" s="225"/>
      <c r="D2118" s="226" t="s">
        <v>186</v>
      </c>
      <c r="E2118" s="227" t="s">
        <v>19</v>
      </c>
      <c r="F2118" s="228" t="s">
        <v>189</v>
      </c>
      <c r="G2118" s="225"/>
      <c r="H2118" s="227" t="s">
        <v>19</v>
      </c>
      <c r="I2118" s="229"/>
      <c r="J2118" s="225"/>
      <c r="K2118" s="225"/>
      <c r="L2118" s="230"/>
      <c r="M2118" s="231"/>
      <c r="N2118" s="232"/>
      <c r="O2118" s="232"/>
      <c r="P2118" s="232"/>
      <c r="Q2118" s="232"/>
      <c r="R2118" s="232"/>
      <c r="S2118" s="232"/>
      <c r="T2118" s="23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34" t="s">
        <v>186</v>
      </c>
      <c r="AU2118" s="234" t="s">
        <v>78</v>
      </c>
      <c r="AV2118" s="13" t="s">
        <v>76</v>
      </c>
      <c r="AW2118" s="13" t="s">
        <v>188</v>
      </c>
      <c r="AX2118" s="13" t="s">
        <v>68</v>
      </c>
      <c r="AY2118" s="234" t="s">
        <v>175</v>
      </c>
    </row>
    <row r="2119" s="14" customFormat="1">
      <c r="A2119" s="14"/>
      <c r="B2119" s="235"/>
      <c r="C2119" s="236"/>
      <c r="D2119" s="226" t="s">
        <v>186</v>
      </c>
      <c r="E2119" s="237" t="s">
        <v>19</v>
      </c>
      <c r="F2119" s="238" t="s">
        <v>76</v>
      </c>
      <c r="G2119" s="236"/>
      <c r="H2119" s="239">
        <v>1</v>
      </c>
      <c r="I2119" s="240"/>
      <c r="J2119" s="236"/>
      <c r="K2119" s="236"/>
      <c r="L2119" s="241"/>
      <c r="M2119" s="242"/>
      <c r="N2119" s="243"/>
      <c r="O2119" s="243"/>
      <c r="P2119" s="243"/>
      <c r="Q2119" s="243"/>
      <c r="R2119" s="243"/>
      <c r="S2119" s="243"/>
      <c r="T2119" s="24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45" t="s">
        <v>186</v>
      </c>
      <c r="AU2119" s="245" t="s">
        <v>78</v>
      </c>
      <c r="AV2119" s="14" t="s">
        <v>78</v>
      </c>
      <c r="AW2119" s="14" t="s">
        <v>188</v>
      </c>
      <c r="AX2119" s="14" t="s">
        <v>68</v>
      </c>
      <c r="AY2119" s="245" t="s">
        <v>175</v>
      </c>
    </row>
    <row r="2120" s="15" customFormat="1">
      <c r="A2120" s="15"/>
      <c r="B2120" s="246"/>
      <c r="C2120" s="247"/>
      <c r="D2120" s="226" t="s">
        <v>186</v>
      </c>
      <c r="E2120" s="248" t="s">
        <v>19</v>
      </c>
      <c r="F2120" s="249" t="s">
        <v>191</v>
      </c>
      <c r="G2120" s="247"/>
      <c r="H2120" s="250">
        <v>1</v>
      </c>
      <c r="I2120" s="251"/>
      <c r="J2120" s="247"/>
      <c r="K2120" s="247"/>
      <c r="L2120" s="252"/>
      <c r="M2120" s="253"/>
      <c r="N2120" s="254"/>
      <c r="O2120" s="254"/>
      <c r="P2120" s="254"/>
      <c r="Q2120" s="254"/>
      <c r="R2120" s="254"/>
      <c r="S2120" s="254"/>
      <c r="T2120" s="255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56" t="s">
        <v>186</v>
      </c>
      <c r="AU2120" s="256" t="s">
        <v>78</v>
      </c>
      <c r="AV2120" s="15" t="s">
        <v>182</v>
      </c>
      <c r="AW2120" s="15" t="s">
        <v>188</v>
      </c>
      <c r="AX2120" s="15" t="s">
        <v>76</v>
      </c>
      <c r="AY2120" s="256" t="s">
        <v>175</v>
      </c>
    </row>
    <row r="2121" s="2" customFormat="1" ht="37.8" customHeight="1">
      <c r="A2121" s="40"/>
      <c r="B2121" s="41"/>
      <c r="C2121" s="206" t="s">
        <v>2216</v>
      </c>
      <c r="D2121" s="206" t="s">
        <v>177</v>
      </c>
      <c r="E2121" s="207" t="s">
        <v>2217</v>
      </c>
      <c r="F2121" s="208" t="s">
        <v>2218</v>
      </c>
      <c r="G2121" s="209" t="s">
        <v>391</v>
      </c>
      <c r="H2121" s="210">
        <v>1</v>
      </c>
      <c r="I2121" s="211"/>
      <c r="J2121" s="212">
        <f>ROUND(I2121*H2121,2)</f>
        <v>0</v>
      </c>
      <c r="K2121" s="208" t="s">
        <v>19</v>
      </c>
      <c r="L2121" s="46"/>
      <c r="M2121" s="213" t="s">
        <v>19</v>
      </c>
      <c r="N2121" s="214" t="s">
        <v>39</v>
      </c>
      <c r="O2121" s="86"/>
      <c r="P2121" s="215">
        <f>O2121*H2121</f>
        <v>0</v>
      </c>
      <c r="Q2121" s="215">
        <v>0</v>
      </c>
      <c r="R2121" s="215">
        <f>Q2121*H2121</f>
        <v>0</v>
      </c>
      <c r="S2121" s="215">
        <v>0</v>
      </c>
      <c r="T2121" s="216">
        <f>S2121*H2121</f>
        <v>0</v>
      </c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R2121" s="217" t="s">
        <v>182</v>
      </c>
      <c r="AT2121" s="217" t="s">
        <v>177</v>
      </c>
      <c r="AU2121" s="217" t="s">
        <v>78</v>
      </c>
      <c r="AY2121" s="19" t="s">
        <v>175</v>
      </c>
      <c r="BE2121" s="218">
        <f>IF(N2121="základní",J2121,0)</f>
        <v>0</v>
      </c>
      <c r="BF2121" s="218">
        <f>IF(N2121="snížená",J2121,0)</f>
        <v>0</v>
      </c>
      <c r="BG2121" s="218">
        <f>IF(N2121="zákl. přenesená",J2121,0)</f>
        <v>0</v>
      </c>
      <c r="BH2121" s="218">
        <f>IF(N2121="sníž. přenesená",J2121,0)</f>
        <v>0</v>
      </c>
      <c r="BI2121" s="218">
        <f>IF(N2121="nulová",J2121,0)</f>
        <v>0</v>
      </c>
      <c r="BJ2121" s="19" t="s">
        <v>76</v>
      </c>
      <c r="BK2121" s="218">
        <f>ROUND(I2121*H2121,2)</f>
        <v>0</v>
      </c>
      <c r="BL2121" s="19" t="s">
        <v>182</v>
      </c>
      <c r="BM2121" s="217" t="s">
        <v>2219</v>
      </c>
    </row>
    <row r="2122" s="13" customFormat="1">
      <c r="A2122" s="13"/>
      <c r="B2122" s="224"/>
      <c r="C2122" s="225"/>
      <c r="D2122" s="226" t="s">
        <v>186</v>
      </c>
      <c r="E2122" s="227" t="s">
        <v>19</v>
      </c>
      <c r="F2122" s="228" t="s">
        <v>2194</v>
      </c>
      <c r="G2122" s="225"/>
      <c r="H2122" s="227" t="s">
        <v>19</v>
      </c>
      <c r="I2122" s="229"/>
      <c r="J2122" s="225"/>
      <c r="K2122" s="225"/>
      <c r="L2122" s="230"/>
      <c r="M2122" s="231"/>
      <c r="N2122" s="232"/>
      <c r="O2122" s="232"/>
      <c r="P2122" s="232"/>
      <c r="Q2122" s="232"/>
      <c r="R2122" s="232"/>
      <c r="S2122" s="232"/>
      <c r="T2122" s="23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34" t="s">
        <v>186</v>
      </c>
      <c r="AU2122" s="234" t="s">
        <v>78</v>
      </c>
      <c r="AV2122" s="13" t="s">
        <v>76</v>
      </c>
      <c r="AW2122" s="13" t="s">
        <v>188</v>
      </c>
      <c r="AX2122" s="13" t="s">
        <v>68</v>
      </c>
      <c r="AY2122" s="234" t="s">
        <v>175</v>
      </c>
    </row>
    <row r="2123" s="13" customFormat="1">
      <c r="A2123" s="13"/>
      <c r="B2123" s="224"/>
      <c r="C2123" s="225"/>
      <c r="D2123" s="226" t="s">
        <v>186</v>
      </c>
      <c r="E2123" s="227" t="s">
        <v>19</v>
      </c>
      <c r="F2123" s="228" t="s">
        <v>2187</v>
      </c>
      <c r="G2123" s="225"/>
      <c r="H2123" s="227" t="s">
        <v>19</v>
      </c>
      <c r="I2123" s="229"/>
      <c r="J2123" s="225"/>
      <c r="K2123" s="225"/>
      <c r="L2123" s="230"/>
      <c r="M2123" s="231"/>
      <c r="N2123" s="232"/>
      <c r="O2123" s="232"/>
      <c r="P2123" s="232"/>
      <c r="Q2123" s="232"/>
      <c r="R2123" s="232"/>
      <c r="S2123" s="232"/>
      <c r="T2123" s="23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34" t="s">
        <v>186</v>
      </c>
      <c r="AU2123" s="234" t="s">
        <v>78</v>
      </c>
      <c r="AV2123" s="13" t="s">
        <v>76</v>
      </c>
      <c r="AW2123" s="13" t="s">
        <v>188</v>
      </c>
      <c r="AX2123" s="13" t="s">
        <v>68</v>
      </c>
      <c r="AY2123" s="234" t="s">
        <v>175</v>
      </c>
    </row>
    <row r="2124" s="13" customFormat="1">
      <c r="A2124" s="13"/>
      <c r="B2124" s="224"/>
      <c r="C2124" s="225"/>
      <c r="D2124" s="226" t="s">
        <v>186</v>
      </c>
      <c r="E2124" s="227" t="s">
        <v>19</v>
      </c>
      <c r="F2124" s="228" t="s">
        <v>2203</v>
      </c>
      <c r="G2124" s="225"/>
      <c r="H2124" s="227" t="s">
        <v>19</v>
      </c>
      <c r="I2124" s="229"/>
      <c r="J2124" s="225"/>
      <c r="K2124" s="225"/>
      <c r="L2124" s="230"/>
      <c r="M2124" s="231"/>
      <c r="N2124" s="232"/>
      <c r="O2124" s="232"/>
      <c r="P2124" s="232"/>
      <c r="Q2124" s="232"/>
      <c r="R2124" s="232"/>
      <c r="S2124" s="232"/>
      <c r="T2124" s="23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34" t="s">
        <v>186</v>
      </c>
      <c r="AU2124" s="234" t="s">
        <v>78</v>
      </c>
      <c r="AV2124" s="13" t="s">
        <v>76</v>
      </c>
      <c r="AW2124" s="13" t="s">
        <v>188</v>
      </c>
      <c r="AX2124" s="13" t="s">
        <v>68</v>
      </c>
      <c r="AY2124" s="234" t="s">
        <v>175</v>
      </c>
    </row>
    <row r="2125" s="13" customFormat="1">
      <c r="A2125" s="13"/>
      <c r="B2125" s="224"/>
      <c r="C2125" s="225"/>
      <c r="D2125" s="226" t="s">
        <v>186</v>
      </c>
      <c r="E2125" s="227" t="s">
        <v>19</v>
      </c>
      <c r="F2125" s="228" t="s">
        <v>189</v>
      </c>
      <c r="G2125" s="225"/>
      <c r="H2125" s="227" t="s">
        <v>19</v>
      </c>
      <c r="I2125" s="229"/>
      <c r="J2125" s="225"/>
      <c r="K2125" s="225"/>
      <c r="L2125" s="230"/>
      <c r="M2125" s="231"/>
      <c r="N2125" s="232"/>
      <c r="O2125" s="232"/>
      <c r="P2125" s="232"/>
      <c r="Q2125" s="232"/>
      <c r="R2125" s="232"/>
      <c r="S2125" s="232"/>
      <c r="T2125" s="23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34" t="s">
        <v>186</v>
      </c>
      <c r="AU2125" s="234" t="s">
        <v>78</v>
      </c>
      <c r="AV2125" s="13" t="s">
        <v>76</v>
      </c>
      <c r="AW2125" s="13" t="s">
        <v>188</v>
      </c>
      <c r="AX2125" s="13" t="s">
        <v>68</v>
      </c>
      <c r="AY2125" s="234" t="s">
        <v>175</v>
      </c>
    </row>
    <row r="2126" s="14" customFormat="1">
      <c r="A2126" s="14"/>
      <c r="B2126" s="235"/>
      <c r="C2126" s="236"/>
      <c r="D2126" s="226" t="s">
        <v>186</v>
      </c>
      <c r="E2126" s="237" t="s">
        <v>19</v>
      </c>
      <c r="F2126" s="238" t="s">
        <v>76</v>
      </c>
      <c r="G2126" s="236"/>
      <c r="H2126" s="239">
        <v>1</v>
      </c>
      <c r="I2126" s="240"/>
      <c r="J2126" s="236"/>
      <c r="K2126" s="236"/>
      <c r="L2126" s="241"/>
      <c r="M2126" s="242"/>
      <c r="N2126" s="243"/>
      <c r="O2126" s="243"/>
      <c r="P2126" s="243"/>
      <c r="Q2126" s="243"/>
      <c r="R2126" s="243"/>
      <c r="S2126" s="243"/>
      <c r="T2126" s="24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45" t="s">
        <v>186</v>
      </c>
      <c r="AU2126" s="245" t="s">
        <v>78</v>
      </c>
      <c r="AV2126" s="14" t="s">
        <v>78</v>
      </c>
      <c r="AW2126" s="14" t="s">
        <v>188</v>
      </c>
      <c r="AX2126" s="14" t="s">
        <v>68</v>
      </c>
      <c r="AY2126" s="245" t="s">
        <v>175</v>
      </c>
    </row>
    <row r="2127" s="15" customFormat="1">
      <c r="A2127" s="15"/>
      <c r="B2127" s="246"/>
      <c r="C2127" s="247"/>
      <c r="D2127" s="226" t="s">
        <v>186</v>
      </c>
      <c r="E2127" s="248" t="s">
        <v>19</v>
      </c>
      <c r="F2127" s="249" t="s">
        <v>191</v>
      </c>
      <c r="G2127" s="247"/>
      <c r="H2127" s="250">
        <v>1</v>
      </c>
      <c r="I2127" s="251"/>
      <c r="J2127" s="247"/>
      <c r="K2127" s="247"/>
      <c r="L2127" s="252"/>
      <c r="M2127" s="253"/>
      <c r="N2127" s="254"/>
      <c r="O2127" s="254"/>
      <c r="P2127" s="254"/>
      <c r="Q2127" s="254"/>
      <c r="R2127" s="254"/>
      <c r="S2127" s="254"/>
      <c r="T2127" s="255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T2127" s="256" t="s">
        <v>186</v>
      </c>
      <c r="AU2127" s="256" t="s">
        <v>78</v>
      </c>
      <c r="AV2127" s="15" t="s">
        <v>182</v>
      </c>
      <c r="AW2127" s="15" t="s">
        <v>188</v>
      </c>
      <c r="AX2127" s="15" t="s">
        <v>76</v>
      </c>
      <c r="AY2127" s="256" t="s">
        <v>175</v>
      </c>
    </row>
    <row r="2128" s="2" customFormat="1" ht="37.8" customHeight="1">
      <c r="A2128" s="40"/>
      <c r="B2128" s="41"/>
      <c r="C2128" s="206" t="s">
        <v>2220</v>
      </c>
      <c r="D2128" s="206" t="s">
        <v>177</v>
      </c>
      <c r="E2128" s="207" t="s">
        <v>2221</v>
      </c>
      <c r="F2128" s="208" t="s">
        <v>2222</v>
      </c>
      <c r="G2128" s="209" t="s">
        <v>391</v>
      </c>
      <c r="H2128" s="210">
        <v>1</v>
      </c>
      <c r="I2128" s="211"/>
      <c r="J2128" s="212">
        <f>ROUND(I2128*H2128,2)</f>
        <v>0</v>
      </c>
      <c r="K2128" s="208" t="s">
        <v>19</v>
      </c>
      <c r="L2128" s="46"/>
      <c r="M2128" s="213" t="s">
        <v>19</v>
      </c>
      <c r="N2128" s="214" t="s">
        <v>39</v>
      </c>
      <c r="O2128" s="86"/>
      <c r="P2128" s="215">
        <f>O2128*H2128</f>
        <v>0</v>
      </c>
      <c r="Q2128" s="215">
        <v>0</v>
      </c>
      <c r="R2128" s="215">
        <f>Q2128*H2128</f>
        <v>0</v>
      </c>
      <c r="S2128" s="215">
        <v>0</v>
      </c>
      <c r="T2128" s="216">
        <f>S2128*H2128</f>
        <v>0</v>
      </c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R2128" s="217" t="s">
        <v>182</v>
      </c>
      <c r="AT2128" s="217" t="s">
        <v>177</v>
      </c>
      <c r="AU2128" s="217" t="s">
        <v>78</v>
      </c>
      <c r="AY2128" s="19" t="s">
        <v>175</v>
      </c>
      <c r="BE2128" s="218">
        <f>IF(N2128="základní",J2128,0)</f>
        <v>0</v>
      </c>
      <c r="BF2128" s="218">
        <f>IF(N2128="snížená",J2128,0)</f>
        <v>0</v>
      </c>
      <c r="BG2128" s="218">
        <f>IF(N2128="zákl. přenesená",J2128,0)</f>
        <v>0</v>
      </c>
      <c r="BH2128" s="218">
        <f>IF(N2128="sníž. přenesená",J2128,0)</f>
        <v>0</v>
      </c>
      <c r="BI2128" s="218">
        <f>IF(N2128="nulová",J2128,0)</f>
        <v>0</v>
      </c>
      <c r="BJ2128" s="19" t="s">
        <v>76</v>
      </c>
      <c r="BK2128" s="218">
        <f>ROUND(I2128*H2128,2)</f>
        <v>0</v>
      </c>
      <c r="BL2128" s="19" t="s">
        <v>182</v>
      </c>
      <c r="BM2128" s="217" t="s">
        <v>2223</v>
      </c>
    </row>
    <row r="2129" s="13" customFormat="1">
      <c r="A2129" s="13"/>
      <c r="B2129" s="224"/>
      <c r="C2129" s="225"/>
      <c r="D2129" s="226" t="s">
        <v>186</v>
      </c>
      <c r="E2129" s="227" t="s">
        <v>19</v>
      </c>
      <c r="F2129" s="228" t="s">
        <v>2194</v>
      </c>
      <c r="G2129" s="225"/>
      <c r="H2129" s="227" t="s">
        <v>19</v>
      </c>
      <c r="I2129" s="229"/>
      <c r="J2129" s="225"/>
      <c r="K2129" s="225"/>
      <c r="L2129" s="230"/>
      <c r="M2129" s="231"/>
      <c r="N2129" s="232"/>
      <c r="O2129" s="232"/>
      <c r="P2129" s="232"/>
      <c r="Q2129" s="232"/>
      <c r="R2129" s="232"/>
      <c r="S2129" s="232"/>
      <c r="T2129" s="23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34" t="s">
        <v>186</v>
      </c>
      <c r="AU2129" s="234" t="s">
        <v>78</v>
      </c>
      <c r="AV2129" s="13" t="s">
        <v>76</v>
      </c>
      <c r="AW2129" s="13" t="s">
        <v>188</v>
      </c>
      <c r="AX2129" s="13" t="s">
        <v>68</v>
      </c>
      <c r="AY2129" s="234" t="s">
        <v>175</v>
      </c>
    </row>
    <row r="2130" s="13" customFormat="1">
      <c r="A2130" s="13"/>
      <c r="B2130" s="224"/>
      <c r="C2130" s="225"/>
      <c r="D2130" s="226" t="s">
        <v>186</v>
      </c>
      <c r="E2130" s="227" t="s">
        <v>19</v>
      </c>
      <c r="F2130" s="228" t="s">
        <v>2187</v>
      </c>
      <c r="G2130" s="225"/>
      <c r="H2130" s="227" t="s">
        <v>19</v>
      </c>
      <c r="I2130" s="229"/>
      <c r="J2130" s="225"/>
      <c r="K2130" s="225"/>
      <c r="L2130" s="230"/>
      <c r="M2130" s="231"/>
      <c r="N2130" s="232"/>
      <c r="O2130" s="232"/>
      <c r="P2130" s="232"/>
      <c r="Q2130" s="232"/>
      <c r="R2130" s="232"/>
      <c r="S2130" s="232"/>
      <c r="T2130" s="23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34" t="s">
        <v>186</v>
      </c>
      <c r="AU2130" s="234" t="s">
        <v>78</v>
      </c>
      <c r="AV2130" s="13" t="s">
        <v>76</v>
      </c>
      <c r="AW2130" s="13" t="s">
        <v>188</v>
      </c>
      <c r="AX2130" s="13" t="s">
        <v>68</v>
      </c>
      <c r="AY2130" s="234" t="s">
        <v>175</v>
      </c>
    </row>
    <row r="2131" s="13" customFormat="1">
      <c r="A2131" s="13"/>
      <c r="B2131" s="224"/>
      <c r="C2131" s="225"/>
      <c r="D2131" s="226" t="s">
        <v>186</v>
      </c>
      <c r="E2131" s="227" t="s">
        <v>19</v>
      </c>
      <c r="F2131" s="228" t="s">
        <v>189</v>
      </c>
      <c r="G2131" s="225"/>
      <c r="H2131" s="227" t="s">
        <v>19</v>
      </c>
      <c r="I2131" s="229"/>
      <c r="J2131" s="225"/>
      <c r="K2131" s="225"/>
      <c r="L2131" s="230"/>
      <c r="M2131" s="231"/>
      <c r="N2131" s="232"/>
      <c r="O2131" s="232"/>
      <c r="P2131" s="232"/>
      <c r="Q2131" s="232"/>
      <c r="R2131" s="232"/>
      <c r="S2131" s="232"/>
      <c r="T2131" s="23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34" t="s">
        <v>186</v>
      </c>
      <c r="AU2131" s="234" t="s">
        <v>78</v>
      </c>
      <c r="AV2131" s="13" t="s">
        <v>76</v>
      </c>
      <c r="AW2131" s="13" t="s">
        <v>188</v>
      </c>
      <c r="AX2131" s="13" t="s">
        <v>68</v>
      </c>
      <c r="AY2131" s="234" t="s">
        <v>175</v>
      </c>
    </row>
    <row r="2132" s="14" customFormat="1">
      <c r="A2132" s="14"/>
      <c r="B2132" s="235"/>
      <c r="C2132" s="236"/>
      <c r="D2132" s="226" t="s">
        <v>186</v>
      </c>
      <c r="E2132" s="237" t="s">
        <v>19</v>
      </c>
      <c r="F2132" s="238" t="s">
        <v>76</v>
      </c>
      <c r="G2132" s="236"/>
      <c r="H2132" s="239">
        <v>1</v>
      </c>
      <c r="I2132" s="240"/>
      <c r="J2132" s="236"/>
      <c r="K2132" s="236"/>
      <c r="L2132" s="241"/>
      <c r="M2132" s="242"/>
      <c r="N2132" s="243"/>
      <c r="O2132" s="243"/>
      <c r="P2132" s="243"/>
      <c r="Q2132" s="243"/>
      <c r="R2132" s="243"/>
      <c r="S2132" s="243"/>
      <c r="T2132" s="24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45" t="s">
        <v>186</v>
      </c>
      <c r="AU2132" s="245" t="s">
        <v>78</v>
      </c>
      <c r="AV2132" s="14" t="s">
        <v>78</v>
      </c>
      <c r="AW2132" s="14" t="s">
        <v>188</v>
      </c>
      <c r="AX2132" s="14" t="s">
        <v>68</v>
      </c>
      <c r="AY2132" s="245" t="s">
        <v>175</v>
      </c>
    </row>
    <row r="2133" s="15" customFormat="1">
      <c r="A2133" s="15"/>
      <c r="B2133" s="246"/>
      <c r="C2133" s="247"/>
      <c r="D2133" s="226" t="s">
        <v>186</v>
      </c>
      <c r="E2133" s="248" t="s">
        <v>19</v>
      </c>
      <c r="F2133" s="249" t="s">
        <v>191</v>
      </c>
      <c r="G2133" s="247"/>
      <c r="H2133" s="250">
        <v>1</v>
      </c>
      <c r="I2133" s="251"/>
      <c r="J2133" s="247"/>
      <c r="K2133" s="247"/>
      <c r="L2133" s="252"/>
      <c r="M2133" s="253"/>
      <c r="N2133" s="254"/>
      <c r="O2133" s="254"/>
      <c r="P2133" s="254"/>
      <c r="Q2133" s="254"/>
      <c r="R2133" s="254"/>
      <c r="S2133" s="254"/>
      <c r="T2133" s="255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  <c r="AE2133" s="15"/>
      <c r="AT2133" s="256" t="s">
        <v>186</v>
      </c>
      <c r="AU2133" s="256" t="s">
        <v>78</v>
      </c>
      <c r="AV2133" s="15" t="s">
        <v>182</v>
      </c>
      <c r="AW2133" s="15" t="s">
        <v>188</v>
      </c>
      <c r="AX2133" s="15" t="s">
        <v>76</v>
      </c>
      <c r="AY2133" s="256" t="s">
        <v>175</v>
      </c>
    </row>
    <row r="2134" s="2" customFormat="1" ht="37.8" customHeight="1">
      <c r="A2134" s="40"/>
      <c r="B2134" s="41"/>
      <c r="C2134" s="206" t="s">
        <v>2224</v>
      </c>
      <c r="D2134" s="206" t="s">
        <v>177</v>
      </c>
      <c r="E2134" s="207" t="s">
        <v>2225</v>
      </c>
      <c r="F2134" s="208" t="s">
        <v>2226</v>
      </c>
      <c r="G2134" s="209" t="s">
        <v>391</v>
      </c>
      <c r="H2134" s="210">
        <v>1</v>
      </c>
      <c r="I2134" s="211"/>
      <c r="J2134" s="212">
        <f>ROUND(I2134*H2134,2)</f>
        <v>0</v>
      </c>
      <c r="K2134" s="208" t="s">
        <v>19</v>
      </c>
      <c r="L2134" s="46"/>
      <c r="M2134" s="213" t="s">
        <v>19</v>
      </c>
      <c r="N2134" s="214" t="s">
        <v>39</v>
      </c>
      <c r="O2134" s="86"/>
      <c r="P2134" s="215">
        <f>O2134*H2134</f>
        <v>0</v>
      </c>
      <c r="Q2134" s="215">
        <v>0</v>
      </c>
      <c r="R2134" s="215">
        <f>Q2134*H2134</f>
        <v>0</v>
      </c>
      <c r="S2134" s="215">
        <v>0</v>
      </c>
      <c r="T2134" s="216">
        <f>S2134*H2134</f>
        <v>0</v>
      </c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R2134" s="217" t="s">
        <v>182</v>
      </c>
      <c r="AT2134" s="217" t="s">
        <v>177</v>
      </c>
      <c r="AU2134" s="217" t="s">
        <v>78</v>
      </c>
      <c r="AY2134" s="19" t="s">
        <v>175</v>
      </c>
      <c r="BE2134" s="218">
        <f>IF(N2134="základní",J2134,0)</f>
        <v>0</v>
      </c>
      <c r="BF2134" s="218">
        <f>IF(N2134="snížená",J2134,0)</f>
        <v>0</v>
      </c>
      <c r="BG2134" s="218">
        <f>IF(N2134="zákl. přenesená",J2134,0)</f>
        <v>0</v>
      </c>
      <c r="BH2134" s="218">
        <f>IF(N2134="sníž. přenesená",J2134,0)</f>
        <v>0</v>
      </c>
      <c r="BI2134" s="218">
        <f>IF(N2134="nulová",J2134,0)</f>
        <v>0</v>
      </c>
      <c r="BJ2134" s="19" t="s">
        <v>76</v>
      </c>
      <c r="BK2134" s="218">
        <f>ROUND(I2134*H2134,2)</f>
        <v>0</v>
      </c>
      <c r="BL2134" s="19" t="s">
        <v>182</v>
      </c>
      <c r="BM2134" s="217" t="s">
        <v>2227</v>
      </c>
    </row>
    <row r="2135" s="13" customFormat="1">
      <c r="A2135" s="13"/>
      <c r="B2135" s="224"/>
      <c r="C2135" s="225"/>
      <c r="D2135" s="226" t="s">
        <v>186</v>
      </c>
      <c r="E2135" s="227" t="s">
        <v>19</v>
      </c>
      <c r="F2135" s="228" t="s">
        <v>2194</v>
      </c>
      <c r="G2135" s="225"/>
      <c r="H2135" s="227" t="s">
        <v>19</v>
      </c>
      <c r="I2135" s="229"/>
      <c r="J2135" s="225"/>
      <c r="K2135" s="225"/>
      <c r="L2135" s="230"/>
      <c r="M2135" s="231"/>
      <c r="N2135" s="232"/>
      <c r="O2135" s="232"/>
      <c r="P2135" s="232"/>
      <c r="Q2135" s="232"/>
      <c r="R2135" s="232"/>
      <c r="S2135" s="232"/>
      <c r="T2135" s="23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34" t="s">
        <v>186</v>
      </c>
      <c r="AU2135" s="234" t="s">
        <v>78</v>
      </c>
      <c r="AV2135" s="13" t="s">
        <v>76</v>
      </c>
      <c r="AW2135" s="13" t="s">
        <v>188</v>
      </c>
      <c r="AX2135" s="13" t="s">
        <v>68</v>
      </c>
      <c r="AY2135" s="234" t="s">
        <v>175</v>
      </c>
    </row>
    <row r="2136" s="13" customFormat="1">
      <c r="A2136" s="13"/>
      <c r="B2136" s="224"/>
      <c r="C2136" s="225"/>
      <c r="D2136" s="226" t="s">
        <v>186</v>
      </c>
      <c r="E2136" s="227" t="s">
        <v>19</v>
      </c>
      <c r="F2136" s="228" t="s">
        <v>2187</v>
      </c>
      <c r="G2136" s="225"/>
      <c r="H2136" s="227" t="s">
        <v>19</v>
      </c>
      <c r="I2136" s="229"/>
      <c r="J2136" s="225"/>
      <c r="K2136" s="225"/>
      <c r="L2136" s="230"/>
      <c r="M2136" s="231"/>
      <c r="N2136" s="232"/>
      <c r="O2136" s="232"/>
      <c r="P2136" s="232"/>
      <c r="Q2136" s="232"/>
      <c r="R2136" s="232"/>
      <c r="S2136" s="232"/>
      <c r="T2136" s="23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34" t="s">
        <v>186</v>
      </c>
      <c r="AU2136" s="234" t="s">
        <v>78</v>
      </c>
      <c r="AV2136" s="13" t="s">
        <v>76</v>
      </c>
      <c r="AW2136" s="13" t="s">
        <v>188</v>
      </c>
      <c r="AX2136" s="13" t="s">
        <v>68</v>
      </c>
      <c r="AY2136" s="234" t="s">
        <v>175</v>
      </c>
    </row>
    <row r="2137" s="13" customFormat="1">
      <c r="A2137" s="13"/>
      <c r="B2137" s="224"/>
      <c r="C2137" s="225"/>
      <c r="D2137" s="226" t="s">
        <v>186</v>
      </c>
      <c r="E2137" s="227" t="s">
        <v>19</v>
      </c>
      <c r="F2137" s="228" t="s">
        <v>2203</v>
      </c>
      <c r="G2137" s="225"/>
      <c r="H2137" s="227" t="s">
        <v>19</v>
      </c>
      <c r="I2137" s="229"/>
      <c r="J2137" s="225"/>
      <c r="K2137" s="225"/>
      <c r="L2137" s="230"/>
      <c r="M2137" s="231"/>
      <c r="N2137" s="232"/>
      <c r="O2137" s="232"/>
      <c r="P2137" s="232"/>
      <c r="Q2137" s="232"/>
      <c r="R2137" s="232"/>
      <c r="S2137" s="232"/>
      <c r="T2137" s="23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34" t="s">
        <v>186</v>
      </c>
      <c r="AU2137" s="234" t="s">
        <v>78</v>
      </c>
      <c r="AV2137" s="13" t="s">
        <v>76</v>
      </c>
      <c r="AW2137" s="13" t="s">
        <v>188</v>
      </c>
      <c r="AX2137" s="13" t="s">
        <v>68</v>
      </c>
      <c r="AY2137" s="234" t="s">
        <v>175</v>
      </c>
    </row>
    <row r="2138" s="13" customFormat="1">
      <c r="A2138" s="13"/>
      <c r="B2138" s="224"/>
      <c r="C2138" s="225"/>
      <c r="D2138" s="226" t="s">
        <v>186</v>
      </c>
      <c r="E2138" s="227" t="s">
        <v>19</v>
      </c>
      <c r="F2138" s="228" t="s">
        <v>189</v>
      </c>
      <c r="G2138" s="225"/>
      <c r="H2138" s="227" t="s">
        <v>19</v>
      </c>
      <c r="I2138" s="229"/>
      <c r="J2138" s="225"/>
      <c r="K2138" s="225"/>
      <c r="L2138" s="230"/>
      <c r="M2138" s="231"/>
      <c r="N2138" s="232"/>
      <c r="O2138" s="232"/>
      <c r="P2138" s="232"/>
      <c r="Q2138" s="232"/>
      <c r="R2138" s="232"/>
      <c r="S2138" s="232"/>
      <c r="T2138" s="23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34" t="s">
        <v>186</v>
      </c>
      <c r="AU2138" s="234" t="s">
        <v>78</v>
      </c>
      <c r="AV2138" s="13" t="s">
        <v>76</v>
      </c>
      <c r="AW2138" s="13" t="s">
        <v>188</v>
      </c>
      <c r="AX2138" s="13" t="s">
        <v>68</v>
      </c>
      <c r="AY2138" s="234" t="s">
        <v>175</v>
      </c>
    </row>
    <row r="2139" s="14" customFormat="1">
      <c r="A2139" s="14"/>
      <c r="B2139" s="235"/>
      <c r="C2139" s="236"/>
      <c r="D2139" s="226" t="s">
        <v>186</v>
      </c>
      <c r="E2139" s="237" t="s">
        <v>19</v>
      </c>
      <c r="F2139" s="238" t="s">
        <v>76</v>
      </c>
      <c r="G2139" s="236"/>
      <c r="H2139" s="239">
        <v>1</v>
      </c>
      <c r="I2139" s="240"/>
      <c r="J2139" s="236"/>
      <c r="K2139" s="236"/>
      <c r="L2139" s="241"/>
      <c r="M2139" s="242"/>
      <c r="N2139" s="243"/>
      <c r="O2139" s="243"/>
      <c r="P2139" s="243"/>
      <c r="Q2139" s="243"/>
      <c r="R2139" s="243"/>
      <c r="S2139" s="243"/>
      <c r="T2139" s="24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45" t="s">
        <v>186</v>
      </c>
      <c r="AU2139" s="245" t="s">
        <v>78</v>
      </c>
      <c r="AV2139" s="14" t="s">
        <v>78</v>
      </c>
      <c r="AW2139" s="14" t="s">
        <v>188</v>
      </c>
      <c r="AX2139" s="14" t="s">
        <v>68</v>
      </c>
      <c r="AY2139" s="245" t="s">
        <v>175</v>
      </c>
    </row>
    <row r="2140" s="15" customFormat="1">
      <c r="A2140" s="15"/>
      <c r="B2140" s="246"/>
      <c r="C2140" s="247"/>
      <c r="D2140" s="226" t="s">
        <v>186</v>
      </c>
      <c r="E2140" s="248" t="s">
        <v>19</v>
      </c>
      <c r="F2140" s="249" t="s">
        <v>191</v>
      </c>
      <c r="G2140" s="247"/>
      <c r="H2140" s="250">
        <v>1</v>
      </c>
      <c r="I2140" s="251"/>
      <c r="J2140" s="247"/>
      <c r="K2140" s="247"/>
      <c r="L2140" s="252"/>
      <c r="M2140" s="253"/>
      <c r="N2140" s="254"/>
      <c r="O2140" s="254"/>
      <c r="P2140" s="254"/>
      <c r="Q2140" s="254"/>
      <c r="R2140" s="254"/>
      <c r="S2140" s="254"/>
      <c r="T2140" s="255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T2140" s="256" t="s">
        <v>186</v>
      </c>
      <c r="AU2140" s="256" t="s">
        <v>78</v>
      </c>
      <c r="AV2140" s="15" t="s">
        <v>182</v>
      </c>
      <c r="AW2140" s="15" t="s">
        <v>188</v>
      </c>
      <c r="AX2140" s="15" t="s">
        <v>76</v>
      </c>
      <c r="AY2140" s="256" t="s">
        <v>175</v>
      </c>
    </row>
    <row r="2141" s="2" customFormat="1" ht="37.8" customHeight="1">
      <c r="A2141" s="40"/>
      <c r="B2141" s="41"/>
      <c r="C2141" s="206" t="s">
        <v>2228</v>
      </c>
      <c r="D2141" s="206" t="s">
        <v>177</v>
      </c>
      <c r="E2141" s="207" t="s">
        <v>2229</v>
      </c>
      <c r="F2141" s="208" t="s">
        <v>2230</v>
      </c>
      <c r="G2141" s="209" t="s">
        <v>391</v>
      </c>
      <c r="H2141" s="210">
        <v>1</v>
      </c>
      <c r="I2141" s="211"/>
      <c r="J2141" s="212">
        <f>ROUND(I2141*H2141,2)</f>
        <v>0</v>
      </c>
      <c r="K2141" s="208" t="s">
        <v>19</v>
      </c>
      <c r="L2141" s="46"/>
      <c r="M2141" s="213" t="s">
        <v>19</v>
      </c>
      <c r="N2141" s="214" t="s">
        <v>39</v>
      </c>
      <c r="O2141" s="86"/>
      <c r="P2141" s="215">
        <f>O2141*H2141</f>
        <v>0</v>
      </c>
      <c r="Q2141" s="215">
        <v>0</v>
      </c>
      <c r="R2141" s="215">
        <f>Q2141*H2141</f>
        <v>0</v>
      </c>
      <c r="S2141" s="215">
        <v>0</v>
      </c>
      <c r="T2141" s="216">
        <f>S2141*H2141</f>
        <v>0</v>
      </c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R2141" s="217" t="s">
        <v>182</v>
      </c>
      <c r="AT2141" s="217" t="s">
        <v>177</v>
      </c>
      <c r="AU2141" s="217" t="s">
        <v>78</v>
      </c>
      <c r="AY2141" s="19" t="s">
        <v>175</v>
      </c>
      <c r="BE2141" s="218">
        <f>IF(N2141="základní",J2141,0)</f>
        <v>0</v>
      </c>
      <c r="BF2141" s="218">
        <f>IF(N2141="snížená",J2141,0)</f>
        <v>0</v>
      </c>
      <c r="BG2141" s="218">
        <f>IF(N2141="zákl. přenesená",J2141,0)</f>
        <v>0</v>
      </c>
      <c r="BH2141" s="218">
        <f>IF(N2141="sníž. přenesená",J2141,0)</f>
        <v>0</v>
      </c>
      <c r="BI2141" s="218">
        <f>IF(N2141="nulová",J2141,0)</f>
        <v>0</v>
      </c>
      <c r="BJ2141" s="19" t="s">
        <v>76</v>
      </c>
      <c r="BK2141" s="218">
        <f>ROUND(I2141*H2141,2)</f>
        <v>0</v>
      </c>
      <c r="BL2141" s="19" t="s">
        <v>182</v>
      </c>
      <c r="BM2141" s="217" t="s">
        <v>2231</v>
      </c>
    </row>
    <row r="2142" s="13" customFormat="1">
      <c r="A2142" s="13"/>
      <c r="B2142" s="224"/>
      <c r="C2142" s="225"/>
      <c r="D2142" s="226" t="s">
        <v>186</v>
      </c>
      <c r="E2142" s="227" t="s">
        <v>19</v>
      </c>
      <c r="F2142" s="228" t="s">
        <v>2194</v>
      </c>
      <c r="G2142" s="225"/>
      <c r="H2142" s="227" t="s">
        <v>19</v>
      </c>
      <c r="I2142" s="229"/>
      <c r="J2142" s="225"/>
      <c r="K2142" s="225"/>
      <c r="L2142" s="230"/>
      <c r="M2142" s="231"/>
      <c r="N2142" s="232"/>
      <c r="O2142" s="232"/>
      <c r="P2142" s="232"/>
      <c r="Q2142" s="232"/>
      <c r="R2142" s="232"/>
      <c r="S2142" s="232"/>
      <c r="T2142" s="23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34" t="s">
        <v>186</v>
      </c>
      <c r="AU2142" s="234" t="s">
        <v>78</v>
      </c>
      <c r="AV2142" s="13" t="s">
        <v>76</v>
      </c>
      <c r="AW2142" s="13" t="s">
        <v>188</v>
      </c>
      <c r="AX2142" s="13" t="s">
        <v>68</v>
      </c>
      <c r="AY2142" s="234" t="s">
        <v>175</v>
      </c>
    </row>
    <row r="2143" s="13" customFormat="1">
      <c r="A2143" s="13"/>
      <c r="B2143" s="224"/>
      <c r="C2143" s="225"/>
      <c r="D2143" s="226" t="s">
        <v>186</v>
      </c>
      <c r="E2143" s="227" t="s">
        <v>19</v>
      </c>
      <c r="F2143" s="228" t="s">
        <v>2187</v>
      </c>
      <c r="G2143" s="225"/>
      <c r="H2143" s="227" t="s">
        <v>19</v>
      </c>
      <c r="I2143" s="229"/>
      <c r="J2143" s="225"/>
      <c r="K2143" s="225"/>
      <c r="L2143" s="230"/>
      <c r="M2143" s="231"/>
      <c r="N2143" s="232"/>
      <c r="O2143" s="232"/>
      <c r="P2143" s="232"/>
      <c r="Q2143" s="232"/>
      <c r="R2143" s="232"/>
      <c r="S2143" s="232"/>
      <c r="T2143" s="23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34" t="s">
        <v>186</v>
      </c>
      <c r="AU2143" s="234" t="s">
        <v>78</v>
      </c>
      <c r="AV2143" s="13" t="s">
        <v>76</v>
      </c>
      <c r="AW2143" s="13" t="s">
        <v>188</v>
      </c>
      <c r="AX2143" s="13" t="s">
        <v>68</v>
      </c>
      <c r="AY2143" s="234" t="s">
        <v>175</v>
      </c>
    </row>
    <row r="2144" s="13" customFormat="1">
      <c r="A2144" s="13"/>
      <c r="B2144" s="224"/>
      <c r="C2144" s="225"/>
      <c r="D2144" s="226" t="s">
        <v>186</v>
      </c>
      <c r="E2144" s="227" t="s">
        <v>19</v>
      </c>
      <c r="F2144" s="228" t="s">
        <v>189</v>
      </c>
      <c r="G2144" s="225"/>
      <c r="H2144" s="227" t="s">
        <v>19</v>
      </c>
      <c r="I2144" s="229"/>
      <c r="J2144" s="225"/>
      <c r="K2144" s="225"/>
      <c r="L2144" s="230"/>
      <c r="M2144" s="231"/>
      <c r="N2144" s="232"/>
      <c r="O2144" s="232"/>
      <c r="P2144" s="232"/>
      <c r="Q2144" s="232"/>
      <c r="R2144" s="232"/>
      <c r="S2144" s="232"/>
      <c r="T2144" s="23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34" t="s">
        <v>186</v>
      </c>
      <c r="AU2144" s="234" t="s">
        <v>78</v>
      </c>
      <c r="AV2144" s="13" t="s">
        <v>76</v>
      </c>
      <c r="AW2144" s="13" t="s">
        <v>188</v>
      </c>
      <c r="AX2144" s="13" t="s">
        <v>68</v>
      </c>
      <c r="AY2144" s="234" t="s">
        <v>175</v>
      </c>
    </row>
    <row r="2145" s="14" customFormat="1">
      <c r="A2145" s="14"/>
      <c r="B2145" s="235"/>
      <c r="C2145" s="236"/>
      <c r="D2145" s="226" t="s">
        <v>186</v>
      </c>
      <c r="E2145" s="237" t="s">
        <v>19</v>
      </c>
      <c r="F2145" s="238" t="s">
        <v>76</v>
      </c>
      <c r="G2145" s="236"/>
      <c r="H2145" s="239">
        <v>1</v>
      </c>
      <c r="I2145" s="240"/>
      <c r="J2145" s="236"/>
      <c r="K2145" s="236"/>
      <c r="L2145" s="241"/>
      <c r="M2145" s="242"/>
      <c r="N2145" s="243"/>
      <c r="O2145" s="243"/>
      <c r="P2145" s="243"/>
      <c r="Q2145" s="243"/>
      <c r="R2145" s="243"/>
      <c r="S2145" s="243"/>
      <c r="T2145" s="24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45" t="s">
        <v>186</v>
      </c>
      <c r="AU2145" s="245" t="s">
        <v>78</v>
      </c>
      <c r="AV2145" s="14" t="s">
        <v>78</v>
      </c>
      <c r="AW2145" s="14" t="s">
        <v>188</v>
      </c>
      <c r="AX2145" s="14" t="s">
        <v>68</v>
      </c>
      <c r="AY2145" s="245" t="s">
        <v>175</v>
      </c>
    </row>
    <row r="2146" s="15" customFormat="1">
      <c r="A2146" s="15"/>
      <c r="B2146" s="246"/>
      <c r="C2146" s="247"/>
      <c r="D2146" s="226" t="s">
        <v>186</v>
      </c>
      <c r="E2146" s="248" t="s">
        <v>19</v>
      </c>
      <c r="F2146" s="249" t="s">
        <v>191</v>
      </c>
      <c r="G2146" s="247"/>
      <c r="H2146" s="250">
        <v>1</v>
      </c>
      <c r="I2146" s="251"/>
      <c r="J2146" s="247"/>
      <c r="K2146" s="247"/>
      <c r="L2146" s="252"/>
      <c r="M2146" s="253"/>
      <c r="N2146" s="254"/>
      <c r="O2146" s="254"/>
      <c r="P2146" s="254"/>
      <c r="Q2146" s="254"/>
      <c r="R2146" s="254"/>
      <c r="S2146" s="254"/>
      <c r="T2146" s="255"/>
      <c r="U2146" s="15"/>
      <c r="V2146" s="15"/>
      <c r="W2146" s="15"/>
      <c r="X2146" s="15"/>
      <c r="Y2146" s="15"/>
      <c r="Z2146" s="15"/>
      <c r="AA2146" s="15"/>
      <c r="AB2146" s="15"/>
      <c r="AC2146" s="15"/>
      <c r="AD2146" s="15"/>
      <c r="AE2146" s="15"/>
      <c r="AT2146" s="256" t="s">
        <v>186</v>
      </c>
      <c r="AU2146" s="256" t="s">
        <v>78</v>
      </c>
      <c r="AV2146" s="15" t="s">
        <v>182</v>
      </c>
      <c r="AW2146" s="15" t="s">
        <v>188</v>
      </c>
      <c r="AX2146" s="15" t="s">
        <v>76</v>
      </c>
      <c r="AY2146" s="256" t="s">
        <v>175</v>
      </c>
    </row>
    <row r="2147" s="2" customFormat="1" ht="37.8" customHeight="1">
      <c r="A2147" s="40"/>
      <c r="B2147" s="41"/>
      <c r="C2147" s="206" t="s">
        <v>2232</v>
      </c>
      <c r="D2147" s="206" t="s">
        <v>177</v>
      </c>
      <c r="E2147" s="207" t="s">
        <v>2233</v>
      </c>
      <c r="F2147" s="208" t="s">
        <v>2234</v>
      </c>
      <c r="G2147" s="209" t="s">
        <v>391</v>
      </c>
      <c r="H2147" s="210">
        <v>1</v>
      </c>
      <c r="I2147" s="211"/>
      <c r="J2147" s="212">
        <f>ROUND(I2147*H2147,2)</f>
        <v>0</v>
      </c>
      <c r="K2147" s="208" t="s">
        <v>19</v>
      </c>
      <c r="L2147" s="46"/>
      <c r="M2147" s="213" t="s">
        <v>19</v>
      </c>
      <c r="N2147" s="214" t="s">
        <v>39</v>
      </c>
      <c r="O2147" s="86"/>
      <c r="P2147" s="215">
        <f>O2147*H2147</f>
        <v>0</v>
      </c>
      <c r="Q2147" s="215">
        <v>0</v>
      </c>
      <c r="R2147" s="215">
        <f>Q2147*H2147</f>
        <v>0</v>
      </c>
      <c r="S2147" s="215">
        <v>0</v>
      </c>
      <c r="T2147" s="216">
        <f>S2147*H2147</f>
        <v>0</v>
      </c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R2147" s="217" t="s">
        <v>182</v>
      </c>
      <c r="AT2147" s="217" t="s">
        <v>177</v>
      </c>
      <c r="AU2147" s="217" t="s">
        <v>78</v>
      </c>
      <c r="AY2147" s="19" t="s">
        <v>175</v>
      </c>
      <c r="BE2147" s="218">
        <f>IF(N2147="základní",J2147,0)</f>
        <v>0</v>
      </c>
      <c r="BF2147" s="218">
        <f>IF(N2147="snížená",J2147,0)</f>
        <v>0</v>
      </c>
      <c r="BG2147" s="218">
        <f>IF(N2147="zákl. přenesená",J2147,0)</f>
        <v>0</v>
      </c>
      <c r="BH2147" s="218">
        <f>IF(N2147="sníž. přenesená",J2147,0)</f>
        <v>0</v>
      </c>
      <c r="BI2147" s="218">
        <f>IF(N2147="nulová",J2147,0)</f>
        <v>0</v>
      </c>
      <c r="BJ2147" s="19" t="s">
        <v>76</v>
      </c>
      <c r="BK2147" s="218">
        <f>ROUND(I2147*H2147,2)</f>
        <v>0</v>
      </c>
      <c r="BL2147" s="19" t="s">
        <v>182</v>
      </c>
      <c r="BM2147" s="217" t="s">
        <v>2235</v>
      </c>
    </row>
    <row r="2148" s="13" customFormat="1">
      <c r="A2148" s="13"/>
      <c r="B2148" s="224"/>
      <c r="C2148" s="225"/>
      <c r="D2148" s="226" t="s">
        <v>186</v>
      </c>
      <c r="E2148" s="227" t="s">
        <v>19</v>
      </c>
      <c r="F2148" s="228" t="s">
        <v>2194</v>
      </c>
      <c r="G2148" s="225"/>
      <c r="H2148" s="227" t="s">
        <v>19</v>
      </c>
      <c r="I2148" s="229"/>
      <c r="J2148" s="225"/>
      <c r="K2148" s="225"/>
      <c r="L2148" s="230"/>
      <c r="M2148" s="231"/>
      <c r="N2148" s="232"/>
      <c r="O2148" s="232"/>
      <c r="P2148" s="232"/>
      <c r="Q2148" s="232"/>
      <c r="R2148" s="232"/>
      <c r="S2148" s="232"/>
      <c r="T2148" s="23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34" t="s">
        <v>186</v>
      </c>
      <c r="AU2148" s="234" t="s">
        <v>78</v>
      </c>
      <c r="AV2148" s="13" t="s">
        <v>76</v>
      </c>
      <c r="AW2148" s="13" t="s">
        <v>188</v>
      </c>
      <c r="AX2148" s="13" t="s">
        <v>68</v>
      </c>
      <c r="AY2148" s="234" t="s">
        <v>175</v>
      </c>
    </row>
    <row r="2149" s="13" customFormat="1">
      <c r="A2149" s="13"/>
      <c r="B2149" s="224"/>
      <c r="C2149" s="225"/>
      <c r="D2149" s="226" t="s">
        <v>186</v>
      </c>
      <c r="E2149" s="227" t="s">
        <v>19</v>
      </c>
      <c r="F2149" s="228" t="s">
        <v>2187</v>
      </c>
      <c r="G2149" s="225"/>
      <c r="H2149" s="227" t="s">
        <v>19</v>
      </c>
      <c r="I2149" s="229"/>
      <c r="J2149" s="225"/>
      <c r="K2149" s="225"/>
      <c r="L2149" s="230"/>
      <c r="M2149" s="231"/>
      <c r="N2149" s="232"/>
      <c r="O2149" s="232"/>
      <c r="P2149" s="232"/>
      <c r="Q2149" s="232"/>
      <c r="R2149" s="232"/>
      <c r="S2149" s="232"/>
      <c r="T2149" s="23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34" t="s">
        <v>186</v>
      </c>
      <c r="AU2149" s="234" t="s">
        <v>78</v>
      </c>
      <c r="AV2149" s="13" t="s">
        <v>76</v>
      </c>
      <c r="AW2149" s="13" t="s">
        <v>188</v>
      </c>
      <c r="AX2149" s="13" t="s">
        <v>68</v>
      </c>
      <c r="AY2149" s="234" t="s">
        <v>175</v>
      </c>
    </row>
    <row r="2150" s="13" customFormat="1">
      <c r="A2150" s="13"/>
      <c r="B2150" s="224"/>
      <c r="C2150" s="225"/>
      <c r="D2150" s="226" t="s">
        <v>186</v>
      </c>
      <c r="E2150" s="227" t="s">
        <v>19</v>
      </c>
      <c r="F2150" s="228" t="s">
        <v>189</v>
      </c>
      <c r="G2150" s="225"/>
      <c r="H2150" s="227" t="s">
        <v>19</v>
      </c>
      <c r="I2150" s="229"/>
      <c r="J2150" s="225"/>
      <c r="K2150" s="225"/>
      <c r="L2150" s="230"/>
      <c r="M2150" s="231"/>
      <c r="N2150" s="232"/>
      <c r="O2150" s="232"/>
      <c r="P2150" s="232"/>
      <c r="Q2150" s="232"/>
      <c r="R2150" s="232"/>
      <c r="S2150" s="232"/>
      <c r="T2150" s="23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34" t="s">
        <v>186</v>
      </c>
      <c r="AU2150" s="234" t="s">
        <v>78</v>
      </c>
      <c r="AV2150" s="13" t="s">
        <v>76</v>
      </c>
      <c r="AW2150" s="13" t="s">
        <v>188</v>
      </c>
      <c r="AX2150" s="13" t="s">
        <v>68</v>
      </c>
      <c r="AY2150" s="234" t="s">
        <v>175</v>
      </c>
    </row>
    <row r="2151" s="14" customFormat="1">
      <c r="A2151" s="14"/>
      <c r="B2151" s="235"/>
      <c r="C2151" s="236"/>
      <c r="D2151" s="226" t="s">
        <v>186</v>
      </c>
      <c r="E2151" s="237" t="s">
        <v>19</v>
      </c>
      <c r="F2151" s="238" t="s">
        <v>76</v>
      </c>
      <c r="G2151" s="236"/>
      <c r="H2151" s="239">
        <v>1</v>
      </c>
      <c r="I2151" s="240"/>
      <c r="J2151" s="236"/>
      <c r="K2151" s="236"/>
      <c r="L2151" s="241"/>
      <c r="M2151" s="242"/>
      <c r="N2151" s="243"/>
      <c r="O2151" s="243"/>
      <c r="P2151" s="243"/>
      <c r="Q2151" s="243"/>
      <c r="R2151" s="243"/>
      <c r="S2151" s="243"/>
      <c r="T2151" s="24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45" t="s">
        <v>186</v>
      </c>
      <c r="AU2151" s="245" t="s">
        <v>78</v>
      </c>
      <c r="AV2151" s="14" t="s">
        <v>78</v>
      </c>
      <c r="AW2151" s="14" t="s">
        <v>188</v>
      </c>
      <c r="AX2151" s="14" t="s">
        <v>68</v>
      </c>
      <c r="AY2151" s="245" t="s">
        <v>175</v>
      </c>
    </row>
    <row r="2152" s="15" customFormat="1">
      <c r="A2152" s="15"/>
      <c r="B2152" s="246"/>
      <c r="C2152" s="247"/>
      <c r="D2152" s="226" t="s">
        <v>186</v>
      </c>
      <c r="E2152" s="248" t="s">
        <v>19</v>
      </c>
      <c r="F2152" s="249" t="s">
        <v>191</v>
      </c>
      <c r="G2152" s="247"/>
      <c r="H2152" s="250">
        <v>1</v>
      </c>
      <c r="I2152" s="251"/>
      <c r="J2152" s="247"/>
      <c r="K2152" s="247"/>
      <c r="L2152" s="252"/>
      <c r="M2152" s="253"/>
      <c r="N2152" s="254"/>
      <c r="O2152" s="254"/>
      <c r="P2152" s="254"/>
      <c r="Q2152" s="254"/>
      <c r="R2152" s="254"/>
      <c r="S2152" s="254"/>
      <c r="T2152" s="255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56" t="s">
        <v>186</v>
      </c>
      <c r="AU2152" s="256" t="s">
        <v>78</v>
      </c>
      <c r="AV2152" s="15" t="s">
        <v>182</v>
      </c>
      <c r="AW2152" s="15" t="s">
        <v>188</v>
      </c>
      <c r="AX2152" s="15" t="s">
        <v>76</v>
      </c>
      <c r="AY2152" s="256" t="s">
        <v>175</v>
      </c>
    </row>
    <row r="2153" s="2" customFormat="1" ht="37.8" customHeight="1">
      <c r="A2153" s="40"/>
      <c r="B2153" s="41"/>
      <c r="C2153" s="206" t="s">
        <v>2236</v>
      </c>
      <c r="D2153" s="206" t="s">
        <v>177</v>
      </c>
      <c r="E2153" s="207" t="s">
        <v>2237</v>
      </c>
      <c r="F2153" s="208" t="s">
        <v>2238</v>
      </c>
      <c r="G2153" s="209" t="s">
        <v>391</v>
      </c>
      <c r="H2153" s="210">
        <v>1</v>
      </c>
      <c r="I2153" s="211"/>
      <c r="J2153" s="212">
        <f>ROUND(I2153*H2153,2)</f>
        <v>0</v>
      </c>
      <c r="K2153" s="208" t="s">
        <v>19</v>
      </c>
      <c r="L2153" s="46"/>
      <c r="M2153" s="213" t="s">
        <v>19</v>
      </c>
      <c r="N2153" s="214" t="s">
        <v>39</v>
      </c>
      <c r="O2153" s="86"/>
      <c r="P2153" s="215">
        <f>O2153*H2153</f>
        <v>0</v>
      </c>
      <c r="Q2153" s="215">
        <v>0</v>
      </c>
      <c r="R2153" s="215">
        <f>Q2153*H2153</f>
        <v>0</v>
      </c>
      <c r="S2153" s="215">
        <v>0</v>
      </c>
      <c r="T2153" s="216">
        <f>S2153*H2153</f>
        <v>0</v>
      </c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R2153" s="217" t="s">
        <v>182</v>
      </c>
      <c r="AT2153" s="217" t="s">
        <v>177</v>
      </c>
      <c r="AU2153" s="217" t="s">
        <v>78</v>
      </c>
      <c r="AY2153" s="19" t="s">
        <v>175</v>
      </c>
      <c r="BE2153" s="218">
        <f>IF(N2153="základní",J2153,0)</f>
        <v>0</v>
      </c>
      <c r="BF2153" s="218">
        <f>IF(N2153="snížená",J2153,0)</f>
        <v>0</v>
      </c>
      <c r="BG2153" s="218">
        <f>IF(N2153="zákl. přenesená",J2153,0)</f>
        <v>0</v>
      </c>
      <c r="BH2153" s="218">
        <f>IF(N2153="sníž. přenesená",J2153,0)</f>
        <v>0</v>
      </c>
      <c r="BI2153" s="218">
        <f>IF(N2153="nulová",J2153,0)</f>
        <v>0</v>
      </c>
      <c r="BJ2153" s="19" t="s">
        <v>76</v>
      </c>
      <c r="BK2153" s="218">
        <f>ROUND(I2153*H2153,2)</f>
        <v>0</v>
      </c>
      <c r="BL2153" s="19" t="s">
        <v>182</v>
      </c>
      <c r="BM2153" s="217" t="s">
        <v>2239</v>
      </c>
    </row>
    <row r="2154" s="13" customFormat="1">
      <c r="A2154" s="13"/>
      <c r="B2154" s="224"/>
      <c r="C2154" s="225"/>
      <c r="D2154" s="226" t="s">
        <v>186</v>
      </c>
      <c r="E2154" s="227" t="s">
        <v>19</v>
      </c>
      <c r="F2154" s="228" t="s">
        <v>2194</v>
      </c>
      <c r="G2154" s="225"/>
      <c r="H2154" s="227" t="s">
        <v>19</v>
      </c>
      <c r="I2154" s="229"/>
      <c r="J2154" s="225"/>
      <c r="K2154" s="225"/>
      <c r="L2154" s="230"/>
      <c r="M2154" s="231"/>
      <c r="N2154" s="232"/>
      <c r="O2154" s="232"/>
      <c r="P2154" s="232"/>
      <c r="Q2154" s="232"/>
      <c r="R2154" s="232"/>
      <c r="S2154" s="232"/>
      <c r="T2154" s="23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34" t="s">
        <v>186</v>
      </c>
      <c r="AU2154" s="234" t="s">
        <v>78</v>
      </c>
      <c r="AV2154" s="13" t="s">
        <v>76</v>
      </c>
      <c r="AW2154" s="13" t="s">
        <v>188</v>
      </c>
      <c r="AX2154" s="13" t="s">
        <v>68</v>
      </c>
      <c r="AY2154" s="234" t="s">
        <v>175</v>
      </c>
    </row>
    <row r="2155" s="13" customFormat="1">
      <c r="A2155" s="13"/>
      <c r="B2155" s="224"/>
      <c r="C2155" s="225"/>
      <c r="D2155" s="226" t="s">
        <v>186</v>
      </c>
      <c r="E2155" s="227" t="s">
        <v>19</v>
      </c>
      <c r="F2155" s="228" t="s">
        <v>2187</v>
      </c>
      <c r="G2155" s="225"/>
      <c r="H2155" s="227" t="s">
        <v>19</v>
      </c>
      <c r="I2155" s="229"/>
      <c r="J2155" s="225"/>
      <c r="K2155" s="225"/>
      <c r="L2155" s="230"/>
      <c r="M2155" s="231"/>
      <c r="N2155" s="232"/>
      <c r="O2155" s="232"/>
      <c r="P2155" s="232"/>
      <c r="Q2155" s="232"/>
      <c r="R2155" s="232"/>
      <c r="S2155" s="232"/>
      <c r="T2155" s="23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34" t="s">
        <v>186</v>
      </c>
      <c r="AU2155" s="234" t="s">
        <v>78</v>
      </c>
      <c r="AV2155" s="13" t="s">
        <v>76</v>
      </c>
      <c r="AW2155" s="13" t="s">
        <v>188</v>
      </c>
      <c r="AX2155" s="13" t="s">
        <v>68</v>
      </c>
      <c r="AY2155" s="234" t="s">
        <v>175</v>
      </c>
    </row>
    <row r="2156" s="13" customFormat="1">
      <c r="A2156" s="13"/>
      <c r="B2156" s="224"/>
      <c r="C2156" s="225"/>
      <c r="D2156" s="226" t="s">
        <v>186</v>
      </c>
      <c r="E2156" s="227" t="s">
        <v>19</v>
      </c>
      <c r="F2156" s="228" t="s">
        <v>2203</v>
      </c>
      <c r="G2156" s="225"/>
      <c r="H2156" s="227" t="s">
        <v>19</v>
      </c>
      <c r="I2156" s="229"/>
      <c r="J2156" s="225"/>
      <c r="K2156" s="225"/>
      <c r="L2156" s="230"/>
      <c r="M2156" s="231"/>
      <c r="N2156" s="232"/>
      <c r="O2156" s="232"/>
      <c r="P2156" s="232"/>
      <c r="Q2156" s="232"/>
      <c r="R2156" s="232"/>
      <c r="S2156" s="232"/>
      <c r="T2156" s="23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34" t="s">
        <v>186</v>
      </c>
      <c r="AU2156" s="234" t="s">
        <v>78</v>
      </c>
      <c r="AV2156" s="13" t="s">
        <v>76</v>
      </c>
      <c r="AW2156" s="13" t="s">
        <v>188</v>
      </c>
      <c r="AX2156" s="13" t="s">
        <v>68</v>
      </c>
      <c r="AY2156" s="234" t="s">
        <v>175</v>
      </c>
    </row>
    <row r="2157" s="13" customFormat="1">
      <c r="A2157" s="13"/>
      <c r="B2157" s="224"/>
      <c r="C2157" s="225"/>
      <c r="D2157" s="226" t="s">
        <v>186</v>
      </c>
      <c r="E2157" s="227" t="s">
        <v>19</v>
      </c>
      <c r="F2157" s="228" t="s">
        <v>2240</v>
      </c>
      <c r="G2157" s="225"/>
      <c r="H2157" s="227" t="s">
        <v>19</v>
      </c>
      <c r="I2157" s="229"/>
      <c r="J2157" s="225"/>
      <c r="K2157" s="225"/>
      <c r="L2157" s="230"/>
      <c r="M2157" s="231"/>
      <c r="N2157" s="232"/>
      <c r="O2157" s="232"/>
      <c r="P2157" s="232"/>
      <c r="Q2157" s="232"/>
      <c r="R2157" s="232"/>
      <c r="S2157" s="232"/>
      <c r="T2157" s="23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34" t="s">
        <v>186</v>
      </c>
      <c r="AU2157" s="234" t="s">
        <v>78</v>
      </c>
      <c r="AV2157" s="13" t="s">
        <v>76</v>
      </c>
      <c r="AW2157" s="13" t="s">
        <v>188</v>
      </c>
      <c r="AX2157" s="13" t="s">
        <v>68</v>
      </c>
      <c r="AY2157" s="234" t="s">
        <v>175</v>
      </c>
    </row>
    <row r="2158" s="13" customFormat="1">
      <c r="A2158" s="13"/>
      <c r="B2158" s="224"/>
      <c r="C2158" s="225"/>
      <c r="D2158" s="226" t="s">
        <v>186</v>
      </c>
      <c r="E2158" s="227" t="s">
        <v>19</v>
      </c>
      <c r="F2158" s="228" t="s">
        <v>189</v>
      </c>
      <c r="G2158" s="225"/>
      <c r="H2158" s="227" t="s">
        <v>19</v>
      </c>
      <c r="I2158" s="229"/>
      <c r="J2158" s="225"/>
      <c r="K2158" s="225"/>
      <c r="L2158" s="230"/>
      <c r="M2158" s="231"/>
      <c r="N2158" s="232"/>
      <c r="O2158" s="232"/>
      <c r="P2158" s="232"/>
      <c r="Q2158" s="232"/>
      <c r="R2158" s="232"/>
      <c r="S2158" s="232"/>
      <c r="T2158" s="23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34" t="s">
        <v>186</v>
      </c>
      <c r="AU2158" s="234" t="s">
        <v>78</v>
      </c>
      <c r="AV2158" s="13" t="s">
        <v>76</v>
      </c>
      <c r="AW2158" s="13" t="s">
        <v>188</v>
      </c>
      <c r="AX2158" s="13" t="s">
        <v>68</v>
      </c>
      <c r="AY2158" s="234" t="s">
        <v>175</v>
      </c>
    </row>
    <row r="2159" s="14" customFormat="1">
      <c r="A2159" s="14"/>
      <c r="B2159" s="235"/>
      <c r="C2159" s="236"/>
      <c r="D2159" s="226" t="s">
        <v>186</v>
      </c>
      <c r="E2159" s="237" t="s">
        <v>19</v>
      </c>
      <c r="F2159" s="238" t="s">
        <v>76</v>
      </c>
      <c r="G2159" s="236"/>
      <c r="H2159" s="239">
        <v>1</v>
      </c>
      <c r="I2159" s="240"/>
      <c r="J2159" s="236"/>
      <c r="K2159" s="236"/>
      <c r="L2159" s="241"/>
      <c r="M2159" s="242"/>
      <c r="N2159" s="243"/>
      <c r="O2159" s="243"/>
      <c r="P2159" s="243"/>
      <c r="Q2159" s="243"/>
      <c r="R2159" s="243"/>
      <c r="S2159" s="243"/>
      <c r="T2159" s="244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45" t="s">
        <v>186</v>
      </c>
      <c r="AU2159" s="245" t="s">
        <v>78</v>
      </c>
      <c r="AV2159" s="14" t="s">
        <v>78</v>
      </c>
      <c r="AW2159" s="14" t="s">
        <v>188</v>
      </c>
      <c r="AX2159" s="14" t="s">
        <v>68</v>
      </c>
      <c r="AY2159" s="245" t="s">
        <v>175</v>
      </c>
    </row>
    <row r="2160" s="15" customFormat="1">
      <c r="A2160" s="15"/>
      <c r="B2160" s="246"/>
      <c r="C2160" s="247"/>
      <c r="D2160" s="226" t="s">
        <v>186</v>
      </c>
      <c r="E2160" s="248" t="s">
        <v>19</v>
      </c>
      <c r="F2160" s="249" t="s">
        <v>191</v>
      </c>
      <c r="G2160" s="247"/>
      <c r="H2160" s="250">
        <v>1</v>
      </c>
      <c r="I2160" s="251"/>
      <c r="J2160" s="247"/>
      <c r="K2160" s="247"/>
      <c r="L2160" s="252"/>
      <c r="M2160" s="253"/>
      <c r="N2160" s="254"/>
      <c r="O2160" s="254"/>
      <c r="P2160" s="254"/>
      <c r="Q2160" s="254"/>
      <c r="R2160" s="254"/>
      <c r="S2160" s="254"/>
      <c r="T2160" s="255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56" t="s">
        <v>186</v>
      </c>
      <c r="AU2160" s="256" t="s">
        <v>78</v>
      </c>
      <c r="AV2160" s="15" t="s">
        <v>182</v>
      </c>
      <c r="AW2160" s="15" t="s">
        <v>188</v>
      </c>
      <c r="AX2160" s="15" t="s">
        <v>76</v>
      </c>
      <c r="AY2160" s="256" t="s">
        <v>175</v>
      </c>
    </row>
    <row r="2161" s="2" customFormat="1" ht="37.8" customHeight="1">
      <c r="A2161" s="40"/>
      <c r="B2161" s="41"/>
      <c r="C2161" s="206" t="s">
        <v>2241</v>
      </c>
      <c r="D2161" s="206" t="s">
        <v>177</v>
      </c>
      <c r="E2161" s="207" t="s">
        <v>2242</v>
      </c>
      <c r="F2161" s="208" t="s">
        <v>2243</v>
      </c>
      <c r="G2161" s="209" t="s">
        <v>391</v>
      </c>
      <c r="H2161" s="210">
        <v>1</v>
      </c>
      <c r="I2161" s="211"/>
      <c r="J2161" s="212">
        <f>ROUND(I2161*H2161,2)</f>
        <v>0</v>
      </c>
      <c r="K2161" s="208" t="s">
        <v>19</v>
      </c>
      <c r="L2161" s="46"/>
      <c r="M2161" s="213" t="s">
        <v>19</v>
      </c>
      <c r="N2161" s="214" t="s">
        <v>39</v>
      </c>
      <c r="O2161" s="86"/>
      <c r="P2161" s="215">
        <f>O2161*H2161</f>
        <v>0</v>
      </c>
      <c r="Q2161" s="215">
        <v>0</v>
      </c>
      <c r="R2161" s="215">
        <f>Q2161*H2161</f>
        <v>0</v>
      </c>
      <c r="S2161" s="215">
        <v>0</v>
      </c>
      <c r="T2161" s="216">
        <f>S2161*H2161</f>
        <v>0</v>
      </c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R2161" s="217" t="s">
        <v>182</v>
      </c>
      <c r="AT2161" s="217" t="s">
        <v>177</v>
      </c>
      <c r="AU2161" s="217" t="s">
        <v>78</v>
      </c>
      <c r="AY2161" s="19" t="s">
        <v>175</v>
      </c>
      <c r="BE2161" s="218">
        <f>IF(N2161="základní",J2161,0)</f>
        <v>0</v>
      </c>
      <c r="BF2161" s="218">
        <f>IF(N2161="snížená",J2161,0)</f>
        <v>0</v>
      </c>
      <c r="BG2161" s="218">
        <f>IF(N2161="zákl. přenesená",J2161,0)</f>
        <v>0</v>
      </c>
      <c r="BH2161" s="218">
        <f>IF(N2161="sníž. přenesená",J2161,0)</f>
        <v>0</v>
      </c>
      <c r="BI2161" s="218">
        <f>IF(N2161="nulová",J2161,0)</f>
        <v>0</v>
      </c>
      <c r="BJ2161" s="19" t="s">
        <v>76</v>
      </c>
      <c r="BK2161" s="218">
        <f>ROUND(I2161*H2161,2)</f>
        <v>0</v>
      </c>
      <c r="BL2161" s="19" t="s">
        <v>182</v>
      </c>
      <c r="BM2161" s="217" t="s">
        <v>2244</v>
      </c>
    </row>
    <row r="2162" s="13" customFormat="1">
      <c r="A2162" s="13"/>
      <c r="B2162" s="224"/>
      <c r="C2162" s="225"/>
      <c r="D2162" s="226" t="s">
        <v>186</v>
      </c>
      <c r="E2162" s="227" t="s">
        <v>19</v>
      </c>
      <c r="F2162" s="228" t="s">
        <v>2194</v>
      </c>
      <c r="G2162" s="225"/>
      <c r="H2162" s="227" t="s">
        <v>19</v>
      </c>
      <c r="I2162" s="229"/>
      <c r="J2162" s="225"/>
      <c r="K2162" s="225"/>
      <c r="L2162" s="230"/>
      <c r="M2162" s="231"/>
      <c r="N2162" s="232"/>
      <c r="O2162" s="232"/>
      <c r="P2162" s="232"/>
      <c r="Q2162" s="232"/>
      <c r="R2162" s="232"/>
      <c r="S2162" s="232"/>
      <c r="T2162" s="23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34" t="s">
        <v>186</v>
      </c>
      <c r="AU2162" s="234" t="s">
        <v>78</v>
      </c>
      <c r="AV2162" s="13" t="s">
        <v>76</v>
      </c>
      <c r="AW2162" s="13" t="s">
        <v>188</v>
      </c>
      <c r="AX2162" s="13" t="s">
        <v>68</v>
      </c>
      <c r="AY2162" s="234" t="s">
        <v>175</v>
      </c>
    </row>
    <row r="2163" s="13" customFormat="1">
      <c r="A2163" s="13"/>
      <c r="B2163" s="224"/>
      <c r="C2163" s="225"/>
      <c r="D2163" s="226" t="s">
        <v>186</v>
      </c>
      <c r="E2163" s="227" t="s">
        <v>19</v>
      </c>
      <c r="F2163" s="228" t="s">
        <v>2187</v>
      </c>
      <c r="G2163" s="225"/>
      <c r="H2163" s="227" t="s">
        <v>19</v>
      </c>
      <c r="I2163" s="229"/>
      <c r="J2163" s="225"/>
      <c r="K2163" s="225"/>
      <c r="L2163" s="230"/>
      <c r="M2163" s="231"/>
      <c r="N2163" s="232"/>
      <c r="O2163" s="232"/>
      <c r="P2163" s="232"/>
      <c r="Q2163" s="232"/>
      <c r="R2163" s="232"/>
      <c r="S2163" s="232"/>
      <c r="T2163" s="23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34" t="s">
        <v>186</v>
      </c>
      <c r="AU2163" s="234" t="s">
        <v>78</v>
      </c>
      <c r="AV2163" s="13" t="s">
        <v>76</v>
      </c>
      <c r="AW2163" s="13" t="s">
        <v>188</v>
      </c>
      <c r="AX2163" s="13" t="s">
        <v>68</v>
      </c>
      <c r="AY2163" s="234" t="s">
        <v>175</v>
      </c>
    </row>
    <row r="2164" s="13" customFormat="1">
      <c r="A2164" s="13"/>
      <c r="B2164" s="224"/>
      <c r="C2164" s="225"/>
      <c r="D2164" s="226" t="s">
        <v>186</v>
      </c>
      <c r="E2164" s="227" t="s">
        <v>19</v>
      </c>
      <c r="F2164" s="228" t="s">
        <v>2203</v>
      </c>
      <c r="G2164" s="225"/>
      <c r="H2164" s="227" t="s">
        <v>19</v>
      </c>
      <c r="I2164" s="229"/>
      <c r="J2164" s="225"/>
      <c r="K2164" s="225"/>
      <c r="L2164" s="230"/>
      <c r="M2164" s="231"/>
      <c r="N2164" s="232"/>
      <c r="O2164" s="232"/>
      <c r="P2164" s="232"/>
      <c r="Q2164" s="232"/>
      <c r="R2164" s="232"/>
      <c r="S2164" s="232"/>
      <c r="T2164" s="23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34" t="s">
        <v>186</v>
      </c>
      <c r="AU2164" s="234" t="s">
        <v>78</v>
      </c>
      <c r="AV2164" s="13" t="s">
        <v>76</v>
      </c>
      <c r="AW2164" s="13" t="s">
        <v>188</v>
      </c>
      <c r="AX2164" s="13" t="s">
        <v>68</v>
      </c>
      <c r="AY2164" s="234" t="s">
        <v>175</v>
      </c>
    </row>
    <row r="2165" s="13" customFormat="1">
      <c r="A2165" s="13"/>
      <c r="B2165" s="224"/>
      <c r="C2165" s="225"/>
      <c r="D2165" s="226" t="s">
        <v>186</v>
      </c>
      <c r="E2165" s="227" t="s">
        <v>19</v>
      </c>
      <c r="F2165" s="228" t="s">
        <v>189</v>
      </c>
      <c r="G2165" s="225"/>
      <c r="H2165" s="227" t="s">
        <v>19</v>
      </c>
      <c r="I2165" s="229"/>
      <c r="J2165" s="225"/>
      <c r="K2165" s="225"/>
      <c r="L2165" s="230"/>
      <c r="M2165" s="231"/>
      <c r="N2165" s="232"/>
      <c r="O2165" s="232"/>
      <c r="P2165" s="232"/>
      <c r="Q2165" s="232"/>
      <c r="R2165" s="232"/>
      <c r="S2165" s="232"/>
      <c r="T2165" s="23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34" t="s">
        <v>186</v>
      </c>
      <c r="AU2165" s="234" t="s">
        <v>78</v>
      </c>
      <c r="AV2165" s="13" t="s">
        <v>76</v>
      </c>
      <c r="AW2165" s="13" t="s">
        <v>188</v>
      </c>
      <c r="AX2165" s="13" t="s">
        <v>68</v>
      </c>
      <c r="AY2165" s="234" t="s">
        <v>175</v>
      </c>
    </row>
    <row r="2166" s="14" customFormat="1">
      <c r="A2166" s="14"/>
      <c r="B2166" s="235"/>
      <c r="C2166" s="236"/>
      <c r="D2166" s="226" t="s">
        <v>186</v>
      </c>
      <c r="E2166" s="237" t="s">
        <v>19</v>
      </c>
      <c r="F2166" s="238" t="s">
        <v>76</v>
      </c>
      <c r="G2166" s="236"/>
      <c r="H2166" s="239">
        <v>1</v>
      </c>
      <c r="I2166" s="240"/>
      <c r="J2166" s="236"/>
      <c r="K2166" s="236"/>
      <c r="L2166" s="241"/>
      <c r="M2166" s="242"/>
      <c r="N2166" s="243"/>
      <c r="O2166" s="243"/>
      <c r="P2166" s="243"/>
      <c r="Q2166" s="243"/>
      <c r="R2166" s="243"/>
      <c r="S2166" s="243"/>
      <c r="T2166" s="24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45" t="s">
        <v>186</v>
      </c>
      <c r="AU2166" s="245" t="s">
        <v>78</v>
      </c>
      <c r="AV2166" s="14" t="s">
        <v>78</v>
      </c>
      <c r="AW2166" s="14" t="s">
        <v>188</v>
      </c>
      <c r="AX2166" s="14" t="s">
        <v>68</v>
      </c>
      <c r="AY2166" s="245" t="s">
        <v>175</v>
      </c>
    </row>
    <row r="2167" s="15" customFormat="1">
      <c r="A2167" s="15"/>
      <c r="B2167" s="246"/>
      <c r="C2167" s="247"/>
      <c r="D2167" s="226" t="s">
        <v>186</v>
      </c>
      <c r="E2167" s="248" t="s">
        <v>19</v>
      </c>
      <c r="F2167" s="249" t="s">
        <v>191</v>
      </c>
      <c r="G2167" s="247"/>
      <c r="H2167" s="250">
        <v>1</v>
      </c>
      <c r="I2167" s="251"/>
      <c r="J2167" s="247"/>
      <c r="K2167" s="247"/>
      <c r="L2167" s="252"/>
      <c r="M2167" s="253"/>
      <c r="N2167" s="254"/>
      <c r="O2167" s="254"/>
      <c r="P2167" s="254"/>
      <c r="Q2167" s="254"/>
      <c r="R2167" s="254"/>
      <c r="S2167" s="254"/>
      <c r="T2167" s="255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T2167" s="256" t="s">
        <v>186</v>
      </c>
      <c r="AU2167" s="256" t="s">
        <v>78</v>
      </c>
      <c r="AV2167" s="15" t="s">
        <v>182</v>
      </c>
      <c r="AW2167" s="15" t="s">
        <v>188</v>
      </c>
      <c r="AX2167" s="15" t="s">
        <v>76</v>
      </c>
      <c r="AY2167" s="256" t="s">
        <v>175</v>
      </c>
    </row>
    <row r="2168" s="2" customFormat="1" ht="37.8" customHeight="1">
      <c r="A2168" s="40"/>
      <c r="B2168" s="41"/>
      <c r="C2168" s="206" t="s">
        <v>2245</v>
      </c>
      <c r="D2168" s="206" t="s">
        <v>177</v>
      </c>
      <c r="E2168" s="207" t="s">
        <v>2246</v>
      </c>
      <c r="F2168" s="208" t="s">
        <v>2247</v>
      </c>
      <c r="G2168" s="209" t="s">
        <v>391</v>
      </c>
      <c r="H2168" s="210">
        <v>1</v>
      </c>
      <c r="I2168" s="211"/>
      <c r="J2168" s="212">
        <f>ROUND(I2168*H2168,2)</f>
        <v>0</v>
      </c>
      <c r="K2168" s="208" t="s">
        <v>19</v>
      </c>
      <c r="L2168" s="46"/>
      <c r="M2168" s="213" t="s">
        <v>19</v>
      </c>
      <c r="N2168" s="214" t="s">
        <v>39</v>
      </c>
      <c r="O2168" s="86"/>
      <c r="P2168" s="215">
        <f>O2168*H2168</f>
        <v>0</v>
      </c>
      <c r="Q2168" s="215">
        <v>0</v>
      </c>
      <c r="R2168" s="215">
        <f>Q2168*H2168</f>
        <v>0</v>
      </c>
      <c r="S2168" s="215">
        <v>0</v>
      </c>
      <c r="T2168" s="216">
        <f>S2168*H2168</f>
        <v>0</v>
      </c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R2168" s="217" t="s">
        <v>182</v>
      </c>
      <c r="AT2168" s="217" t="s">
        <v>177</v>
      </c>
      <c r="AU2168" s="217" t="s">
        <v>78</v>
      </c>
      <c r="AY2168" s="19" t="s">
        <v>175</v>
      </c>
      <c r="BE2168" s="218">
        <f>IF(N2168="základní",J2168,0)</f>
        <v>0</v>
      </c>
      <c r="BF2168" s="218">
        <f>IF(N2168="snížená",J2168,0)</f>
        <v>0</v>
      </c>
      <c r="BG2168" s="218">
        <f>IF(N2168="zákl. přenesená",J2168,0)</f>
        <v>0</v>
      </c>
      <c r="BH2168" s="218">
        <f>IF(N2168="sníž. přenesená",J2168,0)</f>
        <v>0</v>
      </c>
      <c r="BI2168" s="218">
        <f>IF(N2168="nulová",J2168,0)</f>
        <v>0</v>
      </c>
      <c r="BJ2168" s="19" t="s">
        <v>76</v>
      </c>
      <c r="BK2168" s="218">
        <f>ROUND(I2168*H2168,2)</f>
        <v>0</v>
      </c>
      <c r="BL2168" s="19" t="s">
        <v>182</v>
      </c>
      <c r="BM2168" s="217" t="s">
        <v>2248</v>
      </c>
    </row>
    <row r="2169" s="13" customFormat="1">
      <c r="A2169" s="13"/>
      <c r="B2169" s="224"/>
      <c r="C2169" s="225"/>
      <c r="D2169" s="226" t="s">
        <v>186</v>
      </c>
      <c r="E2169" s="227" t="s">
        <v>19</v>
      </c>
      <c r="F2169" s="228" t="s">
        <v>2194</v>
      </c>
      <c r="G2169" s="225"/>
      <c r="H2169" s="227" t="s">
        <v>19</v>
      </c>
      <c r="I2169" s="229"/>
      <c r="J2169" s="225"/>
      <c r="K2169" s="225"/>
      <c r="L2169" s="230"/>
      <c r="M2169" s="231"/>
      <c r="N2169" s="232"/>
      <c r="O2169" s="232"/>
      <c r="P2169" s="232"/>
      <c r="Q2169" s="232"/>
      <c r="R2169" s="232"/>
      <c r="S2169" s="232"/>
      <c r="T2169" s="23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34" t="s">
        <v>186</v>
      </c>
      <c r="AU2169" s="234" t="s">
        <v>78</v>
      </c>
      <c r="AV2169" s="13" t="s">
        <v>76</v>
      </c>
      <c r="AW2169" s="13" t="s">
        <v>188</v>
      </c>
      <c r="AX2169" s="13" t="s">
        <v>68</v>
      </c>
      <c r="AY2169" s="234" t="s">
        <v>175</v>
      </c>
    </row>
    <row r="2170" s="13" customFormat="1">
      <c r="A2170" s="13"/>
      <c r="B2170" s="224"/>
      <c r="C2170" s="225"/>
      <c r="D2170" s="226" t="s">
        <v>186</v>
      </c>
      <c r="E2170" s="227" t="s">
        <v>19</v>
      </c>
      <c r="F2170" s="228" t="s">
        <v>2187</v>
      </c>
      <c r="G2170" s="225"/>
      <c r="H2170" s="227" t="s">
        <v>19</v>
      </c>
      <c r="I2170" s="229"/>
      <c r="J2170" s="225"/>
      <c r="K2170" s="225"/>
      <c r="L2170" s="230"/>
      <c r="M2170" s="231"/>
      <c r="N2170" s="232"/>
      <c r="O2170" s="232"/>
      <c r="P2170" s="232"/>
      <c r="Q2170" s="232"/>
      <c r="R2170" s="232"/>
      <c r="S2170" s="232"/>
      <c r="T2170" s="23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34" t="s">
        <v>186</v>
      </c>
      <c r="AU2170" s="234" t="s">
        <v>78</v>
      </c>
      <c r="AV2170" s="13" t="s">
        <v>76</v>
      </c>
      <c r="AW2170" s="13" t="s">
        <v>188</v>
      </c>
      <c r="AX2170" s="13" t="s">
        <v>68</v>
      </c>
      <c r="AY2170" s="234" t="s">
        <v>175</v>
      </c>
    </row>
    <row r="2171" s="13" customFormat="1">
      <c r="A2171" s="13"/>
      <c r="B2171" s="224"/>
      <c r="C2171" s="225"/>
      <c r="D2171" s="226" t="s">
        <v>186</v>
      </c>
      <c r="E2171" s="227" t="s">
        <v>19</v>
      </c>
      <c r="F2171" s="228" t="s">
        <v>2203</v>
      </c>
      <c r="G2171" s="225"/>
      <c r="H2171" s="227" t="s">
        <v>19</v>
      </c>
      <c r="I2171" s="229"/>
      <c r="J2171" s="225"/>
      <c r="K2171" s="225"/>
      <c r="L2171" s="230"/>
      <c r="M2171" s="231"/>
      <c r="N2171" s="232"/>
      <c r="O2171" s="232"/>
      <c r="P2171" s="232"/>
      <c r="Q2171" s="232"/>
      <c r="R2171" s="232"/>
      <c r="S2171" s="232"/>
      <c r="T2171" s="23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34" t="s">
        <v>186</v>
      </c>
      <c r="AU2171" s="234" t="s">
        <v>78</v>
      </c>
      <c r="AV2171" s="13" t="s">
        <v>76</v>
      </c>
      <c r="AW2171" s="13" t="s">
        <v>188</v>
      </c>
      <c r="AX2171" s="13" t="s">
        <v>68</v>
      </c>
      <c r="AY2171" s="234" t="s">
        <v>175</v>
      </c>
    </row>
    <row r="2172" s="13" customFormat="1">
      <c r="A2172" s="13"/>
      <c r="B2172" s="224"/>
      <c r="C2172" s="225"/>
      <c r="D2172" s="226" t="s">
        <v>186</v>
      </c>
      <c r="E2172" s="227" t="s">
        <v>19</v>
      </c>
      <c r="F2172" s="228" t="s">
        <v>189</v>
      </c>
      <c r="G2172" s="225"/>
      <c r="H2172" s="227" t="s">
        <v>19</v>
      </c>
      <c r="I2172" s="229"/>
      <c r="J2172" s="225"/>
      <c r="K2172" s="225"/>
      <c r="L2172" s="230"/>
      <c r="M2172" s="231"/>
      <c r="N2172" s="232"/>
      <c r="O2172" s="232"/>
      <c r="P2172" s="232"/>
      <c r="Q2172" s="232"/>
      <c r="R2172" s="232"/>
      <c r="S2172" s="232"/>
      <c r="T2172" s="23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34" t="s">
        <v>186</v>
      </c>
      <c r="AU2172" s="234" t="s">
        <v>78</v>
      </c>
      <c r="AV2172" s="13" t="s">
        <v>76</v>
      </c>
      <c r="AW2172" s="13" t="s">
        <v>188</v>
      </c>
      <c r="AX2172" s="13" t="s">
        <v>68</v>
      </c>
      <c r="AY2172" s="234" t="s">
        <v>175</v>
      </c>
    </row>
    <row r="2173" s="14" customFormat="1">
      <c r="A2173" s="14"/>
      <c r="B2173" s="235"/>
      <c r="C2173" s="236"/>
      <c r="D2173" s="226" t="s">
        <v>186</v>
      </c>
      <c r="E2173" s="237" t="s">
        <v>19</v>
      </c>
      <c r="F2173" s="238" t="s">
        <v>76</v>
      </c>
      <c r="G2173" s="236"/>
      <c r="H2173" s="239">
        <v>1</v>
      </c>
      <c r="I2173" s="240"/>
      <c r="J2173" s="236"/>
      <c r="K2173" s="236"/>
      <c r="L2173" s="241"/>
      <c r="M2173" s="242"/>
      <c r="N2173" s="243"/>
      <c r="O2173" s="243"/>
      <c r="P2173" s="243"/>
      <c r="Q2173" s="243"/>
      <c r="R2173" s="243"/>
      <c r="S2173" s="243"/>
      <c r="T2173" s="24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45" t="s">
        <v>186</v>
      </c>
      <c r="AU2173" s="245" t="s">
        <v>78</v>
      </c>
      <c r="AV2173" s="14" t="s">
        <v>78</v>
      </c>
      <c r="AW2173" s="14" t="s">
        <v>188</v>
      </c>
      <c r="AX2173" s="14" t="s">
        <v>68</v>
      </c>
      <c r="AY2173" s="245" t="s">
        <v>175</v>
      </c>
    </row>
    <row r="2174" s="15" customFormat="1">
      <c r="A2174" s="15"/>
      <c r="B2174" s="246"/>
      <c r="C2174" s="247"/>
      <c r="D2174" s="226" t="s">
        <v>186</v>
      </c>
      <c r="E2174" s="248" t="s">
        <v>19</v>
      </c>
      <c r="F2174" s="249" t="s">
        <v>191</v>
      </c>
      <c r="G2174" s="247"/>
      <c r="H2174" s="250">
        <v>1</v>
      </c>
      <c r="I2174" s="251"/>
      <c r="J2174" s="247"/>
      <c r="K2174" s="247"/>
      <c r="L2174" s="252"/>
      <c r="M2174" s="253"/>
      <c r="N2174" s="254"/>
      <c r="O2174" s="254"/>
      <c r="P2174" s="254"/>
      <c r="Q2174" s="254"/>
      <c r="R2174" s="254"/>
      <c r="S2174" s="254"/>
      <c r="T2174" s="255"/>
      <c r="U2174" s="15"/>
      <c r="V2174" s="15"/>
      <c r="W2174" s="15"/>
      <c r="X2174" s="15"/>
      <c r="Y2174" s="15"/>
      <c r="Z2174" s="15"/>
      <c r="AA2174" s="15"/>
      <c r="AB2174" s="15"/>
      <c r="AC2174" s="15"/>
      <c r="AD2174" s="15"/>
      <c r="AE2174" s="15"/>
      <c r="AT2174" s="256" t="s">
        <v>186</v>
      </c>
      <c r="AU2174" s="256" t="s">
        <v>78</v>
      </c>
      <c r="AV2174" s="15" t="s">
        <v>182</v>
      </c>
      <c r="AW2174" s="15" t="s">
        <v>188</v>
      </c>
      <c r="AX2174" s="15" t="s">
        <v>76</v>
      </c>
      <c r="AY2174" s="256" t="s">
        <v>175</v>
      </c>
    </row>
    <row r="2175" s="2" customFormat="1" ht="37.8" customHeight="1">
      <c r="A2175" s="40"/>
      <c r="B2175" s="41"/>
      <c r="C2175" s="206" t="s">
        <v>2249</v>
      </c>
      <c r="D2175" s="206" t="s">
        <v>177</v>
      </c>
      <c r="E2175" s="207" t="s">
        <v>2250</v>
      </c>
      <c r="F2175" s="208" t="s">
        <v>2251</v>
      </c>
      <c r="G2175" s="209" t="s">
        <v>391</v>
      </c>
      <c r="H2175" s="210">
        <v>1</v>
      </c>
      <c r="I2175" s="211"/>
      <c r="J2175" s="212">
        <f>ROUND(I2175*H2175,2)</f>
        <v>0</v>
      </c>
      <c r="K2175" s="208" t="s">
        <v>19</v>
      </c>
      <c r="L2175" s="46"/>
      <c r="M2175" s="213" t="s">
        <v>19</v>
      </c>
      <c r="N2175" s="214" t="s">
        <v>39</v>
      </c>
      <c r="O2175" s="86"/>
      <c r="P2175" s="215">
        <f>O2175*H2175</f>
        <v>0</v>
      </c>
      <c r="Q2175" s="215">
        <v>0</v>
      </c>
      <c r="R2175" s="215">
        <f>Q2175*H2175</f>
        <v>0</v>
      </c>
      <c r="S2175" s="215">
        <v>0</v>
      </c>
      <c r="T2175" s="216">
        <f>S2175*H2175</f>
        <v>0</v>
      </c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R2175" s="217" t="s">
        <v>182</v>
      </c>
      <c r="AT2175" s="217" t="s">
        <v>177</v>
      </c>
      <c r="AU2175" s="217" t="s">
        <v>78</v>
      </c>
      <c r="AY2175" s="19" t="s">
        <v>175</v>
      </c>
      <c r="BE2175" s="218">
        <f>IF(N2175="základní",J2175,0)</f>
        <v>0</v>
      </c>
      <c r="BF2175" s="218">
        <f>IF(N2175="snížená",J2175,0)</f>
        <v>0</v>
      </c>
      <c r="BG2175" s="218">
        <f>IF(N2175="zákl. přenesená",J2175,0)</f>
        <v>0</v>
      </c>
      <c r="BH2175" s="218">
        <f>IF(N2175="sníž. přenesená",J2175,0)</f>
        <v>0</v>
      </c>
      <c r="BI2175" s="218">
        <f>IF(N2175="nulová",J2175,0)</f>
        <v>0</v>
      </c>
      <c r="BJ2175" s="19" t="s">
        <v>76</v>
      </c>
      <c r="BK2175" s="218">
        <f>ROUND(I2175*H2175,2)</f>
        <v>0</v>
      </c>
      <c r="BL2175" s="19" t="s">
        <v>182</v>
      </c>
      <c r="BM2175" s="217" t="s">
        <v>2252</v>
      </c>
    </row>
    <row r="2176" s="13" customFormat="1">
      <c r="A2176" s="13"/>
      <c r="B2176" s="224"/>
      <c r="C2176" s="225"/>
      <c r="D2176" s="226" t="s">
        <v>186</v>
      </c>
      <c r="E2176" s="227" t="s">
        <v>19</v>
      </c>
      <c r="F2176" s="228" t="s">
        <v>2194</v>
      </c>
      <c r="G2176" s="225"/>
      <c r="H2176" s="227" t="s">
        <v>19</v>
      </c>
      <c r="I2176" s="229"/>
      <c r="J2176" s="225"/>
      <c r="K2176" s="225"/>
      <c r="L2176" s="230"/>
      <c r="M2176" s="231"/>
      <c r="N2176" s="232"/>
      <c r="O2176" s="232"/>
      <c r="P2176" s="232"/>
      <c r="Q2176" s="232"/>
      <c r="R2176" s="232"/>
      <c r="S2176" s="232"/>
      <c r="T2176" s="23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34" t="s">
        <v>186</v>
      </c>
      <c r="AU2176" s="234" t="s">
        <v>78</v>
      </c>
      <c r="AV2176" s="13" t="s">
        <v>76</v>
      </c>
      <c r="AW2176" s="13" t="s">
        <v>188</v>
      </c>
      <c r="AX2176" s="13" t="s">
        <v>68</v>
      </c>
      <c r="AY2176" s="234" t="s">
        <v>175</v>
      </c>
    </row>
    <row r="2177" s="13" customFormat="1">
      <c r="A2177" s="13"/>
      <c r="B2177" s="224"/>
      <c r="C2177" s="225"/>
      <c r="D2177" s="226" t="s">
        <v>186</v>
      </c>
      <c r="E2177" s="227" t="s">
        <v>19</v>
      </c>
      <c r="F2177" s="228" t="s">
        <v>2187</v>
      </c>
      <c r="G2177" s="225"/>
      <c r="H2177" s="227" t="s">
        <v>19</v>
      </c>
      <c r="I2177" s="229"/>
      <c r="J2177" s="225"/>
      <c r="K2177" s="225"/>
      <c r="L2177" s="230"/>
      <c r="M2177" s="231"/>
      <c r="N2177" s="232"/>
      <c r="O2177" s="232"/>
      <c r="P2177" s="232"/>
      <c r="Q2177" s="232"/>
      <c r="R2177" s="232"/>
      <c r="S2177" s="232"/>
      <c r="T2177" s="23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34" t="s">
        <v>186</v>
      </c>
      <c r="AU2177" s="234" t="s">
        <v>78</v>
      </c>
      <c r="AV2177" s="13" t="s">
        <v>76</v>
      </c>
      <c r="AW2177" s="13" t="s">
        <v>188</v>
      </c>
      <c r="AX2177" s="13" t="s">
        <v>68</v>
      </c>
      <c r="AY2177" s="234" t="s">
        <v>175</v>
      </c>
    </row>
    <row r="2178" s="13" customFormat="1">
      <c r="A2178" s="13"/>
      <c r="B2178" s="224"/>
      <c r="C2178" s="225"/>
      <c r="D2178" s="226" t="s">
        <v>186</v>
      </c>
      <c r="E2178" s="227" t="s">
        <v>19</v>
      </c>
      <c r="F2178" s="228" t="s">
        <v>2203</v>
      </c>
      <c r="G2178" s="225"/>
      <c r="H2178" s="227" t="s">
        <v>19</v>
      </c>
      <c r="I2178" s="229"/>
      <c r="J2178" s="225"/>
      <c r="K2178" s="225"/>
      <c r="L2178" s="230"/>
      <c r="M2178" s="231"/>
      <c r="N2178" s="232"/>
      <c r="O2178" s="232"/>
      <c r="P2178" s="232"/>
      <c r="Q2178" s="232"/>
      <c r="R2178" s="232"/>
      <c r="S2178" s="232"/>
      <c r="T2178" s="23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34" t="s">
        <v>186</v>
      </c>
      <c r="AU2178" s="234" t="s">
        <v>78</v>
      </c>
      <c r="AV2178" s="13" t="s">
        <v>76</v>
      </c>
      <c r="AW2178" s="13" t="s">
        <v>188</v>
      </c>
      <c r="AX2178" s="13" t="s">
        <v>68</v>
      </c>
      <c r="AY2178" s="234" t="s">
        <v>175</v>
      </c>
    </row>
    <row r="2179" s="13" customFormat="1">
      <c r="A2179" s="13"/>
      <c r="B2179" s="224"/>
      <c r="C2179" s="225"/>
      <c r="D2179" s="226" t="s">
        <v>186</v>
      </c>
      <c r="E2179" s="227" t="s">
        <v>19</v>
      </c>
      <c r="F2179" s="228" t="s">
        <v>189</v>
      </c>
      <c r="G2179" s="225"/>
      <c r="H2179" s="227" t="s">
        <v>19</v>
      </c>
      <c r="I2179" s="229"/>
      <c r="J2179" s="225"/>
      <c r="K2179" s="225"/>
      <c r="L2179" s="230"/>
      <c r="M2179" s="231"/>
      <c r="N2179" s="232"/>
      <c r="O2179" s="232"/>
      <c r="P2179" s="232"/>
      <c r="Q2179" s="232"/>
      <c r="R2179" s="232"/>
      <c r="S2179" s="232"/>
      <c r="T2179" s="23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34" t="s">
        <v>186</v>
      </c>
      <c r="AU2179" s="234" t="s">
        <v>78</v>
      </c>
      <c r="AV2179" s="13" t="s">
        <v>76</v>
      </c>
      <c r="AW2179" s="13" t="s">
        <v>188</v>
      </c>
      <c r="AX2179" s="13" t="s">
        <v>68</v>
      </c>
      <c r="AY2179" s="234" t="s">
        <v>175</v>
      </c>
    </row>
    <row r="2180" s="14" customFormat="1">
      <c r="A2180" s="14"/>
      <c r="B2180" s="235"/>
      <c r="C2180" s="236"/>
      <c r="D2180" s="226" t="s">
        <v>186</v>
      </c>
      <c r="E2180" s="237" t="s">
        <v>19</v>
      </c>
      <c r="F2180" s="238" t="s">
        <v>76</v>
      </c>
      <c r="G2180" s="236"/>
      <c r="H2180" s="239">
        <v>1</v>
      </c>
      <c r="I2180" s="240"/>
      <c r="J2180" s="236"/>
      <c r="K2180" s="236"/>
      <c r="L2180" s="241"/>
      <c r="M2180" s="242"/>
      <c r="N2180" s="243"/>
      <c r="O2180" s="243"/>
      <c r="P2180" s="243"/>
      <c r="Q2180" s="243"/>
      <c r="R2180" s="243"/>
      <c r="S2180" s="243"/>
      <c r="T2180" s="24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45" t="s">
        <v>186</v>
      </c>
      <c r="AU2180" s="245" t="s">
        <v>78</v>
      </c>
      <c r="AV2180" s="14" t="s">
        <v>78</v>
      </c>
      <c r="AW2180" s="14" t="s">
        <v>188</v>
      </c>
      <c r="AX2180" s="14" t="s">
        <v>68</v>
      </c>
      <c r="AY2180" s="245" t="s">
        <v>175</v>
      </c>
    </row>
    <row r="2181" s="15" customFormat="1">
      <c r="A2181" s="15"/>
      <c r="B2181" s="246"/>
      <c r="C2181" s="247"/>
      <c r="D2181" s="226" t="s">
        <v>186</v>
      </c>
      <c r="E2181" s="248" t="s">
        <v>19</v>
      </c>
      <c r="F2181" s="249" t="s">
        <v>191</v>
      </c>
      <c r="G2181" s="247"/>
      <c r="H2181" s="250">
        <v>1</v>
      </c>
      <c r="I2181" s="251"/>
      <c r="J2181" s="247"/>
      <c r="K2181" s="247"/>
      <c r="L2181" s="252"/>
      <c r="M2181" s="253"/>
      <c r="N2181" s="254"/>
      <c r="O2181" s="254"/>
      <c r="P2181" s="254"/>
      <c r="Q2181" s="254"/>
      <c r="R2181" s="254"/>
      <c r="S2181" s="254"/>
      <c r="T2181" s="255"/>
      <c r="U2181" s="15"/>
      <c r="V2181" s="15"/>
      <c r="W2181" s="15"/>
      <c r="X2181" s="15"/>
      <c r="Y2181" s="15"/>
      <c r="Z2181" s="15"/>
      <c r="AA2181" s="15"/>
      <c r="AB2181" s="15"/>
      <c r="AC2181" s="15"/>
      <c r="AD2181" s="15"/>
      <c r="AE2181" s="15"/>
      <c r="AT2181" s="256" t="s">
        <v>186</v>
      </c>
      <c r="AU2181" s="256" t="s">
        <v>78</v>
      </c>
      <c r="AV2181" s="15" t="s">
        <v>182</v>
      </c>
      <c r="AW2181" s="15" t="s">
        <v>188</v>
      </c>
      <c r="AX2181" s="15" t="s">
        <v>76</v>
      </c>
      <c r="AY2181" s="256" t="s">
        <v>175</v>
      </c>
    </row>
    <row r="2182" s="2" customFormat="1" ht="37.8" customHeight="1">
      <c r="A2182" s="40"/>
      <c r="B2182" s="41"/>
      <c r="C2182" s="206" t="s">
        <v>2253</v>
      </c>
      <c r="D2182" s="206" t="s">
        <v>177</v>
      </c>
      <c r="E2182" s="207" t="s">
        <v>2254</v>
      </c>
      <c r="F2182" s="208" t="s">
        <v>2255</v>
      </c>
      <c r="G2182" s="209" t="s">
        <v>391</v>
      </c>
      <c r="H2182" s="210">
        <v>1</v>
      </c>
      <c r="I2182" s="211"/>
      <c r="J2182" s="212">
        <f>ROUND(I2182*H2182,2)</f>
        <v>0</v>
      </c>
      <c r="K2182" s="208" t="s">
        <v>19</v>
      </c>
      <c r="L2182" s="46"/>
      <c r="M2182" s="213" t="s">
        <v>19</v>
      </c>
      <c r="N2182" s="214" t="s">
        <v>39</v>
      </c>
      <c r="O2182" s="86"/>
      <c r="P2182" s="215">
        <f>O2182*H2182</f>
        <v>0</v>
      </c>
      <c r="Q2182" s="215">
        <v>0</v>
      </c>
      <c r="R2182" s="215">
        <f>Q2182*H2182</f>
        <v>0</v>
      </c>
      <c r="S2182" s="215">
        <v>0</v>
      </c>
      <c r="T2182" s="216">
        <f>S2182*H2182</f>
        <v>0</v>
      </c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R2182" s="217" t="s">
        <v>182</v>
      </c>
      <c r="AT2182" s="217" t="s">
        <v>177</v>
      </c>
      <c r="AU2182" s="217" t="s">
        <v>78</v>
      </c>
      <c r="AY2182" s="19" t="s">
        <v>175</v>
      </c>
      <c r="BE2182" s="218">
        <f>IF(N2182="základní",J2182,0)</f>
        <v>0</v>
      </c>
      <c r="BF2182" s="218">
        <f>IF(N2182="snížená",J2182,0)</f>
        <v>0</v>
      </c>
      <c r="BG2182" s="218">
        <f>IF(N2182="zákl. přenesená",J2182,0)</f>
        <v>0</v>
      </c>
      <c r="BH2182" s="218">
        <f>IF(N2182="sníž. přenesená",J2182,0)</f>
        <v>0</v>
      </c>
      <c r="BI2182" s="218">
        <f>IF(N2182="nulová",J2182,0)</f>
        <v>0</v>
      </c>
      <c r="BJ2182" s="19" t="s">
        <v>76</v>
      </c>
      <c r="BK2182" s="218">
        <f>ROUND(I2182*H2182,2)</f>
        <v>0</v>
      </c>
      <c r="BL2182" s="19" t="s">
        <v>182</v>
      </c>
      <c r="BM2182" s="217" t="s">
        <v>2256</v>
      </c>
    </row>
    <row r="2183" s="13" customFormat="1">
      <c r="A2183" s="13"/>
      <c r="B2183" s="224"/>
      <c r="C2183" s="225"/>
      <c r="D2183" s="226" t="s">
        <v>186</v>
      </c>
      <c r="E2183" s="227" t="s">
        <v>19</v>
      </c>
      <c r="F2183" s="228" t="s">
        <v>2194</v>
      </c>
      <c r="G2183" s="225"/>
      <c r="H2183" s="227" t="s">
        <v>19</v>
      </c>
      <c r="I2183" s="229"/>
      <c r="J2183" s="225"/>
      <c r="K2183" s="225"/>
      <c r="L2183" s="230"/>
      <c r="M2183" s="231"/>
      <c r="N2183" s="232"/>
      <c r="O2183" s="232"/>
      <c r="P2183" s="232"/>
      <c r="Q2183" s="232"/>
      <c r="R2183" s="232"/>
      <c r="S2183" s="232"/>
      <c r="T2183" s="23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34" t="s">
        <v>186</v>
      </c>
      <c r="AU2183" s="234" t="s">
        <v>78</v>
      </c>
      <c r="AV2183" s="13" t="s">
        <v>76</v>
      </c>
      <c r="AW2183" s="13" t="s">
        <v>188</v>
      </c>
      <c r="AX2183" s="13" t="s">
        <v>68</v>
      </c>
      <c r="AY2183" s="234" t="s">
        <v>175</v>
      </c>
    </row>
    <row r="2184" s="13" customFormat="1">
      <c r="A2184" s="13"/>
      <c r="B2184" s="224"/>
      <c r="C2184" s="225"/>
      <c r="D2184" s="226" t="s">
        <v>186</v>
      </c>
      <c r="E2184" s="227" t="s">
        <v>19</v>
      </c>
      <c r="F2184" s="228" t="s">
        <v>2187</v>
      </c>
      <c r="G2184" s="225"/>
      <c r="H2184" s="227" t="s">
        <v>19</v>
      </c>
      <c r="I2184" s="229"/>
      <c r="J2184" s="225"/>
      <c r="K2184" s="225"/>
      <c r="L2184" s="230"/>
      <c r="M2184" s="231"/>
      <c r="N2184" s="232"/>
      <c r="O2184" s="232"/>
      <c r="P2184" s="232"/>
      <c r="Q2184" s="232"/>
      <c r="R2184" s="232"/>
      <c r="S2184" s="232"/>
      <c r="T2184" s="23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34" t="s">
        <v>186</v>
      </c>
      <c r="AU2184" s="234" t="s">
        <v>78</v>
      </c>
      <c r="AV2184" s="13" t="s">
        <v>76</v>
      </c>
      <c r="AW2184" s="13" t="s">
        <v>188</v>
      </c>
      <c r="AX2184" s="13" t="s">
        <v>68</v>
      </c>
      <c r="AY2184" s="234" t="s">
        <v>175</v>
      </c>
    </row>
    <row r="2185" s="13" customFormat="1">
      <c r="A2185" s="13"/>
      <c r="B2185" s="224"/>
      <c r="C2185" s="225"/>
      <c r="D2185" s="226" t="s">
        <v>186</v>
      </c>
      <c r="E2185" s="227" t="s">
        <v>19</v>
      </c>
      <c r="F2185" s="228" t="s">
        <v>2203</v>
      </c>
      <c r="G2185" s="225"/>
      <c r="H2185" s="227" t="s">
        <v>19</v>
      </c>
      <c r="I2185" s="229"/>
      <c r="J2185" s="225"/>
      <c r="K2185" s="225"/>
      <c r="L2185" s="230"/>
      <c r="M2185" s="231"/>
      <c r="N2185" s="232"/>
      <c r="O2185" s="232"/>
      <c r="P2185" s="232"/>
      <c r="Q2185" s="232"/>
      <c r="R2185" s="232"/>
      <c r="S2185" s="232"/>
      <c r="T2185" s="23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34" t="s">
        <v>186</v>
      </c>
      <c r="AU2185" s="234" t="s">
        <v>78</v>
      </c>
      <c r="AV2185" s="13" t="s">
        <v>76</v>
      </c>
      <c r="AW2185" s="13" t="s">
        <v>188</v>
      </c>
      <c r="AX2185" s="13" t="s">
        <v>68</v>
      </c>
      <c r="AY2185" s="234" t="s">
        <v>175</v>
      </c>
    </row>
    <row r="2186" s="13" customFormat="1">
      <c r="A2186" s="13"/>
      <c r="B2186" s="224"/>
      <c r="C2186" s="225"/>
      <c r="D2186" s="226" t="s">
        <v>186</v>
      </c>
      <c r="E2186" s="227" t="s">
        <v>19</v>
      </c>
      <c r="F2186" s="228" t="s">
        <v>2240</v>
      </c>
      <c r="G2186" s="225"/>
      <c r="H2186" s="227" t="s">
        <v>19</v>
      </c>
      <c r="I2186" s="229"/>
      <c r="J2186" s="225"/>
      <c r="K2186" s="225"/>
      <c r="L2186" s="230"/>
      <c r="M2186" s="231"/>
      <c r="N2186" s="232"/>
      <c r="O2186" s="232"/>
      <c r="P2186" s="232"/>
      <c r="Q2186" s="232"/>
      <c r="R2186" s="232"/>
      <c r="S2186" s="232"/>
      <c r="T2186" s="23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34" t="s">
        <v>186</v>
      </c>
      <c r="AU2186" s="234" t="s">
        <v>78</v>
      </c>
      <c r="AV2186" s="13" t="s">
        <v>76</v>
      </c>
      <c r="AW2186" s="13" t="s">
        <v>188</v>
      </c>
      <c r="AX2186" s="13" t="s">
        <v>68</v>
      </c>
      <c r="AY2186" s="234" t="s">
        <v>175</v>
      </c>
    </row>
    <row r="2187" s="13" customFormat="1">
      <c r="A2187" s="13"/>
      <c r="B2187" s="224"/>
      <c r="C2187" s="225"/>
      <c r="D2187" s="226" t="s">
        <v>186</v>
      </c>
      <c r="E2187" s="227" t="s">
        <v>19</v>
      </c>
      <c r="F2187" s="228" t="s">
        <v>189</v>
      </c>
      <c r="G2187" s="225"/>
      <c r="H2187" s="227" t="s">
        <v>19</v>
      </c>
      <c r="I2187" s="229"/>
      <c r="J2187" s="225"/>
      <c r="K2187" s="225"/>
      <c r="L2187" s="230"/>
      <c r="M2187" s="231"/>
      <c r="N2187" s="232"/>
      <c r="O2187" s="232"/>
      <c r="P2187" s="232"/>
      <c r="Q2187" s="232"/>
      <c r="R2187" s="232"/>
      <c r="S2187" s="232"/>
      <c r="T2187" s="23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34" t="s">
        <v>186</v>
      </c>
      <c r="AU2187" s="234" t="s">
        <v>78</v>
      </c>
      <c r="AV2187" s="13" t="s">
        <v>76</v>
      </c>
      <c r="AW2187" s="13" t="s">
        <v>188</v>
      </c>
      <c r="AX2187" s="13" t="s">
        <v>68</v>
      </c>
      <c r="AY2187" s="234" t="s">
        <v>175</v>
      </c>
    </row>
    <row r="2188" s="14" customFormat="1">
      <c r="A2188" s="14"/>
      <c r="B2188" s="235"/>
      <c r="C2188" s="236"/>
      <c r="D2188" s="226" t="s">
        <v>186</v>
      </c>
      <c r="E2188" s="237" t="s">
        <v>19</v>
      </c>
      <c r="F2188" s="238" t="s">
        <v>76</v>
      </c>
      <c r="G2188" s="236"/>
      <c r="H2188" s="239">
        <v>1</v>
      </c>
      <c r="I2188" s="240"/>
      <c r="J2188" s="236"/>
      <c r="K2188" s="236"/>
      <c r="L2188" s="241"/>
      <c r="M2188" s="242"/>
      <c r="N2188" s="243"/>
      <c r="O2188" s="243"/>
      <c r="P2188" s="243"/>
      <c r="Q2188" s="243"/>
      <c r="R2188" s="243"/>
      <c r="S2188" s="243"/>
      <c r="T2188" s="24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45" t="s">
        <v>186</v>
      </c>
      <c r="AU2188" s="245" t="s">
        <v>78</v>
      </c>
      <c r="AV2188" s="14" t="s">
        <v>78</v>
      </c>
      <c r="AW2188" s="14" t="s">
        <v>188</v>
      </c>
      <c r="AX2188" s="14" t="s">
        <v>68</v>
      </c>
      <c r="AY2188" s="245" t="s">
        <v>175</v>
      </c>
    </row>
    <row r="2189" s="15" customFormat="1">
      <c r="A2189" s="15"/>
      <c r="B2189" s="246"/>
      <c r="C2189" s="247"/>
      <c r="D2189" s="226" t="s">
        <v>186</v>
      </c>
      <c r="E2189" s="248" t="s">
        <v>19</v>
      </c>
      <c r="F2189" s="249" t="s">
        <v>191</v>
      </c>
      <c r="G2189" s="247"/>
      <c r="H2189" s="250">
        <v>1</v>
      </c>
      <c r="I2189" s="251"/>
      <c r="J2189" s="247"/>
      <c r="K2189" s="247"/>
      <c r="L2189" s="252"/>
      <c r="M2189" s="253"/>
      <c r="N2189" s="254"/>
      <c r="O2189" s="254"/>
      <c r="P2189" s="254"/>
      <c r="Q2189" s="254"/>
      <c r="R2189" s="254"/>
      <c r="S2189" s="254"/>
      <c r="T2189" s="255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T2189" s="256" t="s">
        <v>186</v>
      </c>
      <c r="AU2189" s="256" t="s">
        <v>78</v>
      </c>
      <c r="AV2189" s="15" t="s">
        <v>182</v>
      </c>
      <c r="AW2189" s="15" t="s">
        <v>188</v>
      </c>
      <c r="AX2189" s="15" t="s">
        <v>76</v>
      </c>
      <c r="AY2189" s="256" t="s">
        <v>175</v>
      </c>
    </row>
    <row r="2190" s="2" customFormat="1" ht="44.25" customHeight="1">
      <c r="A2190" s="40"/>
      <c r="B2190" s="41"/>
      <c r="C2190" s="206" t="s">
        <v>2257</v>
      </c>
      <c r="D2190" s="206" t="s">
        <v>177</v>
      </c>
      <c r="E2190" s="207" t="s">
        <v>2258</v>
      </c>
      <c r="F2190" s="208" t="s">
        <v>2259</v>
      </c>
      <c r="G2190" s="209" t="s">
        <v>391</v>
      </c>
      <c r="H2190" s="210">
        <v>1</v>
      </c>
      <c r="I2190" s="211"/>
      <c r="J2190" s="212">
        <f>ROUND(I2190*H2190,2)</f>
        <v>0</v>
      </c>
      <c r="K2190" s="208" t="s">
        <v>19</v>
      </c>
      <c r="L2190" s="46"/>
      <c r="M2190" s="213" t="s">
        <v>19</v>
      </c>
      <c r="N2190" s="214" t="s">
        <v>39</v>
      </c>
      <c r="O2190" s="86"/>
      <c r="P2190" s="215">
        <f>O2190*H2190</f>
        <v>0</v>
      </c>
      <c r="Q2190" s="215">
        <v>0</v>
      </c>
      <c r="R2190" s="215">
        <f>Q2190*H2190</f>
        <v>0</v>
      </c>
      <c r="S2190" s="215">
        <v>0</v>
      </c>
      <c r="T2190" s="216">
        <f>S2190*H2190</f>
        <v>0</v>
      </c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R2190" s="217" t="s">
        <v>182</v>
      </c>
      <c r="AT2190" s="217" t="s">
        <v>177</v>
      </c>
      <c r="AU2190" s="217" t="s">
        <v>78</v>
      </c>
      <c r="AY2190" s="19" t="s">
        <v>175</v>
      </c>
      <c r="BE2190" s="218">
        <f>IF(N2190="základní",J2190,0)</f>
        <v>0</v>
      </c>
      <c r="BF2190" s="218">
        <f>IF(N2190="snížená",J2190,0)</f>
        <v>0</v>
      </c>
      <c r="BG2190" s="218">
        <f>IF(N2190="zákl. přenesená",J2190,0)</f>
        <v>0</v>
      </c>
      <c r="BH2190" s="218">
        <f>IF(N2190="sníž. přenesená",J2190,0)</f>
        <v>0</v>
      </c>
      <c r="BI2190" s="218">
        <f>IF(N2190="nulová",J2190,0)</f>
        <v>0</v>
      </c>
      <c r="BJ2190" s="19" t="s">
        <v>76</v>
      </c>
      <c r="BK2190" s="218">
        <f>ROUND(I2190*H2190,2)</f>
        <v>0</v>
      </c>
      <c r="BL2190" s="19" t="s">
        <v>182</v>
      </c>
      <c r="BM2190" s="217" t="s">
        <v>2260</v>
      </c>
    </row>
    <row r="2191" s="13" customFormat="1">
      <c r="A2191" s="13"/>
      <c r="B2191" s="224"/>
      <c r="C2191" s="225"/>
      <c r="D2191" s="226" t="s">
        <v>186</v>
      </c>
      <c r="E2191" s="227" t="s">
        <v>19</v>
      </c>
      <c r="F2191" s="228" t="s">
        <v>2194</v>
      </c>
      <c r="G2191" s="225"/>
      <c r="H2191" s="227" t="s">
        <v>19</v>
      </c>
      <c r="I2191" s="229"/>
      <c r="J2191" s="225"/>
      <c r="K2191" s="225"/>
      <c r="L2191" s="230"/>
      <c r="M2191" s="231"/>
      <c r="N2191" s="232"/>
      <c r="O2191" s="232"/>
      <c r="P2191" s="232"/>
      <c r="Q2191" s="232"/>
      <c r="R2191" s="232"/>
      <c r="S2191" s="232"/>
      <c r="T2191" s="23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34" t="s">
        <v>186</v>
      </c>
      <c r="AU2191" s="234" t="s">
        <v>78</v>
      </c>
      <c r="AV2191" s="13" t="s">
        <v>76</v>
      </c>
      <c r="AW2191" s="13" t="s">
        <v>188</v>
      </c>
      <c r="AX2191" s="13" t="s">
        <v>68</v>
      </c>
      <c r="AY2191" s="234" t="s">
        <v>175</v>
      </c>
    </row>
    <row r="2192" s="13" customFormat="1">
      <c r="A2192" s="13"/>
      <c r="B2192" s="224"/>
      <c r="C2192" s="225"/>
      <c r="D2192" s="226" t="s">
        <v>186</v>
      </c>
      <c r="E2192" s="227" t="s">
        <v>19</v>
      </c>
      <c r="F2192" s="228" t="s">
        <v>2187</v>
      </c>
      <c r="G2192" s="225"/>
      <c r="H2192" s="227" t="s">
        <v>19</v>
      </c>
      <c r="I2192" s="229"/>
      <c r="J2192" s="225"/>
      <c r="K2192" s="225"/>
      <c r="L2192" s="230"/>
      <c r="M2192" s="231"/>
      <c r="N2192" s="232"/>
      <c r="O2192" s="232"/>
      <c r="P2192" s="232"/>
      <c r="Q2192" s="232"/>
      <c r="R2192" s="232"/>
      <c r="S2192" s="232"/>
      <c r="T2192" s="23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34" t="s">
        <v>186</v>
      </c>
      <c r="AU2192" s="234" t="s">
        <v>78</v>
      </c>
      <c r="AV2192" s="13" t="s">
        <v>76</v>
      </c>
      <c r="AW2192" s="13" t="s">
        <v>188</v>
      </c>
      <c r="AX2192" s="13" t="s">
        <v>68</v>
      </c>
      <c r="AY2192" s="234" t="s">
        <v>175</v>
      </c>
    </row>
    <row r="2193" s="13" customFormat="1">
      <c r="A2193" s="13"/>
      <c r="B2193" s="224"/>
      <c r="C2193" s="225"/>
      <c r="D2193" s="226" t="s">
        <v>186</v>
      </c>
      <c r="E2193" s="227" t="s">
        <v>19</v>
      </c>
      <c r="F2193" s="228" t="s">
        <v>2203</v>
      </c>
      <c r="G2193" s="225"/>
      <c r="H2193" s="227" t="s">
        <v>19</v>
      </c>
      <c r="I2193" s="229"/>
      <c r="J2193" s="225"/>
      <c r="K2193" s="225"/>
      <c r="L2193" s="230"/>
      <c r="M2193" s="231"/>
      <c r="N2193" s="232"/>
      <c r="O2193" s="232"/>
      <c r="P2193" s="232"/>
      <c r="Q2193" s="232"/>
      <c r="R2193" s="232"/>
      <c r="S2193" s="232"/>
      <c r="T2193" s="23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34" t="s">
        <v>186</v>
      </c>
      <c r="AU2193" s="234" t="s">
        <v>78</v>
      </c>
      <c r="AV2193" s="13" t="s">
        <v>76</v>
      </c>
      <c r="AW2193" s="13" t="s">
        <v>188</v>
      </c>
      <c r="AX2193" s="13" t="s">
        <v>68</v>
      </c>
      <c r="AY2193" s="234" t="s">
        <v>175</v>
      </c>
    </row>
    <row r="2194" s="13" customFormat="1">
      <c r="A2194" s="13"/>
      <c r="B2194" s="224"/>
      <c r="C2194" s="225"/>
      <c r="D2194" s="226" t="s">
        <v>186</v>
      </c>
      <c r="E2194" s="227" t="s">
        <v>19</v>
      </c>
      <c r="F2194" s="228" t="s">
        <v>2240</v>
      </c>
      <c r="G2194" s="225"/>
      <c r="H2194" s="227" t="s">
        <v>19</v>
      </c>
      <c r="I2194" s="229"/>
      <c r="J2194" s="225"/>
      <c r="K2194" s="225"/>
      <c r="L2194" s="230"/>
      <c r="M2194" s="231"/>
      <c r="N2194" s="232"/>
      <c r="O2194" s="232"/>
      <c r="P2194" s="232"/>
      <c r="Q2194" s="232"/>
      <c r="R2194" s="232"/>
      <c r="S2194" s="232"/>
      <c r="T2194" s="23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34" t="s">
        <v>186</v>
      </c>
      <c r="AU2194" s="234" t="s">
        <v>78</v>
      </c>
      <c r="AV2194" s="13" t="s">
        <v>76</v>
      </c>
      <c r="AW2194" s="13" t="s">
        <v>188</v>
      </c>
      <c r="AX2194" s="13" t="s">
        <v>68</v>
      </c>
      <c r="AY2194" s="234" t="s">
        <v>175</v>
      </c>
    </row>
    <row r="2195" s="13" customFormat="1">
      <c r="A2195" s="13"/>
      <c r="B2195" s="224"/>
      <c r="C2195" s="225"/>
      <c r="D2195" s="226" t="s">
        <v>186</v>
      </c>
      <c r="E2195" s="227" t="s">
        <v>19</v>
      </c>
      <c r="F2195" s="228" t="s">
        <v>189</v>
      </c>
      <c r="G2195" s="225"/>
      <c r="H2195" s="227" t="s">
        <v>19</v>
      </c>
      <c r="I2195" s="229"/>
      <c r="J2195" s="225"/>
      <c r="K2195" s="225"/>
      <c r="L2195" s="230"/>
      <c r="M2195" s="231"/>
      <c r="N2195" s="232"/>
      <c r="O2195" s="232"/>
      <c r="P2195" s="232"/>
      <c r="Q2195" s="232"/>
      <c r="R2195" s="232"/>
      <c r="S2195" s="232"/>
      <c r="T2195" s="23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34" t="s">
        <v>186</v>
      </c>
      <c r="AU2195" s="234" t="s">
        <v>78</v>
      </c>
      <c r="AV2195" s="13" t="s">
        <v>76</v>
      </c>
      <c r="AW2195" s="13" t="s">
        <v>188</v>
      </c>
      <c r="AX2195" s="13" t="s">
        <v>68</v>
      </c>
      <c r="AY2195" s="234" t="s">
        <v>175</v>
      </c>
    </row>
    <row r="2196" s="14" customFormat="1">
      <c r="A2196" s="14"/>
      <c r="B2196" s="235"/>
      <c r="C2196" s="236"/>
      <c r="D2196" s="226" t="s">
        <v>186</v>
      </c>
      <c r="E2196" s="237" t="s">
        <v>19</v>
      </c>
      <c r="F2196" s="238" t="s">
        <v>76</v>
      </c>
      <c r="G2196" s="236"/>
      <c r="H2196" s="239">
        <v>1</v>
      </c>
      <c r="I2196" s="240"/>
      <c r="J2196" s="236"/>
      <c r="K2196" s="236"/>
      <c r="L2196" s="241"/>
      <c r="M2196" s="242"/>
      <c r="N2196" s="243"/>
      <c r="O2196" s="243"/>
      <c r="P2196" s="243"/>
      <c r="Q2196" s="243"/>
      <c r="R2196" s="243"/>
      <c r="S2196" s="243"/>
      <c r="T2196" s="24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45" t="s">
        <v>186</v>
      </c>
      <c r="AU2196" s="245" t="s">
        <v>78</v>
      </c>
      <c r="AV2196" s="14" t="s">
        <v>78</v>
      </c>
      <c r="AW2196" s="14" t="s">
        <v>188</v>
      </c>
      <c r="AX2196" s="14" t="s">
        <v>68</v>
      </c>
      <c r="AY2196" s="245" t="s">
        <v>175</v>
      </c>
    </row>
    <row r="2197" s="15" customFormat="1">
      <c r="A2197" s="15"/>
      <c r="B2197" s="246"/>
      <c r="C2197" s="247"/>
      <c r="D2197" s="226" t="s">
        <v>186</v>
      </c>
      <c r="E2197" s="248" t="s">
        <v>19</v>
      </c>
      <c r="F2197" s="249" t="s">
        <v>191</v>
      </c>
      <c r="G2197" s="247"/>
      <c r="H2197" s="250">
        <v>1</v>
      </c>
      <c r="I2197" s="251"/>
      <c r="J2197" s="247"/>
      <c r="K2197" s="247"/>
      <c r="L2197" s="252"/>
      <c r="M2197" s="253"/>
      <c r="N2197" s="254"/>
      <c r="O2197" s="254"/>
      <c r="P2197" s="254"/>
      <c r="Q2197" s="254"/>
      <c r="R2197" s="254"/>
      <c r="S2197" s="254"/>
      <c r="T2197" s="255"/>
      <c r="U2197" s="15"/>
      <c r="V2197" s="15"/>
      <c r="W2197" s="15"/>
      <c r="X2197" s="15"/>
      <c r="Y2197" s="15"/>
      <c r="Z2197" s="15"/>
      <c r="AA2197" s="15"/>
      <c r="AB2197" s="15"/>
      <c r="AC2197" s="15"/>
      <c r="AD2197" s="15"/>
      <c r="AE2197" s="15"/>
      <c r="AT2197" s="256" t="s">
        <v>186</v>
      </c>
      <c r="AU2197" s="256" t="s">
        <v>78</v>
      </c>
      <c r="AV2197" s="15" t="s">
        <v>182</v>
      </c>
      <c r="AW2197" s="15" t="s">
        <v>188</v>
      </c>
      <c r="AX2197" s="15" t="s">
        <v>76</v>
      </c>
      <c r="AY2197" s="256" t="s">
        <v>175</v>
      </c>
    </row>
    <row r="2198" s="2" customFormat="1" ht="37.8" customHeight="1">
      <c r="A2198" s="40"/>
      <c r="B2198" s="41"/>
      <c r="C2198" s="206" t="s">
        <v>2261</v>
      </c>
      <c r="D2198" s="206" t="s">
        <v>177</v>
      </c>
      <c r="E2198" s="207" t="s">
        <v>2262</v>
      </c>
      <c r="F2198" s="208" t="s">
        <v>2263</v>
      </c>
      <c r="G2198" s="209" t="s">
        <v>391</v>
      </c>
      <c r="H2198" s="210">
        <v>1</v>
      </c>
      <c r="I2198" s="211"/>
      <c r="J2198" s="212">
        <f>ROUND(I2198*H2198,2)</f>
        <v>0</v>
      </c>
      <c r="K2198" s="208" t="s">
        <v>19</v>
      </c>
      <c r="L2198" s="46"/>
      <c r="M2198" s="213" t="s">
        <v>19</v>
      </c>
      <c r="N2198" s="214" t="s">
        <v>39</v>
      </c>
      <c r="O2198" s="86"/>
      <c r="P2198" s="215">
        <f>O2198*H2198</f>
        <v>0</v>
      </c>
      <c r="Q2198" s="215">
        <v>0</v>
      </c>
      <c r="R2198" s="215">
        <f>Q2198*H2198</f>
        <v>0</v>
      </c>
      <c r="S2198" s="215">
        <v>0</v>
      </c>
      <c r="T2198" s="216">
        <f>S2198*H2198</f>
        <v>0</v>
      </c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R2198" s="217" t="s">
        <v>182</v>
      </c>
      <c r="AT2198" s="217" t="s">
        <v>177</v>
      </c>
      <c r="AU2198" s="217" t="s">
        <v>78</v>
      </c>
      <c r="AY2198" s="19" t="s">
        <v>175</v>
      </c>
      <c r="BE2198" s="218">
        <f>IF(N2198="základní",J2198,0)</f>
        <v>0</v>
      </c>
      <c r="BF2198" s="218">
        <f>IF(N2198="snížená",J2198,0)</f>
        <v>0</v>
      </c>
      <c r="BG2198" s="218">
        <f>IF(N2198="zákl. přenesená",J2198,0)</f>
        <v>0</v>
      </c>
      <c r="BH2198" s="218">
        <f>IF(N2198="sníž. přenesená",J2198,0)</f>
        <v>0</v>
      </c>
      <c r="BI2198" s="218">
        <f>IF(N2198="nulová",J2198,0)</f>
        <v>0</v>
      </c>
      <c r="BJ2198" s="19" t="s">
        <v>76</v>
      </c>
      <c r="BK2198" s="218">
        <f>ROUND(I2198*H2198,2)</f>
        <v>0</v>
      </c>
      <c r="BL2198" s="19" t="s">
        <v>182</v>
      </c>
      <c r="BM2198" s="217" t="s">
        <v>2264</v>
      </c>
    </row>
    <row r="2199" s="13" customFormat="1">
      <c r="A2199" s="13"/>
      <c r="B2199" s="224"/>
      <c r="C2199" s="225"/>
      <c r="D2199" s="226" t="s">
        <v>186</v>
      </c>
      <c r="E2199" s="227" t="s">
        <v>19</v>
      </c>
      <c r="F2199" s="228" t="s">
        <v>2194</v>
      </c>
      <c r="G2199" s="225"/>
      <c r="H2199" s="227" t="s">
        <v>19</v>
      </c>
      <c r="I2199" s="229"/>
      <c r="J2199" s="225"/>
      <c r="K2199" s="225"/>
      <c r="L2199" s="230"/>
      <c r="M2199" s="231"/>
      <c r="N2199" s="232"/>
      <c r="O2199" s="232"/>
      <c r="P2199" s="232"/>
      <c r="Q2199" s="232"/>
      <c r="R2199" s="232"/>
      <c r="S2199" s="232"/>
      <c r="T2199" s="23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34" t="s">
        <v>186</v>
      </c>
      <c r="AU2199" s="234" t="s">
        <v>78</v>
      </c>
      <c r="AV2199" s="13" t="s">
        <v>76</v>
      </c>
      <c r="AW2199" s="13" t="s">
        <v>188</v>
      </c>
      <c r="AX2199" s="13" t="s">
        <v>68</v>
      </c>
      <c r="AY2199" s="234" t="s">
        <v>175</v>
      </c>
    </row>
    <row r="2200" s="13" customFormat="1">
      <c r="A2200" s="13"/>
      <c r="B2200" s="224"/>
      <c r="C2200" s="225"/>
      <c r="D2200" s="226" t="s">
        <v>186</v>
      </c>
      <c r="E2200" s="227" t="s">
        <v>19</v>
      </c>
      <c r="F2200" s="228" t="s">
        <v>2187</v>
      </c>
      <c r="G2200" s="225"/>
      <c r="H2200" s="227" t="s">
        <v>19</v>
      </c>
      <c r="I2200" s="229"/>
      <c r="J2200" s="225"/>
      <c r="K2200" s="225"/>
      <c r="L2200" s="230"/>
      <c r="M2200" s="231"/>
      <c r="N2200" s="232"/>
      <c r="O2200" s="232"/>
      <c r="P2200" s="232"/>
      <c r="Q2200" s="232"/>
      <c r="R2200" s="232"/>
      <c r="S2200" s="232"/>
      <c r="T2200" s="23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34" t="s">
        <v>186</v>
      </c>
      <c r="AU2200" s="234" t="s">
        <v>78</v>
      </c>
      <c r="AV2200" s="13" t="s">
        <v>76</v>
      </c>
      <c r="AW2200" s="13" t="s">
        <v>188</v>
      </c>
      <c r="AX2200" s="13" t="s">
        <v>68</v>
      </c>
      <c r="AY2200" s="234" t="s">
        <v>175</v>
      </c>
    </row>
    <row r="2201" s="13" customFormat="1">
      <c r="A2201" s="13"/>
      <c r="B2201" s="224"/>
      <c r="C2201" s="225"/>
      <c r="D2201" s="226" t="s">
        <v>186</v>
      </c>
      <c r="E2201" s="227" t="s">
        <v>19</v>
      </c>
      <c r="F2201" s="228" t="s">
        <v>189</v>
      </c>
      <c r="G2201" s="225"/>
      <c r="H2201" s="227" t="s">
        <v>19</v>
      </c>
      <c r="I2201" s="229"/>
      <c r="J2201" s="225"/>
      <c r="K2201" s="225"/>
      <c r="L2201" s="230"/>
      <c r="M2201" s="231"/>
      <c r="N2201" s="232"/>
      <c r="O2201" s="232"/>
      <c r="P2201" s="232"/>
      <c r="Q2201" s="232"/>
      <c r="R2201" s="232"/>
      <c r="S2201" s="232"/>
      <c r="T2201" s="23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34" t="s">
        <v>186</v>
      </c>
      <c r="AU2201" s="234" t="s">
        <v>78</v>
      </c>
      <c r="AV2201" s="13" t="s">
        <v>76</v>
      </c>
      <c r="AW2201" s="13" t="s">
        <v>188</v>
      </c>
      <c r="AX2201" s="13" t="s">
        <v>68</v>
      </c>
      <c r="AY2201" s="234" t="s">
        <v>175</v>
      </c>
    </row>
    <row r="2202" s="14" customFormat="1">
      <c r="A2202" s="14"/>
      <c r="B2202" s="235"/>
      <c r="C2202" s="236"/>
      <c r="D2202" s="226" t="s">
        <v>186</v>
      </c>
      <c r="E2202" s="237" t="s">
        <v>19</v>
      </c>
      <c r="F2202" s="238" t="s">
        <v>76</v>
      </c>
      <c r="G2202" s="236"/>
      <c r="H2202" s="239">
        <v>1</v>
      </c>
      <c r="I2202" s="240"/>
      <c r="J2202" s="236"/>
      <c r="K2202" s="236"/>
      <c r="L2202" s="241"/>
      <c r="M2202" s="242"/>
      <c r="N2202" s="243"/>
      <c r="O2202" s="243"/>
      <c r="P2202" s="243"/>
      <c r="Q2202" s="243"/>
      <c r="R2202" s="243"/>
      <c r="S2202" s="243"/>
      <c r="T2202" s="24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45" t="s">
        <v>186</v>
      </c>
      <c r="AU2202" s="245" t="s">
        <v>78</v>
      </c>
      <c r="AV2202" s="14" t="s">
        <v>78</v>
      </c>
      <c r="AW2202" s="14" t="s">
        <v>188</v>
      </c>
      <c r="AX2202" s="14" t="s">
        <v>68</v>
      </c>
      <c r="AY2202" s="245" t="s">
        <v>175</v>
      </c>
    </row>
    <row r="2203" s="15" customFormat="1">
      <c r="A2203" s="15"/>
      <c r="B2203" s="246"/>
      <c r="C2203" s="247"/>
      <c r="D2203" s="226" t="s">
        <v>186</v>
      </c>
      <c r="E2203" s="248" t="s">
        <v>19</v>
      </c>
      <c r="F2203" s="249" t="s">
        <v>191</v>
      </c>
      <c r="G2203" s="247"/>
      <c r="H2203" s="250">
        <v>1</v>
      </c>
      <c r="I2203" s="251"/>
      <c r="J2203" s="247"/>
      <c r="K2203" s="247"/>
      <c r="L2203" s="252"/>
      <c r="M2203" s="253"/>
      <c r="N2203" s="254"/>
      <c r="O2203" s="254"/>
      <c r="P2203" s="254"/>
      <c r="Q2203" s="254"/>
      <c r="R2203" s="254"/>
      <c r="S2203" s="254"/>
      <c r="T2203" s="255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56" t="s">
        <v>186</v>
      </c>
      <c r="AU2203" s="256" t="s">
        <v>78</v>
      </c>
      <c r="AV2203" s="15" t="s">
        <v>182</v>
      </c>
      <c r="AW2203" s="15" t="s">
        <v>188</v>
      </c>
      <c r="AX2203" s="15" t="s">
        <v>76</v>
      </c>
      <c r="AY2203" s="256" t="s">
        <v>175</v>
      </c>
    </row>
    <row r="2204" s="2" customFormat="1" ht="37.8" customHeight="1">
      <c r="A2204" s="40"/>
      <c r="B2204" s="41"/>
      <c r="C2204" s="206" t="s">
        <v>2265</v>
      </c>
      <c r="D2204" s="206" t="s">
        <v>177</v>
      </c>
      <c r="E2204" s="207" t="s">
        <v>2266</v>
      </c>
      <c r="F2204" s="208" t="s">
        <v>2267</v>
      </c>
      <c r="G2204" s="209" t="s">
        <v>391</v>
      </c>
      <c r="H2204" s="210">
        <v>1</v>
      </c>
      <c r="I2204" s="211"/>
      <c r="J2204" s="212">
        <f>ROUND(I2204*H2204,2)</f>
        <v>0</v>
      </c>
      <c r="K2204" s="208" t="s">
        <v>19</v>
      </c>
      <c r="L2204" s="46"/>
      <c r="M2204" s="213" t="s">
        <v>19</v>
      </c>
      <c r="N2204" s="214" t="s">
        <v>39</v>
      </c>
      <c r="O2204" s="86"/>
      <c r="P2204" s="215">
        <f>O2204*H2204</f>
        <v>0</v>
      </c>
      <c r="Q2204" s="215">
        <v>0</v>
      </c>
      <c r="R2204" s="215">
        <f>Q2204*H2204</f>
        <v>0</v>
      </c>
      <c r="S2204" s="215">
        <v>0</v>
      </c>
      <c r="T2204" s="216">
        <f>S2204*H2204</f>
        <v>0</v>
      </c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R2204" s="217" t="s">
        <v>182</v>
      </c>
      <c r="AT2204" s="217" t="s">
        <v>177</v>
      </c>
      <c r="AU2204" s="217" t="s">
        <v>78</v>
      </c>
      <c r="AY2204" s="19" t="s">
        <v>175</v>
      </c>
      <c r="BE2204" s="218">
        <f>IF(N2204="základní",J2204,0)</f>
        <v>0</v>
      </c>
      <c r="BF2204" s="218">
        <f>IF(N2204="snížená",J2204,0)</f>
        <v>0</v>
      </c>
      <c r="BG2204" s="218">
        <f>IF(N2204="zákl. přenesená",J2204,0)</f>
        <v>0</v>
      </c>
      <c r="BH2204" s="218">
        <f>IF(N2204="sníž. přenesená",J2204,0)</f>
        <v>0</v>
      </c>
      <c r="BI2204" s="218">
        <f>IF(N2204="nulová",J2204,0)</f>
        <v>0</v>
      </c>
      <c r="BJ2204" s="19" t="s">
        <v>76</v>
      </c>
      <c r="BK2204" s="218">
        <f>ROUND(I2204*H2204,2)</f>
        <v>0</v>
      </c>
      <c r="BL2204" s="19" t="s">
        <v>182</v>
      </c>
      <c r="BM2204" s="217" t="s">
        <v>2268</v>
      </c>
    </row>
    <row r="2205" s="13" customFormat="1">
      <c r="A2205" s="13"/>
      <c r="B2205" s="224"/>
      <c r="C2205" s="225"/>
      <c r="D2205" s="226" t="s">
        <v>186</v>
      </c>
      <c r="E2205" s="227" t="s">
        <v>19</v>
      </c>
      <c r="F2205" s="228" t="s">
        <v>2194</v>
      </c>
      <c r="G2205" s="225"/>
      <c r="H2205" s="227" t="s">
        <v>19</v>
      </c>
      <c r="I2205" s="229"/>
      <c r="J2205" s="225"/>
      <c r="K2205" s="225"/>
      <c r="L2205" s="230"/>
      <c r="M2205" s="231"/>
      <c r="N2205" s="232"/>
      <c r="O2205" s="232"/>
      <c r="P2205" s="232"/>
      <c r="Q2205" s="232"/>
      <c r="R2205" s="232"/>
      <c r="S2205" s="232"/>
      <c r="T2205" s="23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34" t="s">
        <v>186</v>
      </c>
      <c r="AU2205" s="234" t="s">
        <v>78</v>
      </c>
      <c r="AV2205" s="13" t="s">
        <v>76</v>
      </c>
      <c r="AW2205" s="13" t="s">
        <v>188</v>
      </c>
      <c r="AX2205" s="13" t="s">
        <v>68</v>
      </c>
      <c r="AY2205" s="234" t="s">
        <v>175</v>
      </c>
    </row>
    <row r="2206" s="13" customFormat="1">
      <c r="A2206" s="13"/>
      <c r="B2206" s="224"/>
      <c r="C2206" s="225"/>
      <c r="D2206" s="226" t="s">
        <v>186</v>
      </c>
      <c r="E2206" s="227" t="s">
        <v>19</v>
      </c>
      <c r="F2206" s="228" t="s">
        <v>2187</v>
      </c>
      <c r="G2206" s="225"/>
      <c r="H2206" s="227" t="s">
        <v>19</v>
      </c>
      <c r="I2206" s="229"/>
      <c r="J2206" s="225"/>
      <c r="K2206" s="225"/>
      <c r="L2206" s="230"/>
      <c r="M2206" s="231"/>
      <c r="N2206" s="232"/>
      <c r="O2206" s="232"/>
      <c r="P2206" s="232"/>
      <c r="Q2206" s="232"/>
      <c r="R2206" s="232"/>
      <c r="S2206" s="232"/>
      <c r="T2206" s="23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34" t="s">
        <v>186</v>
      </c>
      <c r="AU2206" s="234" t="s">
        <v>78</v>
      </c>
      <c r="AV2206" s="13" t="s">
        <v>76</v>
      </c>
      <c r="AW2206" s="13" t="s">
        <v>188</v>
      </c>
      <c r="AX2206" s="13" t="s">
        <v>68</v>
      </c>
      <c r="AY2206" s="234" t="s">
        <v>175</v>
      </c>
    </row>
    <row r="2207" s="13" customFormat="1">
      <c r="A2207" s="13"/>
      <c r="B2207" s="224"/>
      <c r="C2207" s="225"/>
      <c r="D2207" s="226" t="s">
        <v>186</v>
      </c>
      <c r="E2207" s="227" t="s">
        <v>19</v>
      </c>
      <c r="F2207" s="228" t="s">
        <v>189</v>
      </c>
      <c r="G2207" s="225"/>
      <c r="H2207" s="227" t="s">
        <v>19</v>
      </c>
      <c r="I2207" s="229"/>
      <c r="J2207" s="225"/>
      <c r="K2207" s="225"/>
      <c r="L2207" s="230"/>
      <c r="M2207" s="231"/>
      <c r="N2207" s="232"/>
      <c r="O2207" s="232"/>
      <c r="P2207" s="232"/>
      <c r="Q2207" s="232"/>
      <c r="R2207" s="232"/>
      <c r="S2207" s="232"/>
      <c r="T2207" s="23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34" t="s">
        <v>186</v>
      </c>
      <c r="AU2207" s="234" t="s">
        <v>78</v>
      </c>
      <c r="AV2207" s="13" t="s">
        <v>76</v>
      </c>
      <c r="AW2207" s="13" t="s">
        <v>188</v>
      </c>
      <c r="AX2207" s="13" t="s">
        <v>68</v>
      </c>
      <c r="AY2207" s="234" t="s">
        <v>175</v>
      </c>
    </row>
    <row r="2208" s="14" customFormat="1">
      <c r="A2208" s="14"/>
      <c r="B2208" s="235"/>
      <c r="C2208" s="236"/>
      <c r="D2208" s="226" t="s">
        <v>186</v>
      </c>
      <c r="E2208" s="237" t="s">
        <v>19</v>
      </c>
      <c r="F2208" s="238" t="s">
        <v>76</v>
      </c>
      <c r="G2208" s="236"/>
      <c r="H2208" s="239">
        <v>1</v>
      </c>
      <c r="I2208" s="240"/>
      <c r="J2208" s="236"/>
      <c r="K2208" s="236"/>
      <c r="L2208" s="241"/>
      <c r="M2208" s="242"/>
      <c r="N2208" s="243"/>
      <c r="O2208" s="243"/>
      <c r="P2208" s="243"/>
      <c r="Q2208" s="243"/>
      <c r="R2208" s="243"/>
      <c r="S2208" s="243"/>
      <c r="T2208" s="24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45" t="s">
        <v>186</v>
      </c>
      <c r="AU2208" s="245" t="s">
        <v>78</v>
      </c>
      <c r="AV2208" s="14" t="s">
        <v>78</v>
      </c>
      <c r="AW2208" s="14" t="s">
        <v>188</v>
      </c>
      <c r="AX2208" s="14" t="s">
        <v>68</v>
      </c>
      <c r="AY2208" s="245" t="s">
        <v>175</v>
      </c>
    </row>
    <row r="2209" s="15" customFormat="1">
      <c r="A2209" s="15"/>
      <c r="B2209" s="246"/>
      <c r="C2209" s="247"/>
      <c r="D2209" s="226" t="s">
        <v>186</v>
      </c>
      <c r="E2209" s="248" t="s">
        <v>19</v>
      </c>
      <c r="F2209" s="249" t="s">
        <v>191</v>
      </c>
      <c r="G2209" s="247"/>
      <c r="H2209" s="250">
        <v>1</v>
      </c>
      <c r="I2209" s="251"/>
      <c r="J2209" s="247"/>
      <c r="K2209" s="247"/>
      <c r="L2209" s="252"/>
      <c r="M2209" s="253"/>
      <c r="N2209" s="254"/>
      <c r="O2209" s="254"/>
      <c r="P2209" s="254"/>
      <c r="Q2209" s="254"/>
      <c r="R2209" s="254"/>
      <c r="S2209" s="254"/>
      <c r="T2209" s="255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  <c r="AE2209" s="15"/>
      <c r="AT2209" s="256" t="s">
        <v>186</v>
      </c>
      <c r="AU2209" s="256" t="s">
        <v>78</v>
      </c>
      <c r="AV2209" s="15" t="s">
        <v>182</v>
      </c>
      <c r="AW2209" s="15" t="s">
        <v>188</v>
      </c>
      <c r="AX2209" s="15" t="s">
        <v>76</v>
      </c>
      <c r="AY2209" s="256" t="s">
        <v>175</v>
      </c>
    </row>
    <row r="2210" s="2" customFormat="1" ht="37.8" customHeight="1">
      <c r="A2210" s="40"/>
      <c r="B2210" s="41"/>
      <c r="C2210" s="206" t="s">
        <v>2269</v>
      </c>
      <c r="D2210" s="206" t="s">
        <v>177</v>
      </c>
      <c r="E2210" s="207" t="s">
        <v>2270</v>
      </c>
      <c r="F2210" s="208" t="s">
        <v>2271</v>
      </c>
      <c r="G2210" s="209" t="s">
        <v>391</v>
      </c>
      <c r="H2210" s="210">
        <v>1</v>
      </c>
      <c r="I2210" s="211"/>
      <c r="J2210" s="212">
        <f>ROUND(I2210*H2210,2)</f>
        <v>0</v>
      </c>
      <c r="K2210" s="208" t="s">
        <v>19</v>
      </c>
      <c r="L2210" s="46"/>
      <c r="M2210" s="213" t="s">
        <v>19</v>
      </c>
      <c r="N2210" s="214" t="s">
        <v>39</v>
      </c>
      <c r="O2210" s="86"/>
      <c r="P2210" s="215">
        <f>O2210*H2210</f>
        <v>0</v>
      </c>
      <c r="Q2210" s="215">
        <v>0</v>
      </c>
      <c r="R2210" s="215">
        <f>Q2210*H2210</f>
        <v>0</v>
      </c>
      <c r="S2210" s="215">
        <v>0</v>
      </c>
      <c r="T2210" s="216">
        <f>S2210*H2210</f>
        <v>0</v>
      </c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R2210" s="217" t="s">
        <v>182</v>
      </c>
      <c r="AT2210" s="217" t="s">
        <v>177</v>
      </c>
      <c r="AU2210" s="217" t="s">
        <v>78</v>
      </c>
      <c r="AY2210" s="19" t="s">
        <v>175</v>
      </c>
      <c r="BE2210" s="218">
        <f>IF(N2210="základní",J2210,0)</f>
        <v>0</v>
      </c>
      <c r="BF2210" s="218">
        <f>IF(N2210="snížená",J2210,0)</f>
        <v>0</v>
      </c>
      <c r="BG2210" s="218">
        <f>IF(N2210="zákl. přenesená",J2210,0)</f>
        <v>0</v>
      </c>
      <c r="BH2210" s="218">
        <f>IF(N2210="sníž. přenesená",J2210,0)</f>
        <v>0</v>
      </c>
      <c r="BI2210" s="218">
        <f>IF(N2210="nulová",J2210,0)</f>
        <v>0</v>
      </c>
      <c r="BJ2210" s="19" t="s">
        <v>76</v>
      </c>
      <c r="BK2210" s="218">
        <f>ROUND(I2210*H2210,2)</f>
        <v>0</v>
      </c>
      <c r="BL2210" s="19" t="s">
        <v>182</v>
      </c>
      <c r="BM2210" s="217" t="s">
        <v>2272</v>
      </c>
    </row>
    <row r="2211" s="13" customFormat="1">
      <c r="A2211" s="13"/>
      <c r="B2211" s="224"/>
      <c r="C2211" s="225"/>
      <c r="D2211" s="226" t="s">
        <v>186</v>
      </c>
      <c r="E2211" s="227" t="s">
        <v>19</v>
      </c>
      <c r="F2211" s="228" t="s">
        <v>2194</v>
      </c>
      <c r="G2211" s="225"/>
      <c r="H2211" s="227" t="s">
        <v>19</v>
      </c>
      <c r="I2211" s="229"/>
      <c r="J2211" s="225"/>
      <c r="K2211" s="225"/>
      <c r="L2211" s="230"/>
      <c r="M2211" s="231"/>
      <c r="N2211" s="232"/>
      <c r="O2211" s="232"/>
      <c r="P2211" s="232"/>
      <c r="Q2211" s="232"/>
      <c r="R2211" s="232"/>
      <c r="S2211" s="232"/>
      <c r="T2211" s="23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34" t="s">
        <v>186</v>
      </c>
      <c r="AU2211" s="234" t="s">
        <v>78</v>
      </c>
      <c r="AV2211" s="13" t="s">
        <v>76</v>
      </c>
      <c r="AW2211" s="13" t="s">
        <v>188</v>
      </c>
      <c r="AX2211" s="13" t="s">
        <v>68</v>
      </c>
      <c r="AY2211" s="234" t="s">
        <v>175</v>
      </c>
    </row>
    <row r="2212" s="13" customFormat="1">
      <c r="A2212" s="13"/>
      <c r="B2212" s="224"/>
      <c r="C2212" s="225"/>
      <c r="D2212" s="226" t="s">
        <v>186</v>
      </c>
      <c r="E2212" s="227" t="s">
        <v>19</v>
      </c>
      <c r="F2212" s="228" t="s">
        <v>2187</v>
      </c>
      <c r="G2212" s="225"/>
      <c r="H2212" s="227" t="s">
        <v>19</v>
      </c>
      <c r="I2212" s="229"/>
      <c r="J2212" s="225"/>
      <c r="K2212" s="225"/>
      <c r="L2212" s="230"/>
      <c r="M2212" s="231"/>
      <c r="N2212" s="232"/>
      <c r="O2212" s="232"/>
      <c r="P2212" s="232"/>
      <c r="Q2212" s="232"/>
      <c r="R2212" s="232"/>
      <c r="S2212" s="232"/>
      <c r="T2212" s="23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34" t="s">
        <v>186</v>
      </c>
      <c r="AU2212" s="234" t="s">
        <v>78</v>
      </c>
      <c r="AV2212" s="13" t="s">
        <v>76</v>
      </c>
      <c r="AW2212" s="13" t="s">
        <v>188</v>
      </c>
      <c r="AX2212" s="13" t="s">
        <v>68</v>
      </c>
      <c r="AY2212" s="234" t="s">
        <v>175</v>
      </c>
    </row>
    <row r="2213" s="13" customFormat="1">
      <c r="A2213" s="13"/>
      <c r="B2213" s="224"/>
      <c r="C2213" s="225"/>
      <c r="D2213" s="226" t="s">
        <v>186</v>
      </c>
      <c r="E2213" s="227" t="s">
        <v>19</v>
      </c>
      <c r="F2213" s="228" t="s">
        <v>2203</v>
      </c>
      <c r="G2213" s="225"/>
      <c r="H2213" s="227" t="s">
        <v>19</v>
      </c>
      <c r="I2213" s="229"/>
      <c r="J2213" s="225"/>
      <c r="K2213" s="225"/>
      <c r="L2213" s="230"/>
      <c r="M2213" s="231"/>
      <c r="N2213" s="232"/>
      <c r="O2213" s="232"/>
      <c r="P2213" s="232"/>
      <c r="Q2213" s="232"/>
      <c r="R2213" s="232"/>
      <c r="S2213" s="232"/>
      <c r="T2213" s="23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34" t="s">
        <v>186</v>
      </c>
      <c r="AU2213" s="234" t="s">
        <v>78</v>
      </c>
      <c r="AV2213" s="13" t="s">
        <v>76</v>
      </c>
      <c r="AW2213" s="13" t="s">
        <v>188</v>
      </c>
      <c r="AX2213" s="13" t="s">
        <v>68</v>
      </c>
      <c r="AY2213" s="234" t="s">
        <v>175</v>
      </c>
    </row>
    <row r="2214" s="13" customFormat="1">
      <c r="A2214" s="13"/>
      <c r="B2214" s="224"/>
      <c r="C2214" s="225"/>
      <c r="D2214" s="226" t="s">
        <v>186</v>
      </c>
      <c r="E2214" s="227" t="s">
        <v>19</v>
      </c>
      <c r="F2214" s="228" t="s">
        <v>189</v>
      </c>
      <c r="G2214" s="225"/>
      <c r="H2214" s="227" t="s">
        <v>19</v>
      </c>
      <c r="I2214" s="229"/>
      <c r="J2214" s="225"/>
      <c r="K2214" s="225"/>
      <c r="L2214" s="230"/>
      <c r="M2214" s="231"/>
      <c r="N2214" s="232"/>
      <c r="O2214" s="232"/>
      <c r="P2214" s="232"/>
      <c r="Q2214" s="232"/>
      <c r="R2214" s="232"/>
      <c r="S2214" s="232"/>
      <c r="T2214" s="23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34" t="s">
        <v>186</v>
      </c>
      <c r="AU2214" s="234" t="s">
        <v>78</v>
      </c>
      <c r="AV2214" s="13" t="s">
        <v>76</v>
      </c>
      <c r="AW2214" s="13" t="s">
        <v>188</v>
      </c>
      <c r="AX2214" s="13" t="s">
        <v>68</v>
      </c>
      <c r="AY2214" s="234" t="s">
        <v>175</v>
      </c>
    </row>
    <row r="2215" s="14" customFormat="1">
      <c r="A2215" s="14"/>
      <c r="B2215" s="235"/>
      <c r="C2215" s="236"/>
      <c r="D2215" s="226" t="s">
        <v>186</v>
      </c>
      <c r="E2215" s="237" t="s">
        <v>19</v>
      </c>
      <c r="F2215" s="238" t="s">
        <v>76</v>
      </c>
      <c r="G2215" s="236"/>
      <c r="H2215" s="239">
        <v>1</v>
      </c>
      <c r="I2215" s="240"/>
      <c r="J2215" s="236"/>
      <c r="K2215" s="236"/>
      <c r="L2215" s="241"/>
      <c r="M2215" s="242"/>
      <c r="N2215" s="243"/>
      <c r="O2215" s="243"/>
      <c r="P2215" s="243"/>
      <c r="Q2215" s="243"/>
      <c r="R2215" s="243"/>
      <c r="S2215" s="243"/>
      <c r="T2215" s="24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45" t="s">
        <v>186</v>
      </c>
      <c r="AU2215" s="245" t="s">
        <v>78</v>
      </c>
      <c r="AV2215" s="14" t="s">
        <v>78</v>
      </c>
      <c r="AW2215" s="14" t="s">
        <v>188</v>
      </c>
      <c r="AX2215" s="14" t="s">
        <v>68</v>
      </c>
      <c r="AY2215" s="245" t="s">
        <v>175</v>
      </c>
    </row>
    <row r="2216" s="15" customFormat="1">
      <c r="A2216" s="15"/>
      <c r="B2216" s="246"/>
      <c r="C2216" s="247"/>
      <c r="D2216" s="226" t="s">
        <v>186</v>
      </c>
      <c r="E2216" s="248" t="s">
        <v>19</v>
      </c>
      <c r="F2216" s="249" t="s">
        <v>191</v>
      </c>
      <c r="G2216" s="247"/>
      <c r="H2216" s="250">
        <v>1</v>
      </c>
      <c r="I2216" s="251"/>
      <c r="J2216" s="247"/>
      <c r="K2216" s="247"/>
      <c r="L2216" s="252"/>
      <c r="M2216" s="253"/>
      <c r="N2216" s="254"/>
      <c r="O2216" s="254"/>
      <c r="P2216" s="254"/>
      <c r="Q2216" s="254"/>
      <c r="R2216" s="254"/>
      <c r="S2216" s="254"/>
      <c r="T2216" s="255"/>
      <c r="U2216" s="15"/>
      <c r="V2216" s="15"/>
      <c r="W2216" s="15"/>
      <c r="X2216" s="15"/>
      <c r="Y2216" s="15"/>
      <c r="Z2216" s="15"/>
      <c r="AA2216" s="15"/>
      <c r="AB2216" s="15"/>
      <c r="AC2216" s="15"/>
      <c r="AD2216" s="15"/>
      <c r="AE2216" s="15"/>
      <c r="AT2216" s="256" t="s">
        <v>186</v>
      </c>
      <c r="AU2216" s="256" t="s">
        <v>78</v>
      </c>
      <c r="AV2216" s="15" t="s">
        <v>182</v>
      </c>
      <c r="AW2216" s="15" t="s">
        <v>188</v>
      </c>
      <c r="AX2216" s="15" t="s">
        <v>76</v>
      </c>
      <c r="AY2216" s="256" t="s">
        <v>175</v>
      </c>
    </row>
    <row r="2217" s="2" customFormat="1" ht="44.25" customHeight="1">
      <c r="A2217" s="40"/>
      <c r="B2217" s="41"/>
      <c r="C2217" s="206" t="s">
        <v>2273</v>
      </c>
      <c r="D2217" s="206" t="s">
        <v>177</v>
      </c>
      <c r="E2217" s="207" t="s">
        <v>2274</v>
      </c>
      <c r="F2217" s="208" t="s">
        <v>2275</v>
      </c>
      <c r="G2217" s="209" t="s">
        <v>391</v>
      </c>
      <c r="H2217" s="210">
        <v>1</v>
      </c>
      <c r="I2217" s="211"/>
      <c r="J2217" s="212">
        <f>ROUND(I2217*H2217,2)</f>
        <v>0</v>
      </c>
      <c r="K2217" s="208" t="s">
        <v>19</v>
      </c>
      <c r="L2217" s="46"/>
      <c r="M2217" s="213" t="s">
        <v>19</v>
      </c>
      <c r="N2217" s="214" t="s">
        <v>39</v>
      </c>
      <c r="O2217" s="86"/>
      <c r="P2217" s="215">
        <f>O2217*H2217</f>
        <v>0</v>
      </c>
      <c r="Q2217" s="215">
        <v>0</v>
      </c>
      <c r="R2217" s="215">
        <f>Q2217*H2217</f>
        <v>0</v>
      </c>
      <c r="S2217" s="215">
        <v>0</v>
      </c>
      <c r="T2217" s="216">
        <f>S2217*H2217</f>
        <v>0</v>
      </c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R2217" s="217" t="s">
        <v>182</v>
      </c>
      <c r="AT2217" s="217" t="s">
        <v>177</v>
      </c>
      <c r="AU2217" s="217" t="s">
        <v>78</v>
      </c>
      <c r="AY2217" s="19" t="s">
        <v>175</v>
      </c>
      <c r="BE2217" s="218">
        <f>IF(N2217="základní",J2217,0)</f>
        <v>0</v>
      </c>
      <c r="BF2217" s="218">
        <f>IF(N2217="snížená",J2217,0)</f>
        <v>0</v>
      </c>
      <c r="BG2217" s="218">
        <f>IF(N2217="zákl. přenesená",J2217,0)</f>
        <v>0</v>
      </c>
      <c r="BH2217" s="218">
        <f>IF(N2217="sníž. přenesená",J2217,0)</f>
        <v>0</v>
      </c>
      <c r="BI2217" s="218">
        <f>IF(N2217="nulová",J2217,0)</f>
        <v>0</v>
      </c>
      <c r="BJ2217" s="19" t="s">
        <v>76</v>
      </c>
      <c r="BK2217" s="218">
        <f>ROUND(I2217*H2217,2)</f>
        <v>0</v>
      </c>
      <c r="BL2217" s="19" t="s">
        <v>182</v>
      </c>
      <c r="BM2217" s="217" t="s">
        <v>2276</v>
      </c>
    </row>
    <row r="2218" s="13" customFormat="1">
      <c r="A2218" s="13"/>
      <c r="B2218" s="224"/>
      <c r="C2218" s="225"/>
      <c r="D2218" s="226" t="s">
        <v>186</v>
      </c>
      <c r="E2218" s="227" t="s">
        <v>19</v>
      </c>
      <c r="F2218" s="228" t="s">
        <v>2194</v>
      </c>
      <c r="G2218" s="225"/>
      <c r="H2218" s="227" t="s">
        <v>19</v>
      </c>
      <c r="I2218" s="229"/>
      <c r="J2218" s="225"/>
      <c r="K2218" s="225"/>
      <c r="L2218" s="230"/>
      <c r="M2218" s="231"/>
      <c r="N2218" s="232"/>
      <c r="O2218" s="232"/>
      <c r="P2218" s="232"/>
      <c r="Q2218" s="232"/>
      <c r="R2218" s="232"/>
      <c r="S2218" s="232"/>
      <c r="T2218" s="23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34" t="s">
        <v>186</v>
      </c>
      <c r="AU2218" s="234" t="s">
        <v>78</v>
      </c>
      <c r="AV2218" s="13" t="s">
        <v>76</v>
      </c>
      <c r="AW2218" s="13" t="s">
        <v>188</v>
      </c>
      <c r="AX2218" s="13" t="s">
        <v>68</v>
      </c>
      <c r="AY2218" s="234" t="s">
        <v>175</v>
      </c>
    </row>
    <row r="2219" s="13" customFormat="1">
      <c r="A2219" s="13"/>
      <c r="B2219" s="224"/>
      <c r="C2219" s="225"/>
      <c r="D2219" s="226" t="s">
        <v>186</v>
      </c>
      <c r="E2219" s="227" t="s">
        <v>19</v>
      </c>
      <c r="F2219" s="228" t="s">
        <v>2187</v>
      </c>
      <c r="G2219" s="225"/>
      <c r="H2219" s="227" t="s">
        <v>19</v>
      </c>
      <c r="I2219" s="229"/>
      <c r="J2219" s="225"/>
      <c r="K2219" s="225"/>
      <c r="L2219" s="230"/>
      <c r="M2219" s="231"/>
      <c r="N2219" s="232"/>
      <c r="O2219" s="232"/>
      <c r="P2219" s="232"/>
      <c r="Q2219" s="232"/>
      <c r="R2219" s="232"/>
      <c r="S2219" s="232"/>
      <c r="T2219" s="23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34" t="s">
        <v>186</v>
      </c>
      <c r="AU2219" s="234" t="s">
        <v>78</v>
      </c>
      <c r="AV2219" s="13" t="s">
        <v>76</v>
      </c>
      <c r="AW2219" s="13" t="s">
        <v>188</v>
      </c>
      <c r="AX2219" s="13" t="s">
        <v>68</v>
      </c>
      <c r="AY2219" s="234" t="s">
        <v>175</v>
      </c>
    </row>
    <row r="2220" s="13" customFormat="1">
      <c r="A2220" s="13"/>
      <c r="B2220" s="224"/>
      <c r="C2220" s="225"/>
      <c r="D2220" s="226" t="s">
        <v>186</v>
      </c>
      <c r="E2220" s="227" t="s">
        <v>19</v>
      </c>
      <c r="F2220" s="228" t="s">
        <v>189</v>
      </c>
      <c r="G2220" s="225"/>
      <c r="H2220" s="227" t="s">
        <v>19</v>
      </c>
      <c r="I2220" s="229"/>
      <c r="J2220" s="225"/>
      <c r="K2220" s="225"/>
      <c r="L2220" s="230"/>
      <c r="M2220" s="231"/>
      <c r="N2220" s="232"/>
      <c r="O2220" s="232"/>
      <c r="P2220" s="232"/>
      <c r="Q2220" s="232"/>
      <c r="R2220" s="232"/>
      <c r="S2220" s="232"/>
      <c r="T2220" s="23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34" t="s">
        <v>186</v>
      </c>
      <c r="AU2220" s="234" t="s">
        <v>78</v>
      </c>
      <c r="AV2220" s="13" t="s">
        <v>76</v>
      </c>
      <c r="AW2220" s="13" t="s">
        <v>188</v>
      </c>
      <c r="AX2220" s="13" t="s">
        <v>68</v>
      </c>
      <c r="AY2220" s="234" t="s">
        <v>175</v>
      </c>
    </row>
    <row r="2221" s="14" customFormat="1">
      <c r="A2221" s="14"/>
      <c r="B2221" s="235"/>
      <c r="C2221" s="236"/>
      <c r="D2221" s="226" t="s">
        <v>186</v>
      </c>
      <c r="E2221" s="237" t="s">
        <v>19</v>
      </c>
      <c r="F2221" s="238" t="s">
        <v>76</v>
      </c>
      <c r="G2221" s="236"/>
      <c r="H2221" s="239">
        <v>1</v>
      </c>
      <c r="I2221" s="240"/>
      <c r="J2221" s="236"/>
      <c r="K2221" s="236"/>
      <c r="L2221" s="241"/>
      <c r="M2221" s="242"/>
      <c r="N2221" s="243"/>
      <c r="O2221" s="243"/>
      <c r="P2221" s="243"/>
      <c r="Q2221" s="243"/>
      <c r="R2221" s="243"/>
      <c r="S2221" s="243"/>
      <c r="T2221" s="24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45" t="s">
        <v>186</v>
      </c>
      <c r="AU2221" s="245" t="s">
        <v>78</v>
      </c>
      <c r="AV2221" s="14" t="s">
        <v>78</v>
      </c>
      <c r="AW2221" s="14" t="s">
        <v>188</v>
      </c>
      <c r="AX2221" s="14" t="s">
        <v>68</v>
      </c>
      <c r="AY2221" s="245" t="s">
        <v>175</v>
      </c>
    </row>
    <row r="2222" s="15" customFormat="1">
      <c r="A2222" s="15"/>
      <c r="B2222" s="246"/>
      <c r="C2222" s="247"/>
      <c r="D2222" s="226" t="s">
        <v>186</v>
      </c>
      <c r="E2222" s="248" t="s">
        <v>19</v>
      </c>
      <c r="F2222" s="249" t="s">
        <v>191</v>
      </c>
      <c r="G2222" s="247"/>
      <c r="H2222" s="250">
        <v>1</v>
      </c>
      <c r="I2222" s="251"/>
      <c r="J2222" s="247"/>
      <c r="K2222" s="247"/>
      <c r="L2222" s="252"/>
      <c r="M2222" s="253"/>
      <c r="N2222" s="254"/>
      <c r="O2222" s="254"/>
      <c r="P2222" s="254"/>
      <c r="Q2222" s="254"/>
      <c r="R2222" s="254"/>
      <c r="S2222" s="254"/>
      <c r="T2222" s="255"/>
      <c r="U2222" s="15"/>
      <c r="V2222" s="15"/>
      <c r="W2222" s="15"/>
      <c r="X2222" s="15"/>
      <c r="Y2222" s="15"/>
      <c r="Z2222" s="15"/>
      <c r="AA2222" s="15"/>
      <c r="AB2222" s="15"/>
      <c r="AC2222" s="15"/>
      <c r="AD2222" s="15"/>
      <c r="AE2222" s="15"/>
      <c r="AT2222" s="256" t="s">
        <v>186</v>
      </c>
      <c r="AU2222" s="256" t="s">
        <v>78</v>
      </c>
      <c r="AV2222" s="15" t="s">
        <v>182</v>
      </c>
      <c r="AW2222" s="15" t="s">
        <v>188</v>
      </c>
      <c r="AX2222" s="15" t="s">
        <v>76</v>
      </c>
      <c r="AY2222" s="256" t="s">
        <v>175</v>
      </c>
    </row>
    <row r="2223" s="2" customFormat="1" ht="37.8" customHeight="1">
      <c r="A2223" s="40"/>
      <c r="B2223" s="41"/>
      <c r="C2223" s="206" t="s">
        <v>2277</v>
      </c>
      <c r="D2223" s="206" t="s">
        <v>177</v>
      </c>
      <c r="E2223" s="207" t="s">
        <v>2278</v>
      </c>
      <c r="F2223" s="208" t="s">
        <v>2279</v>
      </c>
      <c r="G2223" s="209" t="s">
        <v>391</v>
      </c>
      <c r="H2223" s="210">
        <v>1</v>
      </c>
      <c r="I2223" s="211"/>
      <c r="J2223" s="212">
        <f>ROUND(I2223*H2223,2)</f>
        <v>0</v>
      </c>
      <c r="K2223" s="208" t="s">
        <v>19</v>
      </c>
      <c r="L2223" s="46"/>
      <c r="M2223" s="213" t="s">
        <v>19</v>
      </c>
      <c r="N2223" s="214" t="s">
        <v>39</v>
      </c>
      <c r="O2223" s="86"/>
      <c r="P2223" s="215">
        <f>O2223*H2223</f>
        <v>0</v>
      </c>
      <c r="Q2223" s="215">
        <v>0</v>
      </c>
      <c r="R2223" s="215">
        <f>Q2223*H2223</f>
        <v>0</v>
      </c>
      <c r="S2223" s="215">
        <v>0</v>
      </c>
      <c r="T2223" s="216">
        <f>S2223*H2223</f>
        <v>0</v>
      </c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R2223" s="217" t="s">
        <v>182</v>
      </c>
      <c r="AT2223" s="217" t="s">
        <v>177</v>
      </c>
      <c r="AU2223" s="217" t="s">
        <v>78</v>
      </c>
      <c r="AY2223" s="19" t="s">
        <v>175</v>
      </c>
      <c r="BE2223" s="218">
        <f>IF(N2223="základní",J2223,0)</f>
        <v>0</v>
      </c>
      <c r="BF2223" s="218">
        <f>IF(N2223="snížená",J2223,0)</f>
        <v>0</v>
      </c>
      <c r="BG2223" s="218">
        <f>IF(N2223="zákl. přenesená",J2223,0)</f>
        <v>0</v>
      </c>
      <c r="BH2223" s="218">
        <f>IF(N2223="sníž. přenesená",J2223,0)</f>
        <v>0</v>
      </c>
      <c r="BI2223" s="218">
        <f>IF(N2223="nulová",J2223,0)</f>
        <v>0</v>
      </c>
      <c r="BJ2223" s="19" t="s">
        <v>76</v>
      </c>
      <c r="BK2223" s="218">
        <f>ROUND(I2223*H2223,2)</f>
        <v>0</v>
      </c>
      <c r="BL2223" s="19" t="s">
        <v>182</v>
      </c>
      <c r="BM2223" s="217" t="s">
        <v>2280</v>
      </c>
    </row>
    <row r="2224" s="13" customFormat="1">
      <c r="A2224" s="13"/>
      <c r="B2224" s="224"/>
      <c r="C2224" s="225"/>
      <c r="D2224" s="226" t="s">
        <v>186</v>
      </c>
      <c r="E2224" s="227" t="s">
        <v>19</v>
      </c>
      <c r="F2224" s="228" t="s">
        <v>2194</v>
      </c>
      <c r="G2224" s="225"/>
      <c r="H2224" s="227" t="s">
        <v>19</v>
      </c>
      <c r="I2224" s="229"/>
      <c r="J2224" s="225"/>
      <c r="K2224" s="225"/>
      <c r="L2224" s="230"/>
      <c r="M2224" s="231"/>
      <c r="N2224" s="232"/>
      <c r="O2224" s="232"/>
      <c r="P2224" s="232"/>
      <c r="Q2224" s="232"/>
      <c r="R2224" s="232"/>
      <c r="S2224" s="232"/>
      <c r="T2224" s="23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34" t="s">
        <v>186</v>
      </c>
      <c r="AU2224" s="234" t="s">
        <v>78</v>
      </c>
      <c r="AV2224" s="13" t="s">
        <v>76</v>
      </c>
      <c r="AW2224" s="13" t="s">
        <v>188</v>
      </c>
      <c r="AX2224" s="13" t="s">
        <v>68</v>
      </c>
      <c r="AY2224" s="234" t="s">
        <v>175</v>
      </c>
    </row>
    <row r="2225" s="13" customFormat="1">
      <c r="A2225" s="13"/>
      <c r="B2225" s="224"/>
      <c r="C2225" s="225"/>
      <c r="D2225" s="226" t="s">
        <v>186</v>
      </c>
      <c r="E2225" s="227" t="s">
        <v>19</v>
      </c>
      <c r="F2225" s="228" t="s">
        <v>2187</v>
      </c>
      <c r="G2225" s="225"/>
      <c r="H2225" s="227" t="s">
        <v>19</v>
      </c>
      <c r="I2225" s="229"/>
      <c r="J2225" s="225"/>
      <c r="K2225" s="225"/>
      <c r="L2225" s="230"/>
      <c r="M2225" s="231"/>
      <c r="N2225" s="232"/>
      <c r="O2225" s="232"/>
      <c r="P2225" s="232"/>
      <c r="Q2225" s="232"/>
      <c r="R2225" s="232"/>
      <c r="S2225" s="232"/>
      <c r="T2225" s="23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34" t="s">
        <v>186</v>
      </c>
      <c r="AU2225" s="234" t="s">
        <v>78</v>
      </c>
      <c r="AV2225" s="13" t="s">
        <v>76</v>
      </c>
      <c r="AW2225" s="13" t="s">
        <v>188</v>
      </c>
      <c r="AX2225" s="13" t="s">
        <v>68</v>
      </c>
      <c r="AY2225" s="234" t="s">
        <v>175</v>
      </c>
    </row>
    <row r="2226" s="13" customFormat="1">
      <c r="A2226" s="13"/>
      <c r="B2226" s="224"/>
      <c r="C2226" s="225"/>
      <c r="D2226" s="226" t="s">
        <v>186</v>
      </c>
      <c r="E2226" s="227" t="s">
        <v>19</v>
      </c>
      <c r="F2226" s="228" t="s">
        <v>189</v>
      </c>
      <c r="G2226" s="225"/>
      <c r="H2226" s="227" t="s">
        <v>19</v>
      </c>
      <c r="I2226" s="229"/>
      <c r="J2226" s="225"/>
      <c r="K2226" s="225"/>
      <c r="L2226" s="230"/>
      <c r="M2226" s="231"/>
      <c r="N2226" s="232"/>
      <c r="O2226" s="232"/>
      <c r="P2226" s="232"/>
      <c r="Q2226" s="232"/>
      <c r="R2226" s="232"/>
      <c r="S2226" s="232"/>
      <c r="T2226" s="23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34" t="s">
        <v>186</v>
      </c>
      <c r="AU2226" s="234" t="s">
        <v>78</v>
      </c>
      <c r="AV2226" s="13" t="s">
        <v>76</v>
      </c>
      <c r="AW2226" s="13" t="s">
        <v>188</v>
      </c>
      <c r="AX2226" s="13" t="s">
        <v>68</v>
      </c>
      <c r="AY2226" s="234" t="s">
        <v>175</v>
      </c>
    </row>
    <row r="2227" s="14" customFormat="1">
      <c r="A2227" s="14"/>
      <c r="B2227" s="235"/>
      <c r="C2227" s="236"/>
      <c r="D2227" s="226" t="s">
        <v>186</v>
      </c>
      <c r="E2227" s="237" t="s">
        <v>19</v>
      </c>
      <c r="F2227" s="238" t="s">
        <v>76</v>
      </c>
      <c r="G2227" s="236"/>
      <c r="H2227" s="239">
        <v>1</v>
      </c>
      <c r="I2227" s="240"/>
      <c r="J2227" s="236"/>
      <c r="K2227" s="236"/>
      <c r="L2227" s="241"/>
      <c r="M2227" s="242"/>
      <c r="N2227" s="243"/>
      <c r="O2227" s="243"/>
      <c r="P2227" s="243"/>
      <c r="Q2227" s="243"/>
      <c r="R2227" s="243"/>
      <c r="S2227" s="243"/>
      <c r="T2227" s="24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45" t="s">
        <v>186</v>
      </c>
      <c r="AU2227" s="245" t="s">
        <v>78</v>
      </c>
      <c r="AV2227" s="14" t="s">
        <v>78</v>
      </c>
      <c r="AW2227" s="14" t="s">
        <v>188</v>
      </c>
      <c r="AX2227" s="14" t="s">
        <v>68</v>
      </c>
      <c r="AY2227" s="245" t="s">
        <v>175</v>
      </c>
    </row>
    <row r="2228" s="15" customFormat="1">
      <c r="A2228" s="15"/>
      <c r="B2228" s="246"/>
      <c r="C2228" s="247"/>
      <c r="D2228" s="226" t="s">
        <v>186</v>
      </c>
      <c r="E2228" s="248" t="s">
        <v>19</v>
      </c>
      <c r="F2228" s="249" t="s">
        <v>191</v>
      </c>
      <c r="G2228" s="247"/>
      <c r="H2228" s="250">
        <v>1</v>
      </c>
      <c r="I2228" s="251"/>
      <c r="J2228" s="247"/>
      <c r="K2228" s="247"/>
      <c r="L2228" s="252"/>
      <c r="M2228" s="253"/>
      <c r="N2228" s="254"/>
      <c r="O2228" s="254"/>
      <c r="P2228" s="254"/>
      <c r="Q2228" s="254"/>
      <c r="R2228" s="254"/>
      <c r="S2228" s="254"/>
      <c r="T2228" s="255"/>
      <c r="U2228" s="15"/>
      <c r="V2228" s="15"/>
      <c r="W2228" s="15"/>
      <c r="X2228" s="15"/>
      <c r="Y2228" s="15"/>
      <c r="Z2228" s="15"/>
      <c r="AA2228" s="15"/>
      <c r="AB2228" s="15"/>
      <c r="AC2228" s="15"/>
      <c r="AD2228" s="15"/>
      <c r="AE2228" s="15"/>
      <c r="AT2228" s="256" t="s">
        <v>186</v>
      </c>
      <c r="AU2228" s="256" t="s">
        <v>78</v>
      </c>
      <c r="AV2228" s="15" t="s">
        <v>182</v>
      </c>
      <c r="AW2228" s="15" t="s">
        <v>188</v>
      </c>
      <c r="AX2228" s="15" t="s">
        <v>76</v>
      </c>
      <c r="AY2228" s="256" t="s">
        <v>175</v>
      </c>
    </row>
    <row r="2229" s="2" customFormat="1" ht="37.8" customHeight="1">
      <c r="A2229" s="40"/>
      <c r="B2229" s="41"/>
      <c r="C2229" s="206" t="s">
        <v>2281</v>
      </c>
      <c r="D2229" s="206" t="s">
        <v>177</v>
      </c>
      <c r="E2229" s="207" t="s">
        <v>2282</v>
      </c>
      <c r="F2229" s="208" t="s">
        <v>2283</v>
      </c>
      <c r="G2229" s="209" t="s">
        <v>391</v>
      </c>
      <c r="H2229" s="210">
        <v>1</v>
      </c>
      <c r="I2229" s="211"/>
      <c r="J2229" s="212">
        <f>ROUND(I2229*H2229,2)</f>
        <v>0</v>
      </c>
      <c r="K2229" s="208" t="s">
        <v>19</v>
      </c>
      <c r="L2229" s="46"/>
      <c r="M2229" s="213" t="s">
        <v>19</v>
      </c>
      <c r="N2229" s="214" t="s">
        <v>39</v>
      </c>
      <c r="O2229" s="86"/>
      <c r="P2229" s="215">
        <f>O2229*H2229</f>
        <v>0</v>
      </c>
      <c r="Q2229" s="215">
        <v>0</v>
      </c>
      <c r="R2229" s="215">
        <f>Q2229*H2229</f>
        <v>0</v>
      </c>
      <c r="S2229" s="215">
        <v>0</v>
      </c>
      <c r="T2229" s="216">
        <f>S2229*H2229</f>
        <v>0</v>
      </c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R2229" s="217" t="s">
        <v>182</v>
      </c>
      <c r="AT2229" s="217" t="s">
        <v>177</v>
      </c>
      <c r="AU2229" s="217" t="s">
        <v>78</v>
      </c>
      <c r="AY2229" s="19" t="s">
        <v>175</v>
      </c>
      <c r="BE2229" s="218">
        <f>IF(N2229="základní",J2229,0)</f>
        <v>0</v>
      </c>
      <c r="BF2229" s="218">
        <f>IF(N2229="snížená",J2229,0)</f>
        <v>0</v>
      </c>
      <c r="BG2229" s="218">
        <f>IF(N2229="zákl. přenesená",J2229,0)</f>
        <v>0</v>
      </c>
      <c r="BH2229" s="218">
        <f>IF(N2229="sníž. přenesená",J2229,0)</f>
        <v>0</v>
      </c>
      <c r="BI2229" s="218">
        <f>IF(N2229="nulová",J2229,0)</f>
        <v>0</v>
      </c>
      <c r="BJ2229" s="19" t="s">
        <v>76</v>
      </c>
      <c r="BK2229" s="218">
        <f>ROUND(I2229*H2229,2)</f>
        <v>0</v>
      </c>
      <c r="BL2229" s="19" t="s">
        <v>182</v>
      </c>
      <c r="BM2229" s="217" t="s">
        <v>2284</v>
      </c>
    </row>
    <row r="2230" s="13" customFormat="1">
      <c r="A2230" s="13"/>
      <c r="B2230" s="224"/>
      <c r="C2230" s="225"/>
      <c r="D2230" s="226" t="s">
        <v>186</v>
      </c>
      <c r="E2230" s="227" t="s">
        <v>19</v>
      </c>
      <c r="F2230" s="228" t="s">
        <v>2194</v>
      </c>
      <c r="G2230" s="225"/>
      <c r="H2230" s="227" t="s">
        <v>19</v>
      </c>
      <c r="I2230" s="229"/>
      <c r="J2230" s="225"/>
      <c r="K2230" s="225"/>
      <c r="L2230" s="230"/>
      <c r="M2230" s="231"/>
      <c r="N2230" s="232"/>
      <c r="O2230" s="232"/>
      <c r="P2230" s="232"/>
      <c r="Q2230" s="232"/>
      <c r="R2230" s="232"/>
      <c r="S2230" s="232"/>
      <c r="T2230" s="23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34" t="s">
        <v>186</v>
      </c>
      <c r="AU2230" s="234" t="s">
        <v>78</v>
      </c>
      <c r="AV2230" s="13" t="s">
        <v>76</v>
      </c>
      <c r="AW2230" s="13" t="s">
        <v>188</v>
      </c>
      <c r="AX2230" s="13" t="s">
        <v>68</v>
      </c>
      <c r="AY2230" s="234" t="s">
        <v>175</v>
      </c>
    </row>
    <row r="2231" s="13" customFormat="1">
      <c r="A2231" s="13"/>
      <c r="B2231" s="224"/>
      <c r="C2231" s="225"/>
      <c r="D2231" s="226" t="s">
        <v>186</v>
      </c>
      <c r="E2231" s="227" t="s">
        <v>19</v>
      </c>
      <c r="F2231" s="228" t="s">
        <v>2187</v>
      </c>
      <c r="G2231" s="225"/>
      <c r="H2231" s="227" t="s">
        <v>19</v>
      </c>
      <c r="I2231" s="229"/>
      <c r="J2231" s="225"/>
      <c r="K2231" s="225"/>
      <c r="L2231" s="230"/>
      <c r="M2231" s="231"/>
      <c r="N2231" s="232"/>
      <c r="O2231" s="232"/>
      <c r="P2231" s="232"/>
      <c r="Q2231" s="232"/>
      <c r="R2231" s="232"/>
      <c r="S2231" s="232"/>
      <c r="T2231" s="23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34" t="s">
        <v>186</v>
      </c>
      <c r="AU2231" s="234" t="s">
        <v>78</v>
      </c>
      <c r="AV2231" s="13" t="s">
        <v>76</v>
      </c>
      <c r="AW2231" s="13" t="s">
        <v>188</v>
      </c>
      <c r="AX2231" s="13" t="s">
        <v>68</v>
      </c>
      <c r="AY2231" s="234" t="s">
        <v>175</v>
      </c>
    </row>
    <row r="2232" s="13" customFormat="1">
      <c r="A2232" s="13"/>
      <c r="B2232" s="224"/>
      <c r="C2232" s="225"/>
      <c r="D2232" s="226" t="s">
        <v>186</v>
      </c>
      <c r="E2232" s="227" t="s">
        <v>19</v>
      </c>
      <c r="F2232" s="228" t="s">
        <v>2203</v>
      </c>
      <c r="G2232" s="225"/>
      <c r="H2232" s="227" t="s">
        <v>19</v>
      </c>
      <c r="I2232" s="229"/>
      <c r="J2232" s="225"/>
      <c r="K2232" s="225"/>
      <c r="L2232" s="230"/>
      <c r="M2232" s="231"/>
      <c r="N2232" s="232"/>
      <c r="O2232" s="232"/>
      <c r="P2232" s="232"/>
      <c r="Q2232" s="232"/>
      <c r="R2232" s="232"/>
      <c r="S2232" s="232"/>
      <c r="T2232" s="23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34" t="s">
        <v>186</v>
      </c>
      <c r="AU2232" s="234" t="s">
        <v>78</v>
      </c>
      <c r="AV2232" s="13" t="s">
        <v>76</v>
      </c>
      <c r="AW2232" s="13" t="s">
        <v>188</v>
      </c>
      <c r="AX2232" s="13" t="s">
        <v>68</v>
      </c>
      <c r="AY2232" s="234" t="s">
        <v>175</v>
      </c>
    </row>
    <row r="2233" s="13" customFormat="1">
      <c r="A2233" s="13"/>
      <c r="B2233" s="224"/>
      <c r="C2233" s="225"/>
      <c r="D2233" s="226" t="s">
        <v>186</v>
      </c>
      <c r="E2233" s="227" t="s">
        <v>19</v>
      </c>
      <c r="F2233" s="228" t="s">
        <v>189</v>
      </c>
      <c r="G2233" s="225"/>
      <c r="H2233" s="227" t="s">
        <v>19</v>
      </c>
      <c r="I2233" s="229"/>
      <c r="J2233" s="225"/>
      <c r="K2233" s="225"/>
      <c r="L2233" s="230"/>
      <c r="M2233" s="231"/>
      <c r="N2233" s="232"/>
      <c r="O2233" s="232"/>
      <c r="P2233" s="232"/>
      <c r="Q2233" s="232"/>
      <c r="R2233" s="232"/>
      <c r="S2233" s="232"/>
      <c r="T2233" s="23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34" t="s">
        <v>186</v>
      </c>
      <c r="AU2233" s="234" t="s">
        <v>78</v>
      </c>
      <c r="AV2233" s="13" t="s">
        <v>76</v>
      </c>
      <c r="AW2233" s="13" t="s">
        <v>188</v>
      </c>
      <c r="AX2233" s="13" t="s">
        <v>68</v>
      </c>
      <c r="AY2233" s="234" t="s">
        <v>175</v>
      </c>
    </row>
    <row r="2234" s="14" customFormat="1">
      <c r="A2234" s="14"/>
      <c r="B2234" s="235"/>
      <c r="C2234" s="236"/>
      <c r="D2234" s="226" t="s">
        <v>186</v>
      </c>
      <c r="E2234" s="237" t="s">
        <v>19</v>
      </c>
      <c r="F2234" s="238" t="s">
        <v>76</v>
      </c>
      <c r="G2234" s="236"/>
      <c r="H2234" s="239">
        <v>1</v>
      </c>
      <c r="I2234" s="240"/>
      <c r="J2234" s="236"/>
      <c r="K2234" s="236"/>
      <c r="L2234" s="241"/>
      <c r="M2234" s="242"/>
      <c r="N2234" s="243"/>
      <c r="O2234" s="243"/>
      <c r="P2234" s="243"/>
      <c r="Q2234" s="243"/>
      <c r="R2234" s="243"/>
      <c r="S2234" s="243"/>
      <c r="T2234" s="24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45" t="s">
        <v>186</v>
      </c>
      <c r="AU2234" s="245" t="s">
        <v>78</v>
      </c>
      <c r="AV2234" s="14" t="s">
        <v>78</v>
      </c>
      <c r="AW2234" s="14" t="s">
        <v>188</v>
      </c>
      <c r="AX2234" s="14" t="s">
        <v>68</v>
      </c>
      <c r="AY2234" s="245" t="s">
        <v>175</v>
      </c>
    </row>
    <row r="2235" s="15" customFormat="1">
      <c r="A2235" s="15"/>
      <c r="B2235" s="246"/>
      <c r="C2235" s="247"/>
      <c r="D2235" s="226" t="s">
        <v>186</v>
      </c>
      <c r="E2235" s="248" t="s">
        <v>19</v>
      </c>
      <c r="F2235" s="249" t="s">
        <v>191</v>
      </c>
      <c r="G2235" s="247"/>
      <c r="H2235" s="250">
        <v>1</v>
      </c>
      <c r="I2235" s="251"/>
      <c r="J2235" s="247"/>
      <c r="K2235" s="247"/>
      <c r="L2235" s="252"/>
      <c r="M2235" s="253"/>
      <c r="N2235" s="254"/>
      <c r="O2235" s="254"/>
      <c r="P2235" s="254"/>
      <c r="Q2235" s="254"/>
      <c r="R2235" s="254"/>
      <c r="S2235" s="254"/>
      <c r="T2235" s="255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T2235" s="256" t="s">
        <v>186</v>
      </c>
      <c r="AU2235" s="256" t="s">
        <v>78</v>
      </c>
      <c r="AV2235" s="15" t="s">
        <v>182</v>
      </c>
      <c r="AW2235" s="15" t="s">
        <v>188</v>
      </c>
      <c r="AX2235" s="15" t="s">
        <v>76</v>
      </c>
      <c r="AY2235" s="256" t="s">
        <v>175</v>
      </c>
    </row>
    <row r="2236" s="2" customFormat="1" ht="37.8" customHeight="1">
      <c r="A2236" s="40"/>
      <c r="B2236" s="41"/>
      <c r="C2236" s="206" t="s">
        <v>2285</v>
      </c>
      <c r="D2236" s="206" t="s">
        <v>177</v>
      </c>
      <c r="E2236" s="207" t="s">
        <v>2286</v>
      </c>
      <c r="F2236" s="208" t="s">
        <v>2287</v>
      </c>
      <c r="G2236" s="209" t="s">
        <v>391</v>
      </c>
      <c r="H2236" s="210">
        <v>1</v>
      </c>
      <c r="I2236" s="211"/>
      <c r="J2236" s="212">
        <f>ROUND(I2236*H2236,2)</f>
        <v>0</v>
      </c>
      <c r="K2236" s="208" t="s">
        <v>19</v>
      </c>
      <c r="L2236" s="46"/>
      <c r="M2236" s="213" t="s">
        <v>19</v>
      </c>
      <c r="N2236" s="214" t="s">
        <v>39</v>
      </c>
      <c r="O2236" s="86"/>
      <c r="P2236" s="215">
        <f>O2236*H2236</f>
        <v>0</v>
      </c>
      <c r="Q2236" s="215">
        <v>0</v>
      </c>
      <c r="R2236" s="215">
        <f>Q2236*H2236</f>
        <v>0</v>
      </c>
      <c r="S2236" s="215">
        <v>0</v>
      </c>
      <c r="T2236" s="216">
        <f>S2236*H2236</f>
        <v>0</v>
      </c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R2236" s="217" t="s">
        <v>182</v>
      </c>
      <c r="AT2236" s="217" t="s">
        <v>177</v>
      </c>
      <c r="AU2236" s="217" t="s">
        <v>78</v>
      </c>
      <c r="AY2236" s="19" t="s">
        <v>175</v>
      </c>
      <c r="BE2236" s="218">
        <f>IF(N2236="základní",J2236,0)</f>
        <v>0</v>
      </c>
      <c r="BF2236" s="218">
        <f>IF(N2236="snížená",J2236,0)</f>
        <v>0</v>
      </c>
      <c r="BG2236" s="218">
        <f>IF(N2236="zákl. přenesená",J2236,0)</f>
        <v>0</v>
      </c>
      <c r="BH2236" s="218">
        <f>IF(N2236="sníž. přenesená",J2236,0)</f>
        <v>0</v>
      </c>
      <c r="BI2236" s="218">
        <f>IF(N2236="nulová",J2236,0)</f>
        <v>0</v>
      </c>
      <c r="BJ2236" s="19" t="s">
        <v>76</v>
      </c>
      <c r="BK2236" s="218">
        <f>ROUND(I2236*H2236,2)</f>
        <v>0</v>
      </c>
      <c r="BL2236" s="19" t="s">
        <v>182</v>
      </c>
      <c r="BM2236" s="217" t="s">
        <v>2288</v>
      </c>
    </row>
    <row r="2237" s="13" customFormat="1">
      <c r="A2237" s="13"/>
      <c r="B2237" s="224"/>
      <c r="C2237" s="225"/>
      <c r="D2237" s="226" t="s">
        <v>186</v>
      </c>
      <c r="E2237" s="227" t="s">
        <v>19</v>
      </c>
      <c r="F2237" s="228" t="s">
        <v>2194</v>
      </c>
      <c r="G2237" s="225"/>
      <c r="H2237" s="227" t="s">
        <v>19</v>
      </c>
      <c r="I2237" s="229"/>
      <c r="J2237" s="225"/>
      <c r="K2237" s="225"/>
      <c r="L2237" s="230"/>
      <c r="M2237" s="231"/>
      <c r="N2237" s="232"/>
      <c r="O2237" s="232"/>
      <c r="P2237" s="232"/>
      <c r="Q2237" s="232"/>
      <c r="R2237" s="232"/>
      <c r="S2237" s="232"/>
      <c r="T2237" s="23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34" t="s">
        <v>186</v>
      </c>
      <c r="AU2237" s="234" t="s">
        <v>78</v>
      </c>
      <c r="AV2237" s="13" t="s">
        <v>76</v>
      </c>
      <c r="AW2237" s="13" t="s">
        <v>188</v>
      </c>
      <c r="AX2237" s="13" t="s">
        <v>68</v>
      </c>
      <c r="AY2237" s="234" t="s">
        <v>175</v>
      </c>
    </row>
    <row r="2238" s="13" customFormat="1">
      <c r="A2238" s="13"/>
      <c r="B2238" s="224"/>
      <c r="C2238" s="225"/>
      <c r="D2238" s="226" t="s">
        <v>186</v>
      </c>
      <c r="E2238" s="227" t="s">
        <v>19</v>
      </c>
      <c r="F2238" s="228" t="s">
        <v>2187</v>
      </c>
      <c r="G2238" s="225"/>
      <c r="H2238" s="227" t="s">
        <v>19</v>
      </c>
      <c r="I2238" s="229"/>
      <c r="J2238" s="225"/>
      <c r="K2238" s="225"/>
      <c r="L2238" s="230"/>
      <c r="M2238" s="231"/>
      <c r="N2238" s="232"/>
      <c r="O2238" s="232"/>
      <c r="P2238" s="232"/>
      <c r="Q2238" s="232"/>
      <c r="R2238" s="232"/>
      <c r="S2238" s="232"/>
      <c r="T2238" s="23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34" t="s">
        <v>186</v>
      </c>
      <c r="AU2238" s="234" t="s">
        <v>78</v>
      </c>
      <c r="AV2238" s="13" t="s">
        <v>76</v>
      </c>
      <c r="AW2238" s="13" t="s">
        <v>188</v>
      </c>
      <c r="AX2238" s="13" t="s">
        <v>68</v>
      </c>
      <c r="AY2238" s="234" t="s">
        <v>175</v>
      </c>
    </row>
    <row r="2239" s="13" customFormat="1">
      <c r="A2239" s="13"/>
      <c r="B2239" s="224"/>
      <c r="C2239" s="225"/>
      <c r="D2239" s="226" t="s">
        <v>186</v>
      </c>
      <c r="E2239" s="227" t="s">
        <v>19</v>
      </c>
      <c r="F2239" s="228" t="s">
        <v>2203</v>
      </c>
      <c r="G2239" s="225"/>
      <c r="H2239" s="227" t="s">
        <v>19</v>
      </c>
      <c r="I2239" s="229"/>
      <c r="J2239" s="225"/>
      <c r="K2239" s="225"/>
      <c r="L2239" s="230"/>
      <c r="M2239" s="231"/>
      <c r="N2239" s="232"/>
      <c r="O2239" s="232"/>
      <c r="P2239" s="232"/>
      <c r="Q2239" s="232"/>
      <c r="R2239" s="232"/>
      <c r="S2239" s="232"/>
      <c r="T2239" s="23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34" t="s">
        <v>186</v>
      </c>
      <c r="AU2239" s="234" t="s">
        <v>78</v>
      </c>
      <c r="AV2239" s="13" t="s">
        <v>76</v>
      </c>
      <c r="AW2239" s="13" t="s">
        <v>188</v>
      </c>
      <c r="AX2239" s="13" t="s">
        <v>68</v>
      </c>
      <c r="AY2239" s="234" t="s">
        <v>175</v>
      </c>
    </row>
    <row r="2240" s="13" customFormat="1">
      <c r="A2240" s="13"/>
      <c r="B2240" s="224"/>
      <c r="C2240" s="225"/>
      <c r="D2240" s="226" t="s">
        <v>186</v>
      </c>
      <c r="E2240" s="227" t="s">
        <v>19</v>
      </c>
      <c r="F2240" s="228" t="s">
        <v>189</v>
      </c>
      <c r="G2240" s="225"/>
      <c r="H2240" s="227" t="s">
        <v>19</v>
      </c>
      <c r="I2240" s="229"/>
      <c r="J2240" s="225"/>
      <c r="K2240" s="225"/>
      <c r="L2240" s="230"/>
      <c r="M2240" s="231"/>
      <c r="N2240" s="232"/>
      <c r="O2240" s="232"/>
      <c r="P2240" s="232"/>
      <c r="Q2240" s="232"/>
      <c r="R2240" s="232"/>
      <c r="S2240" s="232"/>
      <c r="T2240" s="23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34" t="s">
        <v>186</v>
      </c>
      <c r="AU2240" s="234" t="s">
        <v>78</v>
      </c>
      <c r="AV2240" s="13" t="s">
        <v>76</v>
      </c>
      <c r="AW2240" s="13" t="s">
        <v>188</v>
      </c>
      <c r="AX2240" s="13" t="s">
        <v>68</v>
      </c>
      <c r="AY2240" s="234" t="s">
        <v>175</v>
      </c>
    </row>
    <row r="2241" s="14" customFormat="1">
      <c r="A2241" s="14"/>
      <c r="B2241" s="235"/>
      <c r="C2241" s="236"/>
      <c r="D2241" s="226" t="s">
        <v>186</v>
      </c>
      <c r="E2241" s="237" t="s">
        <v>19</v>
      </c>
      <c r="F2241" s="238" t="s">
        <v>76</v>
      </c>
      <c r="G2241" s="236"/>
      <c r="H2241" s="239">
        <v>1</v>
      </c>
      <c r="I2241" s="240"/>
      <c r="J2241" s="236"/>
      <c r="K2241" s="236"/>
      <c r="L2241" s="241"/>
      <c r="M2241" s="242"/>
      <c r="N2241" s="243"/>
      <c r="O2241" s="243"/>
      <c r="P2241" s="243"/>
      <c r="Q2241" s="243"/>
      <c r="R2241" s="243"/>
      <c r="S2241" s="243"/>
      <c r="T2241" s="24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45" t="s">
        <v>186</v>
      </c>
      <c r="AU2241" s="245" t="s">
        <v>78</v>
      </c>
      <c r="AV2241" s="14" t="s">
        <v>78</v>
      </c>
      <c r="AW2241" s="14" t="s">
        <v>188</v>
      </c>
      <c r="AX2241" s="14" t="s">
        <v>68</v>
      </c>
      <c r="AY2241" s="245" t="s">
        <v>175</v>
      </c>
    </row>
    <row r="2242" s="15" customFormat="1">
      <c r="A2242" s="15"/>
      <c r="B2242" s="246"/>
      <c r="C2242" s="247"/>
      <c r="D2242" s="226" t="s">
        <v>186</v>
      </c>
      <c r="E2242" s="248" t="s">
        <v>19</v>
      </c>
      <c r="F2242" s="249" t="s">
        <v>191</v>
      </c>
      <c r="G2242" s="247"/>
      <c r="H2242" s="250">
        <v>1</v>
      </c>
      <c r="I2242" s="251"/>
      <c r="J2242" s="247"/>
      <c r="K2242" s="247"/>
      <c r="L2242" s="252"/>
      <c r="M2242" s="253"/>
      <c r="N2242" s="254"/>
      <c r="O2242" s="254"/>
      <c r="P2242" s="254"/>
      <c r="Q2242" s="254"/>
      <c r="R2242" s="254"/>
      <c r="S2242" s="254"/>
      <c r="T2242" s="255"/>
      <c r="U2242" s="15"/>
      <c r="V2242" s="15"/>
      <c r="W2242" s="15"/>
      <c r="X2242" s="15"/>
      <c r="Y2242" s="15"/>
      <c r="Z2242" s="15"/>
      <c r="AA2242" s="15"/>
      <c r="AB2242" s="15"/>
      <c r="AC2242" s="15"/>
      <c r="AD2242" s="15"/>
      <c r="AE2242" s="15"/>
      <c r="AT2242" s="256" t="s">
        <v>186</v>
      </c>
      <c r="AU2242" s="256" t="s">
        <v>78</v>
      </c>
      <c r="AV2242" s="15" t="s">
        <v>182</v>
      </c>
      <c r="AW2242" s="15" t="s">
        <v>188</v>
      </c>
      <c r="AX2242" s="15" t="s">
        <v>76</v>
      </c>
      <c r="AY2242" s="256" t="s">
        <v>175</v>
      </c>
    </row>
    <row r="2243" s="2" customFormat="1" ht="37.8" customHeight="1">
      <c r="A2243" s="40"/>
      <c r="B2243" s="41"/>
      <c r="C2243" s="206" t="s">
        <v>2289</v>
      </c>
      <c r="D2243" s="206" t="s">
        <v>177</v>
      </c>
      <c r="E2243" s="207" t="s">
        <v>2290</v>
      </c>
      <c r="F2243" s="208" t="s">
        <v>2291</v>
      </c>
      <c r="G2243" s="209" t="s">
        <v>391</v>
      </c>
      <c r="H2243" s="210">
        <v>1</v>
      </c>
      <c r="I2243" s="211"/>
      <c r="J2243" s="212">
        <f>ROUND(I2243*H2243,2)</f>
        <v>0</v>
      </c>
      <c r="K2243" s="208" t="s">
        <v>19</v>
      </c>
      <c r="L2243" s="46"/>
      <c r="M2243" s="213" t="s">
        <v>19</v>
      </c>
      <c r="N2243" s="214" t="s">
        <v>39</v>
      </c>
      <c r="O2243" s="86"/>
      <c r="P2243" s="215">
        <f>O2243*H2243</f>
        <v>0</v>
      </c>
      <c r="Q2243" s="215">
        <v>0</v>
      </c>
      <c r="R2243" s="215">
        <f>Q2243*H2243</f>
        <v>0</v>
      </c>
      <c r="S2243" s="215">
        <v>0</v>
      </c>
      <c r="T2243" s="216">
        <f>S2243*H2243</f>
        <v>0</v>
      </c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R2243" s="217" t="s">
        <v>182</v>
      </c>
      <c r="AT2243" s="217" t="s">
        <v>177</v>
      </c>
      <c r="AU2243" s="217" t="s">
        <v>78</v>
      </c>
      <c r="AY2243" s="19" t="s">
        <v>175</v>
      </c>
      <c r="BE2243" s="218">
        <f>IF(N2243="základní",J2243,0)</f>
        <v>0</v>
      </c>
      <c r="BF2243" s="218">
        <f>IF(N2243="snížená",J2243,0)</f>
        <v>0</v>
      </c>
      <c r="BG2243" s="218">
        <f>IF(N2243="zákl. přenesená",J2243,0)</f>
        <v>0</v>
      </c>
      <c r="BH2243" s="218">
        <f>IF(N2243="sníž. přenesená",J2243,0)</f>
        <v>0</v>
      </c>
      <c r="BI2243" s="218">
        <f>IF(N2243="nulová",J2243,0)</f>
        <v>0</v>
      </c>
      <c r="BJ2243" s="19" t="s">
        <v>76</v>
      </c>
      <c r="BK2243" s="218">
        <f>ROUND(I2243*H2243,2)</f>
        <v>0</v>
      </c>
      <c r="BL2243" s="19" t="s">
        <v>182</v>
      </c>
      <c r="BM2243" s="217" t="s">
        <v>2292</v>
      </c>
    </row>
    <row r="2244" s="13" customFormat="1">
      <c r="A2244" s="13"/>
      <c r="B2244" s="224"/>
      <c r="C2244" s="225"/>
      <c r="D2244" s="226" t="s">
        <v>186</v>
      </c>
      <c r="E2244" s="227" t="s">
        <v>19</v>
      </c>
      <c r="F2244" s="228" t="s">
        <v>2194</v>
      </c>
      <c r="G2244" s="225"/>
      <c r="H2244" s="227" t="s">
        <v>19</v>
      </c>
      <c r="I2244" s="229"/>
      <c r="J2244" s="225"/>
      <c r="K2244" s="225"/>
      <c r="L2244" s="230"/>
      <c r="M2244" s="231"/>
      <c r="N2244" s="232"/>
      <c r="O2244" s="232"/>
      <c r="P2244" s="232"/>
      <c r="Q2244" s="232"/>
      <c r="R2244" s="232"/>
      <c r="S2244" s="232"/>
      <c r="T2244" s="23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34" t="s">
        <v>186</v>
      </c>
      <c r="AU2244" s="234" t="s">
        <v>78</v>
      </c>
      <c r="AV2244" s="13" t="s">
        <v>76</v>
      </c>
      <c r="AW2244" s="13" t="s">
        <v>188</v>
      </c>
      <c r="AX2244" s="13" t="s">
        <v>68</v>
      </c>
      <c r="AY2244" s="234" t="s">
        <v>175</v>
      </c>
    </row>
    <row r="2245" s="13" customFormat="1">
      <c r="A2245" s="13"/>
      <c r="B2245" s="224"/>
      <c r="C2245" s="225"/>
      <c r="D2245" s="226" t="s">
        <v>186</v>
      </c>
      <c r="E2245" s="227" t="s">
        <v>19</v>
      </c>
      <c r="F2245" s="228" t="s">
        <v>2187</v>
      </c>
      <c r="G2245" s="225"/>
      <c r="H2245" s="227" t="s">
        <v>19</v>
      </c>
      <c r="I2245" s="229"/>
      <c r="J2245" s="225"/>
      <c r="K2245" s="225"/>
      <c r="L2245" s="230"/>
      <c r="M2245" s="231"/>
      <c r="N2245" s="232"/>
      <c r="O2245" s="232"/>
      <c r="P2245" s="232"/>
      <c r="Q2245" s="232"/>
      <c r="R2245" s="232"/>
      <c r="S2245" s="232"/>
      <c r="T2245" s="23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34" t="s">
        <v>186</v>
      </c>
      <c r="AU2245" s="234" t="s">
        <v>78</v>
      </c>
      <c r="AV2245" s="13" t="s">
        <v>76</v>
      </c>
      <c r="AW2245" s="13" t="s">
        <v>188</v>
      </c>
      <c r="AX2245" s="13" t="s">
        <v>68</v>
      </c>
      <c r="AY2245" s="234" t="s">
        <v>175</v>
      </c>
    </row>
    <row r="2246" s="13" customFormat="1">
      <c r="A2246" s="13"/>
      <c r="B2246" s="224"/>
      <c r="C2246" s="225"/>
      <c r="D2246" s="226" t="s">
        <v>186</v>
      </c>
      <c r="E2246" s="227" t="s">
        <v>19</v>
      </c>
      <c r="F2246" s="228" t="s">
        <v>189</v>
      </c>
      <c r="G2246" s="225"/>
      <c r="H2246" s="227" t="s">
        <v>19</v>
      </c>
      <c r="I2246" s="229"/>
      <c r="J2246" s="225"/>
      <c r="K2246" s="225"/>
      <c r="L2246" s="230"/>
      <c r="M2246" s="231"/>
      <c r="N2246" s="232"/>
      <c r="O2246" s="232"/>
      <c r="P2246" s="232"/>
      <c r="Q2246" s="232"/>
      <c r="R2246" s="232"/>
      <c r="S2246" s="232"/>
      <c r="T2246" s="23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34" t="s">
        <v>186</v>
      </c>
      <c r="AU2246" s="234" t="s">
        <v>78</v>
      </c>
      <c r="AV2246" s="13" t="s">
        <v>76</v>
      </c>
      <c r="AW2246" s="13" t="s">
        <v>188</v>
      </c>
      <c r="AX2246" s="13" t="s">
        <v>68</v>
      </c>
      <c r="AY2246" s="234" t="s">
        <v>175</v>
      </c>
    </row>
    <row r="2247" s="14" customFormat="1">
      <c r="A2247" s="14"/>
      <c r="B2247" s="235"/>
      <c r="C2247" s="236"/>
      <c r="D2247" s="226" t="s">
        <v>186</v>
      </c>
      <c r="E2247" s="237" t="s">
        <v>19</v>
      </c>
      <c r="F2247" s="238" t="s">
        <v>76</v>
      </c>
      <c r="G2247" s="236"/>
      <c r="H2247" s="239">
        <v>1</v>
      </c>
      <c r="I2247" s="240"/>
      <c r="J2247" s="236"/>
      <c r="K2247" s="236"/>
      <c r="L2247" s="241"/>
      <c r="M2247" s="242"/>
      <c r="N2247" s="243"/>
      <c r="O2247" s="243"/>
      <c r="P2247" s="243"/>
      <c r="Q2247" s="243"/>
      <c r="R2247" s="243"/>
      <c r="S2247" s="243"/>
      <c r="T2247" s="24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45" t="s">
        <v>186</v>
      </c>
      <c r="AU2247" s="245" t="s">
        <v>78</v>
      </c>
      <c r="AV2247" s="14" t="s">
        <v>78</v>
      </c>
      <c r="AW2247" s="14" t="s">
        <v>188</v>
      </c>
      <c r="AX2247" s="14" t="s">
        <v>68</v>
      </c>
      <c r="AY2247" s="245" t="s">
        <v>175</v>
      </c>
    </row>
    <row r="2248" s="15" customFormat="1">
      <c r="A2248" s="15"/>
      <c r="B2248" s="246"/>
      <c r="C2248" s="247"/>
      <c r="D2248" s="226" t="s">
        <v>186</v>
      </c>
      <c r="E2248" s="248" t="s">
        <v>19</v>
      </c>
      <c r="F2248" s="249" t="s">
        <v>191</v>
      </c>
      <c r="G2248" s="247"/>
      <c r="H2248" s="250">
        <v>1</v>
      </c>
      <c r="I2248" s="251"/>
      <c r="J2248" s="247"/>
      <c r="K2248" s="247"/>
      <c r="L2248" s="252"/>
      <c r="M2248" s="253"/>
      <c r="N2248" s="254"/>
      <c r="O2248" s="254"/>
      <c r="P2248" s="254"/>
      <c r="Q2248" s="254"/>
      <c r="R2248" s="254"/>
      <c r="S2248" s="254"/>
      <c r="T2248" s="255"/>
      <c r="U2248" s="15"/>
      <c r="V2248" s="15"/>
      <c r="W2248" s="15"/>
      <c r="X2248" s="15"/>
      <c r="Y2248" s="15"/>
      <c r="Z2248" s="15"/>
      <c r="AA2248" s="15"/>
      <c r="AB2248" s="15"/>
      <c r="AC2248" s="15"/>
      <c r="AD2248" s="15"/>
      <c r="AE2248" s="15"/>
      <c r="AT2248" s="256" t="s">
        <v>186</v>
      </c>
      <c r="AU2248" s="256" t="s">
        <v>78</v>
      </c>
      <c r="AV2248" s="15" t="s">
        <v>182</v>
      </c>
      <c r="AW2248" s="15" t="s">
        <v>188</v>
      </c>
      <c r="AX2248" s="15" t="s">
        <v>76</v>
      </c>
      <c r="AY2248" s="256" t="s">
        <v>175</v>
      </c>
    </row>
    <row r="2249" s="2" customFormat="1" ht="37.8" customHeight="1">
      <c r="A2249" s="40"/>
      <c r="B2249" s="41"/>
      <c r="C2249" s="206" t="s">
        <v>2293</v>
      </c>
      <c r="D2249" s="206" t="s">
        <v>177</v>
      </c>
      <c r="E2249" s="207" t="s">
        <v>2294</v>
      </c>
      <c r="F2249" s="208" t="s">
        <v>2295</v>
      </c>
      <c r="G2249" s="209" t="s">
        <v>391</v>
      </c>
      <c r="H2249" s="210">
        <v>1</v>
      </c>
      <c r="I2249" s="211"/>
      <c r="J2249" s="212">
        <f>ROUND(I2249*H2249,2)</f>
        <v>0</v>
      </c>
      <c r="K2249" s="208" t="s">
        <v>19</v>
      </c>
      <c r="L2249" s="46"/>
      <c r="M2249" s="213" t="s">
        <v>19</v>
      </c>
      <c r="N2249" s="214" t="s">
        <v>39</v>
      </c>
      <c r="O2249" s="86"/>
      <c r="P2249" s="215">
        <f>O2249*H2249</f>
        <v>0</v>
      </c>
      <c r="Q2249" s="215">
        <v>0</v>
      </c>
      <c r="R2249" s="215">
        <f>Q2249*H2249</f>
        <v>0</v>
      </c>
      <c r="S2249" s="215">
        <v>0</v>
      </c>
      <c r="T2249" s="216">
        <f>S2249*H2249</f>
        <v>0</v>
      </c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R2249" s="217" t="s">
        <v>182</v>
      </c>
      <c r="AT2249" s="217" t="s">
        <v>177</v>
      </c>
      <c r="AU2249" s="217" t="s">
        <v>78</v>
      </c>
      <c r="AY2249" s="19" t="s">
        <v>175</v>
      </c>
      <c r="BE2249" s="218">
        <f>IF(N2249="základní",J2249,0)</f>
        <v>0</v>
      </c>
      <c r="BF2249" s="218">
        <f>IF(N2249="snížená",J2249,0)</f>
        <v>0</v>
      </c>
      <c r="BG2249" s="218">
        <f>IF(N2249="zákl. přenesená",J2249,0)</f>
        <v>0</v>
      </c>
      <c r="BH2249" s="218">
        <f>IF(N2249="sníž. přenesená",J2249,0)</f>
        <v>0</v>
      </c>
      <c r="BI2249" s="218">
        <f>IF(N2249="nulová",J2249,0)</f>
        <v>0</v>
      </c>
      <c r="BJ2249" s="19" t="s">
        <v>76</v>
      </c>
      <c r="BK2249" s="218">
        <f>ROUND(I2249*H2249,2)</f>
        <v>0</v>
      </c>
      <c r="BL2249" s="19" t="s">
        <v>182</v>
      </c>
      <c r="BM2249" s="217" t="s">
        <v>2296</v>
      </c>
    </row>
    <row r="2250" s="13" customFormat="1">
      <c r="A2250" s="13"/>
      <c r="B2250" s="224"/>
      <c r="C2250" s="225"/>
      <c r="D2250" s="226" t="s">
        <v>186</v>
      </c>
      <c r="E2250" s="227" t="s">
        <v>19</v>
      </c>
      <c r="F2250" s="228" t="s">
        <v>2194</v>
      </c>
      <c r="G2250" s="225"/>
      <c r="H2250" s="227" t="s">
        <v>19</v>
      </c>
      <c r="I2250" s="229"/>
      <c r="J2250" s="225"/>
      <c r="K2250" s="225"/>
      <c r="L2250" s="230"/>
      <c r="M2250" s="231"/>
      <c r="N2250" s="232"/>
      <c r="O2250" s="232"/>
      <c r="P2250" s="232"/>
      <c r="Q2250" s="232"/>
      <c r="R2250" s="232"/>
      <c r="S2250" s="232"/>
      <c r="T2250" s="23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34" t="s">
        <v>186</v>
      </c>
      <c r="AU2250" s="234" t="s">
        <v>78</v>
      </c>
      <c r="AV2250" s="13" t="s">
        <v>76</v>
      </c>
      <c r="AW2250" s="13" t="s">
        <v>188</v>
      </c>
      <c r="AX2250" s="13" t="s">
        <v>68</v>
      </c>
      <c r="AY2250" s="234" t="s">
        <v>175</v>
      </c>
    </row>
    <row r="2251" s="13" customFormat="1">
      <c r="A2251" s="13"/>
      <c r="B2251" s="224"/>
      <c r="C2251" s="225"/>
      <c r="D2251" s="226" t="s">
        <v>186</v>
      </c>
      <c r="E2251" s="227" t="s">
        <v>19</v>
      </c>
      <c r="F2251" s="228" t="s">
        <v>2187</v>
      </c>
      <c r="G2251" s="225"/>
      <c r="H2251" s="227" t="s">
        <v>19</v>
      </c>
      <c r="I2251" s="229"/>
      <c r="J2251" s="225"/>
      <c r="K2251" s="225"/>
      <c r="L2251" s="230"/>
      <c r="M2251" s="231"/>
      <c r="N2251" s="232"/>
      <c r="O2251" s="232"/>
      <c r="P2251" s="232"/>
      <c r="Q2251" s="232"/>
      <c r="R2251" s="232"/>
      <c r="S2251" s="232"/>
      <c r="T2251" s="23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34" t="s">
        <v>186</v>
      </c>
      <c r="AU2251" s="234" t="s">
        <v>78</v>
      </c>
      <c r="AV2251" s="13" t="s">
        <v>76</v>
      </c>
      <c r="AW2251" s="13" t="s">
        <v>188</v>
      </c>
      <c r="AX2251" s="13" t="s">
        <v>68</v>
      </c>
      <c r="AY2251" s="234" t="s">
        <v>175</v>
      </c>
    </row>
    <row r="2252" s="13" customFormat="1">
      <c r="A2252" s="13"/>
      <c r="B2252" s="224"/>
      <c r="C2252" s="225"/>
      <c r="D2252" s="226" t="s">
        <v>186</v>
      </c>
      <c r="E2252" s="227" t="s">
        <v>19</v>
      </c>
      <c r="F2252" s="228" t="s">
        <v>2203</v>
      </c>
      <c r="G2252" s="225"/>
      <c r="H2252" s="227" t="s">
        <v>19</v>
      </c>
      <c r="I2252" s="229"/>
      <c r="J2252" s="225"/>
      <c r="K2252" s="225"/>
      <c r="L2252" s="230"/>
      <c r="M2252" s="231"/>
      <c r="N2252" s="232"/>
      <c r="O2252" s="232"/>
      <c r="P2252" s="232"/>
      <c r="Q2252" s="232"/>
      <c r="R2252" s="232"/>
      <c r="S2252" s="232"/>
      <c r="T2252" s="23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34" t="s">
        <v>186</v>
      </c>
      <c r="AU2252" s="234" t="s">
        <v>78</v>
      </c>
      <c r="AV2252" s="13" t="s">
        <v>76</v>
      </c>
      <c r="AW2252" s="13" t="s">
        <v>188</v>
      </c>
      <c r="AX2252" s="13" t="s">
        <v>68</v>
      </c>
      <c r="AY2252" s="234" t="s">
        <v>175</v>
      </c>
    </row>
    <row r="2253" s="13" customFormat="1">
      <c r="A2253" s="13"/>
      <c r="B2253" s="224"/>
      <c r="C2253" s="225"/>
      <c r="D2253" s="226" t="s">
        <v>186</v>
      </c>
      <c r="E2253" s="227" t="s">
        <v>19</v>
      </c>
      <c r="F2253" s="228" t="s">
        <v>189</v>
      </c>
      <c r="G2253" s="225"/>
      <c r="H2253" s="227" t="s">
        <v>19</v>
      </c>
      <c r="I2253" s="229"/>
      <c r="J2253" s="225"/>
      <c r="K2253" s="225"/>
      <c r="L2253" s="230"/>
      <c r="M2253" s="231"/>
      <c r="N2253" s="232"/>
      <c r="O2253" s="232"/>
      <c r="P2253" s="232"/>
      <c r="Q2253" s="232"/>
      <c r="R2253" s="232"/>
      <c r="S2253" s="232"/>
      <c r="T2253" s="23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34" t="s">
        <v>186</v>
      </c>
      <c r="AU2253" s="234" t="s">
        <v>78</v>
      </c>
      <c r="AV2253" s="13" t="s">
        <v>76</v>
      </c>
      <c r="AW2253" s="13" t="s">
        <v>188</v>
      </c>
      <c r="AX2253" s="13" t="s">
        <v>68</v>
      </c>
      <c r="AY2253" s="234" t="s">
        <v>175</v>
      </c>
    </row>
    <row r="2254" s="14" customFormat="1">
      <c r="A2254" s="14"/>
      <c r="B2254" s="235"/>
      <c r="C2254" s="236"/>
      <c r="D2254" s="226" t="s">
        <v>186</v>
      </c>
      <c r="E2254" s="237" t="s">
        <v>19</v>
      </c>
      <c r="F2254" s="238" t="s">
        <v>76</v>
      </c>
      <c r="G2254" s="236"/>
      <c r="H2254" s="239">
        <v>1</v>
      </c>
      <c r="I2254" s="240"/>
      <c r="J2254" s="236"/>
      <c r="K2254" s="236"/>
      <c r="L2254" s="241"/>
      <c r="M2254" s="242"/>
      <c r="N2254" s="243"/>
      <c r="O2254" s="243"/>
      <c r="P2254" s="243"/>
      <c r="Q2254" s="243"/>
      <c r="R2254" s="243"/>
      <c r="S2254" s="243"/>
      <c r="T2254" s="244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45" t="s">
        <v>186</v>
      </c>
      <c r="AU2254" s="245" t="s">
        <v>78</v>
      </c>
      <c r="AV2254" s="14" t="s">
        <v>78</v>
      </c>
      <c r="AW2254" s="14" t="s">
        <v>188</v>
      </c>
      <c r="AX2254" s="14" t="s">
        <v>68</v>
      </c>
      <c r="AY2254" s="245" t="s">
        <v>175</v>
      </c>
    </row>
    <row r="2255" s="15" customFormat="1">
      <c r="A2255" s="15"/>
      <c r="B2255" s="246"/>
      <c r="C2255" s="247"/>
      <c r="D2255" s="226" t="s">
        <v>186</v>
      </c>
      <c r="E2255" s="248" t="s">
        <v>19</v>
      </c>
      <c r="F2255" s="249" t="s">
        <v>191</v>
      </c>
      <c r="G2255" s="247"/>
      <c r="H2255" s="250">
        <v>1</v>
      </c>
      <c r="I2255" s="251"/>
      <c r="J2255" s="247"/>
      <c r="K2255" s="247"/>
      <c r="L2255" s="252"/>
      <c r="M2255" s="253"/>
      <c r="N2255" s="254"/>
      <c r="O2255" s="254"/>
      <c r="P2255" s="254"/>
      <c r="Q2255" s="254"/>
      <c r="R2255" s="254"/>
      <c r="S2255" s="254"/>
      <c r="T2255" s="255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T2255" s="256" t="s">
        <v>186</v>
      </c>
      <c r="AU2255" s="256" t="s">
        <v>78</v>
      </c>
      <c r="AV2255" s="15" t="s">
        <v>182</v>
      </c>
      <c r="AW2255" s="15" t="s">
        <v>188</v>
      </c>
      <c r="AX2255" s="15" t="s">
        <v>76</v>
      </c>
      <c r="AY2255" s="256" t="s">
        <v>175</v>
      </c>
    </row>
    <row r="2256" s="2" customFormat="1" ht="37.8" customHeight="1">
      <c r="A2256" s="40"/>
      <c r="B2256" s="41"/>
      <c r="C2256" s="206" t="s">
        <v>2297</v>
      </c>
      <c r="D2256" s="206" t="s">
        <v>177</v>
      </c>
      <c r="E2256" s="207" t="s">
        <v>2298</v>
      </c>
      <c r="F2256" s="208" t="s">
        <v>2299</v>
      </c>
      <c r="G2256" s="209" t="s">
        <v>391</v>
      </c>
      <c r="H2256" s="210">
        <v>1</v>
      </c>
      <c r="I2256" s="211"/>
      <c r="J2256" s="212">
        <f>ROUND(I2256*H2256,2)</f>
        <v>0</v>
      </c>
      <c r="K2256" s="208" t="s">
        <v>19</v>
      </c>
      <c r="L2256" s="46"/>
      <c r="M2256" s="213" t="s">
        <v>19</v>
      </c>
      <c r="N2256" s="214" t="s">
        <v>39</v>
      </c>
      <c r="O2256" s="86"/>
      <c r="P2256" s="215">
        <f>O2256*H2256</f>
        <v>0</v>
      </c>
      <c r="Q2256" s="215">
        <v>0</v>
      </c>
      <c r="R2256" s="215">
        <f>Q2256*H2256</f>
        <v>0</v>
      </c>
      <c r="S2256" s="215">
        <v>0</v>
      </c>
      <c r="T2256" s="216">
        <f>S2256*H2256</f>
        <v>0</v>
      </c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R2256" s="217" t="s">
        <v>182</v>
      </c>
      <c r="AT2256" s="217" t="s">
        <v>177</v>
      </c>
      <c r="AU2256" s="217" t="s">
        <v>78</v>
      </c>
      <c r="AY2256" s="19" t="s">
        <v>175</v>
      </c>
      <c r="BE2256" s="218">
        <f>IF(N2256="základní",J2256,0)</f>
        <v>0</v>
      </c>
      <c r="BF2256" s="218">
        <f>IF(N2256="snížená",J2256,0)</f>
        <v>0</v>
      </c>
      <c r="BG2256" s="218">
        <f>IF(N2256="zákl. přenesená",J2256,0)</f>
        <v>0</v>
      </c>
      <c r="BH2256" s="218">
        <f>IF(N2256="sníž. přenesená",J2256,0)</f>
        <v>0</v>
      </c>
      <c r="BI2256" s="218">
        <f>IF(N2256="nulová",J2256,0)</f>
        <v>0</v>
      </c>
      <c r="BJ2256" s="19" t="s">
        <v>76</v>
      </c>
      <c r="BK2256" s="218">
        <f>ROUND(I2256*H2256,2)</f>
        <v>0</v>
      </c>
      <c r="BL2256" s="19" t="s">
        <v>182</v>
      </c>
      <c r="BM2256" s="217" t="s">
        <v>2300</v>
      </c>
    </row>
    <row r="2257" s="13" customFormat="1">
      <c r="A2257" s="13"/>
      <c r="B2257" s="224"/>
      <c r="C2257" s="225"/>
      <c r="D2257" s="226" t="s">
        <v>186</v>
      </c>
      <c r="E2257" s="227" t="s">
        <v>19</v>
      </c>
      <c r="F2257" s="228" t="s">
        <v>2194</v>
      </c>
      <c r="G2257" s="225"/>
      <c r="H2257" s="227" t="s">
        <v>19</v>
      </c>
      <c r="I2257" s="229"/>
      <c r="J2257" s="225"/>
      <c r="K2257" s="225"/>
      <c r="L2257" s="230"/>
      <c r="M2257" s="231"/>
      <c r="N2257" s="232"/>
      <c r="O2257" s="232"/>
      <c r="P2257" s="232"/>
      <c r="Q2257" s="232"/>
      <c r="R2257" s="232"/>
      <c r="S2257" s="232"/>
      <c r="T2257" s="23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34" t="s">
        <v>186</v>
      </c>
      <c r="AU2257" s="234" t="s">
        <v>78</v>
      </c>
      <c r="AV2257" s="13" t="s">
        <v>76</v>
      </c>
      <c r="AW2257" s="13" t="s">
        <v>188</v>
      </c>
      <c r="AX2257" s="13" t="s">
        <v>68</v>
      </c>
      <c r="AY2257" s="234" t="s">
        <v>175</v>
      </c>
    </row>
    <row r="2258" s="13" customFormat="1">
      <c r="A2258" s="13"/>
      <c r="B2258" s="224"/>
      <c r="C2258" s="225"/>
      <c r="D2258" s="226" t="s">
        <v>186</v>
      </c>
      <c r="E2258" s="227" t="s">
        <v>19</v>
      </c>
      <c r="F2258" s="228" t="s">
        <v>2187</v>
      </c>
      <c r="G2258" s="225"/>
      <c r="H2258" s="227" t="s">
        <v>19</v>
      </c>
      <c r="I2258" s="229"/>
      <c r="J2258" s="225"/>
      <c r="K2258" s="225"/>
      <c r="L2258" s="230"/>
      <c r="M2258" s="231"/>
      <c r="N2258" s="232"/>
      <c r="O2258" s="232"/>
      <c r="P2258" s="232"/>
      <c r="Q2258" s="232"/>
      <c r="R2258" s="232"/>
      <c r="S2258" s="232"/>
      <c r="T2258" s="23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34" t="s">
        <v>186</v>
      </c>
      <c r="AU2258" s="234" t="s">
        <v>78</v>
      </c>
      <c r="AV2258" s="13" t="s">
        <v>76</v>
      </c>
      <c r="AW2258" s="13" t="s">
        <v>188</v>
      </c>
      <c r="AX2258" s="13" t="s">
        <v>68</v>
      </c>
      <c r="AY2258" s="234" t="s">
        <v>175</v>
      </c>
    </row>
    <row r="2259" s="13" customFormat="1">
      <c r="A2259" s="13"/>
      <c r="B2259" s="224"/>
      <c r="C2259" s="225"/>
      <c r="D2259" s="226" t="s">
        <v>186</v>
      </c>
      <c r="E2259" s="227" t="s">
        <v>19</v>
      </c>
      <c r="F2259" s="228" t="s">
        <v>189</v>
      </c>
      <c r="G2259" s="225"/>
      <c r="H2259" s="227" t="s">
        <v>19</v>
      </c>
      <c r="I2259" s="229"/>
      <c r="J2259" s="225"/>
      <c r="K2259" s="225"/>
      <c r="L2259" s="230"/>
      <c r="M2259" s="231"/>
      <c r="N2259" s="232"/>
      <c r="O2259" s="232"/>
      <c r="P2259" s="232"/>
      <c r="Q2259" s="232"/>
      <c r="R2259" s="232"/>
      <c r="S2259" s="232"/>
      <c r="T2259" s="23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34" t="s">
        <v>186</v>
      </c>
      <c r="AU2259" s="234" t="s">
        <v>78</v>
      </c>
      <c r="AV2259" s="13" t="s">
        <v>76</v>
      </c>
      <c r="AW2259" s="13" t="s">
        <v>188</v>
      </c>
      <c r="AX2259" s="13" t="s">
        <v>68</v>
      </c>
      <c r="AY2259" s="234" t="s">
        <v>175</v>
      </c>
    </row>
    <row r="2260" s="14" customFormat="1">
      <c r="A2260" s="14"/>
      <c r="B2260" s="235"/>
      <c r="C2260" s="236"/>
      <c r="D2260" s="226" t="s">
        <v>186</v>
      </c>
      <c r="E2260" s="237" t="s">
        <v>19</v>
      </c>
      <c r="F2260" s="238" t="s">
        <v>76</v>
      </c>
      <c r="G2260" s="236"/>
      <c r="H2260" s="239">
        <v>1</v>
      </c>
      <c r="I2260" s="240"/>
      <c r="J2260" s="236"/>
      <c r="K2260" s="236"/>
      <c r="L2260" s="241"/>
      <c r="M2260" s="242"/>
      <c r="N2260" s="243"/>
      <c r="O2260" s="243"/>
      <c r="P2260" s="243"/>
      <c r="Q2260" s="243"/>
      <c r="R2260" s="243"/>
      <c r="S2260" s="243"/>
      <c r="T2260" s="24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45" t="s">
        <v>186</v>
      </c>
      <c r="AU2260" s="245" t="s">
        <v>78</v>
      </c>
      <c r="AV2260" s="14" t="s">
        <v>78</v>
      </c>
      <c r="AW2260" s="14" t="s">
        <v>188</v>
      </c>
      <c r="AX2260" s="14" t="s">
        <v>68</v>
      </c>
      <c r="AY2260" s="245" t="s">
        <v>175</v>
      </c>
    </row>
    <row r="2261" s="15" customFormat="1">
      <c r="A2261" s="15"/>
      <c r="B2261" s="246"/>
      <c r="C2261" s="247"/>
      <c r="D2261" s="226" t="s">
        <v>186</v>
      </c>
      <c r="E2261" s="248" t="s">
        <v>19</v>
      </c>
      <c r="F2261" s="249" t="s">
        <v>191</v>
      </c>
      <c r="G2261" s="247"/>
      <c r="H2261" s="250">
        <v>1</v>
      </c>
      <c r="I2261" s="251"/>
      <c r="J2261" s="247"/>
      <c r="K2261" s="247"/>
      <c r="L2261" s="252"/>
      <c r="M2261" s="253"/>
      <c r="N2261" s="254"/>
      <c r="O2261" s="254"/>
      <c r="P2261" s="254"/>
      <c r="Q2261" s="254"/>
      <c r="R2261" s="254"/>
      <c r="S2261" s="254"/>
      <c r="T2261" s="255"/>
      <c r="U2261" s="15"/>
      <c r="V2261" s="15"/>
      <c r="W2261" s="15"/>
      <c r="X2261" s="15"/>
      <c r="Y2261" s="15"/>
      <c r="Z2261" s="15"/>
      <c r="AA2261" s="15"/>
      <c r="AB2261" s="15"/>
      <c r="AC2261" s="15"/>
      <c r="AD2261" s="15"/>
      <c r="AE2261" s="15"/>
      <c r="AT2261" s="256" t="s">
        <v>186</v>
      </c>
      <c r="AU2261" s="256" t="s">
        <v>78</v>
      </c>
      <c r="AV2261" s="15" t="s">
        <v>182</v>
      </c>
      <c r="AW2261" s="15" t="s">
        <v>188</v>
      </c>
      <c r="AX2261" s="15" t="s">
        <v>76</v>
      </c>
      <c r="AY2261" s="256" t="s">
        <v>175</v>
      </c>
    </row>
    <row r="2262" s="2" customFormat="1" ht="37.8" customHeight="1">
      <c r="A2262" s="40"/>
      <c r="B2262" s="41"/>
      <c r="C2262" s="206" t="s">
        <v>2301</v>
      </c>
      <c r="D2262" s="206" t="s">
        <v>177</v>
      </c>
      <c r="E2262" s="207" t="s">
        <v>2302</v>
      </c>
      <c r="F2262" s="208" t="s">
        <v>2303</v>
      </c>
      <c r="G2262" s="209" t="s">
        <v>391</v>
      </c>
      <c r="H2262" s="210">
        <v>1</v>
      </c>
      <c r="I2262" s="211"/>
      <c r="J2262" s="212">
        <f>ROUND(I2262*H2262,2)</f>
        <v>0</v>
      </c>
      <c r="K2262" s="208" t="s">
        <v>19</v>
      </c>
      <c r="L2262" s="46"/>
      <c r="M2262" s="213" t="s">
        <v>19</v>
      </c>
      <c r="N2262" s="214" t="s">
        <v>39</v>
      </c>
      <c r="O2262" s="86"/>
      <c r="P2262" s="215">
        <f>O2262*H2262</f>
        <v>0</v>
      </c>
      <c r="Q2262" s="215">
        <v>0</v>
      </c>
      <c r="R2262" s="215">
        <f>Q2262*H2262</f>
        <v>0</v>
      </c>
      <c r="S2262" s="215">
        <v>0</v>
      </c>
      <c r="T2262" s="216">
        <f>S2262*H2262</f>
        <v>0</v>
      </c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R2262" s="217" t="s">
        <v>182</v>
      </c>
      <c r="AT2262" s="217" t="s">
        <v>177</v>
      </c>
      <c r="AU2262" s="217" t="s">
        <v>78</v>
      </c>
      <c r="AY2262" s="19" t="s">
        <v>175</v>
      </c>
      <c r="BE2262" s="218">
        <f>IF(N2262="základní",J2262,0)</f>
        <v>0</v>
      </c>
      <c r="BF2262" s="218">
        <f>IF(N2262="snížená",J2262,0)</f>
        <v>0</v>
      </c>
      <c r="BG2262" s="218">
        <f>IF(N2262="zákl. přenesená",J2262,0)</f>
        <v>0</v>
      </c>
      <c r="BH2262" s="218">
        <f>IF(N2262="sníž. přenesená",J2262,0)</f>
        <v>0</v>
      </c>
      <c r="BI2262" s="218">
        <f>IF(N2262="nulová",J2262,0)</f>
        <v>0</v>
      </c>
      <c r="BJ2262" s="19" t="s">
        <v>76</v>
      </c>
      <c r="BK2262" s="218">
        <f>ROUND(I2262*H2262,2)</f>
        <v>0</v>
      </c>
      <c r="BL2262" s="19" t="s">
        <v>182</v>
      </c>
      <c r="BM2262" s="217" t="s">
        <v>2304</v>
      </c>
    </row>
    <row r="2263" s="13" customFormat="1">
      <c r="A2263" s="13"/>
      <c r="B2263" s="224"/>
      <c r="C2263" s="225"/>
      <c r="D2263" s="226" t="s">
        <v>186</v>
      </c>
      <c r="E2263" s="227" t="s">
        <v>19</v>
      </c>
      <c r="F2263" s="228" t="s">
        <v>2194</v>
      </c>
      <c r="G2263" s="225"/>
      <c r="H2263" s="227" t="s">
        <v>19</v>
      </c>
      <c r="I2263" s="229"/>
      <c r="J2263" s="225"/>
      <c r="K2263" s="225"/>
      <c r="L2263" s="230"/>
      <c r="M2263" s="231"/>
      <c r="N2263" s="232"/>
      <c r="O2263" s="232"/>
      <c r="P2263" s="232"/>
      <c r="Q2263" s="232"/>
      <c r="R2263" s="232"/>
      <c r="S2263" s="232"/>
      <c r="T2263" s="23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34" t="s">
        <v>186</v>
      </c>
      <c r="AU2263" s="234" t="s">
        <v>78</v>
      </c>
      <c r="AV2263" s="13" t="s">
        <v>76</v>
      </c>
      <c r="AW2263" s="13" t="s">
        <v>188</v>
      </c>
      <c r="AX2263" s="13" t="s">
        <v>68</v>
      </c>
      <c r="AY2263" s="234" t="s">
        <v>175</v>
      </c>
    </row>
    <row r="2264" s="13" customFormat="1">
      <c r="A2264" s="13"/>
      <c r="B2264" s="224"/>
      <c r="C2264" s="225"/>
      <c r="D2264" s="226" t="s">
        <v>186</v>
      </c>
      <c r="E2264" s="227" t="s">
        <v>19</v>
      </c>
      <c r="F2264" s="228" t="s">
        <v>2187</v>
      </c>
      <c r="G2264" s="225"/>
      <c r="H2264" s="227" t="s">
        <v>19</v>
      </c>
      <c r="I2264" s="229"/>
      <c r="J2264" s="225"/>
      <c r="K2264" s="225"/>
      <c r="L2264" s="230"/>
      <c r="M2264" s="231"/>
      <c r="N2264" s="232"/>
      <c r="O2264" s="232"/>
      <c r="P2264" s="232"/>
      <c r="Q2264" s="232"/>
      <c r="R2264" s="232"/>
      <c r="S2264" s="232"/>
      <c r="T2264" s="23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34" t="s">
        <v>186</v>
      </c>
      <c r="AU2264" s="234" t="s">
        <v>78</v>
      </c>
      <c r="AV2264" s="13" t="s">
        <v>76</v>
      </c>
      <c r="AW2264" s="13" t="s">
        <v>188</v>
      </c>
      <c r="AX2264" s="13" t="s">
        <v>68</v>
      </c>
      <c r="AY2264" s="234" t="s">
        <v>175</v>
      </c>
    </row>
    <row r="2265" s="13" customFormat="1">
      <c r="A2265" s="13"/>
      <c r="B2265" s="224"/>
      <c r="C2265" s="225"/>
      <c r="D2265" s="226" t="s">
        <v>186</v>
      </c>
      <c r="E2265" s="227" t="s">
        <v>19</v>
      </c>
      <c r="F2265" s="228" t="s">
        <v>2203</v>
      </c>
      <c r="G2265" s="225"/>
      <c r="H2265" s="227" t="s">
        <v>19</v>
      </c>
      <c r="I2265" s="229"/>
      <c r="J2265" s="225"/>
      <c r="K2265" s="225"/>
      <c r="L2265" s="230"/>
      <c r="M2265" s="231"/>
      <c r="N2265" s="232"/>
      <c r="O2265" s="232"/>
      <c r="P2265" s="232"/>
      <c r="Q2265" s="232"/>
      <c r="R2265" s="232"/>
      <c r="S2265" s="232"/>
      <c r="T2265" s="23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34" t="s">
        <v>186</v>
      </c>
      <c r="AU2265" s="234" t="s">
        <v>78</v>
      </c>
      <c r="AV2265" s="13" t="s">
        <v>76</v>
      </c>
      <c r="AW2265" s="13" t="s">
        <v>188</v>
      </c>
      <c r="AX2265" s="13" t="s">
        <v>68</v>
      </c>
      <c r="AY2265" s="234" t="s">
        <v>175</v>
      </c>
    </row>
    <row r="2266" s="13" customFormat="1">
      <c r="A2266" s="13"/>
      <c r="B2266" s="224"/>
      <c r="C2266" s="225"/>
      <c r="D2266" s="226" t="s">
        <v>186</v>
      </c>
      <c r="E2266" s="227" t="s">
        <v>19</v>
      </c>
      <c r="F2266" s="228" t="s">
        <v>189</v>
      </c>
      <c r="G2266" s="225"/>
      <c r="H2266" s="227" t="s">
        <v>19</v>
      </c>
      <c r="I2266" s="229"/>
      <c r="J2266" s="225"/>
      <c r="K2266" s="225"/>
      <c r="L2266" s="230"/>
      <c r="M2266" s="231"/>
      <c r="N2266" s="232"/>
      <c r="O2266" s="232"/>
      <c r="P2266" s="232"/>
      <c r="Q2266" s="232"/>
      <c r="R2266" s="232"/>
      <c r="S2266" s="232"/>
      <c r="T2266" s="23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34" t="s">
        <v>186</v>
      </c>
      <c r="AU2266" s="234" t="s">
        <v>78</v>
      </c>
      <c r="AV2266" s="13" t="s">
        <v>76</v>
      </c>
      <c r="AW2266" s="13" t="s">
        <v>188</v>
      </c>
      <c r="AX2266" s="13" t="s">
        <v>68</v>
      </c>
      <c r="AY2266" s="234" t="s">
        <v>175</v>
      </c>
    </row>
    <row r="2267" s="14" customFormat="1">
      <c r="A2267" s="14"/>
      <c r="B2267" s="235"/>
      <c r="C2267" s="236"/>
      <c r="D2267" s="226" t="s">
        <v>186</v>
      </c>
      <c r="E2267" s="237" t="s">
        <v>19</v>
      </c>
      <c r="F2267" s="238" t="s">
        <v>76</v>
      </c>
      <c r="G2267" s="236"/>
      <c r="H2267" s="239">
        <v>1</v>
      </c>
      <c r="I2267" s="240"/>
      <c r="J2267" s="236"/>
      <c r="K2267" s="236"/>
      <c r="L2267" s="241"/>
      <c r="M2267" s="242"/>
      <c r="N2267" s="243"/>
      <c r="O2267" s="243"/>
      <c r="P2267" s="243"/>
      <c r="Q2267" s="243"/>
      <c r="R2267" s="243"/>
      <c r="S2267" s="243"/>
      <c r="T2267" s="24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45" t="s">
        <v>186</v>
      </c>
      <c r="AU2267" s="245" t="s">
        <v>78</v>
      </c>
      <c r="AV2267" s="14" t="s">
        <v>78</v>
      </c>
      <c r="AW2267" s="14" t="s">
        <v>188</v>
      </c>
      <c r="AX2267" s="14" t="s">
        <v>68</v>
      </c>
      <c r="AY2267" s="245" t="s">
        <v>175</v>
      </c>
    </row>
    <row r="2268" s="15" customFormat="1">
      <c r="A2268" s="15"/>
      <c r="B2268" s="246"/>
      <c r="C2268" s="247"/>
      <c r="D2268" s="226" t="s">
        <v>186</v>
      </c>
      <c r="E2268" s="248" t="s">
        <v>19</v>
      </c>
      <c r="F2268" s="249" t="s">
        <v>191</v>
      </c>
      <c r="G2268" s="247"/>
      <c r="H2268" s="250">
        <v>1</v>
      </c>
      <c r="I2268" s="251"/>
      <c r="J2268" s="247"/>
      <c r="K2268" s="247"/>
      <c r="L2268" s="252"/>
      <c r="M2268" s="253"/>
      <c r="N2268" s="254"/>
      <c r="O2268" s="254"/>
      <c r="P2268" s="254"/>
      <c r="Q2268" s="254"/>
      <c r="R2268" s="254"/>
      <c r="S2268" s="254"/>
      <c r="T2268" s="255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T2268" s="256" t="s">
        <v>186</v>
      </c>
      <c r="AU2268" s="256" t="s">
        <v>78</v>
      </c>
      <c r="AV2268" s="15" t="s">
        <v>182</v>
      </c>
      <c r="AW2268" s="15" t="s">
        <v>188</v>
      </c>
      <c r="AX2268" s="15" t="s">
        <v>76</v>
      </c>
      <c r="AY2268" s="256" t="s">
        <v>175</v>
      </c>
    </row>
    <row r="2269" s="2" customFormat="1" ht="37.8" customHeight="1">
      <c r="A2269" s="40"/>
      <c r="B2269" s="41"/>
      <c r="C2269" s="206" t="s">
        <v>2305</v>
      </c>
      <c r="D2269" s="206" t="s">
        <v>177</v>
      </c>
      <c r="E2269" s="207" t="s">
        <v>2306</v>
      </c>
      <c r="F2269" s="208" t="s">
        <v>2307</v>
      </c>
      <c r="G2269" s="209" t="s">
        <v>391</v>
      </c>
      <c r="H2269" s="210">
        <v>1</v>
      </c>
      <c r="I2269" s="211"/>
      <c r="J2269" s="212">
        <f>ROUND(I2269*H2269,2)</f>
        <v>0</v>
      </c>
      <c r="K2269" s="208" t="s">
        <v>19</v>
      </c>
      <c r="L2269" s="46"/>
      <c r="M2269" s="213" t="s">
        <v>19</v>
      </c>
      <c r="N2269" s="214" t="s">
        <v>39</v>
      </c>
      <c r="O2269" s="86"/>
      <c r="P2269" s="215">
        <f>O2269*H2269</f>
        <v>0</v>
      </c>
      <c r="Q2269" s="215">
        <v>0</v>
      </c>
      <c r="R2269" s="215">
        <f>Q2269*H2269</f>
        <v>0</v>
      </c>
      <c r="S2269" s="215">
        <v>0</v>
      </c>
      <c r="T2269" s="216">
        <f>S2269*H2269</f>
        <v>0</v>
      </c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R2269" s="217" t="s">
        <v>182</v>
      </c>
      <c r="AT2269" s="217" t="s">
        <v>177</v>
      </c>
      <c r="AU2269" s="217" t="s">
        <v>78</v>
      </c>
      <c r="AY2269" s="19" t="s">
        <v>175</v>
      </c>
      <c r="BE2269" s="218">
        <f>IF(N2269="základní",J2269,0)</f>
        <v>0</v>
      </c>
      <c r="BF2269" s="218">
        <f>IF(N2269="snížená",J2269,0)</f>
        <v>0</v>
      </c>
      <c r="BG2269" s="218">
        <f>IF(N2269="zákl. přenesená",J2269,0)</f>
        <v>0</v>
      </c>
      <c r="BH2269" s="218">
        <f>IF(N2269="sníž. přenesená",J2269,0)</f>
        <v>0</v>
      </c>
      <c r="BI2269" s="218">
        <f>IF(N2269="nulová",J2269,0)</f>
        <v>0</v>
      </c>
      <c r="BJ2269" s="19" t="s">
        <v>76</v>
      </c>
      <c r="BK2269" s="218">
        <f>ROUND(I2269*H2269,2)</f>
        <v>0</v>
      </c>
      <c r="BL2269" s="19" t="s">
        <v>182</v>
      </c>
      <c r="BM2269" s="217" t="s">
        <v>2308</v>
      </c>
    </row>
    <row r="2270" s="13" customFormat="1">
      <c r="A2270" s="13"/>
      <c r="B2270" s="224"/>
      <c r="C2270" s="225"/>
      <c r="D2270" s="226" t="s">
        <v>186</v>
      </c>
      <c r="E2270" s="227" t="s">
        <v>19</v>
      </c>
      <c r="F2270" s="228" t="s">
        <v>2194</v>
      </c>
      <c r="G2270" s="225"/>
      <c r="H2270" s="227" t="s">
        <v>19</v>
      </c>
      <c r="I2270" s="229"/>
      <c r="J2270" s="225"/>
      <c r="K2270" s="225"/>
      <c r="L2270" s="230"/>
      <c r="M2270" s="231"/>
      <c r="N2270" s="232"/>
      <c r="O2270" s="232"/>
      <c r="P2270" s="232"/>
      <c r="Q2270" s="232"/>
      <c r="R2270" s="232"/>
      <c r="S2270" s="232"/>
      <c r="T2270" s="23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34" t="s">
        <v>186</v>
      </c>
      <c r="AU2270" s="234" t="s">
        <v>78</v>
      </c>
      <c r="AV2270" s="13" t="s">
        <v>76</v>
      </c>
      <c r="AW2270" s="13" t="s">
        <v>188</v>
      </c>
      <c r="AX2270" s="13" t="s">
        <v>68</v>
      </c>
      <c r="AY2270" s="234" t="s">
        <v>175</v>
      </c>
    </row>
    <row r="2271" s="13" customFormat="1">
      <c r="A2271" s="13"/>
      <c r="B2271" s="224"/>
      <c r="C2271" s="225"/>
      <c r="D2271" s="226" t="s">
        <v>186</v>
      </c>
      <c r="E2271" s="227" t="s">
        <v>19</v>
      </c>
      <c r="F2271" s="228" t="s">
        <v>2187</v>
      </c>
      <c r="G2271" s="225"/>
      <c r="H2271" s="227" t="s">
        <v>19</v>
      </c>
      <c r="I2271" s="229"/>
      <c r="J2271" s="225"/>
      <c r="K2271" s="225"/>
      <c r="L2271" s="230"/>
      <c r="M2271" s="231"/>
      <c r="N2271" s="232"/>
      <c r="O2271" s="232"/>
      <c r="P2271" s="232"/>
      <c r="Q2271" s="232"/>
      <c r="R2271" s="232"/>
      <c r="S2271" s="232"/>
      <c r="T2271" s="23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34" t="s">
        <v>186</v>
      </c>
      <c r="AU2271" s="234" t="s">
        <v>78</v>
      </c>
      <c r="AV2271" s="13" t="s">
        <v>76</v>
      </c>
      <c r="AW2271" s="13" t="s">
        <v>188</v>
      </c>
      <c r="AX2271" s="13" t="s">
        <v>68</v>
      </c>
      <c r="AY2271" s="234" t="s">
        <v>175</v>
      </c>
    </row>
    <row r="2272" s="13" customFormat="1">
      <c r="A2272" s="13"/>
      <c r="B2272" s="224"/>
      <c r="C2272" s="225"/>
      <c r="D2272" s="226" t="s">
        <v>186</v>
      </c>
      <c r="E2272" s="227" t="s">
        <v>19</v>
      </c>
      <c r="F2272" s="228" t="s">
        <v>2203</v>
      </c>
      <c r="G2272" s="225"/>
      <c r="H2272" s="227" t="s">
        <v>19</v>
      </c>
      <c r="I2272" s="229"/>
      <c r="J2272" s="225"/>
      <c r="K2272" s="225"/>
      <c r="L2272" s="230"/>
      <c r="M2272" s="231"/>
      <c r="N2272" s="232"/>
      <c r="O2272" s="232"/>
      <c r="P2272" s="232"/>
      <c r="Q2272" s="232"/>
      <c r="R2272" s="232"/>
      <c r="S2272" s="232"/>
      <c r="T2272" s="23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34" t="s">
        <v>186</v>
      </c>
      <c r="AU2272" s="234" t="s">
        <v>78</v>
      </c>
      <c r="AV2272" s="13" t="s">
        <v>76</v>
      </c>
      <c r="AW2272" s="13" t="s">
        <v>188</v>
      </c>
      <c r="AX2272" s="13" t="s">
        <v>68</v>
      </c>
      <c r="AY2272" s="234" t="s">
        <v>175</v>
      </c>
    </row>
    <row r="2273" s="13" customFormat="1">
      <c r="A2273" s="13"/>
      <c r="B2273" s="224"/>
      <c r="C2273" s="225"/>
      <c r="D2273" s="226" t="s">
        <v>186</v>
      </c>
      <c r="E2273" s="227" t="s">
        <v>19</v>
      </c>
      <c r="F2273" s="228" t="s">
        <v>189</v>
      </c>
      <c r="G2273" s="225"/>
      <c r="H2273" s="227" t="s">
        <v>19</v>
      </c>
      <c r="I2273" s="229"/>
      <c r="J2273" s="225"/>
      <c r="K2273" s="225"/>
      <c r="L2273" s="230"/>
      <c r="M2273" s="231"/>
      <c r="N2273" s="232"/>
      <c r="O2273" s="232"/>
      <c r="P2273" s="232"/>
      <c r="Q2273" s="232"/>
      <c r="R2273" s="232"/>
      <c r="S2273" s="232"/>
      <c r="T2273" s="23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34" t="s">
        <v>186</v>
      </c>
      <c r="AU2273" s="234" t="s">
        <v>78</v>
      </c>
      <c r="AV2273" s="13" t="s">
        <v>76</v>
      </c>
      <c r="AW2273" s="13" t="s">
        <v>188</v>
      </c>
      <c r="AX2273" s="13" t="s">
        <v>68</v>
      </c>
      <c r="AY2273" s="234" t="s">
        <v>175</v>
      </c>
    </row>
    <row r="2274" s="14" customFormat="1">
      <c r="A2274" s="14"/>
      <c r="B2274" s="235"/>
      <c r="C2274" s="236"/>
      <c r="D2274" s="226" t="s">
        <v>186</v>
      </c>
      <c r="E2274" s="237" t="s">
        <v>19</v>
      </c>
      <c r="F2274" s="238" t="s">
        <v>76</v>
      </c>
      <c r="G2274" s="236"/>
      <c r="H2274" s="239">
        <v>1</v>
      </c>
      <c r="I2274" s="240"/>
      <c r="J2274" s="236"/>
      <c r="K2274" s="236"/>
      <c r="L2274" s="241"/>
      <c r="M2274" s="242"/>
      <c r="N2274" s="243"/>
      <c r="O2274" s="243"/>
      <c r="P2274" s="243"/>
      <c r="Q2274" s="243"/>
      <c r="R2274" s="243"/>
      <c r="S2274" s="243"/>
      <c r="T2274" s="24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45" t="s">
        <v>186</v>
      </c>
      <c r="AU2274" s="245" t="s">
        <v>78</v>
      </c>
      <c r="AV2274" s="14" t="s">
        <v>78</v>
      </c>
      <c r="AW2274" s="14" t="s">
        <v>188</v>
      </c>
      <c r="AX2274" s="14" t="s">
        <v>68</v>
      </c>
      <c r="AY2274" s="245" t="s">
        <v>175</v>
      </c>
    </row>
    <row r="2275" s="15" customFormat="1">
      <c r="A2275" s="15"/>
      <c r="B2275" s="246"/>
      <c r="C2275" s="247"/>
      <c r="D2275" s="226" t="s">
        <v>186</v>
      </c>
      <c r="E2275" s="248" t="s">
        <v>19</v>
      </c>
      <c r="F2275" s="249" t="s">
        <v>191</v>
      </c>
      <c r="G2275" s="247"/>
      <c r="H2275" s="250">
        <v>1</v>
      </c>
      <c r="I2275" s="251"/>
      <c r="J2275" s="247"/>
      <c r="K2275" s="247"/>
      <c r="L2275" s="252"/>
      <c r="M2275" s="253"/>
      <c r="N2275" s="254"/>
      <c r="O2275" s="254"/>
      <c r="P2275" s="254"/>
      <c r="Q2275" s="254"/>
      <c r="R2275" s="254"/>
      <c r="S2275" s="254"/>
      <c r="T2275" s="255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T2275" s="256" t="s">
        <v>186</v>
      </c>
      <c r="AU2275" s="256" t="s">
        <v>78</v>
      </c>
      <c r="AV2275" s="15" t="s">
        <v>182</v>
      </c>
      <c r="AW2275" s="15" t="s">
        <v>188</v>
      </c>
      <c r="AX2275" s="15" t="s">
        <v>76</v>
      </c>
      <c r="AY2275" s="256" t="s">
        <v>175</v>
      </c>
    </row>
    <row r="2276" s="2" customFormat="1" ht="37.8" customHeight="1">
      <c r="A2276" s="40"/>
      <c r="B2276" s="41"/>
      <c r="C2276" s="206" t="s">
        <v>2309</v>
      </c>
      <c r="D2276" s="206" t="s">
        <v>177</v>
      </c>
      <c r="E2276" s="207" t="s">
        <v>2310</v>
      </c>
      <c r="F2276" s="208" t="s">
        <v>2311</v>
      </c>
      <c r="G2276" s="209" t="s">
        <v>391</v>
      </c>
      <c r="H2276" s="210">
        <v>1</v>
      </c>
      <c r="I2276" s="211"/>
      <c r="J2276" s="212">
        <f>ROUND(I2276*H2276,2)</f>
        <v>0</v>
      </c>
      <c r="K2276" s="208" t="s">
        <v>19</v>
      </c>
      <c r="L2276" s="46"/>
      <c r="M2276" s="213" t="s">
        <v>19</v>
      </c>
      <c r="N2276" s="214" t="s">
        <v>39</v>
      </c>
      <c r="O2276" s="86"/>
      <c r="P2276" s="215">
        <f>O2276*H2276</f>
        <v>0</v>
      </c>
      <c r="Q2276" s="215">
        <v>0</v>
      </c>
      <c r="R2276" s="215">
        <f>Q2276*H2276</f>
        <v>0</v>
      </c>
      <c r="S2276" s="215">
        <v>0</v>
      </c>
      <c r="T2276" s="216">
        <f>S2276*H2276</f>
        <v>0</v>
      </c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R2276" s="217" t="s">
        <v>182</v>
      </c>
      <c r="AT2276" s="217" t="s">
        <v>177</v>
      </c>
      <c r="AU2276" s="217" t="s">
        <v>78</v>
      </c>
      <c r="AY2276" s="19" t="s">
        <v>175</v>
      </c>
      <c r="BE2276" s="218">
        <f>IF(N2276="základní",J2276,0)</f>
        <v>0</v>
      </c>
      <c r="BF2276" s="218">
        <f>IF(N2276="snížená",J2276,0)</f>
        <v>0</v>
      </c>
      <c r="BG2276" s="218">
        <f>IF(N2276="zákl. přenesená",J2276,0)</f>
        <v>0</v>
      </c>
      <c r="BH2276" s="218">
        <f>IF(N2276="sníž. přenesená",J2276,0)</f>
        <v>0</v>
      </c>
      <c r="BI2276" s="218">
        <f>IF(N2276="nulová",J2276,0)</f>
        <v>0</v>
      </c>
      <c r="BJ2276" s="19" t="s">
        <v>76</v>
      </c>
      <c r="BK2276" s="218">
        <f>ROUND(I2276*H2276,2)</f>
        <v>0</v>
      </c>
      <c r="BL2276" s="19" t="s">
        <v>182</v>
      </c>
      <c r="BM2276" s="217" t="s">
        <v>2312</v>
      </c>
    </row>
    <row r="2277" s="13" customFormat="1">
      <c r="A2277" s="13"/>
      <c r="B2277" s="224"/>
      <c r="C2277" s="225"/>
      <c r="D2277" s="226" t="s">
        <v>186</v>
      </c>
      <c r="E2277" s="227" t="s">
        <v>19</v>
      </c>
      <c r="F2277" s="228" t="s">
        <v>2194</v>
      </c>
      <c r="G2277" s="225"/>
      <c r="H2277" s="227" t="s">
        <v>19</v>
      </c>
      <c r="I2277" s="229"/>
      <c r="J2277" s="225"/>
      <c r="K2277" s="225"/>
      <c r="L2277" s="230"/>
      <c r="M2277" s="231"/>
      <c r="N2277" s="232"/>
      <c r="O2277" s="232"/>
      <c r="P2277" s="232"/>
      <c r="Q2277" s="232"/>
      <c r="R2277" s="232"/>
      <c r="S2277" s="232"/>
      <c r="T2277" s="23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34" t="s">
        <v>186</v>
      </c>
      <c r="AU2277" s="234" t="s">
        <v>78</v>
      </c>
      <c r="AV2277" s="13" t="s">
        <v>76</v>
      </c>
      <c r="AW2277" s="13" t="s">
        <v>188</v>
      </c>
      <c r="AX2277" s="13" t="s">
        <v>68</v>
      </c>
      <c r="AY2277" s="234" t="s">
        <v>175</v>
      </c>
    </row>
    <row r="2278" s="13" customFormat="1">
      <c r="A2278" s="13"/>
      <c r="B2278" s="224"/>
      <c r="C2278" s="225"/>
      <c r="D2278" s="226" t="s">
        <v>186</v>
      </c>
      <c r="E2278" s="227" t="s">
        <v>19</v>
      </c>
      <c r="F2278" s="228" t="s">
        <v>2187</v>
      </c>
      <c r="G2278" s="225"/>
      <c r="H2278" s="227" t="s">
        <v>19</v>
      </c>
      <c r="I2278" s="229"/>
      <c r="J2278" s="225"/>
      <c r="K2278" s="225"/>
      <c r="L2278" s="230"/>
      <c r="M2278" s="231"/>
      <c r="N2278" s="232"/>
      <c r="O2278" s="232"/>
      <c r="P2278" s="232"/>
      <c r="Q2278" s="232"/>
      <c r="R2278" s="232"/>
      <c r="S2278" s="232"/>
      <c r="T2278" s="23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34" t="s">
        <v>186</v>
      </c>
      <c r="AU2278" s="234" t="s">
        <v>78</v>
      </c>
      <c r="AV2278" s="13" t="s">
        <v>76</v>
      </c>
      <c r="AW2278" s="13" t="s">
        <v>188</v>
      </c>
      <c r="AX2278" s="13" t="s">
        <v>68</v>
      </c>
      <c r="AY2278" s="234" t="s">
        <v>175</v>
      </c>
    </row>
    <row r="2279" s="13" customFormat="1">
      <c r="A2279" s="13"/>
      <c r="B2279" s="224"/>
      <c r="C2279" s="225"/>
      <c r="D2279" s="226" t="s">
        <v>186</v>
      </c>
      <c r="E2279" s="227" t="s">
        <v>19</v>
      </c>
      <c r="F2279" s="228" t="s">
        <v>2203</v>
      </c>
      <c r="G2279" s="225"/>
      <c r="H2279" s="227" t="s">
        <v>19</v>
      </c>
      <c r="I2279" s="229"/>
      <c r="J2279" s="225"/>
      <c r="K2279" s="225"/>
      <c r="L2279" s="230"/>
      <c r="M2279" s="231"/>
      <c r="N2279" s="232"/>
      <c r="O2279" s="232"/>
      <c r="P2279" s="232"/>
      <c r="Q2279" s="232"/>
      <c r="R2279" s="232"/>
      <c r="S2279" s="232"/>
      <c r="T2279" s="23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34" t="s">
        <v>186</v>
      </c>
      <c r="AU2279" s="234" t="s">
        <v>78</v>
      </c>
      <c r="AV2279" s="13" t="s">
        <v>76</v>
      </c>
      <c r="AW2279" s="13" t="s">
        <v>188</v>
      </c>
      <c r="AX2279" s="13" t="s">
        <v>68</v>
      </c>
      <c r="AY2279" s="234" t="s">
        <v>175</v>
      </c>
    </row>
    <row r="2280" s="13" customFormat="1">
      <c r="A2280" s="13"/>
      <c r="B2280" s="224"/>
      <c r="C2280" s="225"/>
      <c r="D2280" s="226" t="s">
        <v>186</v>
      </c>
      <c r="E2280" s="227" t="s">
        <v>19</v>
      </c>
      <c r="F2280" s="228" t="s">
        <v>189</v>
      </c>
      <c r="G2280" s="225"/>
      <c r="H2280" s="227" t="s">
        <v>19</v>
      </c>
      <c r="I2280" s="229"/>
      <c r="J2280" s="225"/>
      <c r="K2280" s="225"/>
      <c r="L2280" s="230"/>
      <c r="M2280" s="231"/>
      <c r="N2280" s="232"/>
      <c r="O2280" s="232"/>
      <c r="P2280" s="232"/>
      <c r="Q2280" s="232"/>
      <c r="R2280" s="232"/>
      <c r="S2280" s="232"/>
      <c r="T2280" s="23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34" t="s">
        <v>186</v>
      </c>
      <c r="AU2280" s="234" t="s">
        <v>78</v>
      </c>
      <c r="AV2280" s="13" t="s">
        <v>76</v>
      </c>
      <c r="AW2280" s="13" t="s">
        <v>188</v>
      </c>
      <c r="AX2280" s="13" t="s">
        <v>68</v>
      </c>
      <c r="AY2280" s="234" t="s">
        <v>175</v>
      </c>
    </row>
    <row r="2281" s="14" customFormat="1">
      <c r="A2281" s="14"/>
      <c r="B2281" s="235"/>
      <c r="C2281" s="236"/>
      <c r="D2281" s="226" t="s">
        <v>186</v>
      </c>
      <c r="E2281" s="237" t="s">
        <v>19</v>
      </c>
      <c r="F2281" s="238" t="s">
        <v>76</v>
      </c>
      <c r="G2281" s="236"/>
      <c r="H2281" s="239">
        <v>1</v>
      </c>
      <c r="I2281" s="240"/>
      <c r="J2281" s="236"/>
      <c r="K2281" s="236"/>
      <c r="L2281" s="241"/>
      <c r="M2281" s="242"/>
      <c r="N2281" s="243"/>
      <c r="O2281" s="243"/>
      <c r="P2281" s="243"/>
      <c r="Q2281" s="243"/>
      <c r="R2281" s="243"/>
      <c r="S2281" s="243"/>
      <c r="T2281" s="24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45" t="s">
        <v>186</v>
      </c>
      <c r="AU2281" s="245" t="s">
        <v>78</v>
      </c>
      <c r="AV2281" s="14" t="s">
        <v>78</v>
      </c>
      <c r="AW2281" s="14" t="s">
        <v>188</v>
      </c>
      <c r="AX2281" s="14" t="s">
        <v>68</v>
      </c>
      <c r="AY2281" s="245" t="s">
        <v>175</v>
      </c>
    </row>
    <row r="2282" s="15" customFormat="1">
      <c r="A2282" s="15"/>
      <c r="B2282" s="246"/>
      <c r="C2282" s="247"/>
      <c r="D2282" s="226" t="s">
        <v>186</v>
      </c>
      <c r="E2282" s="248" t="s">
        <v>19</v>
      </c>
      <c r="F2282" s="249" t="s">
        <v>191</v>
      </c>
      <c r="G2282" s="247"/>
      <c r="H2282" s="250">
        <v>1</v>
      </c>
      <c r="I2282" s="251"/>
      <c r="J2282" s="247"/>
      <c r="K2282" s="247"/>
      <c r="L2282" s="252"/>
      <c r="M2282" s="253"/>
      <c r="N2282" s="254"/>
      <c r="O2282" s="254"/>
      <c r="P2282" s="254"/>
      <c r="Q2282" s="254"/>
      <c r="R2282" s="254"/>
      <c r="S2282" s="254"/>
      <c r="T2282" s="255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T2282" s="256" t="s">
        <v>186</v>
      </c>
      <c r="AU2282" s="256" t="s">
        <v>78</v>
      </c>
      <c r="AV2282" s="15" t="s">
        <v>182</v>
      </c>
      <c r="AW2282" s="15" t="s">
        <v>188</v>
      </c>
      <c r="AX2282" s="15" t="s">
        <v>76</v>
      </c>
      <c r="AY2282" s="256" t="s">
        <v>175</v>
      </c>
    </row>
    <row r="2283" s="2" customFormat="1" ht="37.8" customHeight="1">
      <c r="A2283" s="40"/>
      <c r="B2283" s="41"/>
      <c r="C2283" s="206" t="s">
        <v>2313</v>
      </c>
      <c r="D2283" s="206" t="s">
        <v>177</v>
      </c>
      <c r="E2283" s="207" t="s">
        <v>2314</v>
      </c>
      <c r="F2283" s="208" t="s">
        <v>2315</v>
      </c>
      <c r="G2283" s="209" t="s">
        <v>391</v>
      </c>
      <c r="H2283" s="210">
        <v>1</v>
      </c>
      <c r="I2283" s="211"/>
      <c r="J2283" s="212">
        <f>ROUND(I2283*H2283,2)</f>
        <v>0</v>
      </c>
      <c r="K2283" s="208" t="s">
        <v>19</v>
      </c>
      <c r="L2283" s="46"/>
      <c r="M2283" s="213" t="s">
        <v>19</v>
      </c>
      <c r="N2283" s="214" t="s">
        <v>39</v>
      </c>
      <c r="O2283" s="86"/>
      <c r="P2283" s="215">
        <f>O2283*H2283</f>
        <v>0</v>
      </c>
      <c r="Q2283" s="215">
        <v>0</v>
      </c>
      <c r="R2283" s="215">
        <f>Q2283*H2283</f>
        <v>0</v>
      </c>
      <c r="S2283" s="215">
        <v>0</v>
      </c>
      <c r="T2283" s="216">
        <f>S2283*H2283</f>
        <v>0</v>
      </c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R2283" s="217" t="s">
        <v>182</v>
      </c>
      <c r="AT2283" s="217" t="s">
        <v>177</v>
      </c>
      <c r="AU2283" s="217" t="s">
        <v>78</v>
      </c>
      <c r="AY2283" s="19" t="s">
        <v>175</v>
      </c>
      <c r="BE2283" s="218">
        <f>IF(N2283="základní",J2283,0)</f>
        <v>0</v>
      </c>
      <c r="BF2283" s="218">
        <f>IF(N2283="snížená",J2283,0)</f>
        <v>0</v>
      </c>
      <c r="BG2283" s="218">
        <f>IF(N2283="zákl. přenesená",J2283,0)</f>
        <v>0</v>
      </c>
      <c r="BH2283" s="218">
        <f>IF(N2283="sníž. přenesená",J2283,0)</f>
        <v>0</v>
      </c>
      <c r="BI2283" s="218">
        <f>IF(N2283="nulová",J2283,0)</f>
        <v>0</v>
      </c>
      <c r="BJ2283" s="19" t="s">
        <v>76</v>
      </c>
      <c r="BK2283" s="218">
        <f>ROUND(I2283*H2283,2)</f>
        <v>0</v>
      </c>
      <c r="BL2283" s="19" t="s">
        <v>182</v>
      </c>
      <c r="BM2283" s="217" t="s">
        <v>2316</v>
      </c>
    </row>
    <row r="2284" s="13" customFormat="1">
      <c r="A2284" s="13"/>
      <c r="B2284" s="224"/>
      <c r="C2284" s="225"/>
      <c r="D2284" s="226" t="s">
        <v>186</v>
      </c>
      <c r="E2284" s="227" t="s">
        <v>19</v>
      </c>
      <c r="F2284" s="228" t="s">
        <v>2194</v>
      </c>
      <c r="G2284" s="225"/>
      <c r="H2284" s="227" t="s">
        <v>19</v>
      </c>
      <c r="I2284" s="229"/>
      <c r="J2284" s="225"/>
      <c r="K2284" s="225"/>
      <c r="L2284" s="230"/>
      <c r="M2284" s="231"/>
      <c r="N2284" s="232"/>
      <c r="O2284" s="232"/>
      <c r="P2284" s="232"/>
      <c r="Q2284" s="232"/>
      <c r="R2284" s="232"/>
      <c r="S2284" s="232"/>
      <c r="T2284" s="23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34" t="s">
        <v>186</v>
      </c>
      <c r="AU2284" s="234" t="s">
        <v>78</v>
      </c>
      <c r="AV2284" s="13" t="s">
        <v>76</v>
      </c>
      <c r="AW2284" s="13" t="s">
        <v>188</v>
      </c>
      <c r="AX2284" s="13" t="s">
        <v>68</v>
      </c>
      <c r="AY2284" s="234" t="s">
        <v>175</v>
      </c>
    </row>
    <row r="2285" s="13" customFormat="1">
      <c r="A2285" s="13"/>
      <c r="B2285" s="224"/>
      <c r="C2285" s="225"/>
      <c r="D2285" s="226" t="s">
        <v>186</v>
      </c>
      <c r="E2285" s="227" t="s">
        <v>19</v>
      </c>
      <c r="F2285" s="228" t="s">
        <v>2187</v>
      </c>
      <c r="G2285" s="225"/>
      <c r="H2285" s="227" t="s">
        <v>19</v>
      </c>
      <c r="I2285" s="229"/>
      <c r="J2285" s="225"/>
      <c r="K2285" s="225"/>
      <c r="L2285" s="230"/>
      <c r="M2285" s="231"/>
      <c r="N2285" s="232"/>
      <c r="O2285" s="232"/>
      <c r="P2285" s="232"/>
      <c r="Q2285" s="232"/>
      <c r="R2285" s="232"/>
      <c r="S2285" s="232"/>
      <c r="T2285" s="23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34" t="s">
        <v>186</v>
      </c>
      <c r="AU2285" s="234" t="s">
        <v>78</v>
      </c>
      <c r="AV2285" s="13" t="s">
        <v>76</v>
      </c>
      <c r="AW2285" s="13" t="s">
        <v>188</v>
      </c>
      <c r="AX2285" s="13" t="s">
        <v>68</v>
      </c>
      <c r="AY2285" s="234" t="s">
        <v>175</v>
      </c>
    </row>
    <row r="2286" s="13" customFormat="1">
      <c r="A2286" s="13"/>
      <c r="B2286" s="224"/>
      <c r="C2286" s="225"/>
      <c r="D2286" s="226" t="s">
        <v>186</v>
      </c>
      <c r="E2286" s="227" t="s">
        <v>19</v>
      </c>
      <c r="F2286" s="228" t="s">
        <v>2203</v>
      </c>
      <c r="G2286" s="225"/>
      <c r="H2286" s="227" t="s">
        <v>19</v>
      </c>
      <c r="I2286" s="229"/>
      <c r="J2286" s="225"/>
      <c r="K2286" s="225"/>
      <c r="L2286" s="230"/>
      <c r="M2286" s="231"/>
      <c r="N2286" s="232"/>
      <c r="O2286" s="232"/>
      <c r="P2286" s="232"/>
      <c r="Q2286" s="232"/>
      <c r="R2286" s="232"/>
      <c r="S2286" s="232"/>
      <c r="T2286" s="23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34" t="s">
        <v>186</v>
      </c>
      <c r="AU2286" s="234" t="s">
        <v>78</v>
      </c>
      <c r="AV2286" s="13" t="s">
        <v>76</v>
      </c>
      <c r="AW2286" s="13" t="s">
        <v>188</v>
      </c>
      <c r="AX2286" s="13" t="s">
        <v>68</v>
      </c>
      <c r="AY2286" s="234" t="s">
        <v>175</v>
      </c>
    </row>
    <row r="2287" s="13" customFormat="1">
      <c r="A2287" s="13"/>
      <c r="B2287" s="224"/>
      <c r="C2287" s="225"/>
      <c r="D2287" s="226" t="s">
        <v>186</v>
      </c>
      <c r="E2287" s="227" t="s">
        <v>19</v>
      </c>
      <c r="F2287" s="228" t="s">
        <v>189</v>
      </c>
      <c r="G2287" s="225"/>
      <c r="H2287" s="227" t="s">
        <v>19</v>
      </c>
      <c r="I2287" s="229"/>
      <c r="J2287" s="225"/>
      <c r="K2287" s="225"/>
      <c r="L2287" s="230"/>
      <c r="M2287" s="231"/>
      <c r="N2287" s="232"/>
      <c r="O2287" s="232"/>
      <c r="P2287" s="232"/>
      <c r="Q2287" s="232"/>
      <c r="R2287" s="232"/>
      <c r="S2287" s="232"/>
      <c r="T2287" s="23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34" t="s">
        <v>186</v>
      </c>
      <c r="AU2287" s="234" t="s">
        <v>78</v>
      </c>
      <c r="AV2287" s="13" t="s">
        <v>76</v>
      </c>
      <c r="AW2287" s="13" t="s">
        <v>188</v>
      </c>
      <c r="AX2287" s="13" t="s">
        <v>68</v>
      </c>
      <c r="AY2287" s="234" t="s">
        <v>175</v>
      </c>
    </row>
    <row r="2288" s="14" customFormat="1">
      <c r="A2288" s="14"/>
      <c r="B2288" s="235"/>
      <c r="C2288" s="236"/>
      <c r="D2288" s="226" t="s">
        <v>186</v>
      </c>
      <c r="E2288" s="237" t="s">
        <v>19</v>
      </c>
      <c r="F2288" s="238" t="s">
        <v>76</v>
      </c>
      <c r="G2288" s="236"/>
      <c r="H2288" s="239">
        <v>1</v>
      </c>
      <c r="I2288" s="240"/>
      <c r="J2288" s="236"/>
      <c r="K2288" s="236"/>
      <c r="L2288" s="241"/>
      <c r="M2288" s="242"/>
      <c r="N2288" s="243"/>
      <c r="O2288" s="243"/>
      <c r="P2288" s="243"/>
      <c r="Q2288" s="243"/>
      <c r="R2288" s="243"/>
      <c r="S2288" s="243"/>
      <c r="T2288" s="24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45" t="s">
        <v>186</v>
      </c>
      <c r="AU2288" s="245" t="s">
        <v>78</v>
      </c>
      <c r="AV2288" s="14" t="s">
        <v>78</v>
      </c>
      <c r="AW2288" s="14" t="s">
        <v>188</v>
      </c>
      <c r="AX2288" s="14" t="s">
        <v>68</v>
      </c>
      <c r="AY2288" s="245" t="s">
        <v>175</v>
      </c>
    </row>
    <row r="2289" s="15" customFormat="1">
      <c r="A2289" s="15"/>
      <c r="B2289" s="246"/>
      <c r="C2289" s="247"/>
      <c r="D2289" s="226" t="s">
        <v>186</v>
      </c>
      <c r="E2289" s="248" t="s">
        <v>19</v>
      </c>
      <c r="F2289" s="249" t="s">
        <v>191</v>
      </c>
      <c r="G2289" s="247"/>
      <c r="H2289" s="250">
        <v>1</v>
      </c>
      <c r="I2289" s="251"/>
      <c r="J2289" s="247"/>
      <c r="K2289" s="247"/>
      <c r="L2289" s="252"/>
      <c r="M2289" s="253"/>
      <c r="N2289" s="254"/>
      <c r="O2289" s="254"/>
      <c r="P2289" s="254"/>
      <c r="Q2289" s="254"/>
      <c r="R2289" s="254"/>
      <c r="S2289" s="254"/>
      <c r="T2289" s="255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5"/>
      <c r="AE2289" s="15"/>
      <c r="AT2289" s="256" t="s">
        <v>186</v>
      </c>
      <c r="AU2289" s="256" t="s">
        <v>78</v>
      </c>
      <c r="AV2289" s="15" t="s">
        <v>182</v>
      </c>
      <c r="AW2289" s="15" t="s">
        <v>188</v>
      </c>
      <c r="AX2289" s="15" t="s">
        <v>76</v>
      </c>
      <c r="AY2289" s="256" t="s">
        <v>175</v>
      </c>
    </row>
    <row r="2290" s="2" customFormat="1" ht="37.8" customHeight="1">
      <c r="A2290" s="40"/>
      <c r="B2290" s="41"/>
      <c r="C2290" s="206" t="s">
        <v>2317</v>
      </c>
      <c r="D2290" s="206" t="s">
        <v>177</v>
      </c>
      <c r="E2290" s="207" t="s">
        <v>2318</v>
      </c>
      <c r="F2290" s="208" t="s">
        <v>2319</v>
      </c>
      <c r="G2290" s="209" t="s">
        <v>391</v>
      </c>
      <c r="H2290" s="210">
        <v>1</v>
      </c>
      <c r="I2290" s="211"/>
      <c r="J2290" s="212">
        <f>ROUND(I2290*H2290,2)</f>
        <v>0</v>
      </c>
      <c r="K2290" s="208" t="s">
        <v>19</v>
      </c>
      <c r="L2290" s="46"/>
      <c r="M2290" s="213" t="s">
        <v>19</v>
      </c>
      <c r="N2290" s="214" t="s">
        <v>39</v>
      </c>
      <c r="O2290" s="86"/>
      <c r="P2290" s="215">
        <f>O2290*H2290</f>
        <v>0</v>
      </c>
      <c r="Q2290" s="215">
        <v>0</v>
      </c>
      <c r="R2290" s="215">
        <f>Q2290*H2290</f>
        <v>0</v>
      </c>
      <c r="S2290" s="215">
        <v>0</v>
      </c>
      <c r="T2290" s="216">
        <f>S2290*H2290</f>
        <v>0</v>
      </c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R2290" s="217" t="s">
        <v>182</v>
      </c>
      <c r="AT2290" s="217" t="s">
        <v>177</v>
      </c>
      <c r="AU2290" s="217" t="s">
        <v>78</v>
      </c>
      <c r="AY2290" s="19" t="s">
        <v>175</v>
      </c>
      <c r="BE2290" s="218">
        <f>IF(N2290="základní",J2290,0)</f>
        <v>0</v>
      </c>
      <c r="BF2290" s="218">
        <f>IF(N2290="snížená",J2290,0)</f>
        <v>0</v>
      </c>
      <c r="BG2290" s="218">
        <f>IF(N2290="zákl. přenesená",J2290,0)</f>
        <v>0</v>
      </c>
      <c r="BH2290" s="218">
        <f>IF(N2290="sníž. přenesená",J2290,0)</f>
        <v>0</v>
      </c>
      <c r="BI2290" s="218">
        <f>IF(N2290="nulová",J2290,0)</f>
        <v>0</v>
      </c>
      <c r="BJ2290" s="19" t="s">
        <v>76</v>
      </c>
      <c r="BK2290" s="218">
        <f>ROUND(I2290*H2290,2)</f>
        <v>0</v>
      </c>
      <c r="BL2290" s="19" t="s">
        <v>182</v>
      </c>
      <c r="BM2290" s="217" t="s">
        <v>2320</v>
      </c>
    </row>
    <row r="2291" s="13" customFormat="1">
      <c r="A2291" s="13"/>
      <c r="B2291" s="224"/>
      <c r="C2291" s="225"/>
      <c r="D2291" s="226" t="s">
        <v>186</v>
      </c>
      <c r="E2291" s="227" t="s">
        <v>19</v>
      </c>
      <c r="F2291" s="228" t="s">
        <v>2194</v>
      </c>
      <c r="G2291" s="225"/>
      <c r="H2291" s="227" t="s">
        <v>19</v>
      </c>
      <c r="I2291" s="229"/>
      <c r="J2291" s="225"/>
      <c r="K2291" s="225"/>
      <c r="L2291" s="230"/>
      <c r="M2291" s="231"/>
      <c r="N2291" s="232"/>
      <c r="O2291" s="232"/>
      <c r="P2291" s="232"/>
      <c r="Q2291" s="232"/>
      <c r="R2291" s="232"/>
      <c r="S2291" s="232"/>
      <c r="T2291" s="23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34" t="s">
        <v>186</v>
      </c>
      <c r="AU2291" s="234" t="s">
        <v>78</v>
      </c>
      <c r="AV2291" s="13" t="s">
        <v>76</v>
      </c>
      <c r="AW2291" s="13" t="s">
        <v>188</v>
      </c>
      <c r="AX2291" s="13" t="s">
        <v>68</v>
      </c>
      <c r="AY2291" s="234" t="s">
        <v>175</v>
      </c>
    </row>
    <row r="2292" s="13" customFormat="1">
      <c r="A2292" s="13"/>
      <c r="B2292" s="224"/>
      <c r="C2292" s="225"/>
      <c r="D2292" s="226" t="s">
        <v>186</v>
      </c>
      <c r="E2292" s="227" t="s">
        <v>19</v>
      </c>
      <c r="F2292" s="228" t="s">
        <v>2187</v>
      </c>
      <c r="G2292" s="225"/>
      <c r="H2292" s="227" t="s">
        <v>19</v>
      </c>
      <c r="I2292" s="229"/>
      <c r="J2292" s="225"/>
      <c r="K2292" s="225"/>
      <c r="L2292" s="230"/>
      <c r="M2292" s="231"/>
      <c r="N2292" s="232"/>
      <c r="O2292" s="232"/>
      <c r="P2292" s="232"/>
      <c r="Q2292" s="232"/>
      <c r="R2292" s="232"/>
      <c r="S2292" s="232"/>
      <c r="T2292" s="23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34" t="s">
        <v>186</v>
      </c>
      <c r="AU2292" s="234" t="s">
        <v>78</v>
      </c>
      <c r="AV2292" s="13" t="s">
        <v>76</v>
      </c>
      <c r="AW2292" s="13" t="s">
        <v>188</v>
      </c>
      <c r="AX2292" s="13" t="s">
        <v>68</v>
      </c>
      <c r="AY2292" s="234" t="s">
        <v>175</v>
      </c>
    </row>
    <row r="2293" s="13" customFormat="1">
      <c r="A2293" s="13"/>
      <c r="B2293" s="224"/>
      <c r="C2293" s="225"/>
      <c r="D2293" s="226" t="s">
        <v>186</v>
      </c>
      <c r="E2293" s="227" t="s">
        <v>19</v>
      </c>
      <c r="F2293" s="228" t="s">
        <v>2203</v>
      </c>
      <c r="G2293" s="225"/>
      <c r="H2293" s="227" t="s">
        <v>19</v>
      </c>
      <c r="I2293" s="229"/>
      <c r="J2293" s="225"/>
      <c r="K2293" s="225"/>
      <c r="L2293" s="230"/>
      <c r="M2293" s="231"/>
      <c r="N2293" s="232"/>
      <c r="O2293" s="232"/>
      <c r="P2293" s="232"/>
      <c r="Q2293" s="232"/>
      <c r="R2293" s="232"/>
      <c r="S2293" s="232"/>
      <c r="T2293" s="23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34" t="s">
        <v>186</v>
      </c>
      <c r="AU2293" s="234" t="s">
        <v>78</v>
      </c>
      <c r="AV2293" s="13" t="s">
        <v>76</v>
      </c>
      <c r="AW2293" s="13" t="s">
        <v>188</v>
      </c>
      <c r="AX2293" s="13" t="s">
        <v>68</v>
      </c>
      <c r="AY2293" s="234" t="s">
        <v>175</v>
      </c>
    </row>
    <row r="2294" s="13" customFormat="1">
      <c r="A2294" s="13"/>
      <c r="B2294" s="224"/>
      <c r="C2294" s="225"/>
      <c r="D2294" s="226" t="s">
        <v>186</v>
      </c>
      <c r="E2294" s="227" t="s">
        <v>19</v>
      </c>
      <c r="F2294" s="228" t="s">
        <v>189</v>
      </c>
      <c r="G2294" s="225"/>
      <c r="H2294" s="227" t="s">
        <v>19</v>
      </c>
      <c r="I2294" s="229"/>
      <c r="J2294" s="225"/>
      <c r="K2294" s="225"/>
      <c r="L2294" s="230"/>
      <c r="M2294" s="231"/>
      <c r="N2294" s="232"/>
      <c r="O2294" s="232"/>
      <c r="P2294" s="232"/>
      <c r="Q2294" s="232"/>
      <c r="R2294" s="232"/>
      <c r="S2294" s="232"/>
      <c r="T2294" s="23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34" t="s">
        <v>186</v>
      </c>
      <c r="AU2294" s="234" t="s">
        <v>78</v>
      </c>
      <c r="AV2294" s="13" t="s">
        <v>76</v>
      </c>
      <c r="AW2294" s="13" t="s">
        <v>188</v>
      </c>
      <c r="AX2294" s="13" t="s">
        <v>68</v>
      </c>
      <c r="AY2294" s="234" t="s">
        <v>175</v>
      </c>
    </row>
    <row r="2295" s="14" customFormat="1">
      <c r="A2295" s="14"/>
      <c r="B2295" s="235"/>
      <c r="C2295" s="236"/>
      <c r="D2295" s="226" t="s">
        <v>186</v>
      </c>
      <c r="E2295" s="237" t="s">
        <v>19</v>
      </c>
      <c r="F2295" s="238" t="s">
        <v>76</v>
      </c>
      <c r="G2295" s="236"/>
      <c r="H2295" s="239">
        <v>1</v>
      </c>
      <c r="I2295" s="240"/>
      <c r="J2295" s="236"/>
      <c r="K2295" s="236"/>
      <c r="L2295" s="241"/>
      <c r="M2295" s="242"/>
      <c r="N2295" s="243"/>
      <c r="O2295" s="243"/>
      <c r="P2295" s="243"/>
      <c r="Q2295" s="243"/>
      <c r="R2295" s="243"/>
      <c r="S2295" s="243"/>
      <c r="T2295" s="244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45" t="s">
        <v>186</v>
      </c>
      <c r="AU2295" s="245" t="s">
        <v>78</v>
      </c>
      <c r="AV2295" s="14" t="s">
        <v>78</v>
      </c>
      <c r="AW2295" s="14" t="s">
        <v>188</v>
      </c>
      <c r="AX2295" s="14" t="s">
        <v>68</v>
      </c>
      <c r="AY2295" s="245" t="s">
        <v>175</v>
      </c>
    </row>
    <row r="2296" s="15" customFormat="1">
      <c r="A2296" s="15"/>
      <c r="B2296" s="246"/>
      <c r="C2296" s="247"/>
      <c r="D2296" s="226" t="s">
        <v>186</v>
      </c>
      <c r="E2296" s="248" t="s">
        <v>19</v>
      </c>
      <c r="F2296" s="249" t="s">
        <v>191</v>
      </c>
      <c r="G2296" s="247"/>
      <c r="H2296" s="250">
        <v>1</v>
      </c>
      <c r="I2296" s="251"/>
      <c r="J2296" s="247"/>
      <c r="K2296" s="247"/>
      <c r="L2296" s="252"/>
      <c r="M2296" s="253"/>
      <c r="N2296" s="254"/>
      <c r="O2296" s="254"/>
      <c r="P2296" s="254"/>
      <c r="Q2296" s="254"/>
      <c r="R2296" s="254"/>
      <c r="S2296" s="254"/>
      <c r="T2296" s="255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T2296" s="256" t="s">
        <v>186</v>
      </c>
      <c r="AU2296" s="256" t="s">
        <v>78</v>
      </c>
      <c r="AV2296" s="15" t="s">
        <v>182</v>
      </c>
      <c r="AW2296" s="15" t="s">
        <v>188</v>
      </c>
      <c r="AX2296" s="15" t="s">
        <v>76</v>
      </c>
      <c r="AY2296" s="256" t="s">
        <v>175</v>
      </c>
    </row>
    <row r="2297" s="2" customFormat="1" ht="37.8" customHeight="1">
      <c r="A2297" s="40"/>
      <c r="B2297" s="41"/>
      <c r="C2297" s="206" t="s">
        <v>2321</v>
      </c>
      <c r="D2297" s="206" t="s">
        <v>177</v>
      </c>
      <c r="E2297" s="207" t="s">
        <v>2322</v>
      </c>
      <c r="F2297" s="208" t="s">
        <v>2323</v>
      </c>
      <c r="G2297" s="209" t="s">
        <v>391</v>
      </c>
      <c r="H2297" s="210">
        <v>1</v>
      </c>
      <c r="I2297" s="211"/>
      <c r="J2297" s="212">
        <f>ROUND(I2297*H2297,2)</f>
        <v>0</v>
      </c>
      <c r="K2297" s="208" t="s">
        <v>19</v>
      </c>
      <c r="L2297" s="46"/>
      <c r="M2297" s="213" t="s">
        <v>19</v>
      </c>
      <c r="N2297" s="214" t="s">
        <v>39</v>
      </c>
      <c r="O2297" s="86"/>
      <c r="P2297" s="215">
        <f>O2297*H2297</f>
        <v>0</v>
      </c>
      <c r="Q2297" s="215">
        <v>0</v>
      </c>
      <c r="R2297" s="215">
        <f>Q2297*H2297</f>
        <v>0</v>
      </c>
      <c r="S2297" s="215">
        <v>0</v>
      </c>
      <c r="T2297" s="216">
        <f>S2297*H2297</f>
        <v>0</v>
      </c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R2297" s="217" t="s">
        <v>182</v>
      </c>
      <c r="AT2297" s="217" t="s">
        <v>177</v>
      </c>
      <c r="AU2297" s="217" t="s">
        <v>78</v>
      </c>
      <c r="AY2297" s="19" t="s">
        <v>175</v>
      </c>
      <c r="BE2297" s="218">
        <f>IF(N2297="základní",J2297,0)</f>
        <v>0</v>
      </c>
      <c r="BF2297" s="218">
        <f>IF(N2297="snížená",J2297,0)</f>
        <v>0</v>
      </c>
      <c r="BG2297" s="218">
        <f>IF(N2297="zákl. přenesená",J2297,0)</f>
        <v>0</v>
      </c>
      <c r="BH2297" s="218">
        <f>IF(N2297="sníž. přenesená",J2297,0)</f>
        <v>0</v>
      </c>
      <c r="BI2297" s="218">
        <f>IF(N2297="nulová",J2297,0)</f>
        <v>0</v>
      </c>
      <c r="BJ2297" s="19" t="s">
        <v>76</v>
      </c>
      <c r="BK2297" s="218">
        <f>ROUND(I2297*H2297,2)</f>
        <v>0</v>
      </c>
      <c r="BL2297" s="19" t="s">
        <v>182</v>
      </c>
      <c r="BM2297" s="217" t="s">
        <v>2324</v>
      </c>
    </row>
    <row r="2298" s="13" customFormat="1">
      <c r="A2298" s="13"/>
      <c r="B2298" s="224"/>
      <c r="C2298" s="225"/>
      <c r="D2298" s="226" t="s">
        <v>186</v>
      </c>
      <c r="E2298" s="227" t="s">
        <v>19</v>
      </c>
      <c r="F2298" s="228" t="s">
        <v>2194</v>
      </c>
      <c r="G2298" s="225"/>
      <c r="H2298" s="227" t="s">
        <v>19</v>
      </c>
      <c r="I2298" s="229"/>
      <c r="J2298" s="225"/>
      <c r="K2298" s="225"/>
      <c r="L2298" s="230"/>
      <c r="M2298" s="231"/>
      <c r="N2298" s="232"/>
      <c r="O2298" s="232"/>
      <c r="P2298" s="232"/>
      <c r="Q2298" s="232"/>
      <c r="R2298" s="232"/>
      <c r="S2298" s="232"/>
      <c r="T2298" s="23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34" t="s">
        <v>186</v>
      </c>
      <c r="AU2298" s="234" t="s">
        <v>78</v>
      </c>
      <c r="AV2298" s="13" t="s">
        <v>76</v>
      </c>
      <c r="AW2298" s="13" t="s">
        <v>188</v>
      </c>
      <c r="AX2298" s="13" t="s">
        <v>68</v>
      </c>
      <c r="AY2298" s="234" t="s">
        <v>175</v>
      </c>
    </row>
    <row r="2299" s="13" customFormat="1">
      <c r="A2299" s="13"/>
      <c r="B2299" s="224"/>
      <c r="C2299" s="225"/>
      <c r="D2299" s="226" t="s">
        <v>186</v>
      </c>
      <c r="E2299" s="227" t="s">
        <v>19</v>
      </c>
      <c r="F2299" s="228" t="s">
        <v>2187</v>
      </c>
      <c r="G2299" s="225"/>
      <c r="H2299" s="227" t="s">
        <v>19</v>
      </c>
      <c r="I2299" s="229"/>
      <c r="J2299" s="225"/>
      <c r="K2299" s="225"/>
      <c r="L2299" s="230"/>
      <c r="M2299" s="231"/>
      <c r="N2299" s="232"/>
      <c r="O2299" s="232"/>
      <c r="P2299" s="232"/>
      <c r="Q2299" s="232"/>
      <c r="R2299" s="232"/>
      <c r="S2299" s="232"/>
      <c r="T2299" s="23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34" t="s">
        <v>186</v>
      </c>
      <c r="AU2299" s="234" t="s">
        <v>78</v>
      </c>
      <c r="AV2299" s="13" t="s">
        <v>76</v>
      </c>
      <c r="AW2299" s="13" t="s">
        <v>188</v>
      </c>
      <c r="AX2299" s="13" t="s">
        <v>68</v>
      </c>
      <c r="AY2299" s="234" t="s">
        <v>175</v>
      </c>
    </row>
    <row r="2300" s="13" customFormat="1">
      <c r="A2300" s="13"/>
      <c r="B2300" s="224"/>
      <c r="C2300" s="225"/>
      <c r="D2300" s="226" t="s">
        <v>186</v>
      </c>
      <c r="E2300" s="227" t="s">
        <v>19</v>
      </c>
      <c r="F2300" s="228" t="s">
        <v>2203</v>
      </c>
      <c r="G2300" s="225"/>
      <c r="H2300" s="227" t="s">
        <v>19</v>
      </c>
      <c r="I2300" s="229"/>
      <c r="J2300" s="225"/>
      <c r="K2300" s="225"/>
      <c r="L2300" s="230"/>
      <c r="M2300" s="231"/>
      <c r="N2300" s="232"/>
      <c r="O2300" s="232"/>
      <c r="P2300" s="232"/>
      <c r="Q2300" s="232"/>
      <c r="R2300" s="232"/>
      <c r="S2300" s="232"/>
      <c r="T2300" s="23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34" t="s">
        <v>186</v>
      </c>
      <c r="AU2300" s="234" t="s">
        <v>78</v>
      </c>
      <c r="AV2300" s="13" t="s">
        <v>76</v>
      </c>
      <c r="AW2300" s="13" t="s">
        <v>188</v>
      </c>
      <c r="AX2300" s="13" t="s">
        <v>68</v>
      </c>
      <c r="AY2300" s="234" t="s">
        <v>175</v>
      </c>
    </row>
    <row r="2301" s="13" customFormat="1">
      <c r="A2301" s="13"/>
      <c r="B2301" s="224"/>
      <c r="C2301" s="225"/>
      <c r="D2301" s="226" t="s">
        <v>186</v>
      </c>
      <c r="E2301" s="227" t="s">
        <v>19</v>
      </c>
      <c r="F2301" s="228" t="s">
        <v>189</v>
      </c>
      <c r="G2301" s="225"/>
      <c r="H2301" s="227" t="s">
        <v>19</v>
      </c>
      <c r="I2301" s="229"/>
      <c r="J2301" s="225"/>
      <c r="K2301" s="225"/>
      <c r="L2301" s="230"/>
      <c r="M2301" s="231"/>
      <c r="N2301" s="232"/>
      <c r="O2301" s="232"/>
      <c r="P2301" s="232"/>
      <c r="Q2301" s="232"/>
      <c r="R2301" s="232"/>
      <c r="S2301" s="232"/>
      <c r="T2301" s="23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34" t="s">
        <v>186</v>
      </c>
      <c r="AU2301" s="234" t="s">
        <v>78</v>
      </c>
      <c r="AV2301" s="13" t="s">
        <v>76</v>
      </c>
      <c r="AW2301" s="13" t="s">
        <v>188</v>
      </c>
      <c r="AX2301" s="13" t="s">
        <v>68</v>
      </c>
      <c r="AY2301" s="234" t="s">
        <v>175</v>
      </c>
    </row>
    <row r="2302" s="14" customFormat="1">
      <c r="A2302" s="14"/>
      <c r="B2302" s="235"/>
      <c r="C2302" s="236"/>
      <c r="D2302" s="226" t="s">
        <v>186</v>
      </c>
      <c r="E2302" s="237" t="s">
        <v>19</v>
      </c>
      <c r="F2302" s="238" t="s">
        <v>76</v>
      </c>
      <c r="G2302" s="236"/>
      <c r="H2302" s="239">
        <v>1</v>
      </c>
      <c r="I2302" s="240"/>
      <c r="J2302" s="236"/>
      <c r="K2302" s="236"/>
      <c r="L2302" s="241"/>
      <c r="M2302" s="242"/>
      <c r="N2302" s="243"/>
      <c r="O2302" s="243"/>
      <c r="P2302" s="243"/>
      <c r="Q2302" s="243"/>
      <c r="R2302" s="243"/>
      <c r="S2302" s="243"/>
      <c r="T2302" s="24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45" t="s">
        <v>186</v>
      </c>
      <c r="AU2302" s="245" t="s">
        <v>78</v>
      </c>
      <c r="AV2302" s="14" t="s">
        <v>78</v>
      </c>
      <c r="AW2302" s="14" t="s">
        <v>188</v>
      </c>
      <c r="AX2302" s="14" t="s">
        <v>68</v>
      </c>
      <c r="AY2302" s="245" t="s">
        <v>175</v>
      </c>
    </row>
    <row r="2303" s="15" customFormat="1">
      <c r="A2303" s="15"/>
      <c r="B2303" s="246"/>
      <c r="C2303" s="247"/>
      <c r="D2303" s="226" t="s">
        <v>186</v>
      </c>
      <c r="E2303" s="248" t="s">
        <v>19</v>
      </c>
      <c r="F2303" s="249" t="s">
        <v>191</v>
      </c>
      <c r="G2303" s="247"/>
      <c r="H2303" s="250">
        <v>1</v>
      </c>
      <c r="I2303" s="251"/>
      <c r="J2303" s="247"/>
      <c r="K2303" s="247"/>
      <c r="L2303" s="252"/>
      <c r="M2303" s="253"/>
      <c r="N2303" s="254"/>
      <c r="O2303" s="254"/>
      <c r="P2303" s="254"/>
      <c r="Q2303" s="254"/>
      <c r="R2303" s="254"/>
      <c r="S2303" s="254"/>
      <c r="T2303" s="255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5"/>
      <c r="AE2303" s="15"/>
      <c r="AT2303" s="256" t="s">
        <v>186</v>
      </c>
      <c r="AU2303" s="256" t="s">
        <v>78</v>
      </c>
      <c r="AV2303" s="15" t="s">
        <v>182</v>
      </c>
      <c r="AW2303" s="15" t="s">
        <v>188</v>
      </c>
      <c r="AX2303" s="15" t="s">
        <v>76</v>
      </c>
      <c r="AY2303" s="256" t="s">
        <v>175</v>
      </c>
    </row>
    <row r="2304" s="2" customFormat="1" ht="37.8" customHeight="1">
      <c r="A2304" s="40"/>
      <c r="B2304" s="41"/>
      <c r="C2304" s="206" t="s">
        <v>2325</v>
      </c>
      <c r="D2304" s="206" t="s">
        <v>177</v>
      </c>
      <c r="E2304" s="207" t="s">
        <v>2326</v>
      </c>
      <c r="F2304" s="208" t="s">
        <v>2327</v>
      </c>
      <c r="G2304" s="209" t="s">
        <v>391</v>
      </c>
      <c r="H2304" s="210">
        <v>1</v>
      </c>
      <c r="I2304" s="211"/>
      <c r="J2304" s="212">
        <f>ROUND(I2304*H2304,2)</f>
        <v>0</v>
      </c>
      <c r="K2304" s="208" t="s">
        <v>19</v>
      </c>
      <c r="L2304" s="46"/>
      <c r="M2304" s="213" t="s">
        <v>19</v>
      </c>
      <c r="N2304" s="214" t="s">
        <v>39</v>
      </c>
      <c r="O2304" s="86"/>
      <c r="P2304" s="215">
        <f>O2304*H2304</f>
        <v>0</v>
      </c>
      <c r="Q2304" s="215">
        <v>0</v>
      </c>
      <c r="R2304" s="215">
        <f>Q2304*H2304</f>
        <v>0</v>
      </c>
      <c r="S2304" s="215">
        <v>0</v>
      </c>
      <c r="T2304" s="216">
        <f>S2304*H2304</f>
        <v>0</v>
      </c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R2304" s="217" t="s">
        <v>182</v>
      </c>
      <c r="AT2304" s="217" t="s">
        <v>177</v>
      </c>
      <c r="AU2304" s="217" t="s">
        <v>78</v>
      </c>
      <c r="AY2304" s="19" t="s">
        <v>175</v>
      </c>
      <c r="BE2304" s="218">
        <f>IF(N2304="základní",J2304,0)</f>
        <v>0</v>
      </c>
      <c r="BF2304" s="218">
        <f>IF(N2304="snížená",J2304,0)</f>
        <v>0</v>
      </c>
      <c r="BG2304" s="218">
        <f>IF(N2304="zákl. přenesená",J2304,0)</f>
        <v>0</v>
      </c>
      <c r="BH2304" s="218">
        <f>IF(N2304="sníž. přenesená",J2304,0)</f>
        <v>0</v>
      </c>
      <c r="BI2304" s="218">
        <f>IF(N2304="nulová",J2304,0)</f>
        <v>0</v>
      </c>
      <c r="BJ2304" s="19" t="s">
        <v>76</v>
      </c>
      <c r="BK2304" s="218">
        <f>ROUND(I2304*H2304,2)</f>
        <v>0</v>
      </c>
      <c r="BL2304" s="19" t="s">
        <v>182</v>
      </c>
      <c r="BM2304" s="217" t="s">
        <v>2328</v>
      </c>
    </row>
    <row r="2305" s="13" customFormat="1">
      <c r="A2305" s="13"/>
      <c r="B2305" s="224"/>
      <c r="C2305" s="225"/>
      <c r="D2305" s="226" t="s">
        <v>186</v>
      </c>
      <c r="E2305" s="227" t="s">
        <v>19</v>
      </c>
      <c r="F2305" s="228" t="s">
        <v>2194</v>
      </c>
      <c r="G2305" s="225"/>
      <c r="H2305" s="227" t="s">
        <v>19</v>
      </c>
      <c r="I2305" s="229"/>
      <c r="J2305" s="225"/>
      <c r="K2305" s="225"/>
      <c r="L2305" s="230"/>
      <c r="M2305" s="231"/>
      <c r="N2305" s="232"/>
      <c r="O2305" s="232"/>
      <c r="P2305" s="232"/>
      <c r="Q2305" s="232"/>
      <c r="R2305" s="232"/>
      <c r="S2305" s="232"/>
      <c r="T2305" s="23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34" t="s">
        <v>186</v>
      </c>
      <c r="AU2305" s="234" t="s">
        <v>78</v>
      </c>
      <c r="AV2305" s="13" t="s">
        <v>76</v>
      </c>
      <c r="AW2305" s="13" t="s">
        <v>188</v>
      </c>
      <c r="AX2305" s="13" t="s">
        <v>68</v>
      </c>
      <c r="AY2305" s="234" t="s">
        <v>175</v>
      </c>
    </row>
    <row r="2306" s="13" customFormat="1">
      <c r="A2306" s="13"/>
      <c r="B2306" s="224"/>
      <c r="C2306" s="225"/>
      <c r="D2306" s="226" t="s">
        <v>186</v>
      </c>
      <c r="E2306" s="227" t="s">
        <v>19</v>
      </c>
      <c r="F2306" s="228" t="s">
        <v>2187</v>
      </c>
      <c r="G2306" s="225"/>
      <c r="H2306" s="227" t="s">
        <v>19</v>
      </c>
      <c r="I2306" s="229"/>
      <c r="J2306" s="225"/>
      <c r="K2306" s="225"/>
      <c r="L2306" s="230"/>
      <c r="M2306" s="231"/>
      <c r="N2306" s="232"/>
      <c r="O2306" s="232"/>
      <c r="P2306" s="232"/>
      <c r="Q2306" s="232"/>
      <c r="R2306" s="232"/>
      <c r="S2306" s="232"/>
      <c r="T2306" s="23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34" t="s">
        <v>186</v>
      </c>
      <c r="AU2306" s="234" t="s">
        <v>78</v>
      </c>
      <c r="AV2306" s="13" t="s">
        <v>76</v>
      </c>
      <c r="AW2306" s="13" t="s">
        <v>188</v>
      </c>
      <c r="AX2306" s="13" t="s">
        <v>68</v>
      </c>
      <c r="AY2306" s="234" t="s">
        <v>175</v>
      </c>
    </row>
    <row r="2307" s="13" customFormat="1">
      <c r="A2307" s="13"/>
      <c r="B2307" s="224"/>
      <c r="C2307" s="225"/>
      <c r="D2307" s="226" t="s">
        <v>186</v>
      </c>
      <c r="E2307" s="227" t="s">
        <v>19</v>
      </c>
      <c r="F2307" s="228" t="s">
        <v>189</v>
      </c>
      <c r="G2307" s="225"/>
      <c r="H2307" s="227" t="s">
        <v>19</v>
      </c>
      <c r="I2307" s="229"/>
      <c r="J2307" s="225"/>
      <c r="K2307" s="225"/>
      <c r="L2307" s="230"/>
      <c r="M2307" s="231"/>
      <c r="N2307" s="232"/>
      <c r="O2307" s="232"/>
      <c r="P2307" s="232"/>
      <c r="Q2307" s="232"/>
      <c r="R2307" s="232"/>
      <c r="S2307" s="232"/>
      <c r="T2307" s="23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34" t="s">
        <v>186</v>
      </c>
      <c r="AU2307" s="234" t="s">
        <v>78</v>
      </c>
      <c r="AV2307" s="13" t="s">
        <v>76</v>
      </c>
      <c r="AW2307" s="13" t="s">
        <v>188</v>
      </c>
      <c r="AX2307" s="13" t="s">
        <v>68</v>
      </c>
      <c r="AY2307" s="234" t="s">
        <v>175</v>
      </c>
    </row>
    <row r="2308" s="14" customFormat="1">
      <c r="A2308" s="14"/>
      <c r="B2308" s="235"/>
      <c r="C2308" s="236"/>
      <c r="D2308" s="226" t="s">
        <v>186</v>
      </c>
      <c r="E2308" s="237" t="s">
        <v>19</v>
      </c>
      <c r="F2308" s="238" t="s">
        <v>76</v>
      </c>
      <c r="G2308" s="236"/>
      <c r="H2308" s="239">
        <v>1</v>
      </c>
      <c r="I2308" s="240"/>
      <c r="J2308" s="236"/>
      <c r="K2308" s="236"/>
      <c r="L2308" s="241"/>
      <c r="M2308" s="242"/>
      <c r="N2308" s="243"/>
      <c r="O2308" s="243"/>
      <c r="P2308" s="243"/>
      <c r="Q2308" s="243"/>
      <c r="R2308" s="243"/>
      <c r="S2308" s="243"/>
      <c r="T2308" s="24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45" t="s">
        <v>186</v>
      </c>
      <c r="AU2308" s="245" t="s">
        <v>78</v>
      </c>
      <c r="AV2308" s="14" t="s">
        <v>78</v>
      </c>
      <c r="AW2308" s="14" t="s">
        <v>188</v>
      </c>
      <c r="AX2308" s="14" t="s">
        <v>68</v>
      </c>
      <c r="AY2308" s="245" t="s">
        <v>175</v>
      </c>
    </row>
    <row r="2309" s="15" customFormat="1">
      <c r="A2309" s="15"/>
      <c r="B2309" s="246"/>
      <c r="C2309" s="247"/>
      <c r="D2309" s="226" t="s">
        <v>186</v>
      </c>
      <c r="E2309" s="248" t="s">
        <v>19</v>
      </c>
      <c r="F2309" s="249" t="s">
        <v>191</v>
      </c>
      <c r="G2309" s="247"/>
      <c r="H2309" s="250">
        <v>1</v>
      </c>
      <c r="I2309" s="251"/>
      <c r="J2309" s="247"/>
      <c r="K2309" s="247"/>
      <c r="L2309" s="252"/>
      <c r="M2309" s="253"/>
      <c r="N2309" s="254"/>
      <c r="O2309" s="254"/>
      <c r="P2309" s="254"/>
      <c r="Q2309" s="254"/>
      <c r="R2309" s="254"/>
      <c r="S2309" s="254"/>
      <c r="T2309" s="255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56" t="s">
        <v>186</v>
      </c>
      <c r="AU2309" s="256" t="s">
        <v>78</v>
      </c>
      <c r="AV2309" s="15" t="s">
        <v>182</v>
      </c>
      <c r="AW2309" s="15" t="s">
        <v>188</v>
      </c>
      <c r="AX2309" s="15" t="s">
        <v>76</v>
      </c>
      <c r="AY2309" s="256" t="s">
        <v>175</v>
      </c>
    </row>
    <row r="2310" s="2" customFormat="1" ht="37.8" customHeight="1">
      <c r="A2310" s="40"/>
      <c r="B2310" s="41"/>
      <c r="C2310" s="206" t="s">
        <v>2329</v>
      </c>
      <c r="D2310" s="206" t="s">
        <v>177</v>
      </c>
      <c r="E2310" s="207" t="s">
        <v>2330</v>
      </c>
      <c r="F2310" s="208" t="s">
        <v>2331</v>
      </c>
      <c r="G2310" s="209" t="s">
        <v>391</v>
      </c>
      <c r="H2310" s="210">
        <v>1</v>
      </c>
      <c r="I2310" s="211"/>
      <c r="J2310" s="212">
        <f>ROUND(I2310*H2310,2)</f>
        <v>0</v>
      </c>
      <c r="K2310" s="208" t="s">
        <v>19</v>
      </c>
      <c r="L2310" s="46"/>
      <c r="M2310" s="213" t="s">
        <v>19</v>
      </c>
      <c r="N2310" s="214" t="s">
        <v>39</v>
      </c>
      <c r="O2310" s="86"/>
      <c r="P2310" s="215">
        <f>O2310*H2310</f>
        <v>0</v>
      </c>
      <c r="Q2310" s="215">
        <v>0</v>
      </c>
      <c r="R2310" s="215">
        <f>Q2310*H2310</f>
        <v>0</v>
      </c>
      <c r="S2310" s="215">
        <v>0</v>
      </c>
      <c r="T2310" s="216">
        <f>S2310*H2310</f>
        <v>0</v>
      </c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R2310" s="217" t="s">
        <v>182</v>
      </c>
      <c r="AT2310" s="217" t="s">
        <v>177</v>
      </c>
      <c r="AU2310" s="217" t="s">
        <v>78</v>
      </c>
      <c r="AY2310" s="19" t="s">
        <v>175</v>
      </c>
      <c r="BE2310" s="218">
        <f>IF(N2310="základní",J2310,0)</f>
        <v>0</v>
      </c>
      <c r="BF2310" s="218">
        <f>IF(N2310="snížená",J2310,0)</f>
        <v>0</v>
      </c>
      <c r="BG2310" s="218">
        <f>IF(N2310="zákl. přenesená",J2310,0)</f>
        <v>0</v>
      </c>
      <c r="BH2310" s="218">
        <f>IF(N2310="sníž. přenesená",J2310,0)</f>
        <v>0</v>
      </c>
      <c r="BI2310" s="218">
        <f>IF(N2310="nulová",J2310,0)</f>
        <v>0</v>
      </c>
      <c r="BJ2310" s="19" t="s">
        <v>76</v>
      </c>
      <c r="BK2310" s="218">
        <f>ROUND(I2310*H2310,2)</f>
        <v>0</v>
      </c>
      <c r="BL2310" s="19" t="s">
        <v>182</v>
      </c>
      <c r="BM2310" s="217" t="s">
        <v>2332</v>
      </c>
    </row>
    <row r="2311" s="13" customFormat="1">
      <c r="A2311" s="13"/>
      <c r="B2311" s="224"/>
      <c r="C2311" s="225"/>
      <c r="D2311" s="226" t="s">
        <v>186</v>
      </c>
      <c r="E2311" s="227" t="s">
        <v>19</v>
      </c>
      <c r="F2311" s="228" t="s">
        <v>2194</v>
      </c>
      <c r="G2311" s="225"/>
      <c r="H2311" s="227" t="s">
        <v>19</v>
      </c>
      <c r="I2311" s="229"/>
      <c r="J2311" s="225"/>
      <c r="K2311" s="225"/>
      <c r="L2311" s="230"/>
      <c r="M2311" s="231"/>
      <c r="N2311" s="232"/>
      <c r="O2311" s="232"/>
      <c r="P2311" s="232"/>
      <c r="Q2311" s="232"/>
      <c r="R2311" s="232"/>
      <c r="S2311" s="232"/>
      <c r="T2311" s="23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34" t="s">
        <v>186</v>
      </c>
      <c r="AU2311" s="234" t="s">
        <v>78</v>
      </c>
      <c r="AV2311" s="13" t="s">
        <v>76</v>
      </c>
      <c r="AW2311" s="13" t="s">
        <v>188</v>
      </c>
      <c r="AX2311" s="13" t="s">
        <v>68</v>
      </c>
      <c r="AY2311" s="234" t="s">
        <v>175</v>
      </c>
    </row>
    <row r="2312" s="13" customFormat="1">
      <c r="A2312" s="13"/>
      <c r="B2312" s="224"/>
      <c r="C2312" s="225"/>
      <c r="D2312" s="226" t="s">
        <v>186</v>
      </c>
      <c r="E2312" s="227" t="s">
        <v>19</v>
      </c>
      <c r="F2312" s="228" t="s">
        <v>2187</v>
      </c>
      <c r="G2312" s="225"/>
      <c r="H2312" s="227" t="s">
        <v>19</v>
      </c>
      <c r="I2312" s="229"/>
      <c r="J2312" s="225"/>
      <c r="K2312" s="225"/>
      <c r="L2312" s="230"/>
      <c r="M2312" s="231"/>
      <c r="N2312" s="232"/>
      <c r="O2312" s="232"/>
      <c r="P2312" s="232"/>
      <c r="Q2312" s="232"/>
      <c r="R2312" s="232"/>
      <c r="S2312" s="232"/>
      <c r="T2312" s="23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34" t="s">
        <v>186</v>
      </c>
      <c r="AU2312" s="234" t="s">
        <v>78</v>
      </c>
      <c r="AV2312" s="13" t="s">
        <v>76</v>
      </c>
      <c r="AW2312" s="13" t="s">
        <v>188</v>
      </c>
      <c r="AX2312" s="13" t="s">
        <v>68</v>
      </c>
      <c r="AY2312" s="234" t="s">
        <v>175</v>
      </c>
    </row>
    <row r="2313" s="13" customFormat="1">
      <c r="A2313" s="13"/>
      <c r="B2313" s="224"/>
      <c r="C2313" s="225"/>
      <c r="D2313" s="226" t="s">
        <v>186</v>
      </c>
      <c r="E2313" s="227" t="s">
        <v>19</v>
      </c>
      <c r="F2313" s="228" t="s">
        <v>189</v>
      </c>
      <c r="G2313" s="225"/>
      <c r="H2313" s="227" t="s">
        <v>19</v>
      </c>
      <c r="I2313" s="229"/>
      <c r="J2313" s="225"/>
      <c r="K2313" s="225"/>
      <c r="L2313" s="230"/>
      <c r="M2313" s="231"/>
      <c r="N2313" s="232"/>
      <c r="O2313" s="232"/>
      <c r="P2313" s="232"/>
      <c r="Q2313" s="232"/>
      <c r="R2313" s="232"/>
      <c r="S2313" s="232"/>
      <c r="T2313" s="23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34" t="s">
        <v>186</v>
      </c>
      <c r="AU2313" s="234" t="s">
        <v>78</v>
      </c>
      <c r="AV2313" s="13" t="s">
        <v>76</v>
      </c>
      <c r="AW2313" s="13" t="s">
        <v>188</v>
      </c>
      <c r="AX2313" s="13" t="s">
        <v>68</v>
      </c>
      <c r="AY2313" s="234" t="s">
        <v>175</v>
      </c>
    </row>
    <row r="2314" s="14" customFormat="1">
      <c r="A2314" s="14"/>
      <c r="B2314" s="235"/>
      <c r="C2314" s="236"/>
      <c r="D2314" s="226" t="s">
        <v>186</v>
      </c>
      <c r="E2314" s="237" t="s">
        <v>19</v>
      </c>
      <c r="F2314" s="238" t="s">
        <v>76</v>
      </c>
      <c r="G2314" s="236"/>
      <c r="H2314" s="239">
        <v>1</v>
      </c>
      <c r="I2314" s="240"/>
      <c r="J2314" s="236"/>
      <c r="K2314" s="236"/>
      <c r="L2314" s="241"/>
      <c r="M2314" s="242"/>
      <c r="N2314" s="243"/>
      <c r="O2314" s="243"/>
      <c r="P2314" s="243"/>
      <c r="Q2314" s="243"/>
      <c r="R2314" s="243"/>
      <c r="S2314" s="243"/>
      <c r="T2314" s="24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45" t="s">
        <v>186</v>
      </c>
      <c r="AU2314" s="245" t="s">
        <v>78</v>
      </c>
      <c r="AV2314" s="14" t="s">
        <v>78</v>
      </c>
      <c r="AW2314" s="14" t="s">
        <v>188</v>
      </c>
      <c r="AX2314" s="14" t="s">
        <v>68</v>
      </c>
      <c r="AY2314" s="245" t="s">
        <v>175</v>
      </c>
    </row>
    <row r="2315" s="15" customFormat="1">
      <c r="A2315" s="15"/>
      <c r="B2315" s="246"/>
      <c r="C2315" s="247"/>
      <c r="D2315" s="226" t="s">
        <v>186</v>
      </c>
      <c r="E2315" s="248" t="s">
        <v>19</v>
      </c>
      <c r="F2315" s="249" t="s">
        <v>191</v>
      </c>
      <c r="G2315" s="247"/>
      <c r="H2315" s="250">
        <v>1</v>
      </c>
      <c r="I2315" s="251"/>
      <c r="J2315" s="247"/>
      <c r="K2315" s="247"/>
      <c r="L2315" s="252"/>
      <c r="M2315" s="253"/>
      <c r="N2315" s="254"/>
      <c r="O2315" s="254"/>
      <c r="P2315" s="254"/>
      <c r="Q2315" s="254"/>
      <c r="R2315" s="254"/>
      <c r="S2315" s="254"/>
      <c r="T2315" s="255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56" t="s">
        <v>186</v>
      </c>
      <c r="AU2315" s="256" t="s">
        <v>78</v>
      </c>
      <c r="AV2315" s="15" t="s">
        <v>182</v>
      </c>
      <c r="AW2315" s="15" t="s">
        <v>188</v>
      </c>
      <c r="AX2315" s="15" t="s">
        <v>76</v>
      </c>
      <c r="AY2315" s="256" t="s">
        <v>175</v>
      </c>
    </row>
    <row r="2316" s="2" customFormat="1" ht="37.8" customHeight="1">
      <c r="A2316" s="40"/>
      <c r="B2316" s="41"/>
      <c r="C2316" s="206" t="s">
        <v>2333</v>
      </c>
      <c r="D2316" s="206" t="s">
        <v>177</v>
      </c>
      <c r="E2316" s="207" t="s">
        <v>2334</v>
      </c>
      <c r="F2316" s="208" t="s">
        <v>2335</v>
      </c>
      <c r="G2316" s="209" t="s">
        <v>391</v>
      </c>
      <c r="H2316" s="210">
        <v>1</v>
      </c>
      <c r="I2316" s="211"/>
      <c r="J2316" s="212">
        <f>ROUND(I2316*H2316,2)</f>
        <v>0</v>
      </c>
      <c r="K2316" s="208" t="s">
        <v>19</v>
      </c>
      <c r="L2316" s="46"/>
      <c r="M2316" s="213" t="s">
        <v>19</v>
      </c>
      <c r="N2316" s="214" t="s">
        <v>39</v>
      </c>
      <c r="O2316" s="86"/>
      <c r="P2316" s="215">
        <f>O2316*H2316</f>
        <v>0</v>
      </c>
      <c r="Q2316" s="215">
        <v>0</v>
      </c>
      <c r="R2316" s="215">
        <f>Q2316*H2316</f>
        <v>0</v>
      </c>
      <c r="S2316" s="215">
        <v>0</v>
      </c>
      <c r="T2316" s="216">
        <f>S2316*H2316</f>
        <v>0</v>
      </c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R2316" s="217" t="s">
        <v>182</v>
      </c>
      <c r="AT2316" s="217" t="s">
        <v>177</v>
      </c>
      <c r="AU2316" s="217" t="s">
        <v>78</v>
      </c>
      <c r="AY2316" s="19" t="s">
        <v>175</v>
      </c>
      <c r="BE2316" s="218">
        <f>IF(N2316="základní",J2316,0)</f>
        <v>0</v>
      </c>
      <c r="BF2316" s="218">
        <f>IF(N2316="snížená",J2316,0)</f>
        <v>0</v>
      </c>
      <c r="BG2316" s="218">
        <f>IF(N2316="zákl. přenesená",J2316,0)</f>
        <v>0</v>
      </c>
      <c r="BH2316" s="218">
        <f>IF(N2316="sníž. přenesená",J2316,0)</f>
        <v>0</v>
      </c>
      <c r="BI2316" s="218">
        <f>IF(N2316="nulová",J2316,0)</f>
        <v>0</v>
      </c>
      <c r="BJ2316" s="19" t="s">
        <v>76</v>
      </c>
      <c r="BK2316" s="218">
        <f>ROUND(I2316*H2316,2)</f>
        <v>0</v>
      </c>
      <c r="BL2316" s="19" t="s">
        <v>182</v>
      </c>
      <c r="BM2316" s="217" t="s">
        <v>2336</v>
      </c>
    </row>
    <row r="2317" s="13" customFormat="1">
      <c r="A2317" s="13"/>
      <c r="B2317" s="224"/>
      <c r="C2317" s="225"/>
      <c r="D2317" s="226" t="s">
        <v>186</v>
      </c>
      <c r="E2317" s="227" t="s">
        <v>19</v>
      </c>
      <c r="F2317" s="228" t="s">
        <v>2194</v>
      </c>
      <c r="G2317" s="225"/>
      <c r="H2317" s="227" t="s">
        <v>19</v>
      </c>
      <c r="I2317" s="229"/>
      <c r="J2317" s="225"/>
      <c r="K2317" s="225"/>
      <c r="L2317" s="230"/>
      <c r="M2317" s="231"/>
      <c r="N2317" s="232"/>
      <c r="O2317" s="232"/>
      <c r="P2317" s="232"/>
      <c r="Q2317" s="232"/>
      <c r="R2317" s="232"/>
      <c r="S2317" s="232"/>
      <c r="T2317" s="23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34" t="s">
        <v>186</v>
      </c>
      <c r="AU2317" s="234" t="s">
        <v>78</v>
      </c>
      <c r="AV2317" s="13" t="s">
        <v>76</v>
      </c>
      <c r="AW2317" s="13" t="s">
        <v>188</v>
      </c>
      <c r="AX2317" s="13" t="s">
        <v>68</v>
      </c>
      <c r="AY2317" s="234" t="s">
        <v>175</v>
      </c>
    </row>
    <row r="2318" s="13" customFormat="1">
      <c r="A2318" s="13"/>
      <c r="B2318" s="224"/>
      <c r="C2318" s="225"/>
      <c r="D2318" s="226" t="s">
        <v>186</v>
      </c>
      <c r="E2318" s="227" t="s">
        <v>19</v>
      </c>
      <c r="F2318" s="228" t="s">
        <v>2187</v>
      </c>
      <c r="G2318" s="225"/>
      <c r="H2318" s="227" t="s">
        <v>19</v>
      </c>
      <c r="I2318" s="229"/>
      <c r="J2318" s="225"/>
      <c r="K2318" s="225"/>
      <c r="L2318" s="230"/>
      <c r="M2318" s="231"/>
      <c r="N2318" s="232"/>
      <c r="O2318" s="232"/>
      <c r="P2318" s="232"/>
      <c r="Q2318" s="232"/>
      <c r="R2318" s="232"/>
      <c r="S2318" s="232"/>
      <c r="T2318" s="23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34" t="s">
        <v>186</v>
      </c>
      <c r="AU2318" s="234" t="s">
        <v>78</v>
      </c>
      <c r="AV2318" s="13" t="s">
        <v>76</v>
      </c>
      <c r="AW2318" s="13" t="s">
        <v>188</v>
      </c>
      <c r="AX2318" s="13" t="s">
        <v>68</v>
      </c>
      <c r="AY2318" s="234" t="s">
        <v>175</v>
      </c>
    </row>
    <row r="2319" s="13" customFormat="1">
      <c r="A2319" s="13"/>
      <c r="B2319" s="224"/>
      <c r="C2319" s="225"/>
      <c r="D2319" s="226" t="s">
        <v>186</v>
      </c>
      <c r="E2319" s="227" t="s">
        <v>19</v>
      </c>
      <c r="F2319" s="228" t="s">
        <v>189</v>
      </c>
      <c r="G2319" s="225"/>
      <c r="H2319" s="227" t="s">
        <v>19</v>
      </c>
      <c r="I2319" s="229"/>
      <c r="J2319" s="225"/>
      <c r="K2319" s="225"/>
      <c r="L2319" s="230"/>
      <c r="M2319" s="231"/>
      <c r="N2319" s="232"/>
      <c r="O2319" s="232"/>
      <c r="P2319" s="232"/>
      <c r="Q2319" s="232"/>
      <c r="R2319" s="232"/>
      <c r="S2319" s="232"/>
      <c r="T2319" s="23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34" t="s">
        <v>186</v>
      </c>
      <c r="AU2319" s="234" t="s">
        <v>78</v>
      </c>
      <c r="AV2319" s="13" t="s">
        <v>76</v>
      </c>
      <c r="AW2319" s="13" t="s">
        <v>188</v>
      </c>
      <c r="AX2319" s="13" t="s">
        <v>68</v>
      </c>
      <c r="AY2319" s="234" t="s">
        <v>175</v>
      </c>
    </row>
    <row r="2320" s="14" customFormat="1">
      <c r="A2320" s="14"/>
      <c r="B2320" s="235"/>
      <c r="C2320" s="236"/>
      <c r="D2320" s="226" t="s">
        <v>186</v>
      </c>
      <c r="E2320" s="237" t="s">
        <v>19</v>
      </c>
      <c r="F2320" s="238" t="s">
        <v>76</v>
      </c>
      <c r="G2320" s="236"/>
      <c r="H2320" s="239">
        <v>1</v>
      </c>
      <c r="I2320" s="240"/>
      <c r="J2320" s="236"/>
      <c r="K2320" s="236"/>
      <c r="L2320" s="241"/>
      <c r="M2320" s="242"/>
      <c r="N2320" s="243"/>
      <c r="O2320" s="243"/>
      <c r="P2320" s="243"/>
      <c r="Q2320" s="243"/>
      <c r="R2320" s="243"/>
      <c r="S2320" s="243"/>
      <c r="T2320" s="244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45" t="s">
        <v>186</v>
      </c>
      <c r="AU2320" s="245" t="s">
        <v>78</v>
      </c>
      <c r="AV2320" s="14" t="s">
        <v>78</v>
      </c>
      <c r="AW2320" s="14" t="s">
        <v>188</v>
      </c>
      <c r="AX2320" s="14" t="s">
        <v>68</v>
      </c>
      <c r="AY2320" s="245" t="s">
        <v>175</v>
      </c>
    </row>
    <row r="2321" s="15" customFormat="1">
      <c r="A2321" s="15"/>
      <c r="B2321" s="246"/>
      <c r="C2321" s="247"/>
      <c r="D2321" s="226" t="s">
        <v>186</v>
      </c>
      <c r="E2321" s="248" t="s">
        <v>19</v>
      </c>
      <c r="F2321" s="249" t="s">
        <v>191</v>
      </c>
      <c r="G2321" s="247"/>
      <c r="H2321" s="250">
        <v>1</v>
      </c>
      <c r="I2321" s="251"/>
      <c r="J2321" s="247"/>
      <c r="K2321" s="247"/>
      <c r="L2321" s="252"/>
      <c r="M2321" s="253"/>
      <c r="N2321" s="254"/>
      <c r="O2321" s="254"/>
      <c r="P2321" s="254"/>
      <c r="Q2321" s="254"/>
      <c r="R2321" s="254"/>
      <c r="S2321" s="254"/>
      <c r="T2321" s="255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56" t="s">
        <v>186</v>
      </c>
      <c r="AU2321" s="256" t="s">
        <v>78</v>
      </c>
      <c r="AV2321" s="15" t="s">
        <v>182</v>
      </c>
      <c r="AW2321" s="15" t="s">
        <v>188</v>
      </c>
      <c r="AX2321" s="15" t="s">
        <v>76</v>
      </c>
      <c r="AY2321" s="256" t="s">
        <v>175</v>
      </c>
    </row>
    <row r="2322" s="2" customFormat="1" ht="37.8" customHeight="1">
      <c r="A2322" s="40"/>
      <c r="B2322" s="41"/>
      <c r="C2322" s="206" t="s">
        <v>2337</v>
      </c>
      <c r="D2322" s="206" t="s">
        <v>177</v>
      </c>
      <c r="E2322" s="207" t="s">
        <v>2338</v>
      </c>
      <c r="F2322" s="208" t="s">
        <v>2339</v>
      </c>
      <c r="G2322" s="209" t="s">
        <v>391</v>
      </c>
      <c r="H2322" s="210">
        <v>1</v>
      </c>
      <c r="I2322" s="211"/>
      <c r="J2322" s="212">
        <f>ROUND(I2322*H2322,2)</f>
        <v>0</v>
      </c>
      <c r="K2322" s="208" t="s">
        <v>19</v>
      </c>
      <c r="L2322" s="46"/>
      <c r="M2322" s="213" t="s">
        <v>19</v>
      </c>
      <c r="N2322" s="214" t="s">
        <v>39</v>
      </c>
      <c r="O2322" s="86"/>
      <c r="P2322" s="215">
        <f>O2322*H2322</f>
        <v>0</v>
      </c>
      <c r="Q2322" s="215">
        <v>0</v>
      </c>
      <c r="R2322" s="215">
        <f>Q2322*H2322</f>
        <v>0</v>
      </c>
      <c r="S2322" s="215">
        <v>0</v>
      </c>
      <c r="T2322" s="216">
        <f>S2322*H2322</f>
        <v>0</v>
      </c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R2322" s="217" t="s">
        <v>182</v>
      </c>
      <c r="AT2322" s="217" t="s">
        <v>177</v>
      </c>
      <c r="AU2322" s="217" t="s">
        <v>78</v>
      </c>
      <c r="AY2322" s="19" t="s">
        <v>175</v>
      </c>
      <c r="BE2322" s="218">
        <f>IF(N2322="základní",J2322,0)</f>
        <v>0</v>
      </c>
      <c r="BF2322" s="218">
        <f>IF(N2322="snížená",J2322,0)</f>
        <v>0</v>
      </c>
      <c r="BG2322" s="218">
        <f>IF(N2322="zákl. přenesená",J2322,0)</f>
        <v>0</v>
      </c>
      <c r="BH2322" s="218">
        <f>IF(N2322="sníž. přenesená",J2322,0)</f>
        <v>0</v>
      </c>
      <c r="BI2322" s="218">
        <f>IF(N2322="nulová",J2322,0)</f>
        <v>0</v>
      </c>
      <c r="BJ2322" s="19" t="s">
        <v>76</v>
      </c>
      <c r="BK2322" s="218">
        <f>ROUND(I2322*H2322,2)</f>
        <v>0</v>
      </c>
      <c r="BL2322" s="19" t="s">
        <v>182</v>
      </c>
      <c r="BM2322" s="217" t="s">
        <v>2340</v>
      </c>
    </row>
    <row r="2323" s="13" customFormat="1">
      <c r="A2323" s="13"/>
      <c r="B2323" s="224"/>
      <c r="C2323" s="225"/>
      <c r="D2323" s="226" t="s">
        <v>186</v>
      </c>
      <c r="E2323" s="227" t="s">
        <v>19</v>
      </c>
      <c r="F2323" s="228" t="s">
        <v>2194</v>
      </c>
      <c r="G2323" s="225"/>
      <c r="H2323" s="227" t="s">
        <v>19</v>
      </c>
      <c r="I2323" s="229"/>
      <c r="J2323" s="225"/>
      <c r="K2323" s="225"/>
      <c r="L2323" s="230"/>
      <c r="M2323" s="231"/>
      <c r="N2323" s="232"/>
      <c r="O2323" s="232"/>
      <c r="P2323" s="232"/>
      <c r="Q2323" s="232"/>
      <c r="R2323" s="232"/>
      <c r="S2323" s="232"/>
      <c r="T2323" s="23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34" t="s">
        <v>186</v>
      </c>
      <c r="AU2323" s="234" t="s">
        <v>78</v>
      </c>
      <c r="AV2323" s="13" t="s">
        <v>76</v>
      </c>
      <c r="AW2323" s="13" t="s">
        <v>188</v>
      </c>
      <c r="AX2323" s="13" t="s">
        <v>68</v>
      </c>
      <c r="AY2323" s="234" t="s">
        <v>175</v>
      </c>
    </row>
    <row r="2324" s="13" customFormat="1">
      <c r="A2324" s="13"/>
      <c r="B2324" s="224"/>
      <c r="C2324" s="225"/>
      <c r="D2324" s="226" t="s">
        <v>186</v>
      </c>
      <c r="E2324" s="227" t="s">
        <v>19</v>
      </c>
      <c r="F2324" s="228" t="s">
        <v>2187</v>
      </c>
      <c r="G2324" s="225"/>
      <c r="H2324" s="227" t="s">
        <v>19</v>
      </c>
      <c r="I2324" s="229"/>
      <c r="J2324" s="225"/>
      <c r="K2324" s="225"/>
      <c r="L2324" s="230"/>
      <c r="M2324" s="231"/>
      <c r="N2324" s="232"/>
      <c r="O2324" s="232"/>
      <c r="P2324" s="232"/>
      <c r="Q2324" s="232"/>
      <c r="R2324" s="232"/>
      <c r="S2324" s="232"/>
      <c r="T2324" s="23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34" t="s">
        <v>186</v>
      </c>
      <c r="AU2324" s="234" t="s">
        <v>78</v>
      </c>
      <c r="AV2324" s="13" t="s">
        <v>76</v>
      </c>
      <c r="AW2324" s="13" t="s">
        <v>188</v>
      </c>
      <c r="AX2324" s="13" t="s">
        <v>68</v>
      </c>
      <c r="AY2324" s="234" t="s">
        <v>175</v>
      </c>
    </row>
    <row r="2325" s="13" customFormat="1">
      <c r="A2325" s="13"/>
      <c r="B2325" s="224"/>
      <c r="C2325" s="225"/>
      <c r="D2325" s="226" t="s">
        <v>186</v>
      </c>
      <c r="E2325" s="227" t="s">
        <v>19</v>
      </c>
      <c r="F2325" s="228" t="s">
        <v>2203</v>
      </c>
      <c r="G2325" s="225"/>
      <c r="H2325" s="227" t="s">
        <v>19</v>
      </c>
      <c r="I2325" s="229"/>
      <c r="J2325" s="225"/>
      <c r="K2325" s="225"/>
      <c r="L2325" s="230"/>
      <c r="M2325" s="231"/>
      <c r="N2325" s="232"/>
      <c r="O2325" s="232"/>
      <c r="P2325" s="232"/>
      <c r="Q2325" s="232"/>
      <c r="R2325" s="232"/>
      <c r="S2325" s="232"/>
      <c r="T2325" s="23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34" t="s">
        <v>186</v>
      </c>
      <c r="AU2325" s="234" t="s">
        <v>78</v>
      </c>
      <c r="AV2325" s="13" t="s">
        <v>76</v>
      </c>
      <c r="AW2325" s="13" t="s">
        <v>188</v>
      </c>
      <c r="AX2325" s="13" t="s">
        <v>68</v>
      </c>
      <c r="AY2325" s="234" t="s">
        <v>175</v>
      </c>
    </row>
    <row r="2326" s="13" customFormat="1">
      <c r="A2326" s="13"/>
      <c r="B2326" s="224"/>
      <c r="C2326" s="225"/>
      <c r="D2326" s="226" t="s">
        <v>186</v>
      </c>
      <c r="E2326" s="227" t="s">
        <v>19</v>
      </c>
      <c r="F2326" s="228" t="s">
        <v>189</v>
      </c>
      <c r="G2326" s="225"/>
      <c r="H2326" s="227" t="s">
        <v>19</v>
      </c>
      <c r="I2326" s="229"/>
      <c r="J2326" s="225"/>
      <c r="K2326" s="225"/>
      <c r="L2326" s="230"/>
      <c r="M2326" s="231"/>
      <c r="N2326" s="232"/>
      <c r="O2326" s="232"/>
      <c r="P2326" s="232"/>
      <c r="Q2326" s="232"/>
      <c r="R2326" s="232"/>
      <c r="S2326" s="232"/>
      <c r="T2326" s="23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34" t="s">
        <v>186</v>
      </c>
      <c r="AU2326" s="234" t="s">
        <v>78</v>
      </c>
      <c r="AV2326" s="13" t="s">
        <v>76</v>
      </c>
      <c r="AW2326" s="13" t="s">
        <v>188</v>
      </c>
      <c r="AX2326" s="13" t="s">
        <v>68</v>
      </c>
      <c r="AY2326" s="234" t="s">
        <v>175</v>
      </c>
    </row>
    <row r="2327" s="14" customFormat="1">
      <c r="A2327" s="14"/>
      <c r="B2327" s="235"/>
      <c r="C2327" s="236"/>
      <c r="D2327" s="226" t="s">
        <v>186</v>
      </c>
      <c r="E2327" s="237" t="s">
        <v>19</v>
      </c>
      <c r="F2327" s="238" t="s">
        <v>76</v>
      </c>
      <c r="G2327" s="236"/>
      <c r="H2327" s="239">
        <v>1</v>
      </c>
      <c r="I2327" s="240"/>
      <c r="J2327" s="236"/>
      <c r="K2327" s="236"/>
      <c r="L2327" s="241"/>
      <c r="M2327" s="242"/>
      <c r="N2327" s="243"/>
      <c r="O2327" s="243"/>
      <c r="P2327" s="243"/>
      <c r="Q2327" s="243"/>
      <c r="R2327" s="243"/>
      <c r="S2327" s="243"/>
      <c r="T2327" s="244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45" t="s">
        <v>186</v>
      </c>
      <c r="AU2327" s="245" t="s">
        <v>78</v>
      </c>
      <c r="AV2327" s="14" t="s">
        <v>78</v>
      </c>
      <c r="AW2327" s="14" t="s">
        <v>188</v>
      </c>
      <c r="AX2327" s="14" t="s">
        <v>68</v>
      </c>
      <c r="AY2327" s="245" t="s">
        <v>175</v>
      </c>
    </row>
    <row r="2328" s="15" customFormat="1">
      <c r="A2328" s="15"/>
      <c r="B2328" s="246"/>
      <c r="C2328" s="247"/>
      <c r="D2328" s="226" t="s">
        <v>186</v>
      </c>
      <c r="E2328" s="248" t="s">
        <v>19</v>
      </c>
      <c r="F2328" s="249" t="s">
        <v>191</v>
      </c>
      <c r="G2328" s="247"/>
      <c r="H2328" s="250">
        <v>1</v>
      </c>
      <c r="I2328" s="251"/>
      <c r="J2328" s="247"/>
      <c r="K2328" s="247"/>
      <c r="L2328" s="252"/>
      <c r="M2328" s="253"/>
      <c r="N2328" s="254"/>
      <c r="O2328" s="254"/>
      <c r="P2328" s="254"/>
      <c r="Q2328" s="254"/>
      <c r="R2328" s="254"/>
      <c r="S2328" s="254"/>
      <c r="T2328" s="255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/>
      <c r="AT2328" s="256" t="s">
        <v>186</v>
      </c>
      <c r="AU2328" s="256" t="s">
        <v>78</v>
      </c>
      <c r="AV2328" s="15" t="s">
        <v>182</v>
      </c>
      <c r="AW2328" s="15" t="s">
        <v>188</v>
      </c>
      <c r="AX2328" s="15" t="s">
        <v>76</v>
      </c>
      <c r="AY2328" s="256" t="s">
        <v>175</v>
      </c>
    </row>
    <row r="2329" s="2" customFormat="1" ht="37.8" customHeight="1">
      <c r="A2329" s="40"/>
      <c r="B2329" s="41"/>
      <c r="C2329" s="206" t="s">
        <v>2341</v>
      </c>
      <c r="D2329" s="206" t="s">
        <v>177</v>
      </c>
      <c r="E2329" s="207" t="s">
        <v>2342</v>
      </c>
      <c r="F2329" s="208" t="s">
        <v>2343</v>
      </c>
      <c r="G2329" s="209" t="s">
        <v>391</v>
      </c>
      <c r="H2329" s="210">
        <v>1</v>
      </c>
      <c r="I2329" s="211"/>
      <c r="J2329" s="212">
        <f>ROUND(I2329*H2329,2)</f>
        <v>0</v>
      </c>
      <c r="K2329" s="208" t="s">
        <v>19</v>
      </c>
      <c r="L2329" s="46"/>
      <c r="M2329" s="213" t="s">
        <v>19</v>
      </c>
      <c r="N2329" s="214" t="s">
        <v>39</v>
      </c>
      <c r="O2329" s="86"/>
      <c r="P2329" s="215">
        <f>O2329*H2329</f>
        <v>0</v>
      </c>
      <c r="Q2329" s="215">
        <v>0</v>
      </c>
      <c r="R2329" s="215">
        <f>Q2329*H2329</f>
        <v>0</v>
      </c>
      <c r="S2329" s="215">
        <v>0</v>
      </c>
      <c r="T2329" s="216">
        <f>S2329*H2329</f>
        <v>0</v>
      </c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R2329" s="217" t="s">
        <v>182</v>
      </c>
      <c r="AT2329" s="217" t="s">
        <v>177</v>
      </c>
      <c r="AU2329" s="217" t="s">
        <v>78</v>
      </c>
      <c r="AY2329" s="19" t="s">
        <v>175</v>
      </c>
      <c r="BE2329" s="218">
        <f>IF(N2329="základní",J2329,0)</f>
        <v>0</v>
      </c>
      <c r="BF2329" s="218">
        <f>IF(N2329="snížená",J2329,0)</f>
        <v>0</v>
      </c>
      <c r="BG2329" s="218">
        <f>IF(N2329="zákl. přenesená",J2329,0)</f>
        <v>0</v>
      </c>
      <c r="BH2329" s="218">
        <f>IF(N2329="sníž. přenesená",J2329,0)</f>
        <v>0</v>
      </c>
      <c r="BI2329" s="218">
        <f>IF(N2329="nulová",J2329,0)</f>
        <v>0</v>
      </c>
      <c r="BJ2329" s="19" t="s">
        <v>76</v>
      </c>
      <c r="BK2329" s="218">
        <f>ROUND(I2329*H2329,2)</f>
        <v>0</v>
      </c>
      <c r="BL2329" s="19" t="s">
        <v>182</v>
      </c>
      <c r="BM2329" s="217" t="s">
        <v>2344</v>
      </c>
    </row>
    <row r="2330" s="13" customFormat="1">
      <c r="A2330" s="13"/>
      <c r="B2330" s="224"/>
      <c r="C2330" s="225"/>
      <c r="D2330" s="226" t="s">
        <v>186</v>
      </c>
      <c r="E2330" s="227" t="s">
        <v>19</v>
      </c>
      <c r="F2330" s="228" t="s">
        <v>2194</v>
      </c>
      <c r="G2330" s="225"/>
      <c r="H2330" s="227" t="s">
        <v>19</v>
      </c>
      <c r="I2330" s="229"/>
      <c r="J2330" s="225"/>
      <c r="K2330" s="225"/>
      <c r="L2330" s="230"/>
      <c r="M2330" s="231"/>
      <c r="N2330" s="232"/>
      <c r="O2330" s="232"/>
      <c r="P2330" s="232"/>
      <c r="Q2330" s="232"/>
      <c r="R2330" s="232"/>
      <c r="S2330" s="232"/>
      <c r="T2330" s="23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34" t="s">
        <v>186</v>
      </c>
      <c r="AU2330" s="234" t="s">
        <v>78</v>
      </c>
      <c r="AV2330" s="13" t="s">
        <v>76</v>
      </c>
      <c r="AW2330" s="13" t="s">
        <v>188</v>
      </c>
      <c r="AX2330" s="13" t="s">
        <v>68</v>
      </c>
      <c r="AY2330" s="234" t="s">
        <v>175</v>
      </c>
    </row>
    <row r="2331" s="13" customFormat="1">
      <c r="A2331" s="13"/>
      <c r="B2331" s="224"/>
      <c r="C2331" s="225"/>
      <c r="D2331" s="226" t="s">
        <v>186</v>
      </c>
      <c r="E2331" s="227" t="s">
        <v>19</v>
      </c>
      <c r="F2331" s="228" t="s">
        <v>2187</v>
      </c>
      <c r="G2331" s="225"/>
      <c r="H2331" s="227" t="s">
        <v>19</v>
      </c>
      <c r="I2331" s="229"/>
      <c r="J2331" s="225"/>
      <c r="K2331" s="225"/>
      <c r="L2331" s="230"/>
      <c r="M2331" s="231"/>
      <c r="N2331" s="232"/>
      <c r="O2331" s="232"/>
      <c r="P2331" s="232"/>
      <c r="Q2331" s="232"/>
      <c r="R2331" s="232"/>
      <c r="S2331" s="232"/>
      <c r="T2331" s="23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34" t="s">
        <v>186</v>
      </c>
      <c r="AU2331" s="234" t="s">
        <v>78</v>
      </c>
      <c r="AV2331" s="13" t="s">
        <v>76</v>
      </c>
      <c r="AW2331" s="13" t="s">
        <v>188</v>
      </c>
      <c r="AX2331" s="13" t="s">
        <v>68</v>
      </c>
      <c r="AY2331" s="234" t="s">
        <v>175</v>
      </c>
    </row>
    <row r="2332" s="13" customFormat="1">
      <c r="A2332" s="13"/>
      <c r="B2332" s="224"/>
      <c r="C2332" s="225"/>
      <c r="D2332" s="226" t="s">
        <v>186</v>
      </c>
      <c r="E2332" s="227" t="s">
        <v>19</v>
      </c>
      <c r="F2332" s="228" t="s">
        <v>2203</v>
      </c>
      <c r="G2332" s="225"/>
      <c r="H2332" s="227" t="s">
        <v>19</v>
      </c>
      <c r="I2332" s="229"/>
      <c r="J2332" s="225"/>
      <c r="K2332" s="225"/>
      <c r="L2332" s="230"/>
      <c r="M2332" s="231"/>
      <c r="N2332" s="232"/>
      <c r="O2332" s="232"/>
      <c r="P2332" s="232"/>
      <c r="Q2332" s="232"/>
      <c r="R2332" s="232"/>
      <c r="S2332" s="232"/>
      <c r="T2332" s="23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34" t="s">
        <v>186</v>
      </c>
      <c r="AU2332" s="234" t="s">
        <v>78</v>
      </c>
      <c r="AV2332" s="13" t="s">
        <v>76</v>
      </c>
      <c r="AW2332" s="13" t="s">
        <v>188</v>
      </c>
      <c r="AX2332" s="13" t="s">
        <v>68</v>
      </c>
      <c r="AY2332" s="234" t="s">
        <v>175</v>
      </c>
    </row>
    <row r="2333" s="13" customFormat="1">
      <c r="A2333" s="13"/>
      <c r="B2333" s="224"/>
      <c r="C2333" s="225"/>
      <c r="D2333" s="226" t="s">
        <v>186</v>
      </c>
      <c r="E2333" s="227" t="s">
        <v>19</v>
      </c>
      <c r="F2333" s="228" t="s">
        <v>189</v>
      </c>
      <c r="G2333" s="225"/>
      <c r="H2333" s="227" t="s">
        <v>19</v>
      </c>
      <c r="I2333" s="229"/>
      <c r="J2333" s="225"/>
      <c r="K2333" s="225"/>
      <c r="L2333" s="230"/>
      <c r="M2333" s="231"/>
      <c r="N2333" s="232"/>
      <c r="O2333" s="232"/>
      <c r="P2333" s="232"/>
      <c r="Q2333" s="232"/>
      <c r="R2333" s="232"/>
      <c r="S2333" s="232"/>
      <c r="T2333" s="23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34" t="s">
        <v>186</v>
      </c>
      <c r="AU2333" s="234" t="s">
        <v>78</v>
      </c>
      <c r="AV2333" s="13" t="s">
        <v>76</v>
      </c>
      <c r="AW2333" s="13" t="s">
        <v>188</v>
      </c>
      <c r="AX2333" s="13" t="s">
        <v>68</v>
      </c>
      <c r="AY2333" s="234" t="s">
        <v>175</v>
      </c>
    </row>
    <row r="2334" s="14" customFormat="1">
      <c r="A2334" s="14"/>
      <c r="B2334" s="235"/>
      <c r="C2334" s="236"/>
      <c r="D2334" s="226" t="s">
        <v>186</v>
      </c>
      <c r="E2334" s="237" t="s">
        <v>19</v>
      </c>
      <c r="F2334" s="238" t="s">
        <v>76</v>
      </c>
      <c r="G2334" s="236"/>
      <c r="H2334" s="239">
        <v>1</v>
      </c>
      <c r="I2334" s="240"/>
      <c r="J2334" s="236"/>
      <c r="K2334" s="236"/>
      <c r="L2334" s="241"/>
      <c r="M2334" s="242"/>
      <c r="N2334" s="243"/>
      <c r="O2334" s="243"/>
      <c r="P2334" s="243"/>
      <c r="Q2334" s="243"/>
      <c r="R2334" s="243"/>
      <c r="S2334" s="243"/>
      <c r="T2334" s="244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45" t="s">
        <v>186</v>
      </c>
      <c r="AU2334" s="245" t="s">
        <v>78</v>
      </c>
      <c r="AV2334" s="14" t="s">
        <v>78</v>
      </c>
      <c r="AW2334" s="14" t="s">
        <v>188</v>
      </c>
      <c r="AX2334" s="14" t="s">
        <v>68</v>
      </c>
      <c r="AY2334" s="245" t="s">
        <v>175</v>
      </c>
    </row>
    <row r="2335" s="15" customFormat="1">
      <c r="A2335" s="15"/>
      <c r="B2335" s="246"/>
      <c r="C2335" s="247"/>
      <c r="D2335" s="226" t="s">
        <v>186</v>
      </c>
      <c r="E2335" s="248" t="s">
        <v>19</v>
      </c>
      <c r="F2335" s="249" t="s">
        <v>191</v>
      </c>
      <c r="G2335" s="247"/>
      <c r="H2335" s="250">
        <v>1</v>
      </c>
      <c r="I2335" s="251"/>
      <c r="J2335" s="247"/>
      <c r="K2335" s="247"/>
      <c r="L2335" s="252"/>
      <c r="M2335" s="253"/>
      <c r="N2335" s="254"/>
      <c r="O2335" s="254"/>
      <c r="P2335" s="254"/>
      <c r="Q2335" s="254"/>
      <c r="R2335" s="254"/>
      <c r="S2335" s="254"/>
      <c r="T2335" s="255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T2335" s="256" t="s">
        <v>186</v>
      </c>
      <c r="AU2335" s="256" t="s">
        <v>78</v>
      </c>
      <c r="AV2335" s="15" t="s">
        <v>182</v>
      </c>
      <c r="AW2335" s="15" t="s">
        <v>188</v>
      </c>
      <c r="AX2335" s="15" t="s">
        <v>76</v>
      </c>
      <c r="AY2335" s="256" t="s">
        <v>175</v>
      </c>
    </row>
    <row r="2336" s="2" customFormat="1" ht="37.8" customHeight="1">
      <c r="A2336" s="40"/>
      <c r="B2336" s="41"/>
      <c r="C2336" s="206" t="s">
        <v>2345</v>
      </c>
      <c r="D2336" s="206" t="s">
        <v>177</v>
      </c>
      <c r="E2336" s="207" t="s">
        <v>2346</v>
      </c>
      <c r="F2336" s="208" t="s">
        <v>2347</v>
      </c>
      <c r="G2336" s="209" t="s">
        <v>391</v>
      </c>
      <c r="H2336" s="210">
        <v>1</v>
      </c>
      <c r="I2336" s="211"/>
      <c r="J2336" s="212">
        <f>ROUND(I2336*H2336,2)</f>
        <v>0</v>
      </c>
      <c r="K2336" s="208" t="s">
        <v>19</v>
      </c>
      <c r="L2336" s="46"/>
      <c r="M2336" s="213" t="s">
        <v>19</v>
      </c>
      <c r="N2336" s="214" t="s">
        <v>39</v>
      </c>
      <c r="O2336" s="86"/>
      <c r="P2336" s="215">
        <f>O2336*H2336</f>
        <v>0</v>
      </c>
      <c r="Q2336" s="215">
        <v>0</v>
      </c>
      <c r="R2336" s="215">
        <f>Q2336*H2336</f>
        <v>0</v>
      </c>
      <c r="S2336" s="215">
        <v>0</v>
      </c>
      <c r="T2336" s="216">
        <f>S2336*H2336</f>
        <v>0</v>
      </c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R2336" s="217" t="s">
        <v>182</v>
      </c>
      <c r="AT2336" s="217" t="s">
        <v>177</v>
      </c>
      <c r="AU2336" s="217" t="s">
        <v>78</v>
      </c>
      <c r="AY2336" s="19" t="s">
        <v>175</v>
      </c>
      <c r="BE2336" s="218">
        <f>IF(N2336="základní",J2336,0)</f>
        <v>0</v>
      </c>
      <c r="BF2336" s="218">
        <f>IF(N2336="snížená",J2336,0)</f>
        <v>0</v>
      </c>
      <c r="BG2336" s="218">
        <f>IF(N2336="zákl. přenesená",J2336,0)</f>
        <v>0</v>
      </c>
      <c r="BH2336" s="218">
        <f>IF(N2336="sníž. přenesená",J2336,0)</f>
        <v>0</v>
      </c>
      <c r="BI2336" s="218">
        <f>IF(N2336="nulová",J2336,0)</f>
        <v>0</v>
      </c>
      <c r="BJ2336" s="19" t="s">
        <v>76</v>
      </c>
      <c r="BK2336" s="218">
        <f>ROUND(I2336*H2336,2)</f>
        <v>0</v>
      </c>
      <c r="BL2336" s="19" t="s">
        <v>182</v>
      </c>
      <c r="BM2336" s="217" t="s">
        <v>2348</v>
      </c>
    </row>
    <row r="2337" s="13" customFormat="1">
      <c r="A2337" s="13"/>
      <c r="B2337" s="224"/>
      <c r="C2337" s="225"/>
      <c r="D2337" s="226" t="s">
        <v>186</v>
      </c>
      <c r="E2337" s="227" t="s">
        <v>19</v>
      </c>
      <c r="F2337" s="228" t="s">
        <v>2194</v>
      </c>
      <c r="G2337" s="225"/>
      <c r="H2337" s="227" t="s">
        <v>19</v>
      </c>
      <c r="I2337" s="229"/>
      <c r="J2337" s="225"/>
      <c r="K2337" s="225"/>
      <c r="L2337" s="230"/>
      <c r="M2337" s="231"/>
      <c r="N2337" s="232"/>
      <c r="O2337" s="232"/>
      <c r="P2337" s="232"/>
      <c r="Q2337" s="232"/>
      <c r="R2337" s="232"/>
      <c r="S2337" s="232"/>
      <c r="T2337" s="23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34" t="s">
        <v>186</v>
      </c>
      <c r="AU2337" s="234" t="s">
        <v>78</v>
      </c>
      <c r="AV2337" s="13" t="s">
        <v>76</v>
      </c>
      <c r="AW2337" s="13" t="s">
        <v>188</v>
      </c>
      <c r="AX2337" s="13" t="s">
        <v>68</v>
      </c>
      <c r="AY2337" s="234" t="s">
        <v>175</v>
      </c>
    </row>
    <row r="2338" s="13" customFormat="1">
      <c r="A2338" s="13"/>
      <c r="B2338" s="224"/>
      <c r="C2338" s="225"/>
      <c r="D2338" s="226" t="s">
        <v>186</v>
      </c>
      <c r="E2338" s="227" t="s">
        <v>19</v>
      </c>
      <c r="F2338" s="228" t="s">
        <v>2187</v>
      </c>
      <c r="G2338" s="225"/>
      <c r="H2338" s="227" t="s">
        <v>19</v>
      </c>
      <c r="I2338" s="229"/>
      <c r="J2338" s="225"/>
      <c r="K2338" s="225"/>
      <c r="L2338" s="230"/>
      <c r="M2338" s="231"/>
      <c r="N2338" s="232"/>
      <c r="O2338" s="232"/>
      <c r="P2338" s="232"/>
      <c r="Q2338" s="232"/>
      <c r="R2338" s="232"/>
      <c r="S2338" s="232"/>
      <c r="T2338" s="23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34" t="s">
        <v>186</v>
      </c>
      <c r="AU2338" s="234" t="s">
        <v>78</v>
      </c>
      <c r="AV2338" s="13" t="s">
        <v>76</v>
      </c>
      <c r="AW2338" s="13" t="s">
        <v>188</v>
      </c>
      <c r="AX2338" s="13" t="s">
        <v>68</v>
      </c>
      <c r="AY2338" s="234" t="s">
        <v>175</v>
      </c>
    </row>
    <row r="2339" s="13" customFormat="1">
      <c r="A2339" s="13"/>
      <c r="B2339" s="224"/>
      <c r="C2339" s="225"/>
      <c r="D2339" s="226" t="s">
        <v>186</v>
      </c>
      <c r="E2339" s="227" t="s">
        <v>19</v>
      </c>
      <c r="F2339" s="228" t="s">
        <v>2203</v>
      </c>
      <c r="G2339" s="225"/>
      <c r="H2339" s="227" t="s">
        <v>19</v>
      </c>
      <c r="I2339" s="229"/>
      <c r="J2339" s="225"/>
      <c r="K2339" s="225"/>
      <c r="L2339" s="230"/>
      <c r="M2339" s="231"/>
      <c r="N2339" s="232"/>
      <c r="O2339" s="232"/>
      <c r="P2339" s="232"/>
      <c r="Q2339" s="232"/>
      <c r="R2339" s="232"/>
      <c r="S2339" s="232"/>
      <c r="T2339" s="23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34" t="s">
        <v>186</v>
      </c>
      <c r="AU2339" s="234" t="s">
        <v>78</v>
      </c>
      <c r="AV2339" s="13" t="s">
        <v>76</v>
      </c>
      <c r="AW2339" s="13" t="s">
        <v>188</v>
      </c>
      <c r="AX2339" s="13" t="s">
        <v>68</v>
      </c>
      <c r="AY2339" s="234" t="s">
        <v>175</v>
      </c>
    </row>
    <row r="2340" s="13" customFormat="1">
      <c r="A2340" s="13"/>
      <c r="B2340" s="224"/>
      <c r="C2340" s="225"/>
      <c r="D2340" s="226" t="s">
        <v>186</v>
      </c>
      <c r="E2340" s="227" t="s">
        <v>19</v>
      </c>
      <c r="F2340" s="228" t="s">
        <v>189</v>
      </c>
      <c r="G2340" s="225"/>
      <c r="H2340" s="227" t="s">
        <v>19</v>
      </c>
      <c r="I2340" s="229"/>
      <c r="J2340" s="225"/>
      <c r="K2340" s="225"/>
      <c r="L2340" s="230"/>
      <c r="M2340" s="231"/>
      <c r="N2340" s="232"/>
      <c r="O2340" s="232"/>
      <c r="P2340" s="232"/>
      <c r="Q2340" s="232"/>
      <c r="R2340" s="232"/>
      <c r="S2340" s="232"/>
      <c r="T2340" s="23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34" t="s">
        <v>186</v>
      </c>
      <c r="AU2340" s="234" t="s">
        <v>78</v>
      </c>
      <c r="AV2340" s="13" t="s">
        <v>76</v>
      </c>
      <c r="AW2340" s="13" t="s">
        <v>188</v>
      </c>
      <c r="AX2340" s="13" t="s">
        <v>68</v>
      </c>
      <c r="AY2340" s="234" t="s">
        <v>175</v>
      </c>
    </row>
    <row r="2341" s="14" customFormat="1">
      <c r="A2341" s="14"/>
      <c r="B2341" s="235"/>
      <c r="C2341" s="236"/>
      <c r="D2341" s="226" t="s">
        <v>186</v>
      </c>
      <c r="E2341" s="237" t="s">
        <v>19</v>
      </c>
      <c r="F2341" s="238" t="s">
        <v>76</v>
      </c>
      <c r="G2341" s="236"/>
      <c r="H2341" s="239">
        <v>1</v>
      </c>
      <c r="I2341" s="240"/>
      <c r="J2341" s="236"/>
      <c r="K2341" s="236"/>
      <c r="L2341" s="241"/>
      <c r="M2341" s="242"/>
      <c r="N2341" s="243"/>
      <c r="O2341" s="243"/>
      <c r="P2341" s="243"/>
      <c r="Q2341" s="243"/>
      <c r="R2341" s="243"/>
      <c r="S2341" s="243"/>
      <c r="T2341" s="244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45" t="s">
        <v>186</v>
      </c>
      <c r="AU2341" s="245" t="s">
        <v>78</v>
      </c>
      <c r="AV2341" s="14" t="s">
        <v>78</v>
      </c>
      <c r="AW2341" s="14" t="s">
        <v>188</v>
      </c>
      <c r="AX2341" s="14" t="s">
        <v>68</v>
      </c>
      <c r="AY2341" s="245" t="s">
        <v>175</v>
      </c>
    </row>
    <row r="2342" s="15" customFormat="1">
      <c r="A2342" s="15"/>
      <c r="B2342" s="246"/>
      <c r="C2342" s="247"/>
      <c r="D2342" s="226" t="s">
        <v>186</v>
      </c>
      <c r="E2342" s="248" t="s">
        <v>19</v>
      </c>
      <c r="F2342" s="249" t="s">
        <v>191</v>
      </c>
      <c r="G2342" s="247"/>
      <c r="H2342" s="250">
        <v>1</v>
      </c>
      <c r="I2342" s="251"/>
      <c r="J2342" s="247"/>
      <c r="K2342" s="247"/>
      <c r="L2342" s="252"/>
      <c r="M2342" s="253"/>
      <c r="N2342" s="254"/>
      <c r="O2342" s="254"/>
      <c r="P2342" s="254"/>
      <c r="Q2342" s="254"/>
      <c r="R2342" s="254"/>
      <c r="S2342" s="254"/>
      <c r="T2342" s="255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T2342" s="256" t="s">
        <v>186</v>
      </c>
      <c r="AU2342" s="256" t="s">
        <v>78</v>
      </c>
      <c r="AV2342" s="15" t="s">
        <v>182</v>
      </c>
      <c r="AW2342" s="15" t="s">
        <v>188</v>
      </c>
      <c r="AX2342" s="15" t="s">
        <v>76</v>
      </c>
      <c r="AY2342" s="256" t="s">
        <v>175</v>
      </c>
    </row>
    <row r="2343" s="12" customFormat="1" ht="22.8" customHeight="1">
      <c r="A2343" s="12"/>
      <c r="B2343" s="190"/>
      <c r="C2343" s="191"/>
      <c r="D2343" s="192" t="s">
        <v>67</v>
      </c>
      <c r="E2343" s="204" t="s">
        <v>2349</v>
      </c>
      <c r="F2343" s="204" t="s">
        <v>2350</v>
      </c>
      <c r="G2343" s="191"/>
      <c r="H2343" s="191"/>
      <c r="I2343" s="194"/>
      <c r="J2343" s="205">
        <f>BK2343</f>
        <v>0</v>
      </c>
      <c r="K2343" s="191"/>
      <c r="L2343" s="196"/>
      <c r="M2343" s="197"/>
      <c r="N2343" s="198"/>
      <c r="O2343" s="198"/>
      <c r="P2343" s="199">
        <f>SUM(P2344:P2385)</f>
        <v>0</v>
      </c>
      <c r="Q2343" s="198"/>
      <c r="R2343" s="199">
        <f>SUM(R2344:R2385)</f>
        <v>0</v>
      </c>
      <c r="S2343" s="198"/>
      <c r="T2343" s="200">
        <f>SUM(T2344:T2385)</f>
        <v>0</v>
      </c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R2343" s="201" t="s">
        <v>76</v>
      </c>
      <c r="AT2343" s="202" t="s">
        <v>67</v>
      </c>
      <c r="AU2343" s="202" t="s">
        <v>76</v>
      </c>
      <c r="AY2343" s="201" t="s">
        <v>175</v>
      </c>
      <c r="BK2343" s="203">
        <f>SUM(BK2344:BK2385)</f>
        <v>0</v>
      </c>
    </row>
    <row r="2344" s="2" customFormat="1" ht="21.75" customHeight="1">
      <c r="A2344" s="40"/>
      <c r="B2344" s="41"/>
      <c r="C2344" s="206" t="s">
        <v>2351</v>
      </c>
      <c r="D2344" s="206" t="s">
        <v>177</v>
      </c>
      <c r="E2344" s="207" t="s">
        <v>2352</v>
      </c>
      <c r="F2344" s="208" t="s">
        <v>2353</v>
      </c>
      <c r="G2344" s="209" t="s">
        <v>391</v>
      </c>
      <c r="H2344" s="210">
        <v>1</v>
      </c>
      <c r="I2344" s="211"/>
      <c r="J2344" s="212">
        <f>ROUND(I2344*H2344,2)</f>
        <v>0</v>
      </c>
      <c r="K2344" s="208" t="s">
        <v>19</v>
      </c>
      <c r="L2344" s="46"/>
      <c r="M2344" s="213" t="s">
        <v>19</v>
      </c>
      <c r="N2344" s="214" t="s">
        <v>39</v>
      </c>
      <c r="O2344" s="86"/>
      <c r="P2344" s="215">
        <f>O2344*H2344</f>
        <v>0</v>
      </c>
      <c r="Q2344" s="215">
        <v>0</v>
      </c>
      <c r="R2344" s="215">
        <f>Q2344*H2344</f>
        <v>0</v>
      </c>
      <c r="S2344" s="215">
        <v>0</v>
      </c>
      <c r="T2344" s="216">
        <f>S2344*H2344</f>
        <v>0</v>
      </c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R2344" s="217" t="s">
        <v>182</v>
      </c>
      <c r="AT2344" s="217" t="s">
        <v>177</v>
      </c>
      <c r="AU2344" s="217" t="s">
        <v>78</v>
      </c>
      <c r="AY2344" s="19" t="s">
        <v>175</v>
      </c>
      <c r="BE2344" s="218">
        <f>IF(N2344="základní",J2344,0)</f>
        <v>0</v>
      </c>
      <c r="BF2344" s="218">
        <f>IF(N2344="snížená",J2344,0)</f>
        <v>0</v>
      </c>
      <c r="BG2344" s="218">
        <f>IF(N2344="zákl. přenesená",J2344,0)</f>
        <v>0</v>
      </c>
      <c r="BH2344" s="218">
        <f>IF(N2344="sníž. přenesená",J2344,0)</f>
        <v>0</v>
      </c>
      <c r="BI2344" s="218">
        <f>IF(N2344="nulová",J2344,0)</f>
        <v>0</v>
      </c>
      <c r="BJ2344" s="19" t="s">
        <v>76</v>
      </c>
      <c r="BK2344" s="218">
        <f>ROUND(I2344*H2344,2)</f>
        <v>0</v>
      </c>
      <c r="BL2344" s="19" t="s">
        <v>182</v>
      </c>
      <c r="BM2344" s="217" t="s">
        <v>2354</v>
      </c>
    </row>
    <row r="2345" s="13" customFormat="1">
      <c r="A2345" s="13"/>
      <c r="B2345" s="224"/>
      <c r="C2345" s="225"/>
      <c r="D2345" s="226" t="s">
        <v>186</v>
      </c>
      <c r="E2345" s="227" t="s">
        <v>19</v>
      </c>
      <c r="F2345" s="228" t="s">
        <v>2355</v>
      </c>
      <c r="G2345" s="225"/>
      <c r="H2345" s="227" t="s">
        <v>19</v>
      </c>
      <c r="I2345" s="229"/>
      <c r="J2345" s="225"/>
      <c r="K2345" s="225"/>
      <c r="L2345" s="230"/>
      <c r="M2345" s="231"/>
      <c r="N2345" s="232"/>
      <c r="O2345" s="232"/>
      <c r="P2345" s="232"/>
      <c r="Q2345" s="232"/>
      <c r="R2345" s="232"/>
      <c r="S2345" s="232"/>
      <c r="T2345" s="23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34" t="s">
        <v>186</v>
      </c>
      <c r="AU2345" s="234" t="s">
        <v>78</v>
      </c>
      <c r="AV2345" s="13" t="s">
        <v>76</v>
      </c>
      <c r="AW2345" s="13" t="s">
        <v>188</v>
      </c>
      <c r="AX2345" s="13" t="s">
        <v>68</v>
      </c>
      <c r="AY2345" s="234" t="s">
        <v>175</v>
      </c>
    </row>
    <row r="2346" s="13" customFormat="1">
      <c r="A2346" s="13"/>
      <c r="B2346" s="224"/>
      <c r="C2346" s="225"/>
      <c r="D2346" s="226" t="s">
        <v>186</v>
      </c>
      <c r="E2346" s="227" t="s">
        <v>19</v>
      </c>
      <c r="F2346" s="228" t="s">
        <v>2187</v>
      </c>
      <c r="G2346" s="225"/>
      <c r="H2346" s="227" t="s">
        <v>19</v>
      </c>
      <c r="I2346" s="229"/>
      <c r="J2346" s="225"/>
      <c r="K2346" s="225"/>
      <c r="L2346" s="230"/>
      <c r="M2346" s="231"/>
      <c r="N2346" s="232"/>
      <c r="O2346" s="232"/>
      <c r="P2346" s="232"/>
      <c r="Q2346" s="232"/>
      <c r="R2346" s="232"/>
      <c r="S2346" s="232"/>
      <c r="T2346" s="23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34" t="s">
        <v>186</v>
      </c>
      <c r="AU2346" s="234" t="s">
        <v>78</v>
      </c>
      <c r="AV2346" s="13" t="s">
        <v>76</v>
      </c>
      <c r="AW2346" s="13" t="s">
        <v>188</v>
      </c>
      <c r="AX2346" s="13" t="s">
        <v>68</v>
      </c>
      <c r="AY2346" s="234" t="s">
        <v>175</v>
      </c>
    </row>
    <row r="2347" s="13" customFormat="1">
      <c r="A2347" s="13"/>
      <c r="B2347" s="224"/>
      <c r="C2347" s="225"/>
      <c r="D2347" s="226" t="s">
        <v>186</v>
      </c>
      <c r="E2347" s="227" t="s">
        <v>19</v>
      </c>
      <c r="F2347" s="228" t="s">
        <v>189</v>
      </c>
      <c r="G2347" s="225"/>
      <c r="H2347" s="227" t="s">
        <v>19</v>
      </c>
      <c r="I2347" s="229"/>
      <c r="J2347" s="225"/>
      <c r="K2347" s="225"/>
      <c r="L2347" s="230"/>
      <c r="M2347" s="231"/>
      <c r="N2347" s="232"/>
      <c r="O2347" s="232"/>
      <c r="P2347" s="232"/>
      <c r="Q2347" s="232"/>
      <c r="R2347" s="232"/>
      <c r="S2347" s="232"/>
      <c r="T2347" s="23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34" t="s">
        <v>186</v>
      </c>
      <c r="AU2347" s="234" t="s">
        <v>78</v>
      </c>
      <c r="AV2347" s="13" t="s">
        <v>76</v>
      </c>
      <c r="AW2347" s="13" t="s">
        <v>188</v>
      </c>
      <c r="AX2347" s="13" t="s">
        <v>68</v>
      </c>
      <c r="AY2347" s="234" t="s">
        <v>175</v>
      </c>
    </row>
    <row r="2348" s="14" customFormat="1">
      <c r="A2348" s="14"/>
      <c r="B2348" s="235"/>
      <c r="C2348" s="236"/>
      <c r="D2348" s="226" t="s">
        <v>186</v>
      </c>
      <c r="E2348" s="237" t="s">
        <v>19</v>
      </c>
      <c r="F2348" s="238" t="s">
        <v>76</v>
      </c>
      <c r="G2348" s="236"/>
      <c r="H2348" s="239">
        <v>1</v>
      </c>
      <c r="I2348" s="240"/>
      <c r="J2348" s="236"/>
      <c r="K2348" s="236"/>
      <c r="L2348" s="241"/>
      <c r="M2348" s="242"/>
      <c r="N2348" s="243"/>
      <c r="O2348" s="243"/>
      <c r="P2348" s="243"/>
      <c r="Q2348" s="243"/>
      <c r="R2348" s="243"/>
      <c r="S2348" s="243"/>
      <c r="T2348" s="24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45" t="s">
        <v>186</v>
      </c>
      <c r="AU2348" s="245" t="s">
        <v>78</v>
      </c>
      <c r="AV2348" s="14" t="s">
        <v>78</v>
      </c>
      <c r="AW2348" s="14" t="s">
        <v>188</v>
      </c>
      <c r="AX2348" s="14" t="s">
        <v>68</v>
      </c>
      <c r="AY2348" s="245" t="s">
        <v>175</v>
      </c>
    </row>
    <row r="2349" s="15" customFormat="1">
      <c r="A2349" s="15"/>
      <c r="B2349" s="246"/>
      <c r="C2349" s="247"/>
      <c r="D2349" s="226" t="s">
        <v>186</v>
      </c>
      <c r="E2349" s="248" t="s">
        <v>19</v>
      </c>
      <c r="F2349" s="249" t="s">
        <v>191</v>
      </c>
      <c r="G2349" s="247"/>
      <c r="H2349" s="250">
        <v>1</v>
      </c>
      <c r="I2349" s="251"/>
      <c r="J2349" s="247"/>
      <c r="K2349" s="247"/>
      <c r="L2349" s="252"/>
      <c r="M2349" s="253"/>
      <c r="N2349" s="254"/>
      <c r="O2349" s="254"/>
      <c r="P2349" s="254"/>
      <c r="Q2349" s="254"/>
      <c r="R2349" s="254"/>
      <c r="S2349" s="254"/>
      <c r="T2349" s="255"/>
      <c r="U2349" s="15"/>
      <c r="V2349" s="15"/>
      <c r="W2349" s="15"/>
      <c r="X2349" s="15"/>
      <c r="Y2349" s="15"/>
      <c r="Z2349" s="15"/>
      <c r="AA2349" s="15"/>
      <c r="AB2349" s="15"/>
      <c r="AC2349" s="15"/>
      <c r="AD2349" s="15"/>
      <c r="AE2349" s="15"/>
      <c r="AT2349" s="256" t="s">
        <v>186</v>
      </c>
      <c r="AU2349" s="256" t="s">
        <v>78</v>
      </c>
      <c r="AV2349" s="15" t="s">
        <v>182</v>
      </c>
      <c r="AW2349" s="15" t="s">
        <v>188</v>
      </c>
      <c r="AX2349" s="15" t="s">
        <v>76</v>
      </c>
      <c r="AY2349" s="256" t="s">
        <v>175</v>
      </c>
    </row>
    <row r="2350" s="2" customFormat="1" ht="21.75" customHeight="1">
      <c r="A2350" s="40"/>
      <c r="B2350" s="41"/>
      <c r="C2350" s="206" t="s">
        <v>2356</v>
      </c>
      <c r="D2350" s="206" t="s">
        <v>177</v>
      </c>
      <c r="E2350" s="207" t="s">
        <v>2357</v>
      </c>
      <c r="F2350" s="208" t="s">
        <v>2358</v>
      </c>
      <c r="G2350" s="209" t="s">
        <v>391</v>
      </c>
      <c r="H2350" s="210">
        <v>10</v>
      </c>
      <c r="I2350" s="211"/>
      <c r="J2350" s="212">
        <f>ROUND(I2350*H2350,2)</f>
        <v>0</v>
      </c>
      <c r="K2350" s="208" t="s">
        <v>19</v>
      </c>
      <c r="L2350" s="46"/>
      <c r="M2350" s="213" t="s">
        <v>19</v>
      </c>
      <c r="N2350" s="214" t="s">
        <v>39</v>
      </c>
      <c r="O2350" s="86"/>
      <c r="P2350" s="215">
        <f>O2350*H2350</f>
        <v>0</v>
      </c>
      <c r="Q2350" s="215">
        <v>0</v>
      </c>
      <c r="R2350" s="215">
        <f>Q2350*H2350</f>
        <v>0</v>
      </c>
      <c r="S2350" s="215">
        <v>0</v>
      </c>
      <c r="T2350" s="216">
        <f>S2350*H2350</f>
        <v>0</v>
      </c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R2350" s="217" t="s">
        <v>182</v>
      </c>
      <c r="AT2350" s="217" t="s">
        <v>177</v>
      </c>
      <c r="AU2350" s="217" t="s">
        <v>78</v>
      </c>
      <c r="AY2350" s="19" t="s">
        <v>175</v>
      </c>
      <c r="BE2350" s="218">
        <f>IF(N2350="základní",J2350,0)</f>
        <v>0</v>
      </c>
      <c r="BF2350" s="218">
        <f>IF(N2350="snížená",J2350,0)</f>
        <v>0</v>
      </c>
      <c r="BG2350" s="218">
        <f>IF(N2350="zákl. přenesená",J2350,0)</f>
        <v>0</v>
      </c>
      <c r="BH2350" s="218">
        <f>IF(N2350="sníž. přenesená",J2350,0)</f>
        <v>0</v>
      </c>
      <c r="BI2350" s="218">
        <f>IF(N2350="nulová",J2350,0)</f>
        <v>0</v>
      </c>
      <c r="BJ2350" s="19" t="s">
        <v>76</v>
      </c>
      <c r="BK2350" s="218">
        <f>ROUND(I2350*H2350,2)</f>
        <v>0</v>
      </c>
      <c r="BL2350" s="19" t="s">
        <v>182</v>
      </c>
      <c r="BM2350" s="217" t="s">
        <v>2359</v>
      </c>
    </row>
    <row r="2351" s="13" customFormat="1">
      <c r="A2351" s="13"/>
      <c r="B2351" s="224"/>
      <c r="C2351" s="225"/>
      <c r="D2351" s="226" t="s">
        <v>186</v>
      </c>
      <c r="E2351" s="227" t="s">
        <v>19</v>
      </c>
      <c r="F2351" s="228" t="s">
        <v>2355</v>
      </c>
      <c r="G2351" s="225"/>
      <c r="H2351" s="227" t="s">
        <v>19</v>
      </c>
      <c r="I2351" s="229"/>
      <c r="J2351" s="225"/>
      <c r="K2351" s="225"/>
      <c r="L2351" s="230"/>
      <c r="M2351" s="231"/>
      <c r="N2351" s="232"/>
      <c r="O2351" s="232"/>
      <c r="P2351" s="232"/>
      <c r="Q2351" s="232"/>
      <c r="R2351" s="232"/>
      <c r="S2351" s="232"/>
      <c r="T2351" s="23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34" t="s">
        <v>186</v>
      </c>
      <c r="AU2351" s="234" t="s">
        <v>78</v>
      </c>
      <c r="AV2351" s="13" t="s">
        <v>76</v>
      </c>
      <c r="AW2351" s="13" t="s">
        <v>188</v>
      </c>
      <c r="AX2351" s="13" t="s">
        <v>68</v>
      </c>
      <c r="AY2351" s="234" t="s">
        <v>175</v>
      </c>
    </row>
    <row r="2352" s="13" customFormat="1">
      <c r="A2352" s="13"/>
      <c r="B2352" s="224"/>
      <c r="C2352" s="225"/>
      <c r="D2352" s="226" t="s">
        <v>186</v>
      </c>
      <c r="E2352" s="227" t="s">
        <v>19</v>
      </c>
      <c r="F2352" s="228" t="s">
        <v>2187</v>
      </c>
      <c r="G2352" s="225"/>
      <c r="H2352" s="227" t="s">
        <v>19</v>
      </c>
      <c r="I2352" s="229"/>
      <c r="J2352" s="225"/>
      <c r="K2352" s="225"/>
      <c r="L2352" s="230"/>
      <c r="M2352" s="231"/>
      <c r="N2352" s="232"/>
      <c r="O2352" s="232"/>
      <c r="P2352" s="232"/>
      <c r="Q2352" s="232"/>
      <c r="R2352" s="232"/>
      <c r="S2352" s="232"/>
      <c r="T2352" s="23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34" t="s">
        <v>186</v>
      </c>
      <c r="AU2352" s="234" t="s">
        <v>78</v>
      </c>
      <c r="AV2352" s="13" t="s">
        <v>76</v>
      </c>
      <c r="AW2352" s="13" t="s">
        <v>188</v>
      </c>
      <c r="AX2352" s="13" t="s">
        <v>68</v>
      </c>
      <c r="AY2352" s="234" t="s">
        <v>175</v>
      </c>
    </row>
    <row r="2353" s="13" customFormat="1">
      <c r="A2353" s="13"/>
      <c r="B2353" s="224"/>
      <c r="C2353" s="225"/>
      <c r="D2353" s="226" t="s">
        <v>186</v>
      </c>
      <c r="E2353" s="227" t="s">
        <v>19</v>
      </c>
      <c r="F2353" s="228" t="s">
        <v>189</v>
      </c>
      <c r="G2353" s="225"/>
      <c r="H2353" s="227" t="s">
        <v>19</v>
      </c>
      <c r="I2353" s="229"/>
      <c r="J2353" s="225"/>
      <c r="K2353" s="225"/>
      <c r="L2353" s="230"/>
      <c r="M2353" s="231"/>
      <c r="N2353" s="232"/>
      <c r="O2353" s="232"/>
      <c r="P2353" s="232"/>
      <c r="Q2353" s="232"/>
      <c r="R2353" s="232"/>
      <c r="S2353" s="232"/>
      <c r="T2353" s="23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34" t="s">
        <v>186</v>
      </c>
      <c r="AU2353" s="234" t="s">
        <v>78</v>
      </c>
      <c r="AV2353" s="13" t="s">
        <v>76</v>
      </c>
      <c r="AW2353" s="13" t="s">
        <v>188</v>
      </c>
      <c r="AX2353" s="13" t="s">
        <v>68</v>
      </c>
      <c r="AY2353" s="234" t="s">
        <v>175</v>
      </c>
    </row>
    <row r="2354" s="14" customFormat="1">
      <c r="A2354" s="14"/>
      <c r="B2354" s="235"/>
      <c r="C2354" s="236"/>
      <c r="D2354" s="226" t="s">
        <v>186</v>
      </c>
      <c r="E2354" s="237" t="s">
        <v>19</v>
      </c>
      <c r="F2354" s="238" t="s">
        <v>255</v>
      </c>
      <c r="G2354" s="236"/>
      <c r="H2354" s="239">
        <v>10</v>
      </c>
      <c r="I2354" s="240"/>
      <c r="J2354" s="236"/>
      <c r="K2354" s="236"/>
      <c r="L2354" s="241"/>
      <c r="M2354" s="242"/>
      <c r="N2354" s="243"/>
      <c r="O2354" s="243"/>
      <c r="P2354" s="243"/>
      <c r="Q2354" s="243"/>
      <c r="R2354" s="243"/>
      <c r="S2354" s="243"/>
      <c r="T2354" s="244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45" t="s">
        <v>186</v>
      </c>
      <c r="AU2354" s="245" t="s">
        <v>78</v>
      </c>
      <c r="AV2354" s="14" t="s">
        <v>78</v>
      </c>
      <c r="AW2354" s="14" t="s">
        <v>188</v>
      </c>
      <c r="AX2354" s="14" t="s">
        <v>68</v>
      </c>
      <c r="AY2354" s="245" t="s">
        <v>175</v>
      </c>
    </row>
    <row r="2355" s="15" customFormat="1">
      <c r="A2355" s="15"/>
      <c r="B2355" s="246"/>
      <c r="C2355" s="247"/>
      <c r="D2355" s="226" t="s">
        <v>186</v>
      </c>
      <c r="E2355" s="248" t="s">
        <v>19</v>
      </c>
      <c r="F2355" s="249" t="s">
        <v>191</v>
      </c>
      <c r="G2355" s="247"/>
      <c r="H2355" s="250">
        <v>10</v>
      </c>
      <c r="I2355" s="251"/>
      <c r="J2355" s="247"/>
      <c r="K2355" s="247"/>
      <c r="L2355" s="252"/>
      <c r="M2355" s="253"/>
      <c r="N2355" s="254"/>
      <c r="O2355" s="254"/>
      <c r="P2355" s="254"/>
      <c r="Q2355" s="254"/>
      <c r="R2355" s="254"/>
      <c r="S2355" s="254"/>
      <c r="T2355" s="25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T2355" s="256" t="s">
        <v>186</v>
      </c>
      <c r="AU2355" s="256" t="s">
        <v>78</v>
      </c>
      <c r="AV2355" s="15" t="s">
        <v>182</v>
      </c>
      <c r="AW2355" s="15" t="s">
        <v>188</v>
      </c>
      <c r="AX2355" s="15" t="s">
        <v>76</v>
      </c>
      <c r="AY2355" s="256" t="s">
        <v>175</v>
      </c>
    </row>
    <row r="2356" s="2" customFormat="1" ht="21.75" customHeight="1">
      <c r="A2356" s="40"/>
      <c r="B2356" s="41"/>
      <c r="C2356" s="206" t="s">
        <v>2360</v>
      </c>
      <c r="D2356" s="206" t="s">
        <v>177</v>
      </c>
      <c r="E2356" s="207" t="s">
        <v>2361</v>
      </c>
      <c r="F2356" s="208" t="s">
        <v>2362</v>
      </c>
      <c r="G2356" s="209" t="s">
        <v>391</v>
      </c>
      <c r="H2356" s="210">
        <v>3</v>
      </c>
      <c r="I2356" s="211"/>
      <c r="J2356" s="212">
        <f>ROUND(I2356*H2356,2)</f>
        <v>0</v>
      </c>
      <c r="K2356" s="208" t="s">
        <v>19</v>
      </c>
      <c r="L2356" s="46"/>
      <c r="M2356" s="213" t="s">
        <v>19</v>
      </c>
      <c r="N2356" s="214" t="s">
        <v>39</v>
      </c>
      <c r="O2356" s="86"/>
      <c r="P2356" s="215">
        <f>O2356*H2356</f>
        <v>0</v>
      </c>
      <c r="Q2356" s="215">
        <v>0</v>
      </c>
      <c r="R2356" s="215">
        <f>Q2356*H2356</f>
        <v>0</v>
      </c>
      <c r="S2356" s="215">
        <v>0</v>
      </c>
      <c r="T2356" s="216">
        <f>S2356*H2356</f>
        <v>0</v>
      </c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R2356" s="217" t="s">
        <v>182</v>
      </c>
      <c r="AT2356" s="217" t="s">
        <v>177</v>
      </c>
      <c r="AU2356" s="217" t="s">
        <v>78</v>
      </c>
      <c r="AY2356" s="19" t="s">
        <v>175</v>
      </c>
      <c r="BE2356" s="218">
        <f>IF(N2356="základní",J2356,0)</f>
        <v>0</v>
      </c>
      <c r="BF2356" s="218">
        <f>IF(N2356="snížená",J2356,0)</f>
        <v>0</v>
      </c>
      <c r="BG2356" s="218">
        <f>IF(N2356="zákl. přenesená",J2356,0)</f>
        <v>0</v>
      </c>
      <c r="BH2356" s="218">
        <f>IF(N2356="sníž. přenesená",J2356,0)</f>
        <v>0</v>
      </c>
      <c r="BI2356" s="218">
        <f>IF(N2356="nulová",J2356,0)</f>
        <v>0</v>
      </c>
      <c r="BJ2356" s="19" t="s">
        <v>76</v>
      </c>
      <c r="BK2356" s="218">
        <f>ROUND(I2356*H2356,2)</f>
        <v>0</v>
      </c>
      <c r="BL2356" s="19" t="s">
        <v>182</v>
      </c>
      <c r="BM2356" s="217" t="s">
        <v>2363</v>
      </c>
    </row>
    <row r="2357" s="13" customFormat="1">
      <c r="A2357" s="13"/>
      <c r="B2357" s="224"/>
      <c r="C2357" s="225"/>
      <c r="D2357" s="226" t="s">
        <v>186</v>
      </c>
      <c r="E2357" s="227" t="s">
        <v>19</v>
      </c>
      <c r="F2357" s="228" t="s">
        <v>2355</v>
      </c>
      <c r="G2357" s="225"/>
      <c r="H2357" s="227" t="s">
        <v>19</v>
      </c>
      <c r="I2357" s="229"/>
      <c r="J2357" s="225"/>
      <c r="K2357" s="225"/>
      <c r="L2357" s="230"/>
      <c r="M2357" s="231"/>
      <c r="N2357" s="232"/>
      <c r="O2357" s="232"/>
      <c r="P2357" s="232"/>
      <c r="Q2357" s="232"/>
      <c r="R2357" s="232"/>
      <c r="S2357" s="232"/>
      <c r="T2357" s="23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34" t="s">
        <v>186</v>
      </c>
      <c r="AU2357" s="234" t="s">
        <v>78</v>
      </c>
      <c r="AV2357" s="13" t="s">
        <v>76</v>
      </c>
      <c r="AW2357" s="13" t="s">
        <v>188</v>
      </c>
      <c r="AX2357" s="13" t="s">
        <v>68</v>
      </c>
      <c r="AY2357" s="234" t="s">
        <v>175</v>
      </c>
    </row>
    <row r="2358" s="13" customFormat="1">
      <c r="A2358" s="13"/>
      <c r="B2358" s="224"/>
      <c r="C2358" s="225"/>
      <c r="D2358" s="226" t="s">
        <v>186</v>
      </c>
      <c r="E2358" s="227" t="s">
        <v>19</v>
      </c>
      <c r="F2358" s="228" t="s">
        <v>2187</v>
      </c>
      <c r="G2358" s="225"/>
      <c r="H2358" s="227" t="s">
        <v>19</v>
      </c>
      <c r="I2358" s="229"/>
      <c r="J2358" s="225"/>
      <c r="K2358" s="225"/>
      <c r="L2358" s="230"/>
      <c r="M2358" s="231"/>
      <c r="N2358" s="232"/>
      <c r="O2358" s="232"/>
      <c r="P2358" s="232"/>
      <c r="Q2358" s="232"/>
      <c r="R2358" s="232"/>
      <c r="S2358" s="232"/>
      <c r="T2358" s="23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34" t="s">
        <v>186</v>
      </c>
      <c r="AU2358" s="234" t="s">
        <v>78</v>
      </c>
      <c r="AV2358" s="13" t="s">
        <v>76</v>
      </c>
      <c r="AW2358" s="13" t="s">
        <v>188</v>
      </c>
      <c r="AX2358" s="13" t="s">
        <v>68</v>
      </c>
      <c r="AY2358" s="234" t="s">
        <v>175</v>
      </c>
    </row>
    <row r="2359" s="13" customFormat="1">
      <c r="A2359" s="13"/>
      <c r="B2359" s="224"/>
      <c r="C2359" s="225"/>
      <c r="D2359" s="226" t="s">
        <v>186</v>
      </c>
      <c r="E2359" s="227" t="s">
        <v>19</v>
      </c>
      <c r="F2359" s="228" t="s">
        <v>189</v>
      </c>
      <c r="G2359" s="225"/>
      <c r="H2359" s="227" t="s">
        <v>19</v>
      </c>
      <c r="I2359" s="229"/>
      <c r="J2359" s="225"/>
      <c r="K2359" s="225"/>
      <c r="L2359" s="230"/>
      <c r="M2359" s="231"/>
      <c r="N2359" s="232"/>
      <c r="O2359" s="232"/>
      <c r="P2359" s="232"/>
      <c r="Q2359" s="232"/>
      <c r="R2359" s="232"/>
      <c r="S2359" s="232"/>
      <c r="T2359" s="23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34" t="s">
        <v>186</v>
      </c>
      <c r="AU2359" s="234" t="s">
        <v>78</v>
      </c>
      <c r="AV2359" s="13" t="s">
        <v>76</v>
      </c>
      <c r="AW2359" s="13" t="s">
        <v>188</v>
      </c>
      <c r="AX2359" s="13" t="s">
        <v>68</v>
      </c>
      <c r="AY2359" s="234" t="s">
        <v>175</v>
      </c>
    </row>
    <row r="2360" s="14" customFormat="1">
      <c r="A2360" s="14"/>
      <c r="B2360" s="235"/>
      <c r="C2360" s="236"/>
      <c r="D2360" s="226" t="s">
        <v>186</v>
      </c>
      <c r="E2360" s="237" t="s">
        <v>19</v>
      </c>
      <c r="F2360" s="238" t="s">
        <v>200</v>
      </c>
      <c r="G2360" s="236"/>
      <c r="H2360" s="239">
        <v>3</v>
      </c>
      <c r="I2360" s="240"/>
      <c r="J2360" s="236"/>
      <c r="K2360" s="236"/>
      <c r="L2360" s="241"/>
      <c r="M2360" s="242"/>
      <c r="N2360" s="243"/>
      <c r="O2360" s="243"/>
      <c r="P2360" s="243"/>
      <c r="Q2360" s="243"/>
      <c r="R2360" s="243"/>
      <c r="S2360" s="243"/>
      <c r="T2360" s="24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45" t="s">
        <v>186</v>
      </c>
      <c r="AU2360" s="245" t="s">
        <v>78</v>
      </c>
      <c r="AV2360" s="14" t="s">
        <v>78</v>
      </c>
      <c r="AW2360" s="14" t="s">
        <v>188</v>
      </c>
      <c r="AX2360" s="14" t="s">
        <v>68</v>
      </c>
      <c r="AY2360" s="245" t="s">
        <v>175</v>
      </c>
    </row>
    <row r="2361" s="15" customFormat="1">
      <c r="A2361" s="15"/>
      <c r="B2361" s="246"/>
      <c r="C2361" s="247"/>
      <c r="D2361" s="226" t="s">
        <v>186</v>
      </c>
      <c r="E2361" s="248" t="s">
        <v>19</v>
      </c>
      <c r="F2361" s="249" t="s">
        <v>191</v>
      </c>
      <c r="G2361" s="247"/>
      <c r="H2361" s="250">
        <v>3</v>
      </c>
      <c r="I2361" s="251"/>
      <c r="J2361" s="247"/>
      <c r="K2361" s="247"/>
      <c r="L2361" s="252"/>
      <c r="M2361" s="253"/>
      <c r="N2361" s="254"/>
      <c r="O2361" s="254"/>
      <c r="P2361" s="254"/>
      <c r="Q2361" s="254"/>
      <c r="R2361" s="254"/>
      <c r="S2361" s="254"/>
      <c r="T2361" s="255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T2361" s="256" t="s">
        <v>186</v>
      </c>
      <c r="AU2361" s="256" t="s">
        <v>78</v>
      </c>
      <c r="AV2361" s="15" t="s">
        <v>182</v>
      </c>
      <c r="AW2361" s="15" t="s">
        <v>188</v>
      </c>
      <c r="AX2361" s="15" t="s">
        <v>76</v>
      </c>
      <c r="AY2361" s="256" t="s">
        <v>175</v>
      </c>
    </row>
    <row r="2362" s="2" customFormat="1" ht="21.75" customHeight="1">
      <c r="A2362" s="40"/>
      <c r="B2362" s="41"/>
      <c r="C2362" s="206" t="s">
        <v>2364</v>
      </c>
      <c r="D2362" s="206" t="s">
        <v>177</v>
      </c>
      <c r="E2362" s="207" t="s">
        <v>2365</v>
      </c>
      <c r="F2362" s="208" t="s">
        <v>2366</v>
      </c>
      <c r="G2362" s="209" t="s">
        <v>391</v>
      </c>
      <c r="H2362" s="210">
        <v>6</v>
      </c>
      <c r="I2362" s="211"/>
      <c r="J2362" s="212">
        <f>ROUND(I2362*H2362,2)</f>
        <v>0</v>
      </c>
      <c r="K2362" s="208" t="s">
        <v>19</v>
      </c>
      <c r="L2362" s="46"/>
      <c r="M2362" s="213" t="s">
        <v>19</v>
      </c>
      <c r="N2362" s="214" t="s">
        <v>39</v>
      </c>
      <c r="O2362" s="86"/>
      <c r="P2362" s="215">
        <f>O2362*H2362</f>
        <v>0</v>
      </c>
      <c r="Q2362" s="215">
        <v>0</v>
      </c>
      <c r="R2362" s="215">
        <f>Q2362*H2362</f>
        <v>0</v>
      </c>
      <c r="S2362" s="215">
        <v>0</v>
      </c>
      <c r="T2362" s="216">
        <f>S2362*H2362</f>
        <v>0</v>
      </c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R2362" s="217" t="s">
        <v>182</v>
      </c>
      <c r="AT2362" s="217" t="s">
        <v>177</v>
      </c>
      <c r="AU2362" s="217" t="s">
        <v>78</v>
      </c>
      <c r="AY2362" s="19" t="s">
        <v>175</v>
      </c>
      <c r="BE2362" s="218">
        <f>IF(N2362="základní",J2362,0)</f>
        <v>0</v>
      </c>
      <c r="BF2362" s="218">
        <f>IF(N2362="snížená",J2362,0)</f>
        <v>0</v>
      </c>
      <c r="BG2362" s="218">
        <f>IF(N2362="zákl. přenesená",J2362,0)</f>
        <v>0</v>
      </c>
      <c r="BH2362" s="218">
        <f>IF(N2362="sníž. přenesená",J2362,0)</f>
        <v>0</v>
      </c>
      <c r="BI2362" s="218">
        <f>IF(N2362="nulová",J2362,0)</f>
        <v>0</v>
      </c>
      <c r="BJ2362" s="19" t="s">
        <v>76</v>
      </c>
      <c r="BK2362" s="218">
        <f>ROUND(I2362*H2362,2)</f>
        <v>0</v>
      </c>
      <c r="BL2362" s="19" t="s">
        <v>182</v>
      </c>
      <c r="BM2362" s="217" t="s">
        <v>2367</v>
      </c>
    </row>
    <row r="2363" s="13" customFormat="1">
      <c r="A2363" s="13"/>
      <c r="B2363" s="224"/>
      <c r="C2363" s="225"/>
      <c r="D2363" s="226" t="s">
        <v>186</v>
      </c>
      <c r="E2363" s="227" t="s">
        <v>19</v>
      </c>
      <c r="F2363" s="228" t="s">
        <v>2355</v>
      </c>
      <c r="G2363" s="225"/>
      <c r="H2363" s="227" t="s">
        <v>19</v>
      </c>
      <c r="I2363" s="229"/>
      <c r="J2363" s="225"/>
      <c r="K2363" s="225"/>
      <c r="L2363" s="230"/>
      <c r="M2363" s="231"/>
      <c r="N2363" s="232"/>
      <c r="O2363" s="232"/>
      <c r="P2363" s="232"/>
      <c r="Q2363" s="232"/>
      <c r="R2363" s="232"/>
      <c r="S2363" s="232"/>
      <c r="T2363" s="23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34" t="s">
        <v>186</v>
      </c>
      <c r="AU2363" s="234" t="s">
        <v>78</v>
      </c>
      <c r="AV2363" s="13" t="s">
        <v>76</v>
      </c>
      <c r="AW2363" s="13" t="s">
        <v>188</v>
      </c>
      <c r="AX2363" s="13" t="s">
        <v>68</v>
      </c>
      <c r="AY2363" s="234" t="s">
        <v>175</v>
      </c>
    </row>
    <row r="2364" s="13" customFormat="1">
      <c r="A2364" s="13"/>
      <c r="B2364" s="224"/>
      <c r="C2364" s="225"/>
      <c r="D2364" s="226" t="s">
        <v>186</v>
      </c>
      <c r="E2364" s="227" t="s">
        <v>19</v>
      </c>
      <c r="F2364" s="228" t="s">
        <v>2187</v>
      </c>
      <c r="G2364" s="225"/>
      <c r="H2364" s="227" t="s">
        <v>19</v>
      </c>
      <c r="I2364" s="229"/>
      <c r="J2364" s="225"/>
      <c r="K2364" s="225"/>
      <c r="L2364" s="230"/>
      <c r="M2364" s="231"/>
      <c r="N2364" s="232"/>
      <c r="O2364" s="232"/>
      <c r="P2364" s="232"/>
      <c r="Q2364" s="232"/>
      <c r="R2364" s="232"/>
      <c r="S2364" s="232"/>
      <c r="T2364" s="23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34" t="s">
        <v>186</v>
      </c>
      <c r="AU2364" s="234" t="s">
        <v>78</v>
      </c>
      <c r="AV2364" s="13" t="s">
        <v>76</v>
      </c>
      <c r="AW2364" s="13" t="s">
        <v>188</v>
      </c>
      <c r="AX2364" s="13" t="s">
        <v>68</v>
      </c>
      <c r="AY2364" s="234" t="s">
        <v>175</v>
      </c>
    </row>
    <row r="2365" s="13" customFormat="1">
      <c r="A2365" s="13"/>
      <c r="B2365" s="224"/>
      <c r="C2365" s="225"/>
      <c r="D2365" s="226" t="s">
        <v>186</v>
      </c>
      <c r="E2365" s="227" t="s">
        <v>19</v>
      </c>
      <c r="F2365" s="228" t="s">
        <v>189</v>
      </c>
      <c r="G2365" s="225"/>
      <c r="H2365" s="227" t="s">
        <v>19</v>
      </c>
      <c r="I2365" s="229"/>
      <c r="J2365" s="225"/>
      <c r="K2365" s="225"/>
      <c r="L2365" s="230"/>
      <c r="M2365" s="231"/>
      <c r="N2365" s="232"/>
      <c r="O2365" s="232"/>
      <c r="P2365" s="232"/>
      <c r="Q2365" s="232"/>
      <c r="R2365" s="232"/>
      <c r="S2365" s="232"/>
      <c r="T2365" s="23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34" t="s">
        <v>186</v>
      </c>
      <c r="AU2365" s="234" t="s">
        <v>78</v>
      </c>
      <c r="AV2365" s="13" t="s">
        <v>76</v>
      </c>
      <c r="AW2365" s="13" t="s">
        <v>188</v>
      </c>
      <c r="AX2365" s="13" t="s">
        <v>68</v>
      </c>
      <c r="AY2365" s="234" t="s">
        <v>175</v>
      </c>
    </row>
    <row r="2366" s="14" customFormat="1">
      <c r="A2366" s="14"/>
      <c r="B2366" s="235"/>
      <c r="C2366" s="236"/>
      <c r="D2366" s="226" t="s">
        <v>186</v>
      </c>
      <c r="E2366" s="237" t="s">
        <v>19</v>
      </c>
      <c r="F2366" s="238" t="s">
        <v>224</v>
      </c>
      <c r="G2366" s="236"/>
      <c r="H2366" s="239">
        <v>6</v>
      </c>
      <c r="I2366" s="240"/>
      <c r="J2366" s="236"/>
      <c r="K2366" s="236"/>
      <c r="L2366" s="241"/>
      <c r="M2366" s="242"/>
      <c r="N2366" s="243"/>
      <c r="O2366" s="243"/>
      <c r="P2366" s="243"/>
      <c r="Q2366" s="243"/>
      <c r="R2366" s="243"/>
      <c r="S2366" s="243"/>
      <c r="T2366" s="24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45" t="s">
        <v>186</v>
      </c>
      <c r="AU2366" s="245" t="s">
        <v>78</v>
      </c>
      <c r="AV2366" s="14" t="s">
        <v>78</v>
      </c>
      <c r="AW2366" s="14" t="s">
        <v>188</v>
      </c>
      <c r="AX2366" s="14" t="s">
        <v>68</v>
      </c>
      <c r="AY2366" s="245" t="s">
        <v>175</v>
      </c>
    </row>
    <row r="2367" s="15" customFormat="1">
      <c r="A2367" s="15"/>
      <c r="B2367" s="246"/>
      <c r="C2367" s="247"/>
      <c r="D2367" s="226" t="s">
        <v>186</v>
      </c>
      <c r="E2367" s="248" t="s">
        <v>19</v>
      </c>
      <c r="F2367" s="249" t="s">
        <v>191</v>
      </c>
      <c r="G2367" s="247"/>
      <c r="H2367" s="250">
        <v>6</v>
      </c>
      <c r="I2367" s="251"/>
      <c r="J2367" s="247"/>
      <c r="K2367" s="247"/>
      <c r="L2367" s="252"/>
      <c r="M2367" s="253"/>
      <c r="N2367" s="254"/>
      <c r="O2367" s="254"/>
      <c r="P2367" s="254"/>
      <c r="Q2367" s="254"/>
      <c r="R2367" s="254"/>
      <c r="S2367" s="254"/>
      <c r="T2367" s="255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T2367" s="256" t="s">
        <v>186</v>
      </c>
      <c r="AU2367" s="256" t="s">
        <v>78</v>
      </c>
      <c r="AV2367" s="15" t="s">
        <v>182</v>
      </c>
      <c r="AW2367" s="15" t="s">
        <v>188</v>
      </c>
      <c r="AX2367" s="15" t="s">
        <v>76</v>
      </c>
      <c r="AY2367" s="256" t="s">
        <v>175</v>
      </c>
    </row>
    <row r="2368" s="2" customFormat="1" ht="21.75" customHeight="1">
      <c r="A2368" s="40"/>
      <c r="B2368" s="41"/>
      <c r="C2368" s="206" t="s">
        <v>2368</v>
      </c>
      <c r="D2368" s="206" t="s">
        <v>177</v>
      </c>
      <c r="E2368" s="207" t="s">
        <v>2369</v>
      </c>
      <c r="F2368" s="208" t="s">
        <v>2370</v>
      </c>
      <c r="G2368" s="209" t="s">
        <v>391</v>
      </c>
      <c r="H2368" s="210">
        <v>3</v>
      </c>
      <c r="I2368" s="211"/>
      <c r="J2368" s="212">
        <f>ROUND(I2368*H2368,2)</f>
        <v>0</v>
      </c>
      <c r="K2368" s="208" t="s">
        <v>19</v>
      </c>
      <c r="L2368" s="46"/>
      <c r="M2368" s="213" t="s">
        <v>19</v>
      </c>
      <c r="N2368" s="214" t="s">
        <v>39</v>
      </c>
      <c r="O2368" s="86"/>
      <c r="P2368" s="215">
        <f>O2368*H2368</f>
        <v>0</v>
      </c>
      <c r="Q2368" s="215">
        <v>0</v>
      </c>
      <c r="R2368" s="215">
        <f>Q2368*H2368</f>
        <v>0</v>
      </c>
      <c r="S2368" s="215">
        <v>0</v>
      </c>
      <c r="T2368" s="216">
        <f>S2368*H2368</f>
        <v>0</v>
      </c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R2368" s="217" t="s">
        <v>182</v>
      </c>
      <c r="AT2368" s="217" t="s">
        <v>177</v>
      </c>
      <c r="AU2368" s="217" t="s">
        <v>78</v>
      </c>
      <c r="AY2368" s="19" t="s">
        <v>175</v>
      </c>
      <c r="BE2368" s="218">
        <f>IF(N2368="základní",J2368,0)</f>
        <v>0</v>
      </c>
      <c r="BF2368" s="218">
        <f>IF(N2368="snížená",J2368,0)</f>
        <v>0</v>
      </c>
      <c r="BG2368" s="218">
        <f>IF(N2368="zákl. přenesená",J2368,0)</f>
        <v>0</v>
      </c>
      <c r="BH2368" s="218">
        <f>IF(N2368="sníž. přenesená",J2368,0)</f>
        <v>0</v>
      </c>
      <c r="BI2368" s="218">
        <f>IF(N2368="nulová",J2368,0)</f>
        <v>0</v>
      </c>
      <c r="BJ2368" s="19" t="s">
        <v>76</v>
      </c>
      <c r="BK2368" s="218">
        <f>ROUND(I2368*H2368,2)</f>
        <v>0</v>
      </c>
      <c r="BL2368" s="19" t="s">
        <v>182</v>
      </c>
      <c r="BM2368" s="217" t="s">
        <v>2371</v>
      </c>
    </row>
    <row r="2369" s="13" customFormat="1">
      <c r="A2369" s="13"/>
      <c r="B2369" s="224"/>
      <c r="C2369" s="225"/>
      <c r="D2369" s="226" t="s">
        <v>186</v>
      </c>
      <c r="E2369" s="227" t="s">
        <v>19</v>
      </c>
      <c r="F2369" s="228" t="s">
        <v>2355</v>
      </c>
      <c r="G2369" s="225"/>
      <c r="H2369" s="227" t="s">
        <v>19</v>
      </c>
      <c r="I2369" s="229"/>
      <c r="J2369" s="225"/>
      <c r="K2369" s="225"/>
      <c r="L2369" s="230"/>
      <c r="M2369" s="231"/>
      <c r="N2369" s="232"/>
      <c r="O2369" s="232"/>
      <c r="P2369" s="232"/>
      <c r="Q2369" s="232"/>
      <c r="R2369" s="232"/>
      <c r="S2369" s="232"/>
      <c r="T2369" s="23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34" t="s">
        <v>186</v>
      </c>
      <c r="AU2369" s="234" t="s">
        <v>78</v>
      </c>
      <c r="AV2369" s="13" t="s">
        <v>76</v>
      </c>
      <c r="AW2369" s="13" t="s">
        <v>188</v>
      </c>
      <c r="AX2369" s="13" t="s">
        <v>68</v>
      </c>
      <c r="AY2369" s="234" t="s">
        <v>175</v>
      </c>
    </row>
    <row r="2370" s="13" customFormat="1">
      <c r="A2370" s="13"/>
      <c r="B2370" s="224"/>
      <c r="C2370" s="225"/>
      <c r="D2370" s="226" t="s">
        <v>186</v>
      </c>
      <c r="E2370" s="227" t="s">
        <v>19</v>
      </c>
      <c r="F2370" s="228" t="s">
        <v>2187</v>
      </c>
      <c r="G2370" s="225"/>
      <c r="H2370" s="227" t="s">
        <v>19</v>
      </c>
      <c r="I2370" s="229"/>
      <c r="J2370" s="225"/>
      <c r="K2370" s="225"/>
      <c r="L2370" s="230"/>
      <c r="M2370" s="231"/>
      <c r="N2370" s="232"/>
      <c r="O2370" s="232"/>
      <c r="P2370" s="232"/>
      <c r="Q2370" s="232"/>
      <c r="R2370" s="232"/>
      <c r="S2370" s="232"/>
      <c r="T2370" s="23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34" t="s">
        <v>186</v>
      </c>
      <c r="AU2370" s="234" t="s">
        <v>78</v>
      </c>
      <c r="AV2370" s="13" t="s">
        <v>76</v>
      </c>
      <c r="AW2370" s="13" t="s">
        <v>188</v>
      </c>
      <c r="AX2370" s="13" t="s">
        <v>68</v>
      </c>
      <c r="AY2370" s="234" t="s">
        <v>175</v>
      </c>
    </row>
    <row r="2371" s="13" customFormat="1">
      <c r="A2371" s="13"/>
      <c r="B2371" s="224"/>
      <c r="C2371" s="225"/>
      <c r="D2371" s="226" t="s">
        <v>186</v>
      </c>
      <c r="E2371" s="227" t="s">
        <v>19</v>
      </c>
      <c r="F2371" s="228" t="s">
        <v>189</v>
      </c>
      <c r="G2371" s="225"/>
      <c r="H2371" s="227" t="s">
        <v>19</v>
      </c>
      <c r="I2371" s="229"/>
      <c r="J2371" s="225"/>
      <c r="K2371" s="225"/>
      <c r="L2371" s="230"/>
      <c r="M2371" s="231"/>
      <c r="N2371" s="232"/>
      <c r="O2371" s="232"/>
      <c r="P2371" s="232"/>
      <c r="Q2371" s="232"/>
      <c r="R2371" s="232"/>
      <c r="S2371" s="232"/>
      <c r="T2371" s="23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34" t="s">
        <v>186</v>
      </c>
      <c r="AU2371" s="234" t="s">
        <v>78</v>
      </c>
      <c r="AV2371" s="13" t="s">
        <v>76</v>
      </c>
      <c r="AW2371" s="13" t="s">
        <v>188</v>
      </c>
      <c r="AX2371" s="13" t="s">
        <v>68</v>
      </c>
      <c r="AY2371" s="234" t="s">
        <v>175</v>
      </c>
    </row>
    <row r="2372" s="14" customFormat="1">
      <c r="A2372" s="14"/>
      <c r="B2372" s="235"/>
      <c r="C2372" s="236"/>
      <c r="D2372" s="226" t="s">
        <v>186</v>
      </c>
      <c r="E2372" s="237" t="s">
        <v>19</v>
      </c>
      <c r="F2372" s="238" t="s">
        <v>200</v>
      </c>
      <c r="G2372" s="236"/>
      <c r="H2372" s="239">
        <v>3</v>
      </c>
      <c r="I2372" s="240"/>
      <c r="J2372" s="236"/>
      <c r="K2372" s="236"/>
      <c r="L2372" s="241"/>
      <c r="M2372" s="242"/>
      <c r="N2372" s="243"/>
      <c r="O2372" s="243"/>
      <c r="P2372" s="243"/>
      <c r="Q2372" s="243"/>
      <c r="R2372" s="243"/>
      <c r="S2372" s="243"/>
      <c r="T2372" s="24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45" t="s">
        <v>186</v>
      </c>
      <c r="AU2372" s="245" t="s">
        <v>78</v>
      </c>
      <c r="AV2372" s="14" t="s">
        <v>78</v>
      </c>
      <c r="AW2372" s="14" t="s">
        <v>188</v>
      </c>
      <c r="AX2372" s="14" t="s">
        <v>68</v>
      </c>
      <c r="AY2372" s="245" t="s">
        <v>175</v>
      </c>
    </row>
    <row r="2373" s="15" customFormat="1">
      <c r="A2373" s="15"/>
      <c r="B2373" s="246"/>
      <c r="C2373" s="247"/>
      <c r="D2373" s="226" t="s">
        <v>186</v>
      </c>
      <c r="E2373" s="248" t="s">
        <v>19</v>
      </c>
      <c r="F2373" s="249" t="s">
        <v>191</v>
      </c>
      <c r="G2373" s="247"/>
      <c r="H2373" s="250">
        <v>3</v>
      </c>
      <c r="I2373" s="251"/>
      <c r="J2373" s="247"/>
      <c r="K2373" s="247"/>
      <c r="L2373" s="252"/>
      <c r="M2373" s="253"/>
      <c r="N2373" s="254"/>
      <c r="O2373" s="254"/>
      <c r="P2373" s="254"/>
      <c r="Q2373" s="254"/>
      <c r="R2373" s="254"/>
      <c r="S2373" s="254"/>
      <c r="T2373" s="255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56" t="s">
        <v>186</v>
      </c>
      <c r="AU2373" s="256" t="s">
        <v>78</v>
      </c>
      <c r="AV2373" s="15" t="s">
        <v>182</v>
      </c>
      <c r="AW2373" s="15" t="s">
        <v>188</v>
      </c>
      <c r="AX2373" s="15" t="s">
        <v>76</v>
      </c>
      <c r="AY2373" s="256" t="s">
        <v>175</v>
      </c>
    </row>
    <row r="2374" s="2" customFormat="1" ht="21.75" customHeight="1">
      <c r="A2374" s="40"/>
      <c r="B2374" s="41"/>
      <c r="C2374" s="206" t="s">
        <v>2372</v>
      </c>
      <c r="D2374" s="206" t="s">
        <v>177</v>
      </c>
      <c r="E2374" s="207" t="s">
        <v>2373</v>
      </c>
      <c r="F2374" s="208" t="s">
        <v>2374</v>
      </c>
      <c r="G2374" s="209" t="s">
        <v>391</v>
      </c>
      <c r="H2374" s="210">
        <v>7</v>
      </c>
      <c r="I2374" s="211"/>
      <c r="J2374" s="212">
        <f>ROUND(I2374*H2374,2)</f>
        <v>0</v>
      </c>
      <c r="K2374" s="208" t="s">
        <v>19</v>
      </c>
      <c r="L2374" s="46"/>
      <c r="M2374" s="213" t="s">
        <v>19</v>
      </c>
      <c r="N2374" s="214" t="s">
        <v>39</v>
      </c>
      <c r="O2374" s="86"/>
      <c r="P2374" s="215">
        <f>O2374*H2374</f>
        <v>0</v>
      </c>
      <c r="Q2374" s="215">
        <v>0</v>
      </c>
      <c r="R2374" s="215">
        <f>Q2374*H2374</f>
        <v>0</v>
      </c>
      <c r="S2374" s="215">
        <v>0</v>
      </c>
      <c r="T2374" s="216">
        <f>S2374*H2374</f>
        <v>0</v>
      </c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R2374" s="217" t="s">
        <v>182</v>
      </c>
      <c r="AT2374" s="217" t="s">
        <v>177</v>
      </c>
      <c r="AU2374" s="217" t="s">
        <v>78</v>
      </c>
      <c r="AY2374" s="19" t="s">
        <v>175</v>
      </c>
      <c r="BE2374" s="218">
        <f>IF(N2374="základní",J2374,0)</f>
        <v>0</v>
      </c>
      <c r="BF2374" s="218">
        <f>IF(N2374="snížená",J2374,0)</f>
        <v>0</v>
      </c>
      <c r="BG2374" s="218">
        <f>IF(N2374="zákl. přenesená",J2374,0)</f>
        <v>0</v>
      </c>
      <c r="BH2374" s="218">
        <f>IF(N2374="sníž. přenesená",J2374,0)</f>
        <v>0</v>
      </c>
      <c r="BI2374" s="218">
        <f>IF(N2374="nulová",J2374,0)</f>
        <v>0</v>
      </c>
      <c r="BJ2374" s="19" t="s">
        <v>76</v>
      </c>
      <c r="BK2374" s="218">
        <f>ROUND(I2374*H2374,2)</f>
        <v>0</v>
      </c>
      <c r="BL2374" s="19" t="s">
        <v>182</v>
      </c>
      <c r="BM2374" s="217" t="s">
        <v>2375</v>
      </c>
    </row>
    <row r="2375" s="13" customFormat="1">
      <c r="A2375" s="13"/>
      <c r="B2375" s="224"/>
      <c r="C2375" s="225"/>
      <c r="D2375" s="226" t="s">
        <v>186</v>
      </c>
      <c r="E2375" s="227" t="s">
        <v>19</v>
      </c>
      <c r="F2375" s="228" t="s">
        <v>2355</v>
      </c>
      <c r="G2375" s="225"/>
      <c r="H2375" s="227" t="s">
        <v>19</v>
      </c>
      <c r="I2375" s="229"/>
      <c r="J2375" s="225"/>
      <c r="K2375" s="225"/>
      <c r="L2375" s="230"/>
      <c r="M2375" s="231"/>
      <c r="N2375" s="232"/>
      <c r="O2375" s="232"/>
      <c r="P2375" s="232"/>
      <c r="Q2375" s="232"/>
      <c r="R2375" s="232"/>
      <c r="S2375" s="232"/>
      <c r="T2375" s="23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34" t="s">
        <v>186</v>
      </c>
      <c r="AU2375" s="234" t="s">
        <v>78</v>
      </c>
      <c r="AV2375" s="13" t="s">
        <v>76</v>
      </c>
      <c r="AW2375" s="13" t="s">
        <v>188</v>
      </c>
      <c r="AX2375" s="13" t="s">
        <v>68</v>
      </c>
      <c r="AY2375" s="234" t="s">
        <v>175</v>
      </c>
    </row>
    <row r="2376" s="13" customFormat="1">
      <c r="A2376" s="13"/>
      <c r="B2376" s="224"/>
      <c r="C2376" s="225"/>
      <c r="D2376" s="226" t="s">
        <v>186</v>
      </c>
      <c r="E2376" s="227" t="s">
        <v>19</v>
      </c>
      <c r="F2376" s="228" t="s">
        <v>2187</v>
      </c>
      <c r="G2376" s="225"/>
      <c r="H2376" s="227" t="s">
        <v>19</v>
      </c>
      <c r="I2376" s="229"/>
      <c r="J2376" s="225"/>
      <c r="K2376" s="225"/>
      <c r="L2376" s="230"/>
      <c r="M2376" s="231"/>
      <c r="N2376" s="232"/>
      <c r="O2376" s="232"/>
      <c r="P2376" s="232"/>
      <c r="Q2376" s="232"/>
      <c r="R2376" s="232"/>
      <c r="S2376" s="232"/>
      <c r="T2376" s="23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34" t="s">
        <v>186</v>
      </c>
      <c r="AU2376" s="234" t="s">
        <v>78</v>
      </c>
      <c r="AV2376" s="13" t="s">
        <v>76</v>
      </c>
      <c r="AW2376" s="13" t="s">
        <v>188</v>
      </c>
      <c r="AX2376" s="13" t="s">
        <v>68</v>
      </c>
      <c r="AY2376" s="234" t="s">
        <v>175</v>
      </c>
    </row>
    <row r="2377" s="13" customFormat="1">
      <c r="A2377" s="13"/>
      <c r="B2377" s="224"/>
      <c r="C2377" s="225"/>
      <c r="D2377" s="226" t="s">
        <v>186</v>
      </c>
      <c r="E2377" s="227" t="s">
        <v>19</v>
      </c>
      <c r="F2377" s="228" t="s">
        <v>189</v>
      </c>
      <c r="G2377" s="225"/>
      <c r="H2377" s="227" t="s">
        <v>19</v>
      </c>
      <c r="I2377" s="229"/>
      <c r="J2377" s="225"/>
      <c r="K2377" s="225"/>
      <c r="L2377" s="230"/>
      <c r="M2377" s="231"/>
      <c r="N2377" s="232"/>
      <c r="O2377" s="232"/>
      <c r="P2377" s="232"/>
      <c r="Q2377" s="232"/>
      <c r="R2377" s="232"/>
      <c r="S2377" s="232"/>
      <c r="T2377" s="23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34" t="s">
        <v>186</v>
      </c>
      <c r="AU2377" s="234" t="s">
        <v>78</v>
      </c>
      <c r="AV2377" s="13" t="s">
        <v>76</v>
      </c>
      <c r="AW2377" s="13" t="s">
        <v>188</v>
      </c>
      <c r="AX2377" s="13" t="s">
        <v>68</v>
      </c>
      <c r="AY2377" s="234" t="s">
        <v>175</v>
      </c>
    </row>
    <row r="2378" s="14" customFormat="1">
      <c r="A2378" s="14"/>
      <c r="B2378" s="235"/>
      <c r="C2378" s="236"/>
      <c r="D2378" s="226" t="s">
        <v>186</v>
      </c>
      <c r="E2378" s="237" t="s">
        <v>19</v>
      </c>
      <c r="F2378" s="238" t="s">
        <v>235</v>
      </c>
      <c r="G2378" s="236"/>
      <c r="H2378" s="239">
        <v>7</v>
      </c>
      <c r="I2378" s="240"/>
      <c r="J2378" s="236"/>
      <c r="K2378" s="236"/>
      <c r="L2378" s="241"/>
      <c r="M2378" s="242"/>
      <c r="N2378" s="243"/>
      <c r="O2378" s="243"/>
      <c r="P2378" s="243"/>
      <c r="Q2378" s="243"/>
      <c r="R2378" s="243"/>
      <c r="S2378" s="243"/>
      <c r="T2378" s="244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45" t="s">
        <v>186</v>
      </c>
      <c r="AU2378" s="245" t="s">
        <v>78</v>
      </c>
      <c r="AV2378" s="14" t="s">
        <v>78</v>
      </c>
      <c r="AW2378" s="14" t="s">
        <v>188</v>
      </c>
      <c r="AX2378" s="14" t="s">
        <v>68</v>
      </c>
      <c r="AY2378" s="245" t="s">
        <v>175</v>
      </c>
    </row>
    <row r="2379" s="15" customFormat="1">
      <c r="A2379" s="15"/>
      <c r="B2379" s="246"/>
      <c r="C2379" s="247"/>
      <c r="D2379" s="226" t="s">
        <v>186</v>
      </c>
      <c r="E2379" s="248" t="s">
        <v>19</v>
      </c>
      <c r="F2379" s="249" t="s">
        <v>191</v>
      </c>
      <c r="G2379" s="247"/>
      <c r="H2379" s="250">
        <v>7</v>
      </c>
      <c r="I2379" s="251"/>
      <c r="J2379" s="247"/>
      <c r="K2379" s="247"/>
      <c r="L2379" s="252"/>
      <c r="M2379" s="253"/>
      <c r="N2379" s="254"/>
      <c r="O2379" s="254"/>
      <c r="P2379" s="254"/>
      <c r="Q2379" s="254"/>
      <c r="R2379" s="254"/>
      <c r="S2379" s="254"/>
      <c r="T2379" s="255"/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T2379" s="256" t="s">
        <v>186</v>
      </c>
      <c r="AU2379" s="256" t="s">
        <v>78</v>
      </c>
      <c r="AV2379" s="15" t="s">
        <v>182</v>
      </c>
      <c r="AW2379" s="15" t="s">
        <v>188</v>
      </c>
      <c r="AX2379" s="15" t="s">
        <v>76</v>
      </c>
      <c r="AY2379" s="256" t="s">
        <v>175</v>
      </c>
    </row>
    <row r="2380" s="2" customFormat="1" ht="21.75" customHeight="1">
      <c r="A2380" s="40"/>
      <c r="B2380" s="41"/>
      <c r="C2380" s="206" t="s">
        <v>2376</v>
      </c>
      <c r="D2380" s="206" t="s">
        <v>177</v>
      </c>
      <c r="E2380" s="207" t="s">
        <v>2377</v>
      </c>
      <c r="F2380" s="208" t="s">
        <v>2378</v>
      </c>
      <c r="G2380" s="209" t="s">
        <v>391</v>
      </c>
      <c r="H2380" s="210">
        <v>10</v>
      </c>
      <c r="I2380" s="211"/>
      <c r="J2380" s="212">
        <f>ROUND(I2380*H2380,2)</f>
        <v>0</v>
      </c>
      <c r="K2380" s="208" t="s">
        <v>19</v>
      </c>
      <c r="L2380" s="46"/>
      <c r="M2380" s="213" t="s">
        <v>19</v>
      </c>
      <c r="N2380" s="214" t="s">
        <v>39</v>
      </c>
      <c r="O2380" s="86"/>
      <c r="P2380" s="215">
        <f>O2380*H2380</f>
        <v>0</v>
      </c>
      <c r="Q2380" s="215">
        <v>0</v>
      </c>
      <c r="R2380" s="215">
        <f>Q2380*H2380</f>
        <v>0</v>
      </c>
      <c r="S2380" s="215">
        <v>0</v>
      </c>
      <c r="T2380" s="216">
        <f>S2380*H2380</f>
        <v>0</v>
      </c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R2380" s="217" t="s">
        <v>182</v>
      </c>
      <c r="AT2380" s="217" t="s">
        <v>177</v>
      </c>
      <c r="AU2380" s="217" t="s">
        <v>78</v>
      </c>
      <c r="AY2380" s="19" t="s">
        <v>175</v>
      </c>
      <c r="BE2380" s="218">
        <f>IF(N2380="základní",J2380,0)</f>
        <v>0</v>
      </c>
      <c r="BF2380" s="218">
        <f>IF(N2380="snížená",J2380,0)</f>
        <v>0</v>
      </c>
      <c r="BG2380" s="218">
        <f>IF(N2380="zákl. přenesená",J2380,0)</f>
        <v>0</v>
      </c>
      <c r="BH2380" s="218">
        <f>IF(N2380="sníž. přenesená",J2380,0)</f>
        <v>0</v>
      </c>
      <c r="BI2380" s="218">
        <f>IF(N2380="nulová",J2380,0)</f>
        <v>0</v>
      </c>
      <c r="BJ2380" s="19" t="s">
        <v>76</v>
      </c>
      <c r="BK2380" s="218">
        <f>ROUND(I2380*H2380,2)</f>
        <v>0</v>
      </c>
      <c r="BL2380" s="19" t="s">
        <v>182</v>
      </c>
      <c r="BM2380" s="217" t="s">
        <v>2379</v>
      </c>
    </row>
    <row r="2381" s="13" customFormat="1">
      <c r="A2381" s="13"/>
      <c r="B2381" s="224"/>
      <c r="C2381" s="225"/>
      <c r="D2381" s="226" t="s">
        <v>186</v>
      </c>
      <c r="E2381" s="227" t="s">
        <v>19</v>
      </c>
      <c r="F2381" s="228" t="s">
        <v>2355</v>
      </c>
      <c r="G2381" s="225"/>
      <c r="H2381" s="227" t="s">
        <v>19</v>
      </c>
      <c r="I2381" s="229"/>
      <c r="J2381" s="225"/>
      <c r="K2381" s="225"/>
      <c r="L2381" s="230"/>
      <c r="M2381" s="231"/>
      <c r="N2381" s="232"/>
      <c r="O2381" s="232"/>
      <c r="P2381" s="232"/>
      <c r="Q2381" s="232"/>
      <c r="R2381" s="232"/>
      <c r="S2381" s="232"/>
      <c r="T2381" s="23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34" t="s">
        <v>186</v>
      </c>
      <c r="AU2381" s="234" t="s">
        <v>78</v>
      </c>
      <c r="AV2381" s="13" t="s">
        <v>76</v>
      </c>
      <c r="AW2381" s="13" t="s">
        <v>188</v>
      </c>
      <c r="AX2381" s="13" t="s">
        <v>68</v>
      </c>
      <c r="AY2381" s="234" t="s">
        <v>175</v>
      </c>
    </row>
    <row r="2382" s="13" customFormat="1">
      <c r="A2382" s="13"/>
      <c r="B2382" s="224"/>
      <c r="C2382" s="225"/>
      <c r="D2382" s="226" t="s">
        <v>186</v>
      </c>
      <c r="E2382" s="227" t="s">
        <v>19</v>
      </c>
      <c r="F2382" s="228" t="s">
        <v>2187</v>
      </c>
      <c r="G2382" s="225"/>
      <c r="H2382" s="227" t="s">
        <v>19</v>
      </c>
      <c r="I2382" s="229"/>
      <c r="J2382" s="225"/>
      <c r="K2382" s="225"/>
      <c r="L2382" s="230"/>
      <c r="M2382" s="231"/>
      <c r="N2382" s="232"/>
      <c r="O2382" s="232"/>
      <c r="P2382" s="232"/>
      <c r="Q2382" s="232"/>
      <c r="R2382" s="232"/>
      <c r="S2382" s="232"/>
      <c r="T2382" s="23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34" t="s">
        <v>186</v>
      </c>
      <c r="AU2382" s="234" t="s">
        <v>78</v>
      </c>
      <c r="AV2382" s="13" t="s">
        <v>76</v>
      </c>
      <c r="AW2382" s="13" t="s">
        <v>188</v>
      </c>
      <c r="AX2382" s="13" t="s">
        <v>68</v>
      </c>
      <c r="AY2382" s="234" t="s">
        <v>175</v>
      </c>
    </row>
    <row r="2383" s="13" customFormat="1">
      <c r="A2383" s="13"/>
      <c r="B2383" s="224"/>
      <c r="C2383" s="225"/>
      <c r="D2383" s="226" t="s">
        <v>186</v>
      </c>
      <c r="E2383" s="227" t="s">
        <v>19</v>
      </c>
      <c r="F2383" s="228" t="s">
        <v>189</v>
      </c>
      <c r="G2383" s="225"/>
      <c r="H2383" s="227" t="s">
        <v>19</v>
      </c>
      <c r="I2383" s="229"/>
      <c r="J2383" s="225"/>
      <c r="K2383" s="225"/>
      <c r="L2383" s="230"/>
      <c r="M2383" s="231"/>
      <c r="N2383" s="232"/>
      <c r="O2383" s="232"/>
      <c r="P2383" s="232"/>
      <c r="Q2383" s="232"/>
      <c r="R2383" s="232"/>
      <c r="S2383" s="232"/>
      <c r="T2383" s="23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34" t="s">
        <v>186</v>
      </c>
      <c r="AU2383" s="234" t="s">
        <v>78</v>
      </c>
      <c r="AV2383" s="13" t="s">
        <v>76</v>
      </c>
      <c r="AW2383" s="13" t="s">
        <v>188</v>
      </c>
      <c r="AX2383" s="13" t="s">
        <v>68</v>
      </c>
      <c r="AY2383" s="234" t="s">
        <v>175</v>
      </c>
    </row>
    <row r="2384" s="14" customFormat="1">
      <c r="A2384" s="14"/>
      <c r="B2384" s="235"/>
      <c r="C2384" s="236"/>
      <c r="D2384" s="226" t="s">
        <v>186</v>
      </c>
      <c r="E2384" s="237" t="s">
        <v>19</v>
      </c>
      <c r="F2384" s="238" t="s">
        <v>255</v>
      </c>
      <c r="G2384" s="236"/>
      <c r="H2384" s="239">
        <v>10</v>
      </c>
      <c r="I2384" s="240"/>
      <c r="J2384" s="236"/>
      <c r="K2384" s="236"/>
      <c r="L2384" s="241"/>
      <c r="M2384" s="242"/>
      <c r="N2384" s="243"/>
      <c r="O2384" s="243"/>
      <c r="P2384" s="243"/>
      <c r="Q2384" s="243"/>
      <c r="R2384" s="243"/>
      <c r="S2384" s="243"/>
      <c r="T2384" s="244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45" t="s">
        <v>186</v>
      </c>
      <c r="AU2384" s="245" t="s">
        <v>78</v>
      </c>
      <c r="AV2384" s="14" t="s">
        <v>78</v>
      </c>
      <c r="AW2384" s="14" t="s">
        <v>188</v>
      </c>
      <c r="AX2384" s="14" t="s">
        <v>68</v>
      </c>
      <c r="AY2384" s="245" t="s">
        <v>175</v>
      </c>
    </row>
    <row r="2385" s="15" customFormat="1">
      <c r="A2385" s="15"/>
      <c r="B2385" s="246"/>
      <c r="C2385" s="247"/>
      <c r="D2385" s="226" t="s">
        <v>186</v>
      </c>
      <c r="E2385" s="248" t="s">
        <v>19</v>
      </c>
      <c r="F2385" s="249" t="s">
        <v>191</v>
      </c>
      <c r="G2385" s="247"/>
      <c r="H2385" s="250">
        <v>10</v>
      </c>
      <c r="I2385" s="251"/>
      <c r="J2385" s="247"/>
      <c r="K2385" s="247"/>
      <c r="L2385" s="252"/>
      <c r="M2385" s="253"/>
      <c r="N2385" s="254"/>
      <c r="O2385" s="254"/>
      <c r="P2385" s="254"/>
      <c r="Q2385" s="254"/>
      <c r="R2385" s="254"/>
      <c r="S2385" s="254"/>
      <c r="T2385" s="255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T2385" s="256" t="s">
        <v>186</v>
      </c>
      <c r="AU2385" s="256" t="s">
        <v>78</v>
      </c>
      <c r="AV2385" s="15" t="s">
        <v>182</v>
      </c>
      <c r="AW2385" s="15" t="s">
        <v>188</v>
      </c>
      <c r="AX2385" s="15" t="s">
        <v>76</v>
      </c>
      <c r="AY2385" s="256" t="s">
        <v>175</v>
      </c>
    </row>
    <row r="2386" s="12" customFormat="1" ht="22.8" customHeight="1">
      <c r="A2386" s="12"/>
      <c r="B2386" s="190"/>
      <c r="C2386" s="191"/>
      <c r="D2386" s="192" t="s">
        <v>67</v>
      </c>
      <c r="E2386" s="204" t="s">
        <v>2380</v>
      </c>
      <c r="F2386" s="204" t="s">
        <v>2381</v>
      </c>
      <c r="G2386" s="191"/>
      <c r="H2386" s="191"/>
      <c r="I2386" s="194"/>
      <c r="J2386" s="205">
        <f>BK2386</f>
        <v>0</v>
      </c>
      <c r="K2386" s="191"/>
      <c r="L2386" s="196"/>
      <c r="M2386" s="197"/>
      <c r="N2386" s="198"/>
      <c r="O2386" s="198"/>
      <c r="P2386" s="199">
        <f>SUM(P2387:P2501)</f>
        <v>0</v>
      </c>
      <c r="Q2386" s="198"/>
      <c r="R2386" s="199">
        <f>SUM(R2387:R2501)</f>
        <v>0</v>
      </c>
      <c r="S2386" s="198"/>
      <c r="T2386" s="200">
        <f>SUM(T2387:T2501)</f>
        <v>0</v>
      </c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R2386" s="201" t="s">
        <v>76</v>
      </c>
      <c r="AT2386" s="202" t="s">
        <v>67</v>
      </c>
      <c r="AU2386" s="202" t="s">
        <v>76</v>
      </c>
      <c r="AY2386" s="201" t="s">
        <v>175</v>
      </c>
      <c r="BK2386" s="203">
        <f>SUM(BK2387:BK2501)</f>
        <v>0</v>
      </c>
    </row>
    <row r="2387" s="2" customFormat="1" ht="37.8" customHeight="1">
      <c r="A2387" s="40"/>
      <c r="B2387" s="41"/>
      <c r="C2387" s="206" t="s">
        <v>2382</v>
      </c>
      <c r="D2387" s="206" t="s">
        <v>177</v>
      </c>
      <c r="E2387" s="207" t="s">
        <v>2383</v>
      </c>
      <c r="F2387" s="208" t="s">
        <v>2384</v>
      </c>
      <c r="G2387" s="209" t="s">
        <v>391</v>
      </c>
      <c r="H2387" s="210">
        <v>1</v>
      </c>
      <c r="I2387" s="211"/>
      <c r="J2387" s="212">
        <f>ROUND(I2387*H2387,2)</f>
        <v>0</v>
      </c>
      <c r="K2387" s="208" t="s">
        <v>19</v>
      </c>
      <c r="L2387" s="46"/>
      <c r="M2387" s="213" t="s">
        <v>19</v>
      </c>
      <c r="N2387" s="214" t="s">
        <v>39</v>
      </c>
      <c r="O2387" s="86"/>
      <c r="P2387" s="215">
        <f>O2387*H2387</f>
        <v>0</v>
      </c>
      <c r="Q2387" s="215">
        <v>0</v>
      </c>
      <c r="R2387" s="215">
        <f>Q2387*H2387</f>
        <v>0</v>
      </c>
      <c r="S2387" s="215">
        <v>0</v>
      </c>
      <c r="T2387" s="216">
        <f>S2387*H2387</f>
        <v>0</v>
      </c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R2387" s="217" t="s">
        <v>182</v>
      </c>
      <c r="AT2387" s="217" t="s">
        <v>177</v>
      </c>
      <c r="AU2387" s="217" t="s">
        <v>78</v>
      </c>
      <c r="AY2387" s="19" t="s">
        <v>175</v>
      </c>
      <c r="BE2387" s="218">
        <f>IF(N2387="základní",J2387,0)</f>
        <v>0</v>
      </c>
      <c r="BF2387" s="218">
        <f>IF(N2387="snížená",J2387,0)</f>
        <v>0</v>
      </c>
      <c r="BG2387" s="218">
        <f>IF(N2387="zákl. přenesená",J2387,0)</f>
        <v>0</v>
      </c>
      <c r="BH2387" s="218">
        <f>IF(N2387="sníž. přenesená",J2387,0)</f>
        <v>0</v>
      </c>
      <c r="BI2387" s="218">
        <f>IF(N2387="nulová",J2387,0)</f>
        <v>0</v>
      </c>
      <c r="BJ2387" s="19" t="s">
        <v>76</v>
      </c>
      <c r="BK2387" s="218">
        <f>ROUND(I2387*H2387,2)</f>
        <v>0</v>
      </c>
      <c r="BL2387" s="19" t="s">
        <v>182</v>
      </c>
      <c r="BM2387" s="217" t="s">
        <v>2385</v>
      </c>
    </row>
    <row r="2388" s="13" customFormat="1">
      <c r="A2388" s="13"/>
      <c r="B2388" s="224"/>
      <c r="C2388" s="225"/>
      <c r="D2388" s="226" t="s">
        <v>186</v>
      </c>
      <c r="E2388" s="227" t="s">
        <v>19</v>
      </c>
      <c r="F2388" s="228" t="s">
        <v>2355</v>
      </c>
      <c r="G2388" s="225"/>
      <c r="H2388" s="227" t="s">
        <v>19</v>
      </c>
      <c r="I2388" s="229"/>
      <c r="J2388" s="225"/>
      <c r="K2388" s="225"/>
      <c r="L2388" s="230"/>
      <c r="M2388" s="231"/>
      <c r="N2388" s="232"/>
      <c r="O2388" s="232"/>
      <c r="P2388" s="232"/>
      <c r="Q2388" s="232"/>
      <c r="R2388" s="232"/>
      <c r="S2388" s="232"/>
      <c r="T2388" s="23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34" t="s">
        <v>186</v>
      </c>
      <c r="AU2388" s="234" t="s">
        <v>78</v>
      </c>
      <c r="AV2388" s="13" t="s">
        <v>76</v>
      </c>
      <c r="AW2388" s="13" t="s">
        <v>188</v>
      </c>
      <c r="AX2388" s="13" t="s">
        <v>68</v>
      </c>
      <c r="AY2388" s="234" t="s">
        <v>175</v>
      </c>
    </row>
    <row r="2389" s="13" customFormat="1">
      <c r="A2389" s="13"/>
      <c r="B2389" s="224"/>
      <c r="C2389" s="225"/>
      <c r="D2389" s="226" t="s">
        <v>186</v>
      </c>
      <c r="E2389" s="227" t="s">
        <v>19</v>
      </c>
      <c r="F2389" s="228" t="s">
        <v>2187</v>
      </c>
      <c r="G2389" s="225"/>
      <c r="H2389" s="227" t="s">
        <v>19</v>
      </c>
      <c r="I2389" s="229"/>
      <c r="J2389" s="225"/>
      <c r="K2389" s="225"/>
      <c r="L2389" s="230"/>
      <c r="M2389" s="231"/>
      <c r="N2389" s="232"/>
      <c r="O2389" s="232"/>
      <c r="P2389" s="232"/>
      <c r="Q2389" s="232"/>
      <c r="R2389" s="232"/>
      <c r="S2389" s="232"/>
      <c r="T2389" s="23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34" t="s">
        <v>186</v>
      </c>
      <c r="AU2389" s="234" t="s">
        <v>78</v>
      </c>
      <c r="AV2389" s="13" t="s">
        <v>76</v>
      </c>
      <c r="AW2389" s="13" t="s">
        <v>188</v>
      </c>
      <c r="AX2389" s="13" t="s">
        <v>68</v>
      </c>
      <c r="AY2389" s="234" t="s">
        <v>175</v>
      </c>
    </row>
    <row r="2390" s="13" customFormat="1">
      <c r="A2390" s="13"/>
      <c r="B2390" s="224"/>
      <c r="C2390" s="225"/>
      <c r="D2390" s="226" t="s">
        <v>186</v>
      </c>
      <c r="E2390" s="227" t="s">
        <v>19</v>
      </c>
      <c r="F2390" s="228" t="s">
        <v>189</v>
      </c>
      <c r="G2390" s="225"/>
      <c r="H2390" s="227" t="s">
        <v>19</v>
      </c>
      <c r="I2390" s="229"/>
      <c r="J2390" s="225"/>
      <c r="K2390" s="225"/>
      <c r="L2390" s="230"/>
      <c r="M2390" s="231"/>
      <c r="N2390" s="232"/>
      <c r="O2390" s="232"/>
      <c r="P2390" s="232"/>
      <c r="Q2390" s="232"/>
      <c r="R2390" s="232"/>
      <c r="S2390" s="232"/>
      <c r="T2390" s="23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34" t="s">
        <v>186</v>
      </c>
      <c r="AU2390" s="234" t="s">
        <v>78</v>
      </c>
      <c r="AV2390" s="13" t="s">
        <v>76</v>
      </c>
      <c r="AW2390" s="13" t="s">
        <v>188</v>
      </c>
      <c r="AX2390" s="13" t="s">
        <v>68</v>
      </c>
      <c r="AY2390" s="234" t="s">
        <v>175</v>
      </c>
    </row>
    <row r="2391" s="14" customFormat="1">
      <c r="A2391" s="14"/>
      <c r="B2391" s="235"/>
      <c r="C2391" s="236"/>
      <c r="D2391" s="226" t="s">
        <v>186</v>
      </c>
      <c r="E2391" s="237" t="s">
        <v>19</v>
      </c>
      <c r="F2391" s="238" t="s">
        <v>76</v>
      </c>
      <c r="G2391" s="236"/>
      <c r="H2391" s="239">
        <v>1</v>
      </c>
      <c r="I2391" s="240"/>
      <c r="J2391" s="236"/>
      <c r="K2391" s="236"/>
      <c r="L2391" s="241"/>
      <c r="M2391" s="242"/>
      <c r="N2391" s="243"/>
      <c r="O2391" s="243"/>
      <c r="P2391" s="243"/>
      <c r="Q2391" s="243"/>
      <c r="R2391" s="243"/>
      <c r="S2391" s="243"/>
      <c r="T2391" s="24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45" t="s">
        <v>186</v>
      </c>
      <c r="AU2391" s="245" t="s">
        <v>78</v>
      </c>
      <c r="AV2391" s="14" t="s">
        <v>78</v>
      </c>
      <c r="AW2391" s="14" t="s">
        <v>188</v>
      </c>
      <c r="AX2391" s="14" t="s">
        <v>68</v>
      </c>
      <c r="AY2391" s="245" t="s">
        <v>175</v>
      </c>
    </row>
    <row r="2392" s="15" customFormat="1">
      <c r="A2392" s="15"/>
      <c r="B2392" s="246"/>
      <c r="C2392" s="247"/>
      <c r="D2392" s="226" t="s">
        <v>186</v>
      </c>
      <c r="E2392" s="248" t="s">
        <v>19</v>
      </c>
      <c r="F2392" s="249" t="s">
        <v>191</v>
      </c>
      <c r="G2392" s="247"/>
      <c r="H2392" s="250">
        <v>1</v>
      </c>
      <c r="I2392" s="251"/>
      <c r="J2392" s="247"/>
      <c r="K2392" s="247"/>
      <c r="L2392" s="252"/>
      <c r="M2392" s="253"/>
      <c r="N2392" s="254"/>
      <c r="O2392" s="254"/>
      <c r="P2392" s="254"/>
      <c r="Q2392" s="254"/>
      <c r="R2392" s="254"/>
      <c r="S2392" s="254"/>
      <c r="T2392" s="255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56" t="s">
        <v>186</v>
      </c>
      <c r="AU2392" s="256" t="s">
        <v>78</v>
      </c>
      <c r="AV2392" s="15" t="s">
        <v>182</v>
      </c>
      <c r="AW2392" s="15" t="s">
        <v>188</v>
      </c>
      <c r="AX2392" s="15" t="s">
        <v>76</v>
      </c>
      <c r="AY2392" s="256" t="s">
        <v>175</v>
      </c>
    </row>
    <row r="2393" s="2" customFormat="1" ht="37.8" customHeight="1">
      <c r="A2393" s="40"/>
      <c r="B2393" s="41"/>
      <c r="C2393" s="206" t="s">
        <v>2386</v>
      </c>
      <c r="D2393" s="206" t="s">
        <v>177</v>
      </c>
      <c r="E2393" s="207" t="s">
        <v>2387</v>
      </c>
      <c r="F2393" s="208" t="s">
        <v>2388</v>
      </c>
      <c r="G2393" s="209" t="s">
        <v>391</v>
      </c>
      <c r="H2393" s="210">
        <v>1</v>
      </c>
      <c r="I2393" s="211"/>
      <c r="J2393" s="212">
        <f>ROUND(I2393*H2393,2)</f>
        <v>0</v>
      </c>
      <c r="K2393" s="208" t="s">
        <v>19</v>
      </c>
      <c r="L2393" s="46"/>
      <c r="M2393" s="213" t="s">
        <v>19</v>
      </c>
      <c r="N2393" s="214" t="s">
        <v>39</v>
      </c>
      <c r="O2393" s="86"/>
      <c r="P2393" s="215">
        <f>O2393*H2393</f>
        <v>0</v>
      </c>
      <c r="Q2393" s="215">
        <v>0</v>
      </c>
      <c r="R2393" s="215">
        <f>Q2393*H2393</f>
        <v>0</v>
      </c>
      <c r="S2393" s="215">
        <v>0</v>
      </c>
      <c r="T2393" s="216">
        <f>S2393*H2393</f>
        <v>0</v>
      </c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R2393" s="217" t="s">
        <v>182</v>
      </c>
      <c r="AT2393" s="217" t="s">
        <v>177</v>
      </c>
      <c r="AU2393" s="217" t="s">
        <v>78</v>
      </c>
      <c r="AY2393" s="19" t="s">
        <v>175</v>
      </c>
      <c r="BE2393" s="218">
        <f>IF(N2393="základní",J2393,0)</f>
        <v>0</v>
      </c>
      <c r="BF2393" s="218">
        <f>IF(N2393="snížená",J2393,0)</f>
        <v>0</v>
      </c>
      <c r="BG2393" s="218">
        <f>IF(N2393="zákl. přenesená",J2393,0)</f>
        <v>0</v>
      </c>
      <c r="BH2393" s="218">
        <f>IF(N2393="sníž. přenesená",J2393,0)</f>
        <v>0</v>
      </c>
      <c r="BI2393" s="218">
        <f>IF(N2393="nulová",J2393,0)</f>
        <v>0</v>
      </c>
      <c r="BJ2393" s="19" t="s">
        <v>76</v>
      </c>
      <c r="BK2393" s="218">
        <f>ROUND(I2393*H2393,2)</f>
        <v>0</v>
      </c>
      <c r="BL2393" s="19" t="s">
        <v>182</v>
      </c>
      <c r="BM2393" s="217" t="s">
        <v>2389</v>
      </c>
    </row>
    <row r="2394" s="13" customFormat="1">
      <c r="A2394" s="13"/>
      <c r="B2394" s="224"/>
      <c r="C2394" s="225"/>
      <c r="D2394" s="226" t="s">
        <v>186</v>
      </c>
      <c r="E2394" s="227" t="s">
        <v>19</v>
      </c>
      <c r="F2394" s="228" t="s">
        <v>2355</v>
      </c>
      <c r="G2394" s="225"/>
      <c r="H2394" s="227" t="s">
        <v>19</v>
      </c>
      <c r="I2394" s="229"/>
      <c r="J2394" s="225"/>
      <c r="K2394" s="225"/>
      <c r="L2394" s="230"/>
      <c r="M2394" s="231"/>
      <c r="N2394" s="232"/>
      <c r="O2394" s="232"/>
      <c r="P2394" s="232"/>
      <c r="Q2394" s="232"/>
      <c r="R2394" s="232"/>
      <c r="S2394" s="232"/>
      <c r="T2394" s="23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34" t="s">
        <v>186</v>
      </c>
      <c r="AU2394" s="234" t="s">
        <v>78</v>
      </c>
      <c r="AV2394" s="13" t="s">
        <v>76</v>
      </c>
      <c r="AW2394" s="13" t="s">
        <v>188</v>
      </c>
      <c r="AX2394" s="13" t="s">
        <v>68</v>
      </c>
      <c r="AY2394" s="234" t="s">
        <v>175</v>
      </c>
    </row>
    <row r="2395" s="13" customFormat="1">
      <c r="A2395" s="13"/>
      <c r="B2395" s="224"/>
      <c r="C2395" s="225"/>
      <c r="D2395" s="226" t="s">
        <v>186</v>
      </c>
      <c r="E2395" s="227" t="s">
        <v>19</v>
      </c>
      <c r="F2395" s="228" t="s">
        <v>2187</v>
      </c>
      <c r="G2395" s="225"/>
      <c r="H2395" s="227" t="s">
        <v>19</v>
      </c>
      <c r="I2395" s="229"/>
      <c r="J2395" s="225"/>
      <c r="K2395" s="225"/>
      <c r="L2395" s="230"/>
      <c r="M2395" s="231"/>
      <c r="N2395" s="232"/>
      <c r="O2395" s="232"/>
      <c r="P2395" s="232"/>
      <c r="Q2395" s="232"/>
      <c r="R2395" s="232"/>
      <c r="S2395" s="232"/>
      <c r="T2395" s="23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34" t="s">
        <v>186</v>
      </c>
      <c r="AU2395" s="234" t="s">
        <v>78</v>
      </c>
      <c r="AV2395" s="13" t="s">
        <v>76</v>
      </c>
      <c r="AW2395" s="13" t="s">
        <v>188</v>
      </c>
      <c r="AX2395" s="13" t="s">
        <v>68</v>
      </c>
      <c r="AY2395" s="234" t="s">
        <v>175</v>
      </c>
    </row>
    <row r="2396" s="13" customFormat="1">
      <c r="A2396" s="13"/>
      <c r="B2396" s="224"/>
      <c r="C2396" s="225"/>
      <c r="D2396" s="226" t="s">
        <v>186</v>
      </c>
      <c r="E2396" s="227" t="s">
        <v>19</v>
      </c>
      <c r="F2396" s="228" t="s">
        <v>189</v>
      </c>
      <c r="G2396" s="225"/>
      <c r="H2396" s="227" t="s">
        <v>19</v>
      </c>
      <c r="I2396" s="229"/>
      <c r="J2396" s="225"/>
      <c r="K2396" s="225"/>
      <c r="L2396" s="230"/>
      <c r="M2396" s="231"/>
      <c r="N2396" s="232"/>
      <c r="O2396" s="232"/>
      <c r="P2396" s="232"/>
      <c r="Q2396" s="232"/>
      <c r="R2396" s="232"/>
      <c r="S2396" s="232"/>
      <c r="T2396" s="23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34" t="s">
        <v>186</v>
      </c>
      <c r="AU2396" s="234" t="s">
        <v>78</v>
      </c>
      <c r="AV2396" s="13" t="s">
        <v>76</v>
      </c>
      <c r="AW2396" s="13" t="s">
        <v>188</v>
      </c>
      <c r="AX2396" s="13" t="s">
        <v>68</v>
      </c>
      <c r="AY2396" s="234" t="s">
        <v>175</v>
      </c>
    </row>
    <row r="2397" s="14" customFormat="1">
      <c r="A2397" s="14"/>
      <c r="B2397" s="235"/>
      <c r="C2397" s="236"/>
      <c r="D2397" s="226" t="s">
        <v>186</v>
      </c>
      <c r="E2397" s="237" t="s">
        <v>19</v>
      </c>
      <c r="F2397" s="238" t="s">
        <v>76</v>
      </c>
      <c r="G2397" s="236"/>
      <c r="H2397" s="239">
        <v>1</v>
      </c>
      <c r="I2397" s="240"/>
      <c r="J2397" s="236"/>
      <c r="K2397" s="236"/>
      <c r="L2397" s="241"/>
      <c r="M2397" s="242"/>
      <c r="N2397" s="243"/>
      <c r="O2397" s="243"/>
      <c r="P2397" s="243"/>
      <c r="Q2397" s="243"/>
      <c r="R2397" s="243"/>
      <c r="S2397" s="243"/>
      <c r="T2397" s="24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45" t="s">
        <v>186</v>
      </c>
      <c r="AU2397" s="245" t="s">
        <v>78</v>
      </c>
      <c r="AV2397" s="14" t="s">
        <v>78</v>
      </c>
      <c r="AW2397" s="14" t="s">
        <v>188</v>
      </c>
      <c r="AX2397" s="14" t="s">
        <v>68</v>
      </c>
      <c r="AY2397" s="245" t="s">
        <v>175</v>
      </c>
    </row>
    <row r="2398" s="15" customFormat="1">
      <c r="A2398" s="15"/>
      <c r="B2398" s="246"/>
      <c r="C2398" s="247"/>
      <c r="D2398" s="226" t="s">
        <v>186</v>
      </c>
      <c r="E2398" s="248" t="s">
        <v>19</v>
      </c>
      <c r="F2398" s="249" t="s">
        <v>191</v>
      </c>
      <c r="G2398" s="247"/>
      <c r="H2398" s="250">
        <v>1</v>
      </c>
      <c r="I2398" s="251"/>
      <c r="J2398" s="247"/>
      <c r="K2398" s="247"/>
      <c r="L2398" s="252"/>
      <c r="M2398" s="253"/>
      <c r="N2398" s="254"/>
      <c r="O2398" s="254"/>
      <c r="P2398" s="254"/>
      <c r="Q2398" s="254"/>
      <c r="R2398" s="254"/>
      <c r="S2398" s="254"/>
      <c r="T2398" s="255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56" t="s">
        <v>186</v>
      </c>
      <c r="AU2398" s="256" t="s">
        <v>78</v>
      </c>
      <c r="AV2398" s="15" t="s">
        <v>182</v>
      </c>
      <c r="AW2398" s="15" t="s">
        <v>188</v>
      </c>
      <c r="AX2398" s="15" t="s">
        <v>76</v>
      </c>
      <c r="AY2398" s="256" t="s">
        <v>175</v>
      </c>
    </row>
    <row r="2399" s="2" customFormat="1" ht="37.8" customHeight="1">
      <c r="A2399" s="40"/>
      <c r="B2399" s="41"/>
      <c r="C2399" s="206" t="s">
        <v>2390</v>
      </c>
      <c r="D2399" s="206" t="s">
        <v>177</v>
      </c>
      <c r="E2399" s="207" t="s">
        <v>2391</v>
      </c>
      <c r="F2399" s="208" t="s">
        <v>2392</v>
      </c>
      <c r="G2399" s="209" t="s">
        <v>391</v>
      </c>
      <c r="H2399" s="210">
        <v>1</v>
      </c>
      <c r="I2399" s="211"/>
      <c r="J2399" s="212">
        <f>ROUND(I2399*H2399,2)</f>
        <v>0</v>
      </c>
      <c r="K2399" s="208" t="s">
        <v>19</v>
      </c>
      <c r="L2399" s="46"/>
      <c r="M2399" s="213" t="s">
        <v>19</v>
      </c>
      <c r="N2399" s="214" t="s">
        <v>39</v>
      </c>
      <c r="O2399" s="86"/>
      <c r="P2399" s="215">
        <f>O2399*H2399</f>
        <v>0</v>
      </c>
      <c r="Q2399" s="215">
        <v>0</v>
      </c>
      <c r="R2399" s="215">
        <f>Q2399*H2399</f>
        <v>0</v>
      </c>
      <c r="S2399" s="215">
        <v>0</v>
      </c>
      <c r="T2399" s="216">
        <f>S2399*H2399</f>
        <v>0</v>
      </c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R2399" s="217" t="s">
        <v>182</v>
      </c>
      <c r="AT2399" s="217" t="s">
        <v>177</v>
      </c>
      <c r="AU2399" s="217" t="s">
        <v>78</v>
      </c>
      <c r="AY2399" s="19" t="s">
        <v>175</v>
      </c>
      <c r="BE2399" s="218">
        <f>IF(N2399="základní",J2399,0)</f>
        <v>0</v>
      </c>
      <c r="BF2399" s="218">
        <f>IF(N2399="snížená",J2399,0)</f>
        <v>0</v>
      </c>
      <c r="BG2399" s="218">
        <f>IF(N2399="zákl. přenesená",J2399,0)</f>
        <v>0</v>
      </c>
      <c r="BH2399" s="218">
        <f>IF(N2399="sníž. přenesená",J2399,0)</f>
        <v>0</v>
      </c>
      <c r="BI2399" s="218">
        <f>IF(N2399="nulová",J2399,0)</f>
        <v>0</v>
      </c>
      <c r="BJ2399" s="19" t="s">
        <v>76</v>
      </c>
      <c r="BK2399" s="218">
        <f>ROUND(I2399*H2399,2)</f>
        <v>0</v>
      </c>
      <c r="BL2399" s="19" t="s">
        <v>182</v>
      </c>
      <c r="BM2399" s="217" t="s">
        <v>2393</v>
      </c>
    </row>
    <row r="2400" s="13" customFormat="1">
      <c r="A2400" s="13"/>
      <c r="B2400" s="224"/>
      <c r="C2400" s="225"/>
      <c r="D2400" s="226" t="s">
        <v>186</v>
      </c>
      <c r="E2400" s="227" t="s">
        <v>19</v>
      </c>
      <c r="F2400" s="228" t="s">
        <v>2355</v>
      </c>
      <c r="G2400" s="225"/>
      <c r="H2400" s="227" t="s">
        <v>19</v>
      </c>
      <c r="I2400" s="229"/>
      <c r="J2400" s="225"/>
      <c r="K2400" s="225"/>
      <c r="L2400" s="230"/>
      <c r="M2400" s="231"/>
      <c r="N2400" s="232"/>
      <c r="O2400" s="232"/>
      <c r="P2400" s="232"/>
      <c r="Q2400" s="232"/>
      <c r="R2400" s="232"/>
      <c r="S2400" s="232"/>
      <c r="T2400" s="23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34" t="s">
        <v>186</v>
      </c>
      <c r="AU2400" s="234" t="s">
        <v>78</v>
      </c>
      <c r="AV2400" s="13" t="s">
        <v>76</v>
      </c>
      <c r="AW2400" s="13" t="s">
        <v>188</v>
      </c>
      <c r="AX2400" s="13" t="s">
        <v>68</v>
      </c>
      <c r="AY2400" s="234" t="s">
        <v>175</v>
      </c>
    </row>
    <row r="2401" s="13" customFormat="1">
      <c r="A2401" s="13"/>
      <c r="B2401" s="224"/>
      <c r="C2401" s="225"/>
      <c r="D2401" s="226" t="s">
        <v>186</v>
      </c>
      <c r="E2401" s="227" t="s">
        <v>19</v>
      </c>
      <c r="F2401" s="228" t="s">
        <v>2187</v>
      </c>
      <c r="G2401" s="225"/>
      <c r="H2401" s="227" t="s">
        <v>19</v>
      </c>
      <c r="I2401" s="229"/>
      <c r="J2401" s="225"/>
      <c r="K2401" s="225"/>
      <c r="L2401" s="230"/>
      <c r="M2401" s="231"/>
      <c r="N2401" s="232"/>
      <c r="O2401" s="232"/>
      <c r="P2401" s="232"/>
      <c r="Q2401" s="232"/>
      <c r="R2401" s="232"/>
      <c r="S2401" s="232"/>
      <c r="T2401" s="23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34" t="s">
        <v>186</v>
      </c>
      <c r="AU2401" s="234" t="s">
        <v>78</v>
      </c>
      <c r="AV2401" s="13" t="s">
        <v>76</v>
      </c>
      <c r="AW2401" s="13" t="s">
        <v>188</v>
      </c>
      <c r="AX2401" s="13" t="s">
        <v>68</v>
      </c>
      <c r="AY2401" s="234" t="s">
        <v>175</v>
      </c>
    </row>
    <row r="2402" s="13" customFormat="1">
      <c r="A2402" s="13"/>
      <c r="B2402" s="224"/>
      <c r="C2402" s="225"/>
      <c r="D2402" s="226" t="s">
        <v>186</v>
      </c>
      <c r="E2402" s="227" t="s">
        <v>19</v>
      </c>
      <c r="F2402" s="228" t="s">
        <v>189</v>
      </c>
      <c r="G2402" s="225"/>
      <c r="H2402" s="227" t="s">
        <v>19</v>
      </c>
      <c r="I2402" s="229"/>
      <c r="J2402" s="225"/>
      <c r="K2402" s="225"/>
      <c r="L2402" s="230"/>
      <c r="M2402" s="231"/>
      <c r="N2402" s="232"/>
      <c r="O2402" s="232"/>
      <c r="P2402" s="232"/>
      <c r="Q2402" s="232"/>
      <c r="R2402" s="232"/>
      <c r="S2402" s="232"/>
      <c r="T2402" s="23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34" t="s">
        <v>186</v>
      </c>
      <c r="AU2402" s="234" t="s">
        <v>78</v>
      </c>
      <c r="AV2402" s="13" t="s">
        <v>76</v>
      </c>
      <c r="AW2402" s="13" t="s">
        <v>188</v>
      </c>
      <c r="AX2402" s="13" t="s">
        <v>68</v>
      </c>
      <c r="AY2402" s="234" t="s">
        <v>175</v>
      </c>
    </row>
    <row r="2403" s="14" customFormat="1">
      <c r="A2403" s="14"/>
      <c r="B2403" s="235"/>
      <c r="C2403" s="236"/>
      <c r="D2403" s="226" t="s">
        <v>186</v>
      </c>
      <c r="E2403" s="237" t="s">
        <v>19</v>
      </c>
      <c r="F2403" s="238" t="s">
        <v>76</v>
      </c>
      <c r="G2403" s="236"/>
      <c r="H2403" s="239">
        <v>1</v>
      </c>
      <c r="I2403" s="240"/>
      <c r="J2403" s="236"/>
      <c r="K2403" s="236"/>
      <c r="L2403" s="241"/>
      <c r="M2403" s="242"/>
      <c r="N2403" s="243"/>
      <c r="O2403" s="243"/>
      <c r="P2403" s="243"/>
      <c r="Q2403" s="243"/>
      <c r="R2403" s="243"/>
      <c r="S2403" s="243"/>
      <c r="T2403" s="24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45" t="s">
        <v>186</v>
      </c>
      <c r="AU2403" s="245" t="s">
        <v>78</v>
      </c>
      <c r="AV2403" s="14" t="s">
        <v>78</v>
      </c>
      <c r="AW2403" s="14" t="s">
        <v>188</v>
      </c>
      <c r="AX2403" s="14" t="s">
        <v>68</v>
      </c>
      <c r="AY2403" s="245" t="s">
        <v>175</v>
      </c>
    </row>
    <row r="2404" s="15" customFormat="1">
      <c r="A2404" s="15"/>
      <c r="B2404" s="246"/>
      <c r="C2404" s="247"/>
      <c r="D2404" s="226" t="s">
        <v>186</v>
      </c>
      <c r="E2404" s="248" t="s">
        <v>19</v>
      </c>
      <c r="F2404" s="249" t="s">
        <v>191</v>
      </c>
      <c r="G2404" s="247"/>
      <c r="H2404" s="250">
        <v>1</v>
      </c>
      <c r="I2404" s="251"/>
      <c r="J2404" s="247"/>
      <c r="K2404" s="247"/>
      <c r="L2404" s="252"/>
      <c r="M2404" s="253"/>
      <c r="N2404" s="254"/>
      <c r="O2404" s="254"/>
      <c r="P2404" s="254"/>
      <c r="Q2404" s="254"/>
      <c r="R2404" s="254"/>
      <c r="S2404" s="254"/>
      <c r="T2404" s="255"/>
      <c r="U2404" s="15"/>
      <c r="V2404" s="15"/>
      <c r="W2404" s="15"/>
      <c r="X2404" s="15"/>
      <c r="Y2404" s="15"/>
      <c r="Z2404" s="15"/>
      <c r="AA2404" s="15"/>
      <c r="AB2404" s="15"/>
      <c r="AC2404" s="15"/>
      <c r="AD2404" s="15"/>
      <c r="AE2404" s="15"/>
      <c r="AT2404" s="256" t="s">
        <v>186</v>
      </c>
      <c r="AU2404" s="256" t="s">
        <v>78</v>
      </c>
      <c r="AV2404" s="15" t="s">
        <v>182</v>
      </c>
      <c r="AW2404" s="15" t="s">
        <v>188</v>
      </c>
      <c r="AX2404" s="15" t="s">
        <v>76</v>
      </c>
      <c r="AY2404" s="256" t="s">
        <v>175</v>
      </c>
    </row>
    <row r="2405" s="2" customFormat="1" ht="37.8" customHeight="1">
      <c r="A2405" s="40"/>
      <c r="B2405" s="41"/>
      <c r="C2405" s="206" t="s">
        <v>2394</v>
      </c>
      <c r="D2405" s="206" t="s">
        <v>177</v>
      </c>
      <c r="E2405" s="207" t="s">
        <v>2395</v>
      </c>
      <c r="F2405" s="208" t="s">
        <v>2396</v>
      </c>
      <c r="G2405" s="209" t="s">
        <v>391</v>
      </c>
      <c r="H2405" s="210">
        <v>1</v>
      </c>
      <c r="I2405" s="211"/>
      <c r="J2405" s="212">
        <f>ROUND(I2405*H2405,2)</f>
        <v>0</v>
      </c>
      <c r="K2405" s="208" t="s">
        <v>19</v>
      </c>
      <c r="L2405" s="46"/>
      <c r="M2405" s="213" t="s">
        <v>19</v>
      </c>
      <c r="N2405" s="214" t="s">
        <v>39</v>
      </c>
      <c r="O2405" s="86"/>
      <c r="P2405" s="215">
        <f>O2405*H2405</f>
        <v>0</v>
      </c>
      <c r="Q2405" s="215">
        <v>0</v>
      </c>
      <c r="R2405" s="215">
        <f>Q2405*H2405</f>
        <v>0</v>
      </c>
      <c r="S2405" s="215">
        <v>0</v>
      </c>
      <c r="T2405" s="216">
        <f>S2405*H2405</f>
        <v>0</v>
      </c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R2405" s="217" t="s">
        <v>182</v>
      </c>
      <c r="AT2405" s="217" t="s">
        <v>177</v>
      </c>
      <c r="AU2405" s="217" t="s">
        <v>78</v>
      </c>
      <c r="AY2405" s="19" t="s">
        <v>175</v>
      </c>
      <c r="BE2405" s="218">
        <f>IF(N2405="základní",J2405,0)</f>
        <v>0</v>
      </c>
      <c r="BF2405" s="218">
        <f>IF(N2405="snížená",J2405,0)</f>
        <v>0</v>
      </c>
      <c r="BG2405" s="218">
        <f>IF(N2405="zákl. přenesená",J2405,0)</f>
        <v>0</v>
      </c>
      <c r="BH2405" s="218">
        <f>IF(N2405="sníž. přenesená",J2405,0)</f>
        <v>0</v>
      </c>
      <c r="BI2405" s="218">
        <f>IF(N2405="nulová",J2405,0)</f>
        <v>0</v>
      </c>
      <c r="BJ2405" s="19" t="s">
        <v>76</v>
      </c>
      <c r="BK2405" s="218">
        <f>ROUND(I2405*H2405,2)</f>
        <v>0</v>
      </c>
      <c r="BL2405" s="19" t="s">
        <v>182</v>
      </c>
      <c r="BM2405" s="217" t="s">
        <v>2397</v>
      </c>
    </row>
    <row r="2406" s="13" customFormat="1">
      <c r="A2406" s="13"/>
      <c r="B2406" s="224"/>
      <c r="C2406" s="225"/>
      <c r="D2406" s="226" t="s">
        <v>186</v>
      </c>
      <c r="E2406" s="227" t="s">
        <v>19</v>
      </c>
      <c r="F2406" s="228" t="s">
        <v>2355</v>
      </c>
      <c r="G2406" s="225"/>
      <c r="H2406" s="227" t="s">
        <v>19</v>
      </c>
      <c r="I2406" s="229"/>
      <c r="J2406" s="225"/>
      <c r="K2406" s="225"/>
      <c r="L2406" s="230"/>
      <c r="M2406" s="231"/>
      <c r="N2406" s="232"/>
      <c r="O2406" s="232"/>
      <c r="P2406" s="232"/>
      <c r="Q2406" s="232"/>
      <c r="R2406" s="232"/>
      <c r="S2406" s="232"/>
      <c r="T2406" s="23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34" t="s">
        <v>186</v>
      </c>
      <c r="AU2406" s="234" t="s">
        <v>78</v>
      </c>
      <c r="AV2406" s="13" t="s">
        <v>76</v>
      </c>
      <c r="AW2406" s="13" t="s">
        <v>188</v>
      </c>
      <c r="AX2406" s="13" t="s">
        <v>68</v>
      </c>
      <c r="AY2406" s="234" t="s">
        <v>175</v>
      </c>
    </row>
    <row r="2407" s="13" customFormat="1">
      <c r="A2407" s="13"/>
      <c r="B2407" s="224"/>
      <c r="C2407" s="225"/>
      <c r="D2407" s="226" t="s">
        <v>186</v>
      </c>
      <c r="E2407" s="227" t="s">
        <v>19</v>
      </c>
      <c r="F2407" s="228" t="s">
        <v>2187</v>
      </c>
      <c r="G2407" s="225"/>
      <c r="H2407" s="227" t="s">
        <v>19</v>
      </c>
      <c r="I2407" s="229"/>
      <c r="J2407" s="225"/>
      <c r="K2407" s="225"/>
      <c r="L2407" s="230"/>
      <c r="M2407" s="231"/>
      <c r="N2407" s="232"/>
      <c r="O2407" s="232"/>
      <c r="P2407" s="232"/>
      <c r="Q2407" s="232"/>
      <c r="R2407" s="232"/>
      <c r="S2407" s="232"/>
      <c r="T2407" s="23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34" t="s">
        <v>186</v>
      </c>
      <c r="AU2407" s="234" t="s">
        <v>78</v>
      </c>
      <c r="AV2407" s="13" t="s">
        <v>76</v>
      </c>
      <c r="AW2407" s="13" t="s">
        <v>188</v>
      </c>
      <c r="AX2407" s="13" t="s">
        <v>68</v>
      </c>
      <c r="AY2407" s="234" t="s">
        <v>175</v>
      </c>
    </row>
    <row r="2408" s="13" customFormat="1">
      <c r="A2408" s="13"/>
      <c r="B2408" s="224"/>
      <c r="C2408" s="225"/>
      <c r="D2408" s="226" t="s">
        <v>186</v>
      </c>
      <c r="E2408" s="227" t="s">
        <v>19</v>
      </c>
      <c r="F2408" s="228" t="s">
        <v>189</v>
      </c>
      <c r="G2408" s="225"/>
      <c r="H2408" s="227" t="s">
        <v>19</v>
      </c>
      <c r="I2408" s="229"/>
      <c r="J2408" s="225"/>
      <c r="K2408" s="225"/>
      <c r="L2408" s="230"/>
      <c r="M2408" s="231"/>
      <c r="N2408" s="232"/>
      <c r="O2408" s="232"/>
      <c r="P2408" s="232"/>
      <c r="Q2408" s="232"/>
      <c r="R2408" s="232"/>
      <c r="S2408" s="232"/>
      <c r="T2408" s="23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34" t="s">
        <v>186</v>
      </c>
      <c r="AU2408" s="234" t="s">
        <v>78</v>
      </c>
      <c r="AV2408" s="13" t="s">
        <v>76</v>
      </c>
      <c r="AW2408" s="13" t="s">
        <v>188</v>
      </c>
      <c r="AX2408" s="13" t="s">
        <v>68</v>
      </c>
      <c r="AY2408" s="234" t="s">
        <v>175</v>
      </c>
    </row>
    <row r="2409" s="14" customFormat="1">
      <c r="A2409" s="14"/>
      <c r="B2409" s="235"/>
      <c r="C2409" s="236"/>
      <c r="D2409" s="226" t="s">
        <v>186</v>
      </c>
      <c r="E2409" s="237" t="s">
        <v>19</v>
      </c>
      <c r="F2409" s="238" t="s">
        <v>76</v>
      </c>
      <c r="G2409" s="236"/>
      <c r="H2409" s="239">
        <v>1</v>
      </c>
      <c r="I2409" s="240"/>
      <c r="J2409" s="236"/>
      <c r="K2409" s="236"/>
      <c r="L2409" s="241"/>
      <c r="M2409" s="242"/>
      <c r="N2409" s="243"/>
      <c r="O2409" s="243"/>
      <c r="P2409" s="243"/>
      <c r="Q2409" s="243"/>
      <c r="R2409" s="243"/>
      <c r="S2409" s="243"/>
      <c r="T2409" s="24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45" t="s">
        <v>186</v>
      </c>
      <c r="AU2409" s="245" t="s">
        <v>78</v>
      </c>
      <c r="AV2409" s="14" t="s">
        <v>78</v>
      </c>
      <c r="AW2409" s="14" t="s">
        <v>188</v>
      </c>
      <c r="AX2409" s="14" t="s">
        <v>68</v>
      </c>
      <c r="AY2409" s="245" t="s">
        <v>175</v>
      </c>
    </row>
    <row r="2410" s="15" customFormat="1">
      <c r="A2410" s="15"/>
      <c r="B2410" s="246"/>
      <c r="C2410" s="247"/>
      <c r="D2410" s="226" t="s">
        <v>186</v>
      </c>
      <c r="E2410" s="248" t="s">
        <v>19</v>
      </c>
      <c r="F2410" s="249" t="s">
        <v>191</v>
      </c>
      <c r="G2410" s="247"/>
      <c r="H2410" s="250">
        <v>1</v>
      </c>
      <c r="I2410" s="251"/>
      <c r="J2410" s="247"/>
      <c r="K2410" s="247"/>
      <c r="L2410" s="252"/>
      <c r="M2410" s="253"/>
      <c r="N2410" s="254"/>
      <c r="O2410" s="254"/>
      <c r="P2410" s="254"/>
      <c r="Q2410" s="254"/>
      <c r="R2410" s="254"/>
      <c r="S2410" s="254"/>
      <c r="T2410" s="255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  <c r="AE2410" s="15"/>
      <c r="AT2410" s="256" t="s">
        <v>186</v>
      </c>
      <c r="AU2410" s="256" t="s">
        <v>78</v>
      </c>
      <c r="AV2410" s="15" t="s">
        <v>182</v>
      </c>
      <c r="AW2410" s="15" t="s">
        <v>188</v>
      </c>
      <c r="AX2410" s="15" t="s">
        <v>76</v>
      </c>
      <c r="AY2410" s="256" t="s">
        <v>175</v>
      </c>
    </row>
    <row r="2411" s="2" customFormat="1" ht="37.8" customHeight="1">
      <c r="A2411" s="40"/>
      <c r="B2411" s="41"/>
      <c r="C2411" s="206" t="s">
        <v>2398</v>
      </c>
      <c r="D2411" s="206" t="s">
        <v>177</v>
      </c>
      <c r="E2411" s="207" t="s">
        <v>2399</v>
      </c>
      <c r="F2411" s="208" t="s">
        <v>2400</v>
      </c>
      <c r="G2411" s="209" t="s">
        <v>391</v>
      </c>
      <c r="H2411" s="210">
        <v>1</v>
      </c>
      <c r="I2411" s="211"/>
      <c r="J2411" s="212">
        <f>ROUND(I2411*H2411,2)</f>
        <v>0</v>
      </c>
      <c r="K2411" s="208" t="s">
        <v>19</v>
      </c>
      <c r="L2411" s="46"/>
      <c r="M2411" s="213" t="s">
        <v>19</v>
      </c>
      <c r="N2411" s="214" t="s">
        <v>39</v>
      </c>
      <c r="O2411" s="86"/>
      <c r="P2411" s="215">
        <f>O2411*H2411</f>
        <v>0</v>
      </c>
      <c r="Q2411" s="215">
        <v>0</v>
      </c>
      <c r="R2411" s="215">
        <f>Q2411*H2411</f>
        <v>0</v>
      </c>
      <c r="S2411" s="215">
        <v>0</v>
      </c>
      <c r="T2411" s="216">
        <f>S2411*H2411</f>
        <v>0</v>
      </c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R2411" s="217" t="s">
        <v>182</v>
      </c>
      <c r="AT2411" s="217" t="s">
        <v>177</v>
      </c>
      <c r="AU2411" s="217" t="s">
        <v>78</v>
      </c>
      <c r="AY2411" s="19" t="s">
        <v>175</v>
      </c>
      <c r="BE2411" s="218">
        <f>IF(N2411="základní",J2411,0)</f>
        <v>0</v>
      </c>
      <c r="BF2411" s="218">
        <f>IF(N2411="snížená",J2411,0)</f>
        <v>0</v>
      </c>
      <c r="BG2411" s="218">
        <f>IF(N2411="zákl. přenesená",J2411,0)</f>
        <v>0</v>
      </c>
      <c r="BH2411" s="218">
        <f>IF(N2411="sníž. přenesená",J2411,0)</f>
        <v>0</v>
      </c>
      <c r="BI2411" s="218">
        <f>IF(N2411="nulová",J2411,0)</f>
        <v>0</v>
      </c>
      <c r="BJ2411" s="19" t="s">
        <v>76</v>
      </c>
      <c r="BK2411" s="218">
        <f>ROUND(I2411*H2411,2)</f>
        <v>0</v>
      </c>
      <c r="BL2411" s="19" t="s">
        <v>182</v>
      </c>
      <c r="BM2411" s="217" t="s">
        <v>2401</v>
      </c>
    </row>
    <row r="2412" s="13" customFormat="1">
      <c r="A2412" s="13"/>
      <c r="B2412" s="224"/>
      <c r="C2412" s="225"/>
      <c r="D2412" s="226" t="s">
        <v>186</v>
      </c>
      <c r="E2412" s="227" t="s">
        <v>19</v>
      </c>
      <c r="F2412" s="228" t="s">
        <v>2355</v>
      </c>
      <c r="G2412" s="225"/>
      <c r="H2412" s="227" t="s">
        <v>19</v>
      </c>
      <c r="I2412" s="229"/>
      <c r="J2412" s="225"/>
      <c r="K2412" s="225"/>
      <c r="L2412" s="230"/>
      <c r="M2412" s="231"/>
      <c r="N2412" s="232"/>
      <c r="O2412" s="232"/>
      <c r="P2412" s="232"/>
      <c r="Q2412" s="232"/>
      <c r="R2412" s="232"/>
      <c r="S2412" s="232"/>
      <c r="T2412" s="23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34" t="s">
        <v>186</v>
      </c>
      <c r="AU2412" s="234" t="s">
        <v>78</v>
      </c>
      <c r="AV2412" s="13" t="s">
        <v>76</v>
      </c>
      <c r="AW2412" s="13" t="s">
        <v>188</v>
      </c>
      <c r="AX2412" s="13" t="s">
        <v>68</v>
      </c>
      <c r="AY2412" s="234" t="s">
        <v>175</v>
      </c>
    </row>
    <row r="2413" s="13" customFormat="1">
      <c r="A2413" s="13"/>
      <c r="B2413" s="224"/>
      <c r="C2413" s="225"/>
      <c r="D2413" s="226" t="s">
        <v>186</v>
      </c>
      <c r="E2413" s="227" t="s">
        <v>19</v>
      </c>
      <c r="F2413" s="228" t="s">
        <v>2187</v>
      </c>
      <c r="G2413" s="225"/>
      <c r="H2413" s="227" t="s">
        <v>19</v>
      </c>
      <c r="I2413" s="229"/>
      <c r="J2413" s="225"/>
      <c r="K2413" s="225"/>
      <c r="L2413" s="230"/>
      <c r="M2413" s="231"/>
      <c r="N2413" s="232"/>
      <c r="O2413" s="232"/>
      <c r="P2413" s="232"/>
      <c r="Q2413" s="232"/>
      <c r="R2413" s="232"/>
      <c r="S2413" s="232"/>
      <c r="T2413" s="23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34" t="s">
        <v>186</v>
      </c>
      <c r="AU2413" s="234" t="s">
        <v>78</v>
      </c>
      <c r="AV2413" s="13" t="s">
        <v>76</v>
      </c>
      <c r="AW2413" s="13" t="s">
        <v>188</v>
      </c>
      <c r="AX2413" s="13" t="s">
        <v>68</v>
      </c>
      <c r="AY2413" s="234" t="s">
        <v>175</v>
      </c>
    </row>
    <row r="2414" s="13" customFormat="1">
      <c r="A2414" s="13"/>
      <c r="B2414" s="224"/>
      <c r="C2414" s="225"/>
      <c r="D2414" s="226" t="s">
        <v>186</v>
      </c>
      <c r="E2414" s="227" t="s">
        <v>19</v>
      </c>
      <c r="F2414" s="228" t="s">
        <v>2240</v>
      </c>
      <c r="G2414" s="225"/>
      <c r="H2414" s="227" t="s">
        <v>19</v>
      </c>
      <c r="I2414" s="229"/>
      <c r="J2414" s="225"/>
      <c r="K2414" s="225"/>
      <c r="L2414" s="230"/>
      <c r="M2414" s="231"/>
      <c r="N2414" s="232"/>
      <c r="O2414" s="232"/>
      <c r="P2414" s="232"/>
      <c r="Q2414" s="232"/>
      <c r="R2414" s="232"/>
      <c r="S2414" s="232"/>
      <c r="T2414" s="23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34" t="s">
        <v>186</v>
      </c>
      <c r="AU2414" s="234" t="s">
        <v>78</v>
      </c>
      <c r="AV2414" s="13" t="s">
        <v>76</v>
      </c>
      <c r="AW2414" s="13" t="s">
        <v>188</v>
      </c>
      <c r="AX2414" s="13" t="s">
        <v>68</v>
      </c>
      <c r="AY2414" s="234" t="s">
        <v>175</v>
      </c>
    </row>
    <row r="2415" s="13" customFormat="1">
      <c r="A2415" s="13"/>
      <c r="B2415" s="224"/>
      <c r="C2415" s="225"/>
      <c r="D2415" s="226" t="s">
        <v>186</v>
      </c>
      <c r="E2415" s="227" t="s">
        <v>19</v>
      </c>
      <c r="F2415" s="228" t="s">
        <v>189</v>
      </c>
      <c r="G2415" s="225"/>
      <c r="H2415" s="227" t="s">
        <v>19</v>
      </c>
      <c r="I2415" s="229"/>
      <c r="J2415" s="225"/>
      <c r="K2415" s="225"/>
      <c r="L2415" s="230"/>
      <c r="M2415" s="231"/>
      <c r="N2415" s="232"/>
      <c r="O2415" s="232"/>
      <c r="P2415" s="232"/>
      <c r="Q2415" s="232"/>
      <c r="R2415" s="232"/>
      <c r="S2415" s="232"/>
      <c r="T2415" s="23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34" t="s">
        <v>186</v>
      </c>
      <c r="AU2415" s="234" t="s">
        <v>78</v>
      </c>
      <c r="AV2415" s="13" t="s">
        <v>76</v>
      </c>
      <c r="AW2415" s="13" t="s">
        <v>188</v>
      </c>
      <c r="AX2415" s="13" t="s">
        <v>68</v>
      </c>
      <c r="AY2415" s="234" t="s">
        <v>175</v>
      </c>
    </row>
    <row r="2416" s="14" customFormat="1">
      <c r="A2416" s="14"/>
      <c r="B2416" s="235"/>
      <c r="C2416" s="236"/>
      <c r="D2416" s="226" t="s">
        <v>186</v>
      </c>
      <c r="E2416" s="237" t="s">
        <v>19</v>
      </c>
      <c r="F2416" s="238" t="s">
        <v>76</v>
      </c>
      <c r="G2416" s="236"/>
      <c r="H2416" s="239">
        <v>1</v>
      </c>
      <c r="I2416" s="240"/>
      <c r="J2416" s="236"/>
      <c r="K2416" s="236"/>
      <c r="L2416" s="241"/>
      <c r="M2416" s="242"/>
      <c r="N2416" s="243"/>
      <c r="O2416" s="243"/>
      <c r="P2416" s="243"/>
      <c r="Q2416" s="243"/>
      <c r="R2416" s="243"/>
      <c r="S2416" s="243"/>
      <c r="T2416" s="244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45" t="s">
        <v>186</v>
      </c>
      <c r="AU2416" s="245" t="s">
        <v>78</v>
      </c>
      <c r="AV2416" s="14" t="s">
        <v>78</v>
      </c>
      <c r="AW2416" s="14" t="s">
        <v>188</v>
      </c>
      <c r="AX2416" s="14" t="s">
        <v>68</v>
      </c>
      <c r="AY2416" s="245" t="s">
        <v>175</v>
      </c>
    </row>
    <row r="2417" s="15" customFormat="1">
      <c r="A2417" s="15"/>
      <c r="B2417" s="246"/>
      <c r="C2417" s="247"/>
      <c r="D2417" s="226" t="s">
        <v>186</v>
      </c>
      <c r="E2417" s="248" t="s">
        <v>19</v>
      </c>
      <c r="F2417" s="249" t="s">
        <v>191</v>
      </c>
      <c r="G2417" s="247"/>
      <c r="H2417" s="250">
        <v>1</v>
      </c>
      <c r="I2417" s="251"/>
      <c r="J2417" s="247"/>
      <c r="K2417" s="247"/>
      <c r="L2417" s="252"/>
      <c r="M2417" s="253"/>
      <c r="N2417" s="254"/>
      <c r="O2417" s="254"/>
      <c r="P2417" s="254"/>
      <c r="Q2417" s="254"/>
      <c r="R2417" s="254"/>
      <c r="S2417" s="254"/>
      <c r="T2417" s="255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56" t="s">
        <v>186</v>
      </c>
      <c r="AU2417" s="256" t="s">
        <v>78</v>
      </c>
      <c r="AV2417" s="15" t="s">
        <v>182</v>
      </c>
      <c r="AW2417" s="15" t="s">
        <v>188</v>
      </c>
      <c r="AX2417" s="15" t="s">
        <v>76</v>
      </c>
      <c r="AY2417" s="256" t="s">
        <v>175</v>
      </c>
    </row>
    <row r="2418" s="2" customFormat="1" ht="37.8" customHeight="1">
      <c r="A2418" s="40"/>
      <c r="B2418" s="41"/>
      <c r="C2418" s="206" t="s">
        <v>2402</v>
      </c>
      <c r="D2418" s="206" t="s">
        <v>177</v>
      </c>
      <c r="E2418" s="207" t="s">
        <v>2403</v>
      </c>
      <c r="F2418" s="208" t="s">
        <v>2404</v>
      </c>
      <c r="G2418" s="209" t="s">
        <v>391</v>
      </c>
      <c r="H2418" s="210">
        <v>1</v>
      </c>
      <c r="I2418" s="211"/>
      <c r="J2418" s="212">
        <f>ROUND(I2418*H2418,2)</f>
        <v>0</v>
      </c>
      <c r="K2418" s="208" t="s">
        <v>19</v>
      </c>
      <c r="L2418" s="46"/>
      <c r="M2418" s="213" t="s">
        <v>19</v>
      </c>
      <c r="N2418" s="214" t="s">
        <v>39</v>
      </c>
      <c r="O2418" s="86"/>
      <c r="P2418" s="215">
        <f>O2418*H2418</f>
        <v>0</v>
      </c>
      <c r="Q2418" s="215">
        <v>0</v>
      </c>
      <c r="R2418" s="215">
        <f>Q2418*H2418</f>
        <v>0</v>
      </c>
      <c r="S2418" s="215">
        <v>0</v>
      </c>
      <c r="T2418" s="216">
        <f>S2418*H2418</f>
        <v>0</v>
      </c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R2418" s="217" t="s">
        <v>182</v>
      </c>
      <c r="AT2418" s="217" t="s">
        <v>177</v>
      </c>
      <c r="AU2418" s="217" t="s">
        <v>78</v>
      </c>
      <c r="AY2418" s="19" t="s">
        <v>175</v>
      </c>
      <c r="BE2418" s="218">
        <f>IF(N2418="základní",J2418,0)</f>
        <v>0</v>
      </c>
      <c r="BF2418" s="218">
        <f>IF(N2418="snížená",J2418,0)</f>
        <v>0</v>
      </c>
      <c r="BG2418" s="218">
        <f>IF(N2418="zákl. přenesená",J2418,0)</f>
        <v>0</v>
      </c>
      <c r="BH2418" s="218">
        <f>IF(N2418="sníž. přenesená",J2418,0)</f>
        <v>0</v>
      </c>
      <c r="BI2418" s="218">
        <f>IF(N2418="nulová",J2418,0)</f>
        <v>0</v>
      </c>
      <c r="BJ2418" s="19" t="s">
        <v>76</v>
      </c>
      <c r="BK2418" s="218">
        <f>ROUND(I2418*H2418,2)</f>
        <v>0</v>
      </c>
      <c r="BL2418" s="19" t="s">
        <v>182</v>
      </c>
      <c r="BM2418" s="217" t="s">
        <v>2405</v>
      </c>
    </row>
    <row r="2419" s="13" customFormat="1">
      <c r="A2419" s="13"/>
      <c r="B2419" s="224"/>
      <c r="C2419" s="225"/>
      <c r="D2419" s="226" t="s">
        <v>186</v>
      </c>
      <c r="E2419" s="227" t="s">
        <v>19</v>
      </c>
      <c r="F2419" s="228" t="s">
        <v>2355</v>
      </c>
      <c r="G2419" s="225"/>
      <c r="H2419" s="227" t="s">
        <v>19</v>
      </c>
      <c r="I2419" s="229"/>
      <c r="J2419" s="225"/>
      <c r="K2419" s="225"/>
      <c r="L2419" s="230"/>
      <c r="M2419" s="231"/>
      <c r="N2419" s="232"/>
      <c r="O2419" s="232"/>
      <c r="P2419" s="232"/>
      <c r="Q2419" s="232"/>
      <c r="R2419" s="232"/>
      <c r="S2419" s="232"/>
      <c r="T2419" s="23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34" t="s">
        <v>186</v>
      </c>
      <c r="AU2419" s="234" t="s">
        <v>78</v>
      </c>
      <c r="AV2419" s="13" t="s">
        <v>76</v>
      </c>
      <c r="AW2419" s="13" t="s">
        <v>188</v>
      </c>
      <c r="AX2419" s="13" t="s">
        <v>68</v>
      </c>
      <c r="AY2419" s="234" t="s">
        <v>175</v>
      </c>
    </row>
    <row r="2420" s="13" customFormat="1">
      <c r="A2420" s="13"/>
      <c r="B2420" s="224"/>
      <c r="C2420" s="225"/>
      <c r="D2420" s="226" t="s">
        <v>186</v>
      </c>
      <c r="E2420" s="227" t="s">
        <v>19</v>
      </c>
      <c r="F2420" s="228" t="s">
        <v>2187</v>
      </c>
      <c r="G2420" s="225"/>
      <c r="H2420" s="227" t="s">
        <v>19</v>
      </c>
      <c r="I2420" s="229"/>
      <c r="J2420" s="225"/>
      <c r="K2420" s="225"/>
      <c r="L2420" s="230"/>
      <c r="M2420" s="231"/>
      <c r="N2420" s="232"/>
      <c r="O2420" s="232"/>
      <c r="P2420" s="232"/>
      <c r="Q2420" s="232"/>
      <c r="R2420" s="232"/>
      <c r="S2420" s="232"/>
      <c r="T2420" s="23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34" t="s">
        <v>186</v>
      </c>
      <c r="AU2420" s="234" t="s">
        <v>78</v>
      </c>
      <c r="AV2420" s="13" t="s">
        <v>76</v>
      </c>
      <c r="AW2420" s="13" t="s">
        <v>188</v>
      </c>
      <c r="AX2420" s="13" t="s">
        <v>68</v>
      </c>
      <c r="AY2420" s="234" t="s">
        <v>175</v>
      </c>
    </row>
    <row r="2421" s="13" customFormat="1">
      <c r="A2421" s="13"/>
      <c r="B2421" s="224"/>
      <c r="C2421" s="225"/>
      <c r="D2421" s="226" t="s">
        <v>186</v>
      </c>
      <c r="E2421" s="227" t="s">
        <v>19</v>
      </c>
      <c r="F2421" s="228" t="s">
        <v>189</v>
      </c>
      <c r="G2421" s="225"/>
      <c r="H2421" s="227" t="s">
        <v>19</v>
      </c>
      <c r="I2421" s="229"/>
      <c r="J2421" s="225"/>
      <c r="K2421" s="225"/>
      <c r="L2421" s="230"/>
      <c r="M2421" s="231"/>
      <c r="N2421" s="232"/>
      <c r="O2421" s="232"/>
      <c r="P2421" s="232"/>
      <c r="Q2421" s="232"/>
      <c r="R2421" s="232"/>
      <c r="S2421" s="232"/>
      <c r="T2421" s="23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34" t="s">
        <v>186</v>
      </c>
      <c r="AU2421" s="234" t="s">
        <v>78</v>
      </c>
      <c r="AV2421" s="13" t="s">
        <v>76</v>
      </c>
      <c r="AW2421" s="13" t="s">
        <v>188</v>
      </c>
      <c r="AX2421" s="13" t="s">
        <v>68</v>
      </c>
      <c r="AY2421" s="234" t="s">
        <v>175</v>
      </c>
    </row>
    <row r="2422" s="14" customFormat="1">
      <c r="A2422" s="14"/>
      <c r="B2422" s="235"/>
      <c r="C2422" s="236"/>
      <c r="D2422" s="226" t="s">
        <v>186</v>
      </c>
      <c r="E2422" s="237" t="s">
        <v>19</v>
      </c>
      <c r="F2422" s="238" t="s">
        <v>76</v>
      </c>
      <c r="G2422" s="236"/>
      <c r="H2422" s="239">
        <v>1</v>
      </c>
      <c r="I2422" s="240"/>
      <c r="J2422" s="236"/>
      <c r="K2422" s="236"/>
      <c r="L2422" s="241"/>
      <c r="M2422" s="242"/>
      <c r="N2422" s="243"/>
      <c r="O2422" s="243"/>
      <c r="P2422" s="243"/>
      <c r="Q2422" s="243"/>
      <c r="R2422" s="243"/>
      <c r="S2422" s="243"/>
      <c r="T2422" s="244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45" t="s">
        <v>186</v>
      </c>
      <c r="AU2422" s="245" t="s">
        <v>78</v>
      </c>
      <c r="AV2422" s="14" t="s">
        <v>78</v>
      </c>
      <c r="AW2422" s="14" t="s">
        <v>188</v>
      </c>
      <c r="AX2422" s="14" t="s">
        <v>68</v>
      </c>
      <c r="AY2422" s="245" t="s">
        <v>175</v>
      </c>
    </row>
    <row r="2423" s="15" customFormat="1">
      <c r="A2423" s="15"/>
      <c r="B2423" s="246"/>
      <c r="C2423" s="247"/>
      <c r="D2423" s="226" t="s">
        <v>186</v>
      </c>
      <c r="E2423" s="248" t="s">
        <v>19</v>
      </c>
      <c r="F2423" s="249" t="s">
        <v>191</v>
      </c>
      <c r="G2423" s="247"/>
      <c r="H2423" s="250">
        <v>1</v>
      </c>
      <c r="I2423" s="251"/>
      <c r="J2423" s="247"/>
      <c r="K2423" s="247"/>
      <c r="L2423" s="252"/>
      <c r="M2423" s="253"/>
      <c r="N2423" s="254"/>
      <c r="O2423" s="254"/>
      <c r="P2423" s="254"/>
      <c r="Q2423" s="254"/>
      <c r="R2423" s="254"/>
      <c r="S2423" s="254"/>
      <c r="T2423" s="255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/>
      <c r="AT2423" s="256" t="s">
        <v>186</v>
      </c>
      <c r="AU2423" s="256" t="s">
        <v>78</v>
      </c>
      <c r="AV2423" s="15" t="s">
        <v>182</v>
      </c>
      <c r="AW2423" s="15" t="s">
        <v>188</v>
      </c>
      <c r="AX2423" s="15" t="s">
        <v>76</v>
      </c>
      <c r="AY2423" s="256" t="s">
        <v>175</v>
      </c>
    </row>
    <row r="2424" s="2" customFormat="1" ht="24.15" customHeight="1">
      <c r="A2424" s="40"/>
      <c r="B2424" s="41"/>
      <c r="C2424" s="206" t="s">
        <v>2406</v>
      </c>
      <c r="D2424" s="206" t="s">
        <v>177</v>
      </c>
      <c r="E2424" s="207" t="s">
        <v>2407</v>
      </c>
      <c r="F2424" s="208" t="s">
        <v>2408</v>
      </c>
      <c r="G2424" s="209" t="s">
        <v>391</v>
      </c>
      <c r="H2424" s="210">
        <v>1</v>
      </c>
      <c r="I2424" s="211"/>
      <c r="J2424" s="212">
        <f>ROUND(I2424*H2424,2)</f>
        <v>0</v>
      </c>
      <c r="K2424" s="208" t="s">
        <v>19</v>
      </c>
      <c r="L2424" s="46"/>
      <c r="M2424" s="213" t="s">
        <v>19</v>
      </c>
      <c r="N2424" s="214" t="s">
        <v>39</v>
      </c>
      <c r="O2424" s="86"/>
      <c r="P2424" s="215">
        <f>O2424*H2424</f>
        <v>0</v>
      </c>
      <c r="Q2424" s="215">
        <v>0</v>
      </c>
      <c r="R2424" s="215">
        <f>Q2424*H2424</f>
        <v>0</v>
      </c>
      <c r="S2424" s="215">
        <v>0</v>
      </c>
      <c r="T2424" s="216">
        <f>S2424*H2424</f>
        <v>0</v>
      </c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R2424" s="217" t="s">
        <v>182</v>
      </c>
      <c r="AT2424" s="217" t="s">
        <v>177</v>
      </c>
      <c r="AU2424" s="217" t="s">
        <v>78</v>
      </c>
      <c r="AY2424" s="19" t="s">
        <v>175</v>
      </c>
      <c r="BE2424" s="218">
        <f>IF(N2424="základní",J2424,0)</f>
        <v>0</v>
      </c>
      <c r="BF2424" s="218">
        <f>IF(N2424="snížená",J2424,0)</f>
        <v>0</v>
      </c>
      <c r="BG2424" s="218">
        <f>IF(N2424="zákl. přenesená",J2424,0)</f>
        <v>0</v>
      </c>
      <c r="BH2424" s="218">
        <f>IF(N2424="sníž. přenesená",J2424,0)</f>
        <v>0</v>
      </c>
      <c r="BI2424" s="218">
        <f>IF(N2424="nulová",J2424,0)</f>
        <v>0</v>
      </c>
      <c r="BJ2424" s="19" t="s">
        <v>76</v>
      </c>
      <c r="BK2424" s="218">
        <f>ROUND(I2424*H2424,2)</f>
        <v>0</v>
      </c>
      <c r="BL2424" s="19" t="s">
        <v>182</v>
      </c>
      <c r="BM2424" s="217" t="s">
        <v>2409</v>
      </c>
    </row>
    <row r="2425" s="13" customFormat="1">
      <c r="A2425" s="13"/>
      <c r="B2425" s="224"/>
      <c r="C2425" s="225"/>
      <c r="D2425" s="226" t="s">
        <v>186</v>
      </c>
      <c r="E2425" s="227" t="s">
        <v>19</v>
      </c>
      <c r="F2425" s="228" t="s">
        <v>2355</v>
      </c>
      <c r="G2425" s="225"/>
      <c r="H2425" s="227" t="s">
        <v>19</v>
      </c>
      <c r="I2425" s="229"/>
      <c r="J2425" s="225"/>
      <c r="K2425" s="225"/>
      <c r="L2425" s="230"/>
      <c r="M2425" s="231"/>
      <c r="N2425" s="232"/>
      <c r="O2425" s="232"/>
      <c r="P2425" s="232"/>
      <c r="Q2425" s="232"/>
      <c r="R2425" s="232"/>
      <c r="S2425" s="232"/>
      <c r="T2425" s="23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34" t="s">
        <v>186</v>
      </c>
      <c r="AU2425" s="234" t="s">
        <v>78</v>
      </c>
      <c r="AV2425" s="13" t="s">
        <v>76</v>
      </c>
      <c r="AW2425" s="13" t="s">
        <v>188</v>
      </c>
      <c r="AX2425" s="13" t="s">
        <v>68</v>
      </c>
      <c r="AY2425" s="234" t="s">
        <v>175</v>
      </c>
    </row>
    <row r="2426" s="13" customFormat="1">
      <c r="A2426" s="13"/>
      <c r="B2426" s="224"/>
      <c r="C2426" s="225"/>
      <c r="D2426" s="226" t="s">
        <v>186</v>
      </c>
      <c r="E2426" s="227" t="s">
        <v>19</v>
      </c>
      <c r="F2426" s="228" t="s">
        <v>2187</v>
      </c>
      <c r="G2426" s="225"/>
      <c r="H2426" s="227" t="s">
        <v>19</v>
      </c>
      <c r="I2426" s="229"/>
      <c r="J2426" s="225"/>
      <c r="K2426" s="225"/>
      <c r="L2426" s="230"/>
      <c r="M2426" s="231"/>
      <c r="N2426" s="232"/>
      <c r="O2426" s="232"/>
      <c r="P2426" s="232"/>
      <c r="Q2426" s="232"/>
      <c r="R2426" s="232"/>
      <c r="S2426" s="232"/>
      <c r="T2426" s="23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34" t="s">
        <v>186</v>
      </c>
      <c r="AU2426" s="234" t="s">
        <v>78</v>
      </c>
      <c r="AV2426" s="13" t="s">
        <v>76</v>
      </c>
      <c r="AW2426" s="13" t="s">
        <v>188</v>
      </c>
      <c r="AX2426" s="13" t="s">
        <v>68</v>
      </c>
      <c r="AY2426" s="234" t="s">
        <v>175</v>
      </c>
    </row>
    <row r="2427" s="13" customFormat="1">
      <c r="A2427" s="13"/>
      <c r="B2427" s="224"/>
      <c r="C2427" s="225"/>
      <c r="D2427" s="226" t="s">
        <v>186</v>
      </c>
      <c r="E2427" s="227" t="s">
        <v>19</v>
      </c>
      <c r="F2427" s="228" t="s">
        <v>189</v>
      </c>
      <c r="G2427" s="225"/>
      <c r="H2427" s="227" t="s">
        <v>19</v>
      </c>
      <c r="I2427" s="229"/>
      <c r="J2427" s="225"/>
      <c r="K2427" s="225"/>
      <c r="L2427" s="230"/>
      <c r="M2427" s="231"/>
      <c r="N2427" s="232"/>
      <c r="O2427" s="232"/>
      <c r="P2427" s="232"/>
      <c r="Q2427" s="232"/>
      <c r="R2427" s="232"/>
      <c r="S2427" s="232"/>
      <c r="T2427" s="23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34" t="s">
        <v>186</v>
      </c>
      <c r="AU2427" s="234" t="s">
        <v>78</v>
      </c>
      <c r="AV2427" s="13" t="s">
        <v>76</v>
      </c>
      <c r="AW2427" s="13" t="s">
        <v>188</v>
      </c>
      <c r="AX2427" s="13" t="s">
        <v>68</v>
      </c>
      <c r="AY2427" s="234" t="s">
        <v>175</v>
      </c>
    </row>
    <row r="2428" s="14" customFormat="1">
      <c r="A2428" s="14"/>
      <c r="B2428" s="235"/>
      <c r="C2428" s="236"/>
      <c r="D2428" s="226" t="s">
        <v>186</v>
      </c>
      <c r="E2428" s="237" t="s">
        <v>19</v>
      </c>
      <c r="F2428" s="238" t="s">
        <v>76</v>
      </c>
      <c r="G2428" s="236"/>
      <c r="H2428" s="239">
        <v>1</v>
      </c>
      <c r="I2428" s="240"/>
      <c r="J2428" s="236"/>
      <c r="K2428" s="236"/>
      <c r="L2428" s="241"/>
      <c r="M2428" s="242"/>
      <c r="N2428" s="243"/>
      <c r="O2428" s="243"/>
      <c r="P2428" s="243"/>
      <c r="Q2428" s="243"/>
      <c r="R2428" s="243"/>
      <c r="S2428" s="243"/>
      <c r="T2428" s="24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45" t="s">
        <v>186</v>
      </c>
      <c r="AU2428" s="245" t="s">
        <v>78</v>
      </c>
      <c r="AV2428" s="14" t="s">
        <v>78</v>
      </c>
      <c r="AW2428" s="14" t="s">
        <v>188</v>
      </c>
      <c r="AX2428" s="14" t="s">
        <v>68</v>
      </c>
      <c r="AY2428" s="245" t="s">
        <v>175</v>
      </c>
    </row>
    <row r="2429" s="15" customFormat="1">
      <c r="A2429" s="15"/>
      <c r="B2429" s="246"/>
      <c r="C2429" s="247"/>
      <c r="D2429" s="226" t="s">
        <v>186</v>
      </c>
      <c r="E2429" s="248" t="s">
        <v>19</v>
      </c>
      <c r="F2429" s="249" t="s">
        <v>191</v>
      </c>
      <c r="G2429" s="247"/>
      <c r="H2429" s="250">
        <v>1</v>
      </c>
      <c r="I2429" s="251"/>
      <c r="J2429" s="247"/>
      <c r="K2429" s="247"/>
      <c r="L2429" s="252"/>
      <c r="M2429" s="253"/>
      <c r="N2429" s="254"/>
      <c r="O2429" s="254"/>
      <c r="P2429" s="254"/>
      <c r="Q2429" s="254"/>
      <c r="R2429" s="254"/>
      <c r="S2429" s="254"/>
      <c r="T2429" s="255"/>
      <c r="U2429" s="15"/>
      <c r="V2429" s="15"/>
      <c r="W2429" s="15"/>
      <c r="X2429" s="15"/>
      <c r="Y2429" s="15"/>
      <c r="Z2429" s="15"/>
      <c r="AA2429" s="15"/>
      <c r="AB2429" s="15"/>
      <c r="AC2429" s="15"/>
      <c r="AD2429" s="15"/>
      <c r="AE2429" s="15"/>
      <c r="AT2429" s="256" t="s">
        <v>186</v>
      </c>
      <c r="AU2429" s="256" t="s">
        <v>78</v>
      </c>
      <c r="AV2429" s="15" t="s">
        <v>182</v>
      </c>
      <c r="AW2429" s="15" t="s">
        <v>188</v>
      </c>
      <c r="AX2429" s="15" t="s">
        <v>76</v>
      </c>
      <c r="AY2429" s="256" t="s">
        <v>175</v>
      </c>
    </row>
    <row r="2430" s="2" customFormat="1" ht="24.15" customHeight="1">
      <c r="A2430" s="40"/>
      <c r="B2430" s="41"/>
      <c r="C2430" s="206" t="s">
        <v>2410</v>
      </c>
      <c r="D2430" s="206" t="s">
        <v>177</v>
      </c>
      <c r="E2430" s="207" t="s">
        <v>2411</v>
      </c>
      <c r="F2430" s="208" t="s">
        <v>2412</v>
      </c>
      <c r="G2430" s="209" t="s">
        <v>391</v>
      </c>
      <c r="H2430" s="210">
        <v>3</v>
      </c>
      <c r="I2430" s="211"/>
      <c r="J2430" s="212">
        <f>ROUND(I2430*H2430,2)</f>
        <v>0</v>
      </c>
      <c r="K2430" s="208" t="s">
        <v>19</v>
      </c>
      <c r="L2430" s="46"/>
      <c r="M2430" s="213" t="s">
        <v>19</v>
      </c>
      <c r="N2430" s="214" t="s">
        <v>39</v>
      </c>
      <c r="O2430" s="86"/>
      <c r="P2430" s="215">
        <f>O2430*H2430</f>
        <v>0</v>
      </c>
      <c r="Q2430" s="215">
        <v>0</v>
      </c>
      <c r="R2430" s="215">
        <f>Q2430*H2430</f>
        <v>0</v>
      </c>
      <c r="S2430" s="215">
        <v>0</v>
      </c>
      <c r="T2430" s="216">
        <f>S2430*H2430</f>
        <v>0</v>
      </c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R2430" s="217" t="s">
        <v>182</v>
      </c>
      <c r="AT2430" s="217" t="s">
        <v>177</v>
      </c>
      <c r="AU2430" s="217" t="s">
        <v>78</v>
      </c>
      <c r="AY2430" s="19" t="s">
        <v>175</v>
      </c>
      <c r="BE2430" s="218">
        <f>IF(N2430="základní",J2430,0)</f>
        <v>0</v>
      </c>
      <c r="BF2430" s="218">
        <f>IF(N2430="snížená",J2430,0)</f>
        <v>0</v>
      </c>
      <c r="BG2430" s="218">
        <f>IF(N2430="zákl. přenesená",J2430,0)</f>
        <v>0</v>
      </c>
      <c r="BH2430" s="218">
        <f>IF(N2430="sníž. přenesená",J2430,0)</f>
        <v>0</v>
      </c>
      <c r="BI2430" s="218">
        <f>IF(N2430="nulová",J2430,0)</f>
        <v>0</v>
      </c>
      <c r="BJ2430" s="19" t="s">
        <v>76</v>
      </c>
      <c r="BK2430" s="218">
        <f>ROUND(I2430*H2430,2)</f>
        <v>0</v>
      </c>
      <c r="BL2430" s="19" t="s">
        <v>182</v>
      </c>
      <c r="BM2430" s="217" t="s">
        <v>2413</v>
      </c>
    </row>
    <row r="2431" s="13" customFormat="1">
      <c r="A2431" s="13"/>
      <c r="B2431" s="224"/>
      <c r="C2431" s="225"/>
      <c r="D2431" s="226" t="s">
        <v>186</v>
      </c>
      <c r="E2431" s="227" t="s">
        <v>19</v>
      </c>
      <c r="F2431" s="228" t="s">
        <v>2355</v>
      </c>
      <c r="G2431" s="225"/>
      <c r="H2431" s="227" t="s">
        <v>19</v>
      </c>
      <c r="I2431" s="229"/>
      <c r="J2431" s="225"/>
      <c r="K2431" s="225"/>
      <c r="L2431" s="230"/>
      <c r="M2431" s="231"/>
      <c r="N2431" s="232"/>
      <c r="O2431" s="232"/>
      <c r="P2431" s="232"/>
      <c r="Q2431" s="232"/>
      <c r="R2431" s="232"/>
      <c r="S2431" s="232"/>
      <c r="T2431" s="23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34" t="s">
        <v>186</v>
      </c>
      <c r="AU2431" s="234" t="s">
        <v>78</v>
      </c>
      <c r="AV2431" s="13" t="s">
        <v>76</v>
      </c>
      <c r="AW2431" s="13" t="s">
        <v>188</v>
      </c>
      <c r="AX2431" s="13" t="s">
        <v>68</v>
      </c>
      <c r="AY2431" s="234" t="s">
        <v>175</v>
      </c>
    </row>
    <row r="2432" s="13" customFormat="1">
      <c r="A2432" s="13"/>
      <c r="B2432" s="224"/>
      <c r="C2432" s="225"/>
      <c r="D2432" s="226" t="s">
        <v>186</v>
      </c>
      <c r="E2432" s="227" t="s">
        <v>19</v>
      </c>
      <c r="F2432" s="228" t="s">
        <v>2187</v>
      </c>
      <c r="G2432" s="225"/>
      <c r="H2432" s="227" t="s">
        <v>19</v>
      </c>
      <c r="I2432" s="229"/>
      <c r="J2432" s="225"/>
      <c r="K2432" s="225"/>
      <c r="L2432" s="230"/>
      <c r="M2432" s="231"/>
      <c r="N2432" s="232"/>
      <c r="O2432" s="232"/>
      <c r="P2432" s="232"/>
      <c r="Q2432" s="232"/>
      <c r="R2432" s="232"/>
      <c r="S2432" s="232"/>
      <c r="T2432" s="23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34" t="s">
        <v>186</v>
      </c>
      <c r="AU2432" s="234" t="s">
        <v>78</v>
      </c>
      <c r="AV2432" s="13" t="s">
        <v>76</v>
      </c>
      <c r="AW2432" s="13" t="s">
        <v>188</v>
      </c>
      <c r="AX2432" s="13" t="s">
        <v>68</v>
      </c>
      <c r="AY2432" s="234" t="s">
        <v>175</v>
      </c>
    </row>
    <row r="2433" s="13" customFormat="1">
      <c r="A2433" s="13"/>
      <c r="B2433" s="224"/>
      <c r="C2433" s="225"/>
      <c r="D2433" s="226" t="s">
        <v>186</v>
      </c>
      <c r="E2433" s="227" t="s">
        <v>19</v>
      </c>
      <c r="F2433" s="228" t="s">
        <v>189</v>
      </c>
      <c r="G2433" s="225"/>
      <c r="H2433" s="227" t="s">
        <v>19</v>
      </c>
      <c r="I2433" s="229"/>
      <c r="J2433" s="225"/>
      <c r="K2433" s="225"/>
      <c r="L2433" s="230"/>
      <c r="M2433" s="231"/>
      <c r="N2433" s="232"/>
      <c r="O2433" s="232"/>
      <c r="P2433" s="232"/>
      <c r="Q2433" s="232"/>
      <c r="R2433" s="232"/>
      <c r="S2433" s="232"/>
      <c r="T2433" s="23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34" t="s">
        <v>186</v>
      </c>
      <c r="AU2433" s="234" t="s">
        <v>78</v>
      </c>
      <c r="AV2433" s="13" t="s">
        <v>76</v>
      </c>
      <c r="AW2433" s="13" t="s">
        <v>188</v>
      </c>
      <c r="AX2433" s="13" t="s">
        <v>68</v>
      </c>
      <c r="AY2433" s="234" t="s">
        <v>175</v>
      </c>
    </row>
    <row r="2434" s="14" customFormat="1">
      <c r="A2434" s="14"/>
      <c r="B2434" s="235"/>
      <c r="C2434" s="236"/>
      <c r="D2434" s="226" t="s">
        <v>186</v>
      </c>
      <c r="E2434" s="237" t="s">
        <v>19</v>
      </c>
      <c r="F2434" s="238" t="s">
        <v>200</v>
      </c>
      <c r="G2434" s="236"/>
      <c r="H2434" s="239">
        <v>3</v>
      </c>
      <c r="I2434" s="240"/>
      <c r="J2434" s="236"/>
      <c r="K2434" s="236"/>
      <c r="L2434" s="241"/>
      <c r="M2434" s="242"/>
      <c r="N2434" s="243"/>
      <c r="O2434" s="243"/>
      <c r="P2434" s="243"/>
      <c r="Q2434" s="243"/>
      <c r="R2434" s="243"/>
      <c r="S2434" s="243"/>
      <c r="T2434" s="24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45" t="s">
        <v>186</v>
      </c>
      <c r="AU2434" s="245" t="s">
        <v>78</v>
      </c>
      <c r="AV2434" s="14" t="s">
        <v>78</v>
      </c>
      <c r="AW2434" s="14" t="s">
        <v>188</v>
      </c>
      <c r="AX2434" s="14" t="s">
        <v>68</v>
      </c>
      <c r="AY2434" s="245" t="s">
        <v>175</v>
      </c>
    </row>
    <row r="2435" s="15" customFormat="1">
      <c r="A2435" s="15"/>
      <c r="B2435" s="246"/>
      <c r="C2435" s="247"/>
      <c r="D2435" s="226" t="s">
        <v>186</v>
      </c>
      <c r="E2435" s="248" t="s">
        <v>19</v>
      </c>
      <c r="F2435" s="249" t="s">
        <v>191</v>
      </c>
      <c r="G2435" s="247"/>
      <c r="H2435" s="250">
        <v>3</v>
      </c>
      <c r="I2435" s="251"/>
      <c r="J2435" s="247"/>
      <c r="K2435" s="247"/>
      <c r="L2435" s="252"/>
      <c r="M2435" s="253"/>
      <c r="N2435" s="254"/>
      <c r="O2435" s="254"/>
      <c r="P2435" s="254"/>
      <c r="Q2435" s="254"/>
      <c r="R2435" s="254"/>
      <c r="S2435" s="254"/>
      <c r="T2435" s="255"/>
      <c r="U2435" s="15"/>
      <c r="V2435" s="15"/>
      <c r="W2435" s="15"/>
      <c r="X2435" s="15"/>
      <c r="Y2435" s="15"/>
      <c r="Z2435" s="15"/>
      <c r="AA2435" s="15"/>
      <c r="AB2435" s="15"/>
      <c r="AC2435" s="15"/>
      <c r="AD2435" s="15"/>
      <c r="AE2435" s="15"/>
      <c r="AT2435" s="256" t="s">
        <v>186</v>
      </c>
      <c r="AU2435" s="256" t="s">
        <v>78</v>
      </c>
      <c r="AV2435" s="15" t="s">
        <v>182</v>
      </c>
      <c r="AW2435" s="15" t="s">
        <v>188</v>
      </c>
      <c r="AX2435" s="15" t="s">
        <v>76</v>
      </c>
      <c r="AY2435" s="256" t="s">
        <v>175</v>
      </c>
    </row>
    <row r="2436" s="2" customFormat="1" ht="24.15" customHeight="1">
      <c r="A2436" s="40"/>
      <c r="B2436" s="41"/>
      <c r="C2436" s="206" t="s">
        <v>2414</v>
      </c>
      <c r="D2436" s="206" t="s">
        <v>177</v>
      </c>
      <c r="E2436" s="207" t="s">
        <v>2415</v>
      </c>
      <c r="F2436" s="208" t="s">
        <v>2416</v>
      </c>
      <c r="G2436" s="209" t="s">
        <v>391</v>
      </c>
      <c r="H2436" s="210">
        <v>1</v>
      </c>
      <c r="I2436" s="211"/>
      <c r="J2436" s="212">
        <f>ROUND(I2436*H2436,2)</f>
        <v>0</v>
      </c>
      <c r="K2436" s="208" t="s">
        <v>19</v>
      </c>
      <c r="L2436" s="46"/>
      <c r="M2436" s="213" t="s">
        <v>19</v>
      </c>
      <c r="N2436" s="214" t="s">
        <v>39</v>
      </c>
      <c r="O2436" s="86"/>
      <c r="P2436" s="215">
        <f>O2436*H2436</f>
        <v>0</v>
      </c>
      <c r="Q2436" s="215">
        <v>0</v>
      </c>
      <c r="R2436" s="215">
        <f>Q2436*H2436</f>
        <v>0</v>
      </c>
      <c r="S2436" s="215">
        <v>0</v>
      </c>
      <c r="T2436" s="216">
        <f>S2436*H2436</f>
        <v>0</v>
      </c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R2436" s="217" t="s">
        <v>182</v>
      </c>
      <c r="AT2436" s="217" t="s">
        <v>177</v>
      </c>
      <c r="AU2436" s="217" t="s">
        <v>78</v>
      </c>
      <c r="AY2436" s="19" t="s">
        <v>175</v>
      </c>
      <c r="BE2436" s="218">
        <f>IF(N2436="základní",J2436,0)</f>
        <v>0</v>
      </c>
      <c r="BF2436" s="218">
        <f>IF(N2436="snížená",J2436,0)</f>
        <v>0</v>
      </c>
      <c r="BG2436" s="218">
        <f>IF(N2436="zákl. přenesená",J2436,0)</f>
        <v>0</v>
      </c>
      <c r="BH2436" s="218">
        <f>IF(N2436="sníž. přenesená",J2436,0)</f>
        <v>0</v>
      </c>
      <c r="BI2436" s="218">
        <f>IF(N2436="nulová",J2436,0)</f>
        <v>0</v>
      </c>
      <c r="BJ2436" s="19" t="s">
        <v>76</v>
      </c>
      <c r="BK2436" s="218">
        <f>ROUND(I2436*H2436,2)</f>
        <v>0</v>
      </c>
      <c r="BL2436" s="19" t="s">
        <v>182</v>
      </c>
      <c r="BM2436" s="217" t="s">
        <v>2417</v>
      </c>
    </row>
    <row r="2437" s="13" customFormat="1">
      <c r="A2437" s="13"/>
      <c r="B2437" s="224"/>
      <c r="C2437" s="225"/>
      <c r="D2437" s="226" t="s">
        <v>186</v>
      </c>
      <c r="E2437" s="227" t="s">
        <v>19</v>
      </c>
      <c r="F2437" s="228" t="s">
        <v>2355</v>
      </c>
      <c r="G2437" s="225"/>
      <c r="H2437" s="227" t="s">
        <v>19</v>
      </c>
      <c r="I2437" s="229"/>
      <c r="J2437" s="225"/>
      <c r="K2437" s="225"/>
      <c r="L2437" s="230"/>
      <c r="M2437" s="231"/>
      <c r="N2437" s="232"/>
      <c r="O2437" s="232"/>
      <c r="P2437" s="232"/>
      <c r="Q2437" s="232"/>
      <c r="R2437" s="232"/>
      <c r="S2437" s="232"/>
      <c r="T2437" s="23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34" t="s">
        <v>186</v>
      </c>
      <c r="AU2437" s="234" t="s">
        <v>78</v>
      </c>
      <c r="AV2437" s="13" t="s">
        <v>76</v>
      </c>
      <c r="AW2437" s="13" t="s">
        <v>188</v>
      </c>
      <c r="AX2437" s="13" t="s">
        <v>68</v>
      </c>
      <c r="AY2437" s="234" t="s">
        <v>175</v>
      </c>
    </row>
    <row r="2438" s="13" customFormat="1">
      <c r="A2438" s="13"/>
      <c r="B2438" s="224"/>
      <c r="C2438" s="225"/>
      <c r="D2438" s="226" t="s">
        <v>186</v>
      </c>
      <c r="E2438" s="227" t="s">
        <v>19</v>
      </c>
      <c r="F2438" s="228" t="s">
        <v>2187</v>
      </c>
      <c r="G2438" s="225"/>
      <c r="H2438" s="227" t="s">
        <v>19</v>
      </c>
      <c r="I2438" s="229"/>
      <c r="J2438" s="225"/>
      <c r="K2438" s="225"/>
      <c r="L2438" s="230"/>
      <c r="M2438" s="231"/>
      <c r="N2438" s="232"/>
      <c r="O2438" s="232"/>
      <c r="P2438" s="232"/>
      <c r="Q2438" s="232"/>
      <c r="R2438" s="232"/>
      <c r="S2438" s="232"/>
      <c r="T2438" s="23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34" t="s">
        <v>186</v>
      </c>
      <c r="AU2438" s="234" t="s">
        <v>78</v>
      </c>
      <c r="AV2438" s="13" t="s">
        <v>76</v>
      </c>
      <c r="AW2438" s="13" t="s">
        <v>188</v>
      </c>
      <c r="AX2438" s="13" t="s">
        <v>68</v>
      </c>
      <c r="AY2438" s="234" t="s">
        <v>175</v>
      </c>
    </row>
    <row r="2439" s="13" customFormat="1">
      <c r="A2439" s="13"/>
      <c r="B2439" s="224"/>
      <c r="C2439" s="225"/>
      <c r="D2439" s="226" t="s">
        <v>186</v>
      </c>
      <c r="E2439" s="227" t="s">
        <v>19</v>
      </c>
      <c r="F2439" s="228" t="s">
        <v>189</v>
      </c>
      <c r="G2439" s="225"/>
      <c r="H2439" s="227" t="s">
        <v>19</v>
      </c>
      <c r="I2439" s="229"/>
      <c r="J2439" s="225"/>
      <c r="K2439" s="225"/>
      <c r="L2439" s="230"/>
      <c r="M2439" s="231"/>
      <c r="N2439" s="232"/>
      <c r="O2439" s="232"/>
      <c r="P2439" s="232"/>
      <c r="Q2439" s="232"/>
      <c r="R2439" s="232"/>
      <c r="S2439" s="232"/>
      <c r="T2439" s="23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34" t="s">
        <v>186</v>
      </c>
      <c r="AU2439" s="234" t="s">
        <v>78</v>
      </c>
      <c r="AV2439" s="13" t="s">
        <v>76</v>
      </c>
      <c r="AW2439" s="13" t="s">
        <v>188</v>
      </c>
      <c r="AX2439" s="13" t="s">
        <v>68</v>
      </c>
      <c r="AY2439" s="234" t="s">
        <v>175</v>
      </c>
    </row>
    <row r="2440" s="14" customFormat="1">
      <c r="A2440" s="14"/>
      <c r="B2440" s="235"/>
      <c r="C2440" s="236"/>
      <c r="D2440" s="226" t="s">
        <v>186</v>
      </c>
      <c r="E2440" s="237" t="s">
        <v>19</v>
      </c>
      <c r="F2440" s="238" t="s">
        <v>76</v>
      </c>
      <c r="G2440" s="236"/>
      <c r="H2440" s="239">
        <v>1</v>
      </c>
      <c r="I2440" s="240"/>
      <c r="J2440" s="236"/>
      <c r="K2440" s="236"/>
      <c r="L2440" s="241"/>
      <c r="M2440" s="242"/>
      <c r="N2440" s="243"/>
      <c r="O2440" s="243"/>
      <c r="P2440" s="243"/>
      <c r="Q2440" s="243"/>
      <c r="R2440" s="243"/>
      <c r="S2440" s="243"/>
      <c r="T2440" s="24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45" t="s">
        <v>186</v>
      </c>
      <c r="AU2440" s="245" t="s">
        <v>78</v>
      </c>
      <c r="AV2440" s="14" t="s">
        <v>78</v>
      </c>
      <c r="AW2440" s="14" t="s">
        <v>188</v>
      </c>
      <c r="AX2440" s="14" t="s">
        <v>68</v>
      </c>
      <c r="AY2440" s="245" t="s">
        <v>175</v>
      </c>
    </row>
    <row r="2441" s="15" customFormat="1">
      <c r="A2441" s="15"/>
      <c r="B2441" s="246"/>
      <c r="C2441" s="247"/>
      <c r="D2441" s="226" t="s">
        <v>186</v>
      </c>
      <c r="E2441" s="248" t="s">
        <v>19</v>
      </c>
      <c r="F2441" s="249" t="s">
        <v>191</v>
      </c>
      <c r="G2441" s="247"/>
      <c r="H2441" s="250">
        <v>1</v>
      </c>
      <c r="I2441" s="251"/>
      <c r="J2441" s="247"/>
      <c r="K2441" s="247"/>
      <c r="L2441" s="252"/>
      <c r="M2441" s="253"/>
      <c r="N2441" s="254"/>
      <c r="O2441" s="254"/>
      <c r="P2441" s="254"/>
      <c r="Q2441" s="254"/>
      <c r="R2441" s="254"/>
      <c r="S2441" s="254"/>
      <c r="T2441" s="255"/>
      <c r="U2441" s="15"/>
      <c r="V2441" s="15"/>
      <c r="W2441" s="15"/>
      <c r="X2441" s="15"/>
      <c r="Y2441" s="15"/>
      <c r="Z2441" s="15"/>
      <c r="AA2441" s="15"/>
      <c r="AB2441" s="15"/>
      <c r="AC2441" s="15"/>
      <c r="AD2441" s="15"/>
      <c r="AE2441" s="15"/>
      <c r="AT2441" s="256" t="s">
        <v>186</v>
      </c>
      <c r="AU2441" s="256" t="s">
        <v>78</v>
      </c>
      <c r="AV2441" s="15" t="s">
        <v>182</v>
      </c>
      <c r="AW2441" s="15" t="s">
        <v>188</v>
      </c>
      <c r="AX2441" s="15" t="s">
        <v>76</v>
      </c>
      <c r="AY2441" s="256" t="s">
        <v>175</v>
      </c>
    </row>
    <row r="2442" s="2" customFormat="1" ht="24.15" customHeight="1">
      <c r="A2442" s="40"/>
      <c r="B2442" s="41"/>
      <c r="C2442" s="206" t="s">
        <v>2418</v>
      </c>
      <c r="D2442" s="206" t="s">
        <v>177</v>
      </c>
      <c r="E2442" s="207" t="s">
        <v>2419</v>
      </c>
      <c r="F2442" s="208" t="s">
        <v>2420</v>
      </c>
      <c r="G2442" s="209" t="s">
        <v>391</v>
      </c>
      <c r="H2442" s="210">
        <v>1</v>
      </c>
      <c r="I2442" s="211"/>
      <c r="J2442" s="212">
        <f>ROUND(I2442*H2442,2)</f>
        <v>0</v>
      </c>
      <c r="K2442" s="208" t="s">
        <v>19</v>
      </c>
      <c r="L2442" s="46"/>
      <c r="M2442" s="213" t="s">
        <v>19</v>
      </c>
      <c r="N2442" s="214" t="s">
        <v>39</v>
      </c>
      <c r="O2442" s="86"/>
      <c r="P2442" s="215">
        <f>O2442*H2442</f>
        <v>0</v>
      </c>
      <c r="Q2442" s="215">
        <v>0</v>
      </c>
      <c r="R2442" s="215">
        <f>Q2442*H2442</f>
        <v>0</v>
      </c>
      <c r="S2442" s="215">
        <v>0</v>
      </c>
      <c r="T2442" s="216">
        <f>S2442*H2442</f>
        <v>0</v>
      </c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R2442" s="217" t="s">
        <v>182</v>
      </c>
      <c r="AT2442" s="217" t="s">
        <v>177</v>
      </c>
      <c r="AU2442" s="217" t="s">
        <v>78</v>
      </c>
      <c r="AY2442" s="19" t="s">
        <v>175</v>
      </c>
      <c r="BE2442" s="218">
        <f>IF(N2442="základní",J2442,0)</f>
        <v>0</v>
      </c>
      <c r="BF2442" s="218">
        <f>IF(N2442="snížená",J2442,0)</f>
        <v>0</v>
      </c>
      <c r="BG2442" s="218">
        <f>IF(N2442="zákl. přenesená",J2442,0)</f>
        <v>0</v>
      </c>
      <c r="BH2442" s="218">
        <f>IF(N2442="sníž. přenesená",J2442,0)</f>
        <v>0</v>
      </c>
      <c r="BI2442" s="218">
        <f>IF(N2442="nulová",J2442,0)</f>
        <v>0</v>
      </c>
      <c r="BJ2442" s="19" t="s">
        <v>76</v>
      </c>
      <c r="BK2442" s="218">
        <f>ROUND(I2442*H2442,2)</f>
        <v>0</v>
      </c>
      <c r="BL2442" s="19" t="s">
        <v>182</v>
      </c>
      <c r="BM2442" s="217" t="s">
        <v>2421</v>
      </c>
    </row>
    <row r="2443" s="13" customFormat="1">
      <c r="A2443" s="13"/>
      <c r="B2443" s="224"/>
      <c r="C2443" s="225"/>
      <c r="D2443" s="226" t="s">
        <v>186</v>
      </c>
      <c r="E2443" s="227" t="s">
        <v>19</v>
      </c>
      <c r="F2443" s="228" t="s">
        <v>2355</v>
      </c>
      <c r="G2443" s="225"/>
      <c r="H2443" s="227" t="s">
        <v>19</v>
      </c>
      <c r="I2443" s="229"/>
      <c r="J2443" s="225"/>
      <c r="K2443" s="225"/>
      <c r="L2443" s="230"/>
      <c r="M2443" s="231"/>
      <c r="N2443" s="232"/>
      <c r="O2443" s="232"/>
      <c r="P2443" s="232"/>
      <c r="Q2443" s="232"/>
      <c r="R2443" s="232"/>
      <c r="S2443" s="232"/>
      <c r="T2443" s="23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34" t="s">
        <v>186</v>
      </c>
      <c r="AU2443" s="234" t="s">
        <v>78</v>
      </c>
      <c r="AV2443" s="13" t="s">
        <v>76</v>
      </c>
      <c r="AW2443" s="13" t="s">
        <v>188</v>
      </c>
      <c r="AX2443" s="13" t="s">
        <v>68</v>
      </c>
      <c r="AY2443" s="234" t="s">
        <v>175</v>
      </c>
    </row>
    <row r="2444" s="13" customFormat="1">
      <c r="A2444" s="13"/>
      <c r="B2444" s="224"/>
      <c r="C2444" s="225"/>
      <c r="D2444" s="226" t="s">
        <v>186</v>
      </c>
      <c r="E2444" s="227" t="s">
        <v>19</v>
      </c>
      <c r="F2444" s="228" t="s">
        <v>2187</v>
      </c>
      <c r="G2444" s="225"/>
      <c r="H2444" s="227" t="s">
        <v>19</v>
      </c>
      <c r="I2444" s="229"/>
      <c r="J2444" s="225"/>
      <c r="K2444" s="225"/>
      <c r="L2444" s="230"/>
      <c r="M2444" s="231"/>
      <c r="N2444" s="232"/>
      <c r="O2444" s="232"/>
      <c r="P2444" s="232"/>
      <c r="Q2444" s="232"/>
      <c r="R2444" s="232"/>
      <c r="S2444" s="232"/>
      <c r="T2444" s="23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34" t="s">
        <v>186</v>
      </c>
      <c r="AU2444" s="234" t="s">
        <v>78</v>
      </c>
      <c r="AV2444" s="13" t="s">
        <v>76</v>
      </c>
      <c r="AW2444" s="13" t="s">
        <v>188</v>
      </c>
      <c r="AX2444" s="13" t="s">
        <v>68</v>
      </c>
      <c r="AY2444" s="234" t="s">
        <v>175</v>
      </c>
    </row>
    <row r="2445" s="13" customFormat="1">
      <c r="A2445" s="13"/>
      <c r="B2445" s="224"/>
      <c r="C2445" s="225"/>
      <c r="D2445" s="226" t="s">
        <v>186</v>
      </c>
      <c r="E2445" s="227" t="s">
        <v>19</v>
      </c>
      <c r="F2445" s="228" t="s">
        <v>189</v>
      </c>
      <c r="G2445" s="225"/>
      <c r="H2445" s="227" t="s">
        <v>19</v>
      </c>
      <c r="I2445" s="229"/>
      <c r="J2445" s="225"/>
      <c r="K2445" s="225"/>
      <c r="L2445" s="230"/>
      <c r="M2445" s="231"/>
      <c r="N2445" s="232"/>
      <c r="O2445" s="232"/>
      <c r="P2445" s="232"/>
      <c r="Q2445" s="232"/>
      <c r="R2445" s="232"/>
      <c r="S2445" s="232"/>
      <c r="T2445" s="23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34" t="s">
        <v>186</v>
      </c>
      <c r="AU2445" s="234" t="s">
        <v>78</v>
      </c>
      <c r="AV2445" s="13" t="s">
        <v>76</v>
      </c>
      <c r="AW2445" s="13" t="s">
        <v>188</v>
      </c>
      <c r="AX2445" s="13" t="s">
        <v>68</v>
      </c>
      <c r="AY2445" s="234" t="s">
        <v>175</v>
      </c>
    </row>
    <row r="2446" s="14" customFormat="1">
      <c r="A2446" s="14"/>
      <c r="B2446" s="235"/>
      <c r="C2446" s="236"/>
      <c r="D2446" s="226" t="s">
        <v>186</v>
      </c>
      <c r="E2446" s="237" t="s">
        <v>19</v>
      </c>
      <c r="F2446" s="238" t="s">
        <v>76</v>
      </c>
      <c r="G2446" s="236"/>
      <c r="H2446" s="239">
        <v>1</v>
      </c>
      <c r="I2446" s="240"/>
      <c r="J2446" s="236"/>
      <c r="K2446" s="236"/>
      <c r="L2446" s="241"/>
      <c r="M2446" s="242"/>
      <c r="N2446" s="243"/>
      <c r="O2446" s="243"/>
      <c r="P2446" s="243"/>
      <c r="Q2446" s="243"/>
      <c r="R2446" s="243"/>
      <c r="S2446" s="243"/>
      <c r="T2446" s="24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45" t="s">
        <v>186</v>
      </c>
      <c r="AU2446" s="245" t="s">
        <v>78</v>
      </c>
      <c r="AV2446" s="14" t="s">
        <v>78</v>
      </c>
      <c r="AW2446" s="14" t="s">
        <v>188</v>
      </c>
      <c r="AX2446" s="14" t="s">
        <v>68</v>
      </c>
      <c r="AY2446" s="245" t="s">
        <v>175</v>
      </c>
    </row>
    <row r="2447" s="15" customFormat="1">
      <c r="A2447" s="15"/>
      <c r="B2447" s="246"/>
      <c r="C2447" s="247"/>
      <c r="D2447" s="226" t="s">
        <v>186</v>
      </c>
      <c r="E2447" s="248" t="s">
        <v>19</v>
      </c>
      <c r="F2447" s="249" t="s">
        <v>191</v>
      </c>
      <c r="G2447" s="247"/>
      <c r="H2447" s="250">
        <v>1</v>
      </c>
      <c r="I2447" s="251"/>
      <c r="J2447" s="247"/>
      <c r="K2447" s="247"/>
      <c r="L2447" s="252"/>
      <c r="M2447" s="253"/>
      <c r="N2447" s="254"/>
      <c r="O2447" s="254"/>
      <c r="P2447" s="254"/>
      <c r="Q2447" s="254"/>
      <c r="R2447" s="254"/>
      <c r="S2447" s="254"/>
      <c r="T2447" s="255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5"/>
      <c r="AE2447" s="15"/>
      <c r="AT2447" s="256" t="s">
        <v>186</v>
      </c>
      <c r="AU2447" s="256" t="s">
        <v>78</v>
      </c>
      <c r="AV2447" s="15" t="s">
        <v>182</v>
      </c>
      <c r="AW2447" s="15" t="s">
        <v>188</v>
      </c>
      <c r="AX2447" s="15" t="s">
        <v>76</v>
      </c>
      <c r="AY2447" s="256" t="s">
        <v>175</v>
      </c>
    </row>
    <row r="2448" s="2" customFormat="1" ht="24.15" customHeight="1">
      <c r="A2448" s="40"/>
      <c r="B2448" s="41"/>
      <c r="C2448" s="206" t="s">
        <v>2422</v>
      </c>
      <c r="D2448" s="206" t="s">
        <v>177</v>
      </c>
      <c r="E2448" s="207" t="s">
        <v>2423</v>
      </c>
      <c r="F2448" s="208" t="s">
        <v>2424</v>
      </c>
      <c r="G2448" s="209" t="s">
        <v>391</v>
      </c>
      <c r="H2448" s="210">
        <v>2</v>
      </c>
      <c r="I2448" s="211"/>
      <c r="J2448" s="212">
        <f>ROUND(I2448*H2448,2)</f>
        <v>0</v>
      </c>
      <c r="K2448" s="208" t="s">
        <v>19</v>
      </c>
      <c r="L2448" s="46"/>
      <c r="M2448" s="213" t="s">
        <v>19</v>
      </c>
      <c r="N2448" s="214" t="s">
        <v>39</v>
      </c>
      <c r="O2448" s="86"/>
      <c r="P2448" s="215">
        <f>O2448*H2448</f>
        <v>0</v>
      </c>
      <c r="Q2448" s="215">
        <v>0</v>
      </c>
      <c r="R2448" s="215">
        <f>Q2448*H2448</f>
        <v>0</v>
      </c>
      <c r="S2448" s="215">
        <v>0</v>
      </c>
      <c r="T2448" s="216">
        <f>S2448*H2448</f>
        <v>0</v>
      </c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R2448" s="217" t="s">
        <v>182</v>
      </c>
      <c r="AT2448" s="217" t="s">
        <v>177</v>
      </c>
      <c r="AU2448" s="217" t="s">
        <v>78</v>
      </c>
      <c r="AY2448" s="19" t="s">
        <v>175</v>
      </c>
      <c r="BE2448" s="218">
        <f>IF(N2448="základní",J2448,0)</f>
        <v>0</v>
      </c>
      <c r="BF2448" s="218">
        <f>IF(N2448="snížená",J2448,0)</f>
        <v>0</v>
      </c>
      <c r="BG2448" s="218">
        <f>IF(N2448="zákl. přenesená",J2448,0)</f>
        <v>0</v>
      </c>
      <c r="BH2448" s="218">
        <f>IF(N2448="sníž. přenesená",J2448,0)</f>
        <v>0</v>
      </c>
      <c r="BI2448" s="218">
        <f>IF(N2448="nulová",J2448,0)</f>
        <v>0</v>
      </c>
      <c r="BJ2448" s="19" t="s">
        <v>76</v>
      </c>
      <c r="BK2448" s="218">
        <f>ROUND(I2448*H2448,2)</f>
        <v>0</v>
      </c>
      <c r="BL2448" s="19" t="s">
        <v>182</v>
      </c>
      <c r="BM2448" s="217" t="s">
        <v>2425</v>
      </c>
    </row>
    <row r="2449" s="13" customFormat="1">
      <c r="A2449" s="13"/>
      <c r="B2449" s="224"/>
      <c r="C2449" s="225"/>
      <c r="D2449" s="226" t="s">
        <v>186</v>
      </c>
      <c r="E2449" s="227" t="s">
        <v>19</v>
      </c>
      <c r="F2449" s="228" t="s">
        <v>2355</v>
      </c>
      <c r="G2449" s="225"/>
      <c r="H2449" s="227" t="s">
        <v>19</v>
      </c>
      <c r="I2449" s="229"/>
      <c r="J2449" s="225"/>
      <c r="K2449" s="225"/>
      <c r="L2449" s="230"/>
      <c r="M2449" s="231"/>
      <c r="N2449" s="232"/>
      <c r="O2449" s="232"/>
      <c r="P2449" s="232"/>
      <c r="Q2449" s="232"/>
      <c r="R2449" s="232"/>
      <c r="S2449" s="232"/>
      <c r="T2449" s="23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34" t="s">
        <v>186</v>
      </c>
      <c r="AU2449" s="234" t="s">
        <v>78</v>
      </c>
      <c r="AV2449" s="13" t="s">
        <v>76</v>
      </c>
      <c r="AW2449" s="13" t="s">
        <v>188</v>
      </c>
      <c r="AX2449" s="13" t="s">
        <v>68</v>
      </c>
      <c r="AY2449" s="234" t="s">
        <v>175</v>
      </c>
    </row>
    <row r="2450" s="13" customFormat="1">
      <c r="A2450" s="13"/>
      <c r="B2450" s="224"/>
      <c r="C2450" s="225"/>
      <c r="D2450" s="226" t="s">
        <v>186</v>
      </c>
      <c r="E2450" s="227" t="s">
        <v>19</v>
      </c>
      <c r="F2450" s="228" t="s">
        <v>2187</v>
      </c>
      <c r="G2450" s="225"/>
      <c r="H2450" s="227" t="s">
        <v>19</v>
      </c>
      <c r="I2450" s="229"/>
      <c r="J2450" s="225"/>
      <c r="K2450" s="225"/>
      <c r="L2450" s="230"/>
      <c r="M2450" s="231"/>
      <c r="N2450" s="232"/>
      <c r="O2450" s="232"/>
      <c r="P2450" s="232"/>
      <c r="Q2450" s="232"/>
      <c r="R2450" s="232"/>
      <c r="S2450" s="232"/>
      <c r="T2450" s="23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34" t="s">
        <v>186</v>
      </c>
      <c r="AU2450" s="234" t="s">
        <v>78</v>
      </c>
      <c r="AV2450" s="13" t="s">
        <v>76</v>
      </c>
      <c r="AW2450" s="13" t="s">
        <v>188</v>
      </c>
      <c r="AX2450" s="13" t="s">
        <v>68</v>
      </c>
      <c r="AY2450" s="234" t="s">
        <v>175</v>
      </c>
    </row>
    <row r="2451" s="13" customFormat="1">
      <c r="A2451" s="13"/>
      <c r="B2451" s="224"/>
      <c r="C2451" s="225"/>
      <c r="D2451" s="226" t="s">
        <v>186</v>
      </c>
      <c r="E2451" s="227" t="s">
        <v>19</v>
      </c>
      <c r="F2451" s="228" t="s">
        <v>189</v>
      </c>
      <c r="G2451" s="225"/>
      <c r="H2451" s="227" t="s">
        <v>19</v>
      </c>
      <c r="I2451" s="229"/>
      <c r="J2451" s="225"/>
      <c r="K2451" s="225"/>
      <c r="L2451" s="230"/>
      <c r="M2451" s="231"/>
      <c r="N2451" s="232"/>
      <c r="O2451" s="232"/>
      <c r="P2451" s="232"/>
      <c r="Q2451" s="232"/>
      <c r="R2451" s="232"/>
      <c r="S2451" s="232"/>
      <c r="T2451" s="23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34" t="s">
        <v>186</v>
      </c>
      <c r="AU2451" s="234" t="s">
        <v>78</v>
      </c>
      <c r="AV2451" s="13" t="s">
        <v>76</v>
      </c>
      <c r="AW2451" s="13" t="s">
        <v>188</v>
      </c>
      <c r="AX2451" s="13" t="s">
        <v>68</v>
      </c>
      <c r="AY2451" s="234" t="s">
        <v>175</v>
      </c>
    </row>
    <row r="2452" s="14" customFormat="1">
      <c r="A2452" s="14"/>
      <c r="B2452" s="235"/>
      <c r="C2452" s="236"/>
      <c r="D2452" s="226" t="s">
        <v>186</v>
      </c>
      <c r="E2452" s="237" t="s">
        <v>19</v>
      </c>
      <c r="F2452" s="238" t="s">
        <v>78</v>
      </c>
      <c r="G2452" s="236"/>
      <c r="H2452" s="239">
        <v>2</v>
      </c>
      <c r="I2452" s="240"/>
      <c r="J2452" s="236"/>
      <c r="K2452" s="236"/>
      <c r="L2452" s="241"/>
      <c r="M2452" s="242"/>
      <c r="N2452" s="243"/>
      <c r="O2452" s="243"/>
      <c r="P2452" s="243"/>
      <c r="Q2452" s="243"/>
      <c r="R2452" s="243"/>
      <c r="S2452" s="243"/>
      <c r="T2452" s="244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45" t="s">
        <v>186</v>
      </c>
      <c r="AU2452" s="245" t="s">
        <v>78</v>
      </c>
      <c r="AV2452" s="14" t="s">
        <v>78</v>
      </c>
      <c r="AW2452" s="14" t="s">
        <v>188</v>
      </c>
      <c r="AX2452" s="14" t="s">
        <v>68</v>
      </c>
      <c r="AY2452" s="245" t="s">
        <v>175</v>
      </c>
    </row>
    <row r="2453" s="15" customFormat="1">
      <c r="A2453" s="15"/>
      <c r="B2453" s="246"/>
      <c r="C2453" s="247"/>
      <c r="D2453" s="226" t="s">
        <v>186</v>
      </c>
      <c r="E2453" s="248" t="s">
        <v>19</v>
      </c>
      <c r="F2453" s="249" t="s">
        <v>191</v>
      </c>
      <c r="G2453" s="247"/>
      <c r="H2453" s="250">
        <v>2</v>
      </c>
      <c r="I2453" s="251"/>
      <c r="J2453" s="247"/>
      <c r="K2453" s="247"/>
      <c r="L2453" s="252"/>
      <c r="M2453" s="253"/>
      <c r="N2453" s="254"/>
      <c r="O2453" s="254"/>
      <c r="P2453" s="254"/>
      <c r="Q2453" s="254"/>
      <c r="R2453" s="254"/>
      <c r="S2453" s="254"/>
      <c r="T2453" s="255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5"/>
      <c r="AE2453" s="15"/>
      <c r="AT2453" s="256" t="s">
        <v>186</v>
      </c>
      <c r="AU2453" s="256" t="s">
        <v>78</v>
      </c>
      <c r="AV2453" s="15" t="s">
        <v>182</v>
      </c>
      <c r="AW2453" s="15" t="s">
        <v>188</v>
      </c>
      <c r="AX2453" s="15" t="s">
        <v>76</v>
      </c>
      <c r="AY2453" s="256" t="s">
        <v>175</v>
      </c>
    </row>
    <row r="2454" s="2" customFormat="1" ht="24.15" customHeight="1">
      <c r="A2454" s="40"/>
      <c r="B2454" s="41"/>
      <c r="C2454" s="206" t="s">
        <v>2426</v>
      </c>
      <c r="D2454" s="206" t="s">
        <v>177</v>
      </c>
      <c r="E2454" s="207" t="s">
        <v>2427</v>
      </c>
      <c r="F2454" s="208" t="s">
        <v>2428</v>
      </c>
      <c r="G2454" s="209" t="s">
        <v>391</v>
      </c>
      <c r="H2454" s="210">
        <v>3</v>
      </c>
      <c r="I2454" s="211"/>
      <c r="J2454" s="212">
        <f>ROUND(I2454*H2454,2)</f>
        <v>0</v>
      </c>
      <c r="K2454" s="208" t="s">
        <v>19</v>
      </c>
      <c r="L2454" s="46"/>
      <c r="M2454" s="213" t="s">
        <v>19</v>
      </c>
      <c r="N2454" s="214" t="s">
        <v>39</v>
      </c>
      <c r="O2454" s="86"/>
      <c r="P2454" s="215">
        <f>O2454*H2454</f>
        <v>0</v>
      </c>
      <c r="Q2454" s="215">
        <v>0</v>
      </c>
      <c r="R2454" s="215">
        <f>Q2454*H2454</f>
        <v>0</v>
      </c>
      <c r="S2454" s="215">
        <v>0</v>
      </c>
      <c r="T2454" s="216">
        <f>S2454*H2454</f>
        <v>0</v>
      </c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R2454" s="217" t="s">
        <v>182</v>
      </c>
      <c r="AT2454" s="217" t="s">
        <v>177</v>
      </c>
      <c r="AU2454" s="217" t="s">
        <v>78</v>
      </c>
      <c r="AY2454" s="19" t="s">
        <v>175</v>
      </c>
      <c r="BE2454" s="218">
        <f>IF(N2454="základní",J2454,0)</f>
        <v>0</v>
      </c>
      <c r="BF2454" s="218">
        <f>IF(N2454="snížená",J2454,0)</f>
        <v>0</v>
      </c>
      <c r="BG2454" s="218">
        <f>IF(N2454="zákl. přenesená",J2454,0)</f>
        <v>0</v>
      </c>
      <c r="BH2454" s="218">
        <f>IF(N2454="sníž. přenesená",J2454,0)</f>
        <v>0</v>
      </c>
      <c r="BI2454" s="218">
        <f>IF(N2454="nulová",J2454,0)</f>
        <v>0</v>
      </c>
      <c r="BJ2454" s="19" t="s">
        <v>76</v>
      </c>
      <c r="BK2454" s="218">
        <f>ROUND(I2454*H2454,2)</f>
        <v>0</v>
      </c>
      <c r="BL2454" s="19" t="s">
        <v>182</v>
      </c>
      <c r="BM2454" s="217" t="s">
        <v>2429</v>
      </c>
    </row>
    <row r="2455" s="13" customFormat="1">
      <c r="A2455" s="13"/>
      <c r="B2455" s="224"/>
      <c r="C2455" s="225"/>
      <c r="D2455" s="226" t="s">
        <v>186</v>
      </c>
      <c r="E2455" s="227" t="s">
        <v>19</v>
      </c>
      <c r="F2455" s="228" t="s">
        <v>2355</v>
      </c>
      <c r="G2455" s="225"/>
      <c r="H2455" s="227" t="s">
        <v>19</v>
      </c>
      <c r="I2455" s="229"/>
      <c r="J2455" s="225"/>
      <c r="K2455" s="225"/>
      <c r="L2455" s="230"/>
      <c r="M2455" s="231"/>
      <c r="N2455" s="232"/>
      <c r="O2455" s="232"/>
      <c r="P2455" s="232"/>
      <c r="Q2455" s="232"/>
      <c r="R2455" s="232"/>
      <c r="S2455" s="232"/>
      <c r="T2455" s="23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34" t="s">
        <v>186</v>
      </c>
      <c r="AU2455" s="234" t="s">
        <v>78</v>
      </c>
      <c r="AV2455" s="13" t="s">
        <v>76</v>
      </c>
      <c r="AW2455" s="13" t="s">
        <v>188</v>
      </c>
      <c r="AX2455" s="13" t="s">
        <v>68</v>
      </c>
      <c r="AY2455" s="234" t="s">
        <v>175</v>
      </c>
    </row>
    <row r="2456" s="13" customFormat="1">
      <c r="A2456" s="13"/>
      <c r="B2456" s="224"/>
      <c r="C2456" s="225"/>
      <c r="D2456" s="226" t="s">
        <v>186</v>
      </c>
      <c r="E2456" s="227" t="s">
        <v>19</v>
      </c>
      <c r="F2456" s="228" t="s">
        <v>2187</v>
      </c>
      <c r="G2456" s="225"/>
      <c r="H2456" s="227" t="s">
        <v>19</v>
      </c>
      <c r="I2456" s="229"/>
      <c r="J2456" s="225"/>
      <c r="K2456" s="225"/>
      <c r="L2456" s="230"/>
      <c r="M2456" s="231"/>
      <c r="N2456" s="232"/>
      <c r="O2456" s="232"/>
      <c r="P2456" s="232"/>
      <c r="Q2456" s="232"/>
      <c r="R2456" s="232"/>
      <c r="S2456" s="232"/>
      <c r="T2456" s="23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34" t="s">
        <v>186</v>
      </c>
      <c r="AU2456" s="234" t="s">
        <v>78</v>
      </c>
      <c r="AV2456" s="13" t="s">
        <v>76</v>
      </c>
      <c r="AW2456" s="13" t="s">
        <v>188</v>
      </c>
      <c r="AX2456" s="13" t="s">
        <v>68</v>
      </c>
      <c r="AY2456" s="234" t="s">
        <v>175</v>
      </c>
    </row>
    <row r="2457" s="13" customFormat="1">
      <c r="A2457" s="13"/>
      <c r="B2457" s="224"/>
      <c r="C2457" s="225"/>
      <c r="D2457" s="226" t="s">
        <v>186</v>
      </c>
      <c r="E2457" s="227" t="s">
        <v>19</v>
      </c>
      <c r="F2457" s="228" t="s">
        <v>189</v>
      </c>
      <c r="G2457" s="225"/>
      <c r="H2457" s="227" t="s">
        <v>19</v>
      </c>
      <c r="I2457" s="229"/>
      <c r="J2457" s="225"/>
      <c r="K2457" s="225"/>
      <c r="L2457" s="230"/>
      <c r="M2457" s="231"/>
      <c r="N2457" s="232"/>
      <c r="O2457" s="232"/>
      <c r="P2457" s="232"/>
      <c r="Q2457" s="232"/>
      <c r="R2457" s="232"/>
      <c r="S2457" s="232"/>
      <c r="T2457" s="23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34" t="s">
        <v>186</v>
      </c>
      <c r="AU2457" s="234" t="s">
        <v>78</v>
      </c>
      <c r="AV2457" s="13" t="s">
        <v>76</v>
      </c>
      <c r="AW2457" s="13" t="s">
        <v>188</v>
      </c>
      <c r="AX2457" s="13" t="s">
        <v>68</v>
      </c>
      <c r="AY2457" s="234" t="s">
        <v>175</v>
      </c>
    </row>
    <row r="2458" s="14" customFormat="1">
      <c r="A2458" s="14"/>
      <c r="B2458" s="235"/>
      <c r="C2458" s="236"/>
      <c r="D2458" s="226" t="s">
        <v>186</v>
      </c>
      <c r="E2458" s="237" t="s">
        <v>19</v>
      </c>
      <c r="F2458" s="238" t="s">
        <v>200</v>
      </c>
      <c r="G2458" s="236"/>
      <c r="H2458" s="239">
        <v>3</v>
      </c>
      <c r="I2458" s="240"/>
      <c r="J2458" s="236"/>
      <c r="K2458" s="236"/>
      <c r="L2458" s="241"/>
      <c r="M2458" s="242"/>
      <c r="N2458" s="243"/>
      <c r="O2458" s="243"/>
      <c r="P2458" s="243"/>
      <c r="Q2458" s="243"/>
      <c r="R2458" s="243"/>
      <c r="S2458" s="243"/>
      <c r="T2458" s="24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45" t="s">
        <v>186</v>
      </c>
      <c r="AU2458" s="245" t="s">
        <v>78</v>
      </c>
      <c r="AV2458" s="14" t="s">
        <v>78</v>
      </c>
      <c r="AW2458" s="14" t="s">
        <v>188</v>
      </c>
      <c r="AX2458" s="14" t="s">
        <v>68</v>
      </c>
      <c r="AY2458" s="245" t="s">
        <v>175</v>
      </c>
    </row>
    <row r="2459" s="15" customFormat="1">
      <c r="A2459" s="15"/>
      <c r="B2459" s="246"/>
      <c r="C2459" s="247"/>
      <c r="D2459" s="226" t="s">
        <v>186</v>
      </c>
      <c r="E2459" s="248" t="s">
        <v>19</v>
      </c>
      <c r="F2459" s="249" t="s">
        <v>191</v>
      </c>
      <c r="G2459" s="247"/>
      <c r="H2459" s="250">
        <v>3</v>
      </c>
      <c r="I2459" s="251"/>
      <c r="J2459" s="247"/>
      <c r="K2459" s="247"/>
      <c r="L2459" s="252"/>
      <c r="M2459" s="253"/>
      <c r="N2459" s="254"/>
      <c r="O2459" s="254"/>
      <c r="P2459" s="254"/>
      <c r="Q2459" s="254"/>
      <c r="R2459" s="254"/>
      <c r="S2459" s="254"/>
      <c r="T2459" s="255"/>
      <c r="U2459" s="15"/>
      <c r="V2459" s="15"/>
      <c r="W2459" s="15"/>
      <c r="X2459" s="15"/>
      <c r="Y2459" s="15"/>
      <c r="Z2459" s="15"/>
      <c r="AA2459" s="15"/>
      <c r="AB2459" s="15"/>
      <c r="AC2459" s="15"/>
      <c r="AD2459" s="15"/>
      <c r="AE2459" s="15"/>
      <c r="AT2459" s="256" t="s">
        <v>186</v>
      </c>
      <c r="AU2459" s="256" t="s">
        <v>78</v>
      </c>
      <c r="AV2459" s="15" t="s">
        <v>182</v>
      </c>
      <c r="AW2459" s="15" t="s">
        <v>188</v>
      </c>
      <c r="AX2459" s="15" t="s">
        <v>76</v>
      </c>
      <c r="AY2459" s="256" t="s">
        <v>175</v>
      </c>
    </row>
    <row r="2460" s="2" customFormat="1" ht="24.15" customHeight="1">
      <c r="A2460" s="40"/>
      <c r="B2460" s="41"/>
      <c r="C2460" s="206" t="s">
        <v>2430</v>
      </c>
      <c r="D2460" s="206" t="s">
        <v>177</v>
      </c>
      <c r="E2460" s="207" t="s">
        <v>2431</v>
      </c>
      <c r="F2460" s="208" t="s">
        <v>2432</v>
      </c>
      <c r="G2460" s="209" t="s">
        <v>391</v>
      </c>
      <c r="H2460" s="210">
        <v>14</v>
      </c>
      <c r="I2460" s="211"/>
      <c r="J2460" s="212">
        <f>ROUND(I2460*H2460,2)</f>
        <v>0</v>
      </c>
      <c r="K2460" s="208" t="s">
        <v>19</v>
      </c>
      <c r="L2460" s="46"/>
      <c r="M2460" s="213" t="s">
        <v>19</v>
      </c>
      <c r="N2460" s="214" t="s">
        <v>39</v>
      </c>
      <c r="O2460" s="86"/>
      <c r="P2460" s="215">
        <f>O2460*H2460</f>
        <v>0</v>
      </c>
      <c r="Q2460" s="215">
        <v>0</v>
      </c>
      <c r="R2460" s="215">
        <f>Q2460*H2460</f>
        <v>0</v>
      </c>
      <c r="S2460" s="215">
        <v>0</v>
      </c>
      <c r="T2460" s="216">
        <f>S2460*H2460</f>
        <v>0</v>
      </c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R2460" s="217" t="s">
        <v>182</v>
      </c>
      <c r="AT2460" s="217" t="s">
        <v>177</v>
      </c>
      <c r="AU2460" s="217" t="s">
        <v>78</v>
      </c>
      <c r="AY2460" s="19" t="s">
        <v>175</v>
      </c>
      <c r="BE2460" s="218">
        <f>IF(N2460="základní",J2460,0)</f>
        <v>0</v>
      </c>
      <c r="BF2460" s="218">
        <f>IF(N2460="snížená",J2460,0)</f>
        <v>0</v>
      </c>
      <c r="BG2460" s="218">
        <f>IF(N2460="zákl. přenesená",J2460,0)</f>
        <v>0</v>
      </c>
      <c r="BH2460" s="218">
        <f>IF(N2460="sníž. přenesená",J2460,0)</f>
        <v>0</v>
      </c>
      <c r="BI2460" s="218">
        <f>IF(N2460="nulová",J2460,0)</f>
        <v>0</v>
      </c>
      <c r="BJ2460" s="19" t="s">
        <v>76</v>
      </c>
      <c r="BK2460" s="218">
        <f>ROUND(I2460*H2460,2)</f>
        <v>0</v>
      </c>
      <c r="BL2460" s="19" t="s">
        <v>182</v>
      </c>
      <c r="BM2460" s="217" t="s">
        <v>2433</v>
      </c>
    </row>
    <row r="2461" s="13" customFormat="1">
      <c r="A2461" s="13"/>
      <c r="B2461" s="224"/>
      <c r="C2461" s="225"/>
      <c r="D2461" s="226" t="s">
        <v>186</v>
      </c>
      <c r="E2461" s="227" t="s">
        <v>19</v>
      </c>
      <c r="F2461" s="228" t="s">
        <v>2355</v>
      </c>
      <c r="G2461" s="225"/>
      <c r="H2461" s="227" t="s">
        <v>19</v>
      </c>
      <c r="I2461" s="229"/>
      <c r="J2461" s="225"/>
      <c r="K2461" s="225"/>
      <c r="L2461" s="230"/>
      <c r="M2461" s="231"/>
      <c r="N2461" s="232"/>
      <c r="O2461" s="232"/>
      <c r="P2461" s="232"/>
      <c r="Q2461" s="232"/>
      <c r="R2461" s="232"/>
      <c r="S2461" s="232"/>
      <c r="T2461" s="23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34" t="s">
        <v>186</v>
      </c>
      <c r="AU2461" s="234" t="s">
        <v>78</v>
      </c>
      <c r="AV2461" s="13" t="s">
        <v>76</v>
      </c>
      <c r="AW2461" s="13" t="s">
        <v>188</v>
      </c>
      <c r="AX2461" s="13" t="s">
        <v>68</v>
      </c>
      <c r="AY2461" s="234" t="s">
        <v>175</v>
      </c>
    </row>
    <row r="2462" s="13" customFormat="1">
      <c r="A2462" s="13"/>
      <c r="B2462" s="224"/>
      <c r="C2462" s="225"/>
      <c r="D2462" s="226" t="s">
        <v>186</v>
      </c>
      <c r="E2462" s="227" t="s">
        <v>19</v>
      </c>
      <c r="F2462" s="228" t="s">
        <v>2187</v>
      </c>
      <c r="G2462" s="225"/>
      <c r="H2462" s="227" t="s">
        <v>19</v>
      </c>
      <c r="I2462" s="229"/>
      <c r="J2462" s="225"/>
      <c r="K2462" s="225"/>
      <c r="L2462" s="230"/>
      <c r="M2462" s="231"/>
      <c r="N2462" s="232"/>
      <c r="O2462" s="232"/>
      <c r="P2462" s="232"/>
      <c r="Q2462" s="232"/>
      <c r="R2462" s="232"/>
      <c r="S2462" s="232"/>
      <c r="T2462" s="23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34" t="s">
        <v>186</v>
      </c>
      <c r="AU2462" s="234" t="s">
        <v>78</v>
      </c>
      <c r="AV2462" s="13" t="s">
        <v>76</v>
      </c>
      <c r="AW2462" s="13" t="s">
        <v>188</v>
      </c>
      <c r="AX2462" s="13" t="s">
        <v>68</v>
      </c>
      <c r="AY2462" s="234" t="s">
        <v>175</v>
      </c>
    </row>
    <row r="2463" s="13" customFormat="1">
      <c r="A2463" s="13"/>
      <c r="B2463" s="224"/>
      <c r="C2463" s="225"/>
      <c r="D2463" s="226" t="s">
        <v>186</v>
      </c>
      <c r="E2463" s="227" t="s">
        <v>19</v>
      </c>
      <c r="F2463" s="228" t="s">
        <v>189</v>
      </c>
      <c r="G2463" s="225"/>
      <c r="H2463" s="227" t="s">
        <v>19</v>
      </c>
      <c r="I2463" s="229"/>
      <c r="J2463" s="225"/>
      <c r="K2463" s="225"/>
      <c r="L2463" s="230"/>
      <c r="M2463" s="231"/>
      <c r="N2463" s="232"/>
      <c r="O2463" s="232"/>
      <c r="P2463" s="232"/>
      <c r="Q2463" s="232"/>
      <c r="R2463" s="232"/>
      <c r="S2463" s="232"/>
      <c r="T2463" s="23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34" t="s">
        <v>186</v>
      </c>
      <c r="AU2463" s="234" t="s">
        <v>78</v>
      </c>
      <c r="AV2463" s="13" t="s">
        <v>76</v>
      </c>
      <c r="AW2463" s="13" t="s">
        <v>188</v>
      </c>
      <c r="AX2463" s="13" t="s">
        <v>68</v>
      </c>
      <c r="AY2463" s="234" t="s">
        <v>175</v>
      </c>
    </row>
    <row r="2464" s="14" customFormat="1">
      <c r="A2464" s="14"/>
      <c r="B2464" s="235"/>
      <c r="C2464" s="236"/>
      <c r="D2464" s="226" t="s">
        <v>186</v>
      </c>
      <c r="E2464" s="237" t="s">
        <v>19</v>
      </c>
      <c r="F2464" s="238" t="s">
        <v>287</v>
      </c>
      <c r="G2464" s="236"/>
      <c r="H2464" s="239">
        <v>14</v>
      </c>
      <c r="I2464" s="240"/>
      <c r="J2464" s="236"/>
      <c r="K2464" s="236"/>
      <c r="L2464" s="241"/>
      <c r="M2464" s="242"/>
      <c r="N2464" s="243"/>
      <c r="O2464" s="243"/>
      <c r="P2464" s="243"/>
      <c r="Q2464" s="243"/>
      <c r="R2464" s="243"/>
      <c r="S2464" s="243"/>
      <c r="T2464" s="244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45" t="s">
        <v>186</v>
      </c>
      <c r="AU2464" s="245" t="s">
        <v>78</v>
      </c>
      <c r="AV2464" s="14" t="s">
        <v>78</v>
      </c>
      <c r="AW2464" s="14" t="s">
        <v>188</v>
      </c>
      <c r="AX2464" s="14" t="s">
        <v>68</v>
      </c>
      <c r="AY2464" s="245" t="s">
        <v>175</v>
      </c>
    </row>
    <row r="2465" s="15" customFormat="1">
      <c r="A2465" s="15"/>
      <c r="B2465" s="246"/>
      <c r="C2465" s="247"/>
      <c r="D2465" s="226" t="s">
        <v>186</v>
      </c>
      <c r="E2465" s="248" t="s">
        <v>19</v>
      </c>
      <c r="F2465" s="249" t="s">
        <v>191</v>
      </c>
      <c r="G2465" s="247"/>
      <c r="H2465" s="250">
        <v>14</v>
      </c>
      <c r="I2465" s="251"/>
      <c r="J2465" s="247"/>
      <c r="K2465" s="247"/>
      <c r="L2465" s="252"/>
      <c r="M2465" s="253"/>
      <c r="N2465" s="254"/>
      <c r="O2465" s="254"/>
      <c r="P2465" s="254"/>
      <c r="Q2465" s="254"/>
      <c r="R2465" s="254"/>
      <c r="S2465" s="254"/>
      <c r="T2465" s="255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T2465" s="256" t="s">
        <v>186</v>
      </c>
      <c r="AU2465" s="256" t="s">
        <v>78</v>
      </c>
      <c r="AV2465" s="15" t="s">
        <v>182</v>
      </c>
      <c r="AW2465" s="15" t="s">
        <v>188</v>
      </c>
      <c r="AX2465" s="15" t="s">
        <v>76</v>
      </c>
      <c r="AY2465" s="256" t="s">
        <v>175</v>
      </c>
    </row>
    <row r="2466" s="2" customFormat="1" ht="24.15" customHeight="1">
      <c r="A2466" s="40"/>
      <c r="B2466" s="41"/>
      <c r="C2466" s="206" t="s">
        <v>2434</v>
      </c>
      <c r="D2466" s="206" t="s">
        <v>177</v>
      </c>
      <c r="E2466" s="207" t="s">
        <v>2435</v>
      </c>
      <c r="F2466" s="208" t="s">
        <v>2436</v>
      </c>
      <c r="G2466" s="209" t="s">
        <v>391</v>
      </c>
      <c r="H2466" s="210">
        <v>1</v>
      </c>
      <c r="I2466" s="211"/>
      <c r="J2466" s="212">
        <f>ROUND(I2466*H2466,2)</f>
        <v>0</v>
      </c>
      <c r="K2466" s="208" t="s">
        <v>19</v>
      </c>
      <c r="L2466" s="46"/>
      <c r="M2466" s="213" t="s">
        <v>19</v>
      </c>
      <c r="N2466" s="214" t="s">
        <v>39</v>
      </c>
      <c r="O2466" s="86"/>
      <c r="P2466" s="215">
        <f>O2466*H2466</f>
        <v>0</v>
      </c>
      <c r="Q2466" s="215">
        <v>0</v>
      </c>
      <c r="R2466" s="215">
        <f>Q2466*H2466</f>
        <v>0</v>
      </c>
      <c r="S2466" s="215">
        <v>0</v>
      </c>
      <c r="T2466" s="216">
        <f>S2466*H2466</f>
        <v>0</v>
      </c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R2466" s="217" t="s">
        <v>182</v>
      </c>
      <c r="AT2466" s="217" t="s">
        <v>177</v>
      </c>
      <c r="AU2466" s="217" t="s">
        <v>78</v>
      </c>
      <c r="AY2466" s="19" t="s">
        <v>175</v>
      </c>
      <c r="BE2466" s="218">
        <f>IF(N2466="základní",J2466,0)</f>
        <v>0</v>
      </c>
      <c r="BF2466" s="218">
        <f>IF(N2466="snížená",J2466,0)</f>
        <v>0</v>
      </c>
      <c r="BG2466" s="218">
        <f>IF(N2466="zákl. přenesená",J2466,0)</f>
        <v>0</v>
      </c>
      <c r="BH2466" s="218">
        <f>IF(N2466="sníž. přenesená",J2466,0)</f>
        <v>0</v>
      </c>
      <c r="BI2466" s="218">
        <f>IF(N2466="nulová",J2466,0)</f>
        <v>0</v>
      </c>
      <c r="BJ2466" s="19" t="s">
        <v>76</v>
      </c>
      <c r="BK2466" s="218">
        <f>ROUND(I2466*H2466,2)</f>
        <v>0</v>
      </c>
      <c r="BL2466" s="19" t="s">
        <v>182</v>
      </c>
      <c r="BM2466" s="217" t="s">
        <v>2437</v>
      </c>
    </row>
    <row r="2467" s="13" customFormat="1">
      <c r="A2467" s="13"/>
      <c r="B2467" s="224"/>
      <c r="C2467" s="225"/>
      <c r="D2467" s="226" t="s">
        <v>186</v>
      </c>
      <c r="E2467" s="227" t="s">
        <v>19</v>
      </c>
      <c r="F2467" s="228" t="s">
        <v>2355</v>
      </c>
      <c r="G2467" s="225"/>
      <c r="H2467" s="227" t="s">
        <v>19</v>
      </c>
      <c r="I2467" s="229"/>
      <c r="J2467" s="225"/>
      <c r="K2467" s="225"/>
      <c r="L2467" s="230"/>
      <c r="M2467" s="231"/>
      <c r="N2467" s="232"/>
      <c r="O2467" s="232"/>
      <c r="P2467" s="232"/>
      <c r="Q2467" s="232"/>
      <c r="R2467" s="232"/>
      <c r="S2467" s="232"/>
      <c r="T2467" s="23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34" t="s">
        <v>186</v>
      </c>
      <c r="AU2467" s="234" t="s">
        <v>78</v>
      </c>
      <c r="AV2467" s="13" t="s">
        <v>76</v>
      </c>
      <c r="AW2467" s="13" t="s">
        <v>188</v>
      </c>
      <c r="AX2467" s="13" t="s">
        <v>68</v>
      </c>
      <c r="AY2467" s="234" t="s">
        <v>175</v>
      </c>
    </row>
    <row r="2468" s="13" customFormat="1">
      <c r="A2468" s="13"/>
      <c r="B2468" s="224"/>
      <c r="C2468" s="225"/>
      <c r="D2468" s="226" t="s">
        <v>186</v>
      </c>
      <c r="E2468" s="227" t="s">
        <v>19</v>
      </c>
      <c r="F2468" s="228" t="s">
        <v>2187</v>
      </c>
      <c r="G2468" s="225"/>
      <c r="H2468" s="227" t="s">
        <v>19</v>
      </c>
      <c r="I2468" s="229"/>
      <c r="J2468" s="225"/>
      <c r="K2468" s="225"/>
      <c r="L2468" s="230"/>
      <c r="M2468" s="231"/>
      <c r="N2468" s="232"/>
      <c r="O2468" s="232"/>
      <c r="P2468" s="232"/>
      <c r="Q2468" s="232"/>
      <c r="R2468" s="232"/>
      <c r="S2468" s="232"/>
      <c r="T2468" s="23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34" t="s">
        <v>186</v>
      </c>
      <c r="AU2468" s="234" t="s">
        <v>78</v>
      </c>
      <c r="AV2468" s="13" t="s">
        <v>76</v>
      </c>
      <c r="AW2468" s="13" t="s">
        <v>188</v>
      </c>
      <c r="AX2468" s="13" t="s">
        <v>68</v>
      </c>
      <c r="AY2468" s="234" t="s">
        <v>175</v>
      </c>
    </row>
    <row r="2469" s="13" customFormat="1">
      <c r="A2469" s="13"/>
      <c r="B2469" s="224"/>
      <c r="C2469" s="225"/>
      <c r="D2469" s="226" t="s">
        <v>186</v>
      </c>
      <c r="E2469" s="227" t="s">
        <v>19</v>
      </c>
      <c r="F2469" s="228" t="s">
        <v>189</v>
      </c>
      <c r="G2469" s="225"/>
      <c r="H2469" s="227" t="s">
        <v>19</v>
      </c>
      <c r="I2469" s="229"/>
      <c r="J2469" s="225"/>
      <c r="K2469" s="225"/>
      <c r="L2469" s="230"/>
      <c r="M2469" s="231"/>
      <c r="N2469" s="232"/>
      <c r="O2469" s="232"/>
      <c r="P2469" s="232"/>
      <c r="Q2469" s="232"/>
      <c r="R2469" s="232"/>
      <c r="S2469" s="232"/>
      <c r="T2469" s="23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34" t="s">
        <v>186</v>
      </c>
      <c r="AU2469" s="234" t="s">
        <v>78</v>
      </c>
      <c r="AV2469" s="13" t="s">
        <v>76</v>
      </c>
      <c r="AW2469" s="13" t="s">
        <v>188</v>
      </c>
      <c r="AX2469" s="13" t="s">
        <v>68</v>
      </c>
      <c r="AY2469" s="234" t="s">
        <v>175</v>
      </c>
    </row>
    <row r="2470" s="14" customFormat="1">
      <c r="A2470" s="14"/>
      <c r="B2470" s="235"/>
      <c r="C2470" s="236"/>
      <c r="D2470" s="226" t="s">
        <v>186</v>
      </c>
      <c r="E2470" s="237" t="s">
        <v>19</v>
      </c>
      <c r="F2470" s="238" t="s">
        <v>76</v>
      </c>
      <c r="G2470" s="236"/>
      <c r="H2470" s="239">
        <v>1</v>
      </c>
      <c r="I2470" s="240"/>
      <c r="J2470" s="236"/>
      <c r="K2470" s="236"/>
      <c r="L2470" s="241"/>
      <c r="M2470" s="242"/>
      <c r="N2470" s="243"/>
      <c r="O2470" s="243"/>
      <c r="P2470" s="243"/>
      <c r="Q2470" s="243"/>
      <c r="R2470" s="243"/>
      <c r="S2470" s="243"/>
      <c r="T2470" s="24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45" t="s">
        <v>186</v>
      </c>
      <c r="AU2470" s="245" t="s">
        <v>78</v>
      </c>
      <c r="AV2470" s="14" t="s">
        <v>78</v>
      </c>
      <c r="AW2470" s="14" t="s">
        <v>188</v>
      </c>
      <c r="AX2470" s="14" t="s">
        <v>68</v>
      </c>
      <c r="AY2470" s="245" t="s">
        <v>175</v>
      </c>
    </row>
    <row r="2471" s="15" customFormat="1">
      <c r="A2471" s="15"/>
      <c r="B2471" s="246"/>
      <c r="C2471" s="247"/>
      <c r="D2471" s="226" t="s">
        <v>186</v>
      </c>
      <c r="E2471" s="248" t="s">
        <v>19</v>
      </c>
      <c r="F2471" s="249" t="s">
        <v>191</v>
      </c>
      <c r="G2471" s="247"/>
      <c r="H2471" s="250">
        <v>1</v>
      </c>
      <c r="I2471" s="251"/>
      <c r="J2471" s="247"/>
      <c r="K2471" s="247"/>
      <c r="L2471" s="252"/>
      <c r="M2471" s="253"/>
      <c r="N2471" s="254"/>
      <c r="O2471" s="254"/>
      <c r="P2471" s="254"/>
      <c r="Q2471" s="254"/>
      <c r="R2471" s="254"/>
      <c r="S2471" s="254"/>
      <c r="T2471" s="255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5"/>
      <c r="AE2471" s="15"/>
      <c r="AT2471" s="256" t="s">
        <v>186</v>
      </c>
      <c r="AU2471" s="256" t="s">
        <v>78</v>
      </c>
      <c r="AV2471" s="15" t="s">
        <v>182</v>
      </c>
      <c r="AW2471" s="15" t="s">
        <v>188</v>
      </c>
      <c r="AX2471" s="15" t="s">
        <v>76</v>
      </c>
      <c r="AY2471" s="256" t="s">
        <v>175</v>
      </c>
    </row>
    <row r="2472" s="2" customFormat="1" ht="24.15" customHeight="1">
      <c r="A2472" s="40"/>
      <c r="B2472" s="41"/>
      <c r="C2472" s="206" t="s">
        <v>2438</v>
      </c>
      <c r="D2472" s="206" t="s">
        <v>177</v>
      </c>
      <c r="E2472" s="207" t="s">
        <v>2439</v>
      </c>
      <c r="F2472" s="208" t="s">
        <v>2440</v>
      </c>
      <c r="G2472" s="209" t="s">
        <v>391</v>
      </c>
      <c r="H2472" s="210">
        <v>1</v>
      </c>
      <c r="I2472" s="211"/>
      <c r="J2472" s="212">
        <f>ROUND(I2472*H2472,2)</f>
        <v>0</v>
      </c>
      <c r="K2472" s="208" t="s">
        <v>19</v>
      </c>
      <c r="L2472" s="46"/>
      <c r="M2472" s="213" t="s">
        <v>19</v>
      </c>
      <c r="N2472" s="214" t="s">
        <v>39</v>
      </c>
      <c r="O2472" s="86"/>
      <c r="P2472" s="215">
        <f>O2472*H2472</f>
        <v>0</v>
      </c>
      <c r="Q2472" s="215">
        <v>0</v>
      </c>
      <c r="R2472" s="215">
        <f>Q2472*H2472</f>
        <v>0</v>
      </c>
      <c r="S2472" s="215">
        <v>0</v>
      </c>
      <c r="T2472" s="216">
        <f>S2472*H2472</f>
        <v>0</v>
      </c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R2472" s="217" t="s">
        <v>182</v>
      </c>
      <c r="AT2472" s="217" t="s">
        <v>177</v>
      </c>
      <c r="AU2472" s="217" t="s">
        <v>78</v>
      </c>
      <c r="AY2472" s="19" t="s">
        <v>175</v>
      </c>
      <c r="BE2472" s="218">
        <f>IF(N2472="základní",J2472,0)</f>
        <v>0</v>
      </c>
      <c r="BF2472" s="218">
        <f>IF(N2472="snížená",J2472,0)</f>
        <v>0</v>
      </c>
      <c r="BG2472" s="218">
        <f>IF(N2472="zákl. přenesená",J2472,0)</f>
        <v>0</v>
      </c>
      <c r="BH2472" s="218">
        <f>IF(N2472="sníž. přenesená",J2472,0)</f>
        <v>0</v>
      </c>
      <c r="BI2472" s="218">
        <f>IF(N2472="nulová",J2472,0)</f>
        <v>0</v>
      </c>
      <c r="BJ2472" s="19" t="s">
        <v>76</v>
      </c>
      <c r="BK2472" s="218">
        <f>ROUND(I2472*H2472,2)</f>
        <v>0</v>
      </c>
      <c r="BL2472" s="19" t="s">
        <v>182</v>
      </c>
      <c r="BM2472" s="217" t="s">
        <v>2441</v>
      </c>
    </row>
    <row r="2473" s="13" customFormat="1">
      <c r="A2473" s="13"/>
      <c r="B2473" s="224"/>
      <c r="C2473" s="225"/>
      <c r="D2473" s="226" t="s">
        <v>186</v>
      </c>
      <c r="E2473" s="227" t="s">
        <v>19</v>
      </c>
      <c r="F2473" s="228" t="s">
        <v>2355</v>
      </c>
      <c r="G2473" s="225"/>
      <c r="H2473" s="227" t="s">
        <v>19</v>
      </c>
      <c r="I2473" s="229"/>
      <c r="J2473" s="225"/>
      <c r="K2473" s="225"/>
      <c r="L2473" s="230"/>
      <c r="M2473" s="231"/>
      <c r="N2473" s="232"/>
      <c r="O2473" s="232"/>
      <c r="P2473" s="232"/>
      <c r="Q2473" s="232"/>
      <c r="R2473" s="232"/>
      <c r="S2473" s="232"/>
      <c r="T2473" s="23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34" t="s">
        <v>186</v>
      </c>
      <c r="AU2473" s="234" t="s">
        <v>78</v>
      </c>
      <c r="AV2473" s="13" t="s">
        <v>76</v>
      </c>
      <c r="AW2473" s="13" t="s">
        <v>188</v>
      </c>
      <c r="AX2473" s="13" t="s">
        <v>68</v>
      </c>
      <c r="AY2473" s="234" t="s">
        <v>175</v>
      </c>
    </row>
    <row r="2474" s="13" customFormat="1">
      <c r="A2474" s="13"/>
      <c r="B2474" s="224"/>
      <c r="C2474" s="225"/>
      <c r="D2474" s="226" t="s">
        <v>186</v>
      </c>
      <c r="E2474" s="227" t="s">
        <v>19</v>
      </c>
      <c r="F2474" s="228" t="s">
        <v>2187</v>
      </c>
      <c r="G2474" s="225"/>
      <c r="H2474" s="227" t="s">
        <v>19</v>
      </c>
      <c r="I2474" s="229"/>
      <c r="J2474" s="225"/>
      <c r="K2474" s="225"/>
      <c r="L2474" s="230"/>
      <c r="M2474" s="231"/>
      <c r="N2474" s="232"/>
      <c r="O2474" s="232"/>
      <c r="P2474" s="232"/>
      <c r="Q2474" s="232"/>
      <c r="R2474" s="232"/>
      <c r="S2474" s="232"/>
      <c r="T2474" s="23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34" t="s">
        <v>186</v>
      </c>
      <c r="AU2474" s="234" t="s">
        <v>78</v>
      </c>
      <c r="AV2474" s="13" t="s">
        <v>76</v>
      </c>
      <c r="AW2474" s="13" t="s">
        <v>188</v>
      </c>
      <c r="AX2474" s="13" t="s">
        <v>68</v>
      </c>
      <c r="AY2474" s="234" t="s">
        <v>175</v>
      </c>
    </row>
    <row r="2475" s="13" customFormat="1">
      <c r="A2475" s="13"/>
      <c r="B2475" s="224"/>
      <c r="C2475" s="225"/>
      <c r="D2475" s="226" t="s">
        <v>186</v>
      </c>
      <c r="E2475" s="227" t="s">
        <v>19</v>
      </c>
      <c r="F2475" s="228" t="s">
        <v>189</v>
      </c>
      <c r="G2475" s="225"/>
      <c r="H2475" s="227" t="s">
        <v>19</v>
      </c>
      <c r="I2475" s="229"/>
      <c r="J2475" s="225"/>
      <c r="K2475" s="225"/>
      <c r="L2475" s="230"/>
      <c r="M2475" s="231"/>
      <c r="N2475" s="232"/>
      <c r="O2475" s="232"/>
      <c r="P2475" s="232"/>
      <c r="Q2475" s="232"/>
      <c r="R2475" s="232"/>
      <c r="S2475" s="232"/>
      <c r="T2475" s="23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34" t="s">
        <v>186</v>
      </c>
      <c r="AU2475" s="234" t="s">
        <v>78</v>
      </c>
      <c r="AV2475" s="13" t="s">
        <v>76</v>
      </c>
      <c r="AW2475" s="13" t="s">
        <v>188</v>
      </c>
      <c r="AX2475" s="13" t="s">
        <v>68</v>
      </c>
      <c r="AY2475" s="234" t="s">
        <v>175</v>
      </c>
    </row>
    <row r="2476" s="14" customFormat="1">
      <c r="A2476" s="14"/>
      <c r="B2476" s="235"/>
      <c r="C2476" s="236"/>
      <c r="D2476" s="226" t="s">
        <v>186</v>
      </c>
      <c r="E2476" s="237" t="s">
        <v>19</v>
      </c>
      <c r="F2476" s="238" t="s">
        <v>76</v>
      </c>
      <c r="G2476" s="236"/>
      <c r="H2476" s="239">
        <v>1</v>
      </c>
      <c r="I2476" s="240"/>
      <c r="J2476" s="236"/>
      <c r="K2476" s="236"/>
      <c r="L2476" s="241"/>
      <c r="M2476" s="242"/>
      <c r="N2476" s="243"/>
      <c r="O2476" s="243"/>
      <c r="P2476" s="243"/>
      <c r="Q2476" s="243"/>
      <c r="R2476" s="243"/>
      <c r="S2476" s="243"/>
      <c r="T2476" s="244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45" t="s">
        <v>186</v>
      </c>
      <c r="AU2476" s="245" t="s">
        <v>78</v>
      </c>
      <c r="AV2476" s="14" t="s">
        <v>78</v>
      </c>
      <c r="AW2476" s="14" t="s">
        <v>188</v>
      </c>
      <c r="AX2476" s="14" t="s">
        <v>68</v>
      </c>
      <c r="AY2476" s="245" t="s">
        <v>175</v>
      </c>
    </row>
    <row r="2477" s="15" customFormat="1">
      <c r="A2477" s="15"/>
      <c r="B2477" s="246"/>
      <c r="C2477" s="247"/>
      <c r="D2477" s="226" t="s">
        <v>186</v>
      </c>
      <c r="E2477" s="248" t="s">
        <v>19</v>
      </c>
      <c r="F2477" s="249" t="s">
        <v>191</v>
      </c>
      <c r="G2477" s="247"/>
      <c r="H2477" s="250">
        <v>1</v>
      </c>
      <c r="I2477" s="251"/>
      <c r="J2477" s="247"/>
      <c r="K2477" s="247"/>
      <c r="L2477" s="252"/>
      <c r="M2477" s="253"/>
      <c r="N2477" s="254"/>
      <c r="O2477" s="254"/>
      <c r="P2477" s="254"/>
      <c r="Q2477" s="254"/>
      <c r="R2477" s="254"/>
      <c r="S2477" s="254"/>
      <c r="T2477" s="255"/>
      <c r="U2477" s="15"/>
      <c r="V2477" s="15"/>
      <c r="W2477" s="15"/>
      <c r="X2477" s="15"/>
      <c r="Y2477" s="15"/>
      <c r="Z2477" s="15"/>
      <c r="AA2477" s="15"/>
      <c r="AB2477" s="15"/>
      <c r="AC2477" s="15"/>
      <c r="AD2477" s="15"/>
      <c r="AE2477" s="15"/>
      <c r="AT2477" s="256" t="s">
        <v>186</v>
      </c>
      <c r="AU2477" s="256" t="s">
        <v>78</v>
      </c>
      <c r="AV2477" s="15" t="s">
        <v>182</v>
      </c>
      <c r="AW2477" s="15" t="s">
        <v>188</v>
      </c>
      <c r="AX2477" s="15" t="s">
        <v>76</v>
      </c>
      <c r="AY2477" s="256" t="s">
        <v>175</v>
      </c>
    </row>
    <row r="2478" s="2" customFormat="1" ht="24.15" customHeight="1">
      <c r="A2478" s="40"/>
      <c r="B2478" s="41"/>
      <c r="C2478" s="206" t="s">
        <v>2442</v>
      </c>
      <c r="D2478" s="206" t="s">
        <v>177</v>
      </c>
      <c r="E2478" s="207" t="s">
        <v>2443</v>
      </c>
      <c r="F2478" s="208" t="s">
        <v>2444</v>
      </c>
      <c r="G2478" s="209" t="s">
        <v>391</v>
      </c>
      <c r="H2478" s="210">
        <v>6</v>
      </c>
      <c r="I2478" s="211"/>
      <c r="J2478" s="212">
        <f>ROUND(I2478*H2478,2)</f>
        <v>0</v>
      </c>
      <c r="K2478" s="208" t="s">
        <v>19</v>
      </c>
      <c r="L2478" s="46"/>
      <c r="M2478" s="213" t="s">
        <v>19</v>
      </c>
      <c r="N2478" s="214" t="s">
        <v>39</v>
      </c>
      <c r="O2478" s="86"/>
      <c r="P2478" s="215">
        <f>O2478*H2478</f>
        <v>0</v>
      </c>
      <c r="Q2478" s="215">
        <v>0</v>
      </c>
      <c r="R2478" s="215">
        <f>Q2478*H2478</f>
        <v>0</v>
      </c>
      <c r="S2478" s="215">
        <v>0</v>
      </c>
      <c r="T2478" s="216">
        <f>S2478*H2478</f>
        <v>0</v>
      </c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R2478" s="217" t="s">
        <v>182</v>
      </c>
      <c r="AT2478" s="217" t="s">
        <v>177</v>
      </c>
      <c r="AU2478" s="217" t="s">
        <v>78</v>
      </c>
      <c r="AY2478" s="19" t="s">
        <v>175</v>
      </c>
      <c r="BE2478" s="218">
        <f>IF(N2478="základní",J2478,0)</f>
        <v>0</v>
      </c>
      <c r="BF2478" s="218">
        <f>IF(N2478="snížená",J2478,0)</f>
        <v>0</v>
      </c>
      <c r="BG2478" s="218">
        <f>IF(N2478="zákl. přenesená",J2478,0)</f>
        <v>0</v>
      </c>
      <c r="BH2478" s="218">
        <f>IF(N2478="sníž. přenesená",J2478,0)</f>
        <v>0</v>
      </c>
      <c r="BI2478" s="218">
        <f>IF(N2478="nulová",J2478,0)</f>
        <v>0</v>
      </c>
      <c r="BJ2478" s="19" t="s">
        <v>76</v>
      </c>
      <c r="BK2478" s="218">
        <f>ROUND(I2478*H2478,2)</f>
        <v>0</v>
      </c>
      <c r="BL2478" s="19" t="s">
        <v>182</v>
      </c>
      <c r="BM2478" s="217" t="s">
        <v>2445</v>
      </c>
    </row>
    <row r="2479" s="13" customFormat="1">
      <c r="A2479" s="13"/>
      <c r="B2479" s="224"/>
      <c r="C2479" s="225"/>
      <c r="D2479" s="226" t="s">
        <v>186</v>
      </c>
      <c r="E2479" s="227" t="s">
        <v>19</v>
      </c>
      <c r="F2479" s="228" t="s">
        <v>2355</v>
      </c>
      <c r="G2479" s="225"/>
      <c r="H2479" s="227" t="s">
        <v>19</v>
      </c>
      <c r="I2479" s="229"/>
      <c r="J2479" s="225"/>
      <c r="K2479" s="225"/>
      <c r="L2479" s="230"/>
      <c r="M2479" s="231"/>
      <c r="N2479" s="232"/>
      <c r="O2479" s="232"/>
      <c r="P2479" s="232"/>
      <c r="Q2479" s="232"/>
      <c r="R2479" s="232"/>
      <c r="S2479" s="232"/>
      <c r="T2479" s="23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34" t="s">
        <v>186</v>
      </c>
      <c r="AU2479" s="234" t="s">
        <v>78</v>
      </c>
      <c r="AV2479" s="13" t="s">
        <v>76</v>
      </c>
      <c r="AW2479" s="13" t="s">
        <v>188</v>
      </c>
      <c r="AX2479" s="13" t="s">
        <v>68</v>
      </c>
      <c r="AY2479" s="234" t="s">
        <v>175</v>
      </c>
    </row>
    <row r="2480" s="13" customFormat="1">
      <c r="A2480" s="13"/>
      <c r="B2480" s="224"/>
      <c r="C2480" s="225"/>
      <c r="D2480" s="226" t="s">
        <v>186</v>
      </c>
      <c r="E2480" s="227" t="s">
        <v>19</v>
      </c>
      <c r="F2480" s="228" t="s">
        <v>2187</v>
      </c>
      <c r="G2480" s="225"/>
      <c r="H2480" s="227" t="s">
        <v>19</v>
      </c>
      <c r="I2480" s="229"/>
      <c r="J2480" s="225"/>
      <c r="K2480" s="225"/>
      <c r="L2480" s="230"/>
      <c r="M2480" s="231"/>
      <c r="N2480" s="232"/>
      <c r="O2480" s="232"/>
      <c r="P2480" s="232"/>
      <c r="Q2480" s="232"/>
      <c r="R2480" s="232"/>
      <c r="S2480" s="232"/>
      <c r="T2480" s="23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34" t="s">
        <v>186</v>
      </c>
      <c r="AU2480" s="234" t="s">
        <v>78</v>
      </c>
      <c r="AV2480" s="13" t="s">
        <v>76</v>
      </c>
      <c r="AW2480" s="13" t="s">
        <v>188</v>
      </c>
      <c r="AX2480" s="13" t="s">
        <v>68</v>
      </c>
      <c r="AY2480" s="234" t="s">
        <v>175</v>
      </c>
    </row>
    <row r="2481" s="13" customFormat="1">
      <c r="A2481" s="13"/>
      <c r="B2481" s="224"/>
      <c r="C2481" s="225"/>
      <c r="D2481" s="226" t="s">
        <v>186</v>
      </c>
      <c r="E2481" s="227" t="s">
        <v>19</v>
      </c>
      <c r="F2481" s="228" t="s">
        <v>189</v>
      </c>
      <c r="G2481" s="225"/>
      <c r="H2481" s="227" t="s">
        <v>19</v>
      </c>
      <c r="I2481" s="229"/>
      <c r="J2481" s="225"/>
      <c r="K2481" s="225"/>
      <c r="L2481" s="230"/>
      <c r="M2481" s="231"/>
      <c r="N2481" s="232"/>
      <c r="O2481" s="232"/>
      <c r="P2481" s="232"/>
      <c r="Q2481" s="232"/>
      <c r="R2481" s="232"/>
      <c r="S2481" s="232"/>
      <c r="T2481" s="23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34" t="s">
        <v>186</v>
      </c>
      <c r="AU2481" s="234" t="s">
        <v>78</v>
      </c>
      <c r="AV2481" s="13" t="s">
        <v>76</v>
      </c>
      <c r="AW2481" s="13" t="s">
        <v>188</v>
      </c>
      <c r="AX2481" s="13" t="s">
        <v>68</v>
      </c>
      <c r="AY2481" s="234" t="s">
        <v>175</v>
      </c>
    </row>
    <row r="2482" s="14" customFormat="1">
      <c r="A2482" s="14"/>
      <c r="B2482" s="235"/>
      <c r="C2482" s="236"/>
      <c r="D2482" s="226" t="s">
        <v>186</v>
      </c>
      <c r="E2482" s="237" t="s">
        <v>19</v>
      </c>
      <c r="F2482" s="238" t="s">
        <v>224</v>
      </c>
      <c r="G2482" s="236"/>
      <c r="H2482" s="239">
        <v>6</v>
      </c>
      <c r="I2482" s="240"/>
      <c r="J2482" s="236"/>
      <c r="K2482" s="236"/>
      <c r="L2482" s="241"/>
      <c r="M2482" s="242"/>
      <c r="N2482" s="243"/>
      <c r="O2482" s="243"/>
      <c r="P2482" s="243"/>
      <c r="Q2482" s="243"/>
      <c r="R2482" s="243"/>
      <c r="S2482" s="243"/>
      <c r="T2482" s="24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45" t="s">
        <v>186</v>
      </c>
      <c r="AU2482" s="245" t="s">
        <v>78</v>
      </c>
      <c r="AV2482" s="14" t="s">
        <v>78</v>
      </c>
      <c r="AW2482" s="14" t="s">
        <v>188</v>
      </c>
      <c r="AX2482" s="14" t="s">
        <v>68</v>
      </c>
      <c r="AY2482" s="245" t="s">
        <v>175</v>
      </c>
    </row>
    <row r="2483" s="15" customFormat="1">
      <c r="A2483" s="15"/>
      <c r="B2483" s="246"/>
      <c r="C2483" s="247"/>
      <c r="D2483" s="226" t="s">
        <v>186</v>
      </c>
      <c r="E2483" s="248" t="s">
        <v>19</v>
      </c>
      <c r="F2483" s="249" t="s">
        <v>191</v>
      </c>
      <c r="G2483" s="247"/>
      <c r="H2483" s="250">
        <v>6</v>
      </c>
      <c r="I2483" s="251"/>
      <c r="J2483" s="247"/>
      <c r="K2483" s="247"/>
      <c r="L2483" s="252"/>
      <c r="M2483" s="253"/>
      <c r="N2483" s="254"/>
      <c r="O2483" s="254"/>
      <c r="P2483" s="254"/>
      <c r="Q2483" s="254"/>
      <c r="R2483" s="254"/>
      <c r="S2483" s="254"/>
      <c r="T2483" s="255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T2483" s="256" t="s">
        <v>186</v>
      </c>
      <c r="AU2483" s="256" t="s">
        <v>78</v>
      </c>
      <c r="AV2483" s="15" t="s">
        <v>182</v>
      </c>
      <c r="AW2483" s="15" t="s">
        <v>188</v>
      </c>
      <c r="AX2483" s="15" t="s">
        <v>76</v>
      </c>
      <c r="AY2483" s="256" t="s">
        <v>175</v>
      </c>
    </row>
    <row r="2484" s="2" customFormat="1" ht="24.15" customHeight="1">
      <c r="A2484" s="40"/>
      <c r="B2484" s="41"/>
      <c r="C2484" s="206" t="s">
        <v>2446</v>
      </c>
      <c r="D2484" s="206" t="s">
        <v>177</v>
      </c>
      <c r="E2484" s="207" t="s">
        <v>2447</v>
      </c>
      <c r="F2484" s="208" t="s">
        <v>2448</v>
      </c>
      <c r="G2484" s="209" t="s">
        <v>391</v>
      </c>
      <c r="H2484" s="210">
        <v>4</v>
      </c>
      <c r="I2484" s="211"/>
      <c r="J2484" s="212">
        <f>ROUND(I2484*H2484,2)</f>
        <v>0</v>
      </c>
      <c r="K2484" s="208" t="s">
        <v>19</v>
      </c>
      <c r="L2484" s="46"/>
      <c r="M2484" s="213" t="s">
        <v>19</v>
      </c>
      <c r="N2484" s="214" t="s">
        <v>39</v>
      </c>
      <c r="O2484" s="86"/>
      <c r="P2484" s="215">
        <f>O2484*H2484</f>
        <v>0</v>
      </c>
      <c r="Q2484" s="215">
        <v>0</v>
      </c>
      <c r="R2484" s="215">
        <f>Q2484*H2484</f>
        <v>0</v>
      </c>
      <c r="S2484" s="215">
        <v>0</v>
      </c>
      <c r="T2484" s="216">
        <f>S2484*H2484</f>
        <v>0</v>
      </c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R2484" s="217" t="s">
        <v>182</v>
      </c>
      <c r="AT2484" s="217" t="s">
        <v>177</v>
      </c>
      <c r="AU2484" s="217" t="s">
        <v>78</v>
      </c>
      <c r="AY2484" s="19" t="s">
        <v>175</v>
      </c>
      <c r="BE2484" s="218">
        <f>IF(N2484="základní",J2484,0)</f>
        <v>0</v>
      </c>
      <c r="BF2484" s="218">
        <f>IF(N2484="snížená",J2484,0)</f>
        <v>0</v>
      </c>
      <c r="BG2484" s="218">
        <f>IF(N2484="zákl. přenesená",J2484,0)</f>
        <v>0</v>
      </c>
      <c r="BH2484" s="218">
        <f>IF(N2484="sníž. přenesená",J2484,0)</f>
        <v>0</v>
      </c>
      <c r="BI2484" s="218">
        <f>IF(N2484="nulová",J2484,0)</f>
        <v>0</v>
      </c>
      <c r="BJ2484" s="19" t="s">
        <v>76</v>
      </c>
      <c r="BK2484" s="218">
        <f>ROUND(I2484*H2484,2)</f>
        <v>0</v>
      </c>
      <c r="BL2484" s="19" t="s">
        <v>182</v>
      </c>
      <c r="BM2484" s="217" t="s">
        <v>2449</v>
      </c>
    </row>
    <row r="2485" s="13" customFormat="1">
      <c r="A2485" s="13"/>
      <c r="B2485" s="224"/>
      <c r="C2485" s="225"/>
      <c r="D2485" s="226" t="s">
        <v>186</v>
      </c>
      <c r="E2485" s="227" t="s">
        <v>19</v>
      </c>
      <c r="F2485" s="228" t="s">
        <v>2355</v>
      </c>
      <c r="G2485" s="225"/>
      <c r="H2485" s="227" t="s">
        <v>19</v>
      </c>
      <c r="I2485" s="229"/>
      <c r="J2485" s="225"/>
      <c r="K2485" s="225"/>
      <c r="L2485" s="230"/>
      <c r="M2485" s="231"/>
      <c r="N2485" s="232"/>
      <c r="O2485" s="232"/>
      <c r="P2485" s="232"/>
      <c r="Q2485" s="232"/>
      <c r="R2485" s="232"/>
      <c r="S2485" s="232"/>
      <c r="T2485" s="23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34" t="s">
        <v>186</v>
      </c>
      <c r="AU2485" s="234" t="s">
        <v>78</v>
      </c>
      <c r="AV2485" s="13" t="s">
        <v>76</v>
      </c>
      <c r="AW2485" s="13" t="s">
        <v>188</v>
      </c>
      <c r="AX2485" s="13" t="s">
        <v>68</v>
      </c>
      <c r="AY2485" s="234" t="s">
        <v>175</v>
      </c>
    </row>
    <row r="2486" s="13" customFormat="1">
      <c r="A2486" s="13"/>
      <c r="B2486" s="224"/>
      <c r="C2486" s="225"/>
      <c r="D2486" s="226" t="s">
        <v>186</v>
      </c>
      <c r="E2486" s="227" t="s">
        <v>19</v>
      </c>
      <c r="F2486" s="228" t="s">
        <v>2187</v>
      </c>
      <c r="G2486" s="225"/>
      <c r="H2486" s="227" t="s">
        <v>19</v>
      </c>
      <c r="I2486" s="229"/>
      <c r="J2486" s="225"/>
      <c r="K2486" s="225"/>
      <c r="L2486" s="230"/>
      <c r="M2486" s="231"/>
      <c r="N2486" s="232"/>
      <c r="O2486" s="232"/>
      <c r="P2486" s="232"/>
      <c r="Q2486" s="232"/>
      <c r="R2486" s="232"/>
      <c r="S2486" s="232"/>
      <c r="T2486" s="23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34" t="s">
        <v>186</v>
      </c>
      <c r="AU2486" s="234" t="s">
        <v>78</v>
      </c>
      <c r="AV2486" s="13" t="s">
        <v>76</v>
      </c>
      <c r="AW2486" s="13" t="s">
        <v>188</v>
      </c>
      <c r="AX2486" s="13" t="s">
        <v>68</v>
      </c>
      <c r="AY2486" s="234" t="s">
        <v>175</v>
      </c>
    </row>
    <row r="2487" s="13" customFormat="1">
      <c r="A2487" s="13"/>
      <c r="B2487" s="224"/>
      <c r="C2487" s="225"/>
      <c r="D2487" s="226" t="s">
        <v>186</v>
      </c>
      <c r="E2487" s="227" t="s">
        <v>19</v>
      </c>
      <c r="F2487" s="228" t="s">
        <v>189</v>
      </c>
      <c r="G2487" s="225"/>
      <c r="H2487" s="227" t="s">
        <v>19</v>
      </c>
      <c r="I2487" s="229"/>
      <c r="J2487" s="225"/>
      <c r="K2487" s="225"/>
      <c r="L2487" s="230"/>
      <c r="M2487" s="231"/>
      <c r="N2487" s="232"/>
      <c r="O2487" s="232"/>
      <c r="P2487" s="232"/>
      <c r="Q2487" s="232"/>
      <c r="R2487" s="232"/>
      <c r="S2487" s="232"/>
      <c r="T2487" s="23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34" t="s">
        <v>186</v>
      </c>
      <c r="AU2487" s="234" t="s">
        <v>78</v>
      </c>
      <c r="AV2487" s="13" t="s">
        <v>76</v>
      </c>
      <c r="AW2487" s="13" t="s">
        <v>188</v>
      </c>
      <c r="AX2487" s="13" t="s">
        <v>68</v>
      </c>
      <c r="AY2487" s="234" t="s">
        <v>175</v>
      </c>
    </row>
    <row r="2488" s="14" customFormat="1">
      <c r="A2488" s="14"/>
      <c r="B2488" s="235"/>
      <c r="C2488" s="236"/>
      <c r="D2488" s="226" t="s">
        <v>186</v>
      </c>
      <c r="E2488" s="237" t="s">
        <v>19</v>
      </c>
      <c r="F2488" s="238" t="s">
        <v>182</v>
      </c>
      <c r="G2488" s="236"/>
      <c r="H2488" s="239">
        <v>4</v>
      </c>
      <c r="I2488" s="240"/>
      <c r="J2488" s="236"/>
      <c r="K2488" s="236"/>
      <c r="L2488" s="241"/>
      <c r="M2488" s="242"/>
      <c r="N2488" s="243"/>
      <c r="O2488" s="243"/>
      <c r="P2488" s="243"/>
      <c r="Q2488" s="243"/>
      <c r="R2488" s="243"/>
      <c r="S2488" s="243"/>
      <c r="T2488" s="24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45" t="s">
        <v>186</v>
      </c>
      <c r="AU2488" s="245" t="s">
        <v>78</v>
      </c>
      <c r="AV2488" s="14" t="s">
        <v>78</v>
      </c>
      <c r="AW2488" s="14" t="s">
        <v>188</v>
      </c>
      <c r="AX2488" s="14" t="s">
        <v>68</v>
      </c>
      <c r="AY2488" s="245" t="s">
        <v>175</v>
      </c>
    </row>
    <row r="2489" s="15" customFormat="1">
      <c r="A2489" s="15"/>
      <c r="B2489" s="246"/>
      <c r="C2489" s="247"/>
      <c r="D2489" s="226" t="s">
        <v>186</v>
      </c>
      <c r="E2489" s="248" t="s">
        <v>19</v>
      </c>
      <c r="F2489" s="249" t="s">
        <v>191</v>
      </c>
      <c r="G2489" s="247"/>
      <c r="H2489" s="250">
        <v>4</v>
      </c>
      <c r="I2489" s="251"/>
      <c r="J2489" s="247"/>
      <c r="K2489" s="247"/>
      <c r="L2489" s="252"/>
      <c r="M2489" s="253"/>
      <c r="N2489" s="254"/>
      <c r="O2489" s="254"/>
      <c r="P2489" s="254"/>
      <c r="Q2489" s="254"/>
      <c r="R2489" s="254"/>
      <c r="S2489" s="254"/>
      <c r="T2489" s="255"/>
      <c r="U2489" s="15"/>
      <c r="V2489" s="15"/>
      <c r="W2489" s="15"/>
      <c r="X2489" s="15"/>
      <c r="Y2489" s="15"/>
      <c r="Z2489" s="15"/>
      <c r="AA2489" s="15"/>
      <c r="AB2489" s="15"/>
      <c r="AC2489" s="15"/>
      <c r="AD2489" s="15"/>
      <c r="AE2489" s="15"/>
      <c r="AT2489" s="256" t="s">
        <v>186</v>
      </c>
      <c r="AU2489" s="256" t="s">
        <v>78</v>
      </c>
      <c r="AV2489" s="15" t="s">
        <v>182</v>
      </c>
      <c r="AW2489" s="15" t="s">
        <v>188</v>
      </c>
      <c r="AX2489" s="15" t="s">
        <v>76</v>
      </c>
      <c r="AY2489" s="256" t="s">
        <v>175</v>
      </c>
    </row>
    <row r="2490" s="2" customFormat="1" ht="24.15" customHeight="1">
      <c r="A2490" s="40"/>
      <c r="B2490" s="41"/>
      <c r="C2490" s="206" t="s">
        <v>2450</v>
      </c>
      <c r="D2490" s="206" t="s">
        <v>177</v>
      </c>
      <c r="E2490" s="207" t="s">
        <v>2451</v>
      </c>
      <c r="F2490" s="208" t="s">
        <v>2452</v>
      </c>
      <c r="G2490" s="209" t="s">
        <v>391</v>
      </c>
      <c r="H2490" s="210">
        <v>2</v>
      </c>
      <c r="I2490" s="211"/>
      <c r="J2490" s="212">
        <f>ROUND(I2490*H2490,2)</f>
        <v>0</v>
      </c>
      <c r="K2490" s="208" t="s">
        <v>19</v>
      </c>
      <c r="L2490" s="46"/>
      <c r="M2490" s="213" t="s">
        <v>19</v>
      </c>
      <c r="N2490" s="214" t="s">
        <v>39</v>
      </c>
      <c r="O2490" s="86"/>
      <c r="P2490" s="215">
        <f>O2490*H2490</f>
        <v>0</v>
      </c>
      <c r="Q2490" s="215">
        <v>0</v>
      </c>
      <c r="R2490" s="215">
        <f>Q2490*H2490</f>
        <v>0</v>
      </c>
      <c r="S2490" s="215">
        <v>0</v>
      </c>
      <c r="T2490" s="216">
        <f>S2490*H2490</f>
        <v>0</v>
      </c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R2490" s="217" t="s">
        <v>182</v>
      </c>
      <c r="AT2490" s="217" t="s">
        <v>177</v>
      </c>
      <c r="AU2490" s="217" t="s">
        <v>78</v>
      </c>
      <c r="AY2490" s="19" t="s">
        <v>175</v>
      </c>
      <c r="BE2490" s="218">
        <f>IF(N2490="základní",J2490,0)</f>
        <v>0</v>
      </c>
      <c r="BF2490" s="218">
        <f>IF(N2490="snížená",J2490,0)</f>
        <v>0</v>
      </c>
      <c r="BG2490" s="218">
        <f>IF(N2490="zákl. přenesená",J2490,0)</f>
        <v>0</v>
      </c>
      <c r="BH2490" s="218">
        <f>IF(N2490="sníž. přenesená",J2490,0)</f>
        <v>0</v>
      </c>
      <c r="BI2490" s="218">
        <f>IF(N2490="nulová",J2490,0)</f>
        <v>0</v>
      </c>
      <c r="BJ2490" s="19" t="s">
        <v>76</v>
      </c>
      <c r="BK2490" s="218">
        <f>ROUND(I2490*H2490,2)</f>
        <v>0</v>
      </c>
      <c r="BL2490" s="19" t="s">
        <v>182</v>
      </c>
      <c r="BM2490" s="217" t="s">
        <v>2453</v>
      </c>
    </row>
    <row r="2491" s="13" customFormat="1">
      <c r="A2491" s="13"/>
      <c r="B2491" s="224"/>
      <c r="C2491" s="225"/>
      <c r="D2491" s="226" t="s">
        <v>186</v>
      </c>
      <c r="E2491" s="227" t="s">
        <v>19</v>
      </c>
      <c r="F2491" s="228" t="s">
        <v>2355</v>
      </c>
      <c r="G2491" s="225"/>
      <c r="H2491" s="227" t="s">
        <v>19</v>
      </c>
      <c r="I2491" s="229"/>
      <c r="J2491" s="225"/>
      <c r="K2491" s="225"/>
      <c r="L2491" s="230"/>
      <c r="M2491" s="231"/>
      <c r="N2491" s="232"/>
      <c r="O2491" s="232"/>
      <c r="P2491" s="232"/>
      <c r="Q2491" s="232"/>
      <c r="R2491" s="232"/>
      <c r="S2491" s="232"/>
      <c r="T2491" s="23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34" t="s">
        <v>186</v>
      </c>
      <c r="AU2491" s="234" t="s">
        <v>78</v>
      </c>
      <c r="AV2491" s="13" t="s">
        <v>76</v>
      </c>
      <c r="AW2491" s="13" t="s">
        <v>188</v>
      </c>
      <c r="AX2491" s="13" t="s">
        <v>68</v>
      </c>
      <c r="AY2491" s="234" t="s">
        <v>175</v>
      </c>
    </row>
    <row r="2492" s="13" customFormat="1">
      <c r="A2492" s="13"/>
      <c r="B2492" s="224"/>
      <c r="C2492" s="225"/>
      <c r="D2492" s="226" t="s">
        <v>186</v>
      </c>
      <c r="E2492" s="227" t="s">
        <v>19</v>
      </c>
      <c r="F2492" s="228" t="s">
        <v>2187</v>
      </c>
      <c r="G2492" s="225"/>
      <c r="H2492" s="227" t="s">
        <v>19</v>
      </c>
      <c r="I2492" s="229"/>
      <c r="J2492" s="225"/>
      <c r="K2492" s="225"/>
      <c r="L2492" s="230"/>
      <c r="M2492" s="231"/>
      <c r="N2492" s="232"/>
      <c r="O2492" s="232"/>
      <c r="P2492" s="232"/>
      <c r="Q2492" s="232"/>
      <c r="R2492" s="232"/>
      <c r="S2492" s="232"/>
      <c r="T2492" s="23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34" t="s">
        <v>186</v>
      </c>
      <c r="AU2492" s="234" t="s">
        <v>78</v>
      </c>
      <c r="AV2492" s="13" t="s">
        <v>76</v>
      </c>
      <c r="AW2492" s="13" t="s">
        <v>188</v>
      </c>
      <c r="AX2492" s="13" t="s">
        <v>68</v>
      </c>
      <c r="AY2492" s="234" t="s">
        <v>175</v>
      </c>
    </row>
    <row r="2493" s="13" customFormat="1">
      <c r="A2493" s="13"/>
      <c r="B2493" s="224"/>
      <c r="C2493" s="225"/>
      <c r="D2493" s="226" t="s">
        <v>186</v>
      </c>
      <c r="E2493" s="227" t="s">
        <v>19</v>
      </c>
      <c r="F2493" s="228" t="s">
        <v>189</v>
      </c>
      <c r="G2493" s="225"/>
      <c r="H2493" s="227" t="s">
        <v>19</v>
      </c>
      <c r="I2493" s="229"/>
      <c r="J2493" s="225"/>
      <c r="K2493" s="225"/>
      <c r="L2493" s="230"/>
      <c r="M2493" s="231"/>
      <c r="N2493" s="232"/>
      <c r="O2493" s="232"/>
      <c r="P2493" s="232"/>
      <c r="Q2493" s="232"/>
      <c r="R2493" s="232"/>
      <c r="S2493" s="232"/>
      <c r="T2493" s="23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34" t="s">
        <v>186</v>
      </c>
      <c r="AU2493" s="234" t="s">
        <v>78</v>
      </c>
      <c r="AV2493" s="13" t="s">
        <v>76</v>
      </c>
      <c r="AW2493" s="13" t="s">
        <v>188</v>
      </c>
      <c r="AX2493" s="13" t="s">
        <v>68</v>
      </c>
      <c r="AY2493" s="234" t="s">
        <v>175</v>
      </c>
    </row>
    <row r="2494" s="14" customFormat="1">
      <c r="A2494" s="14"/>
      <c r="B2494" s="235"/>
      <c r="C2494" s="236"/>
      <c r="D2494" s="226" t="s">
        <v>186</v>
      </c>
      <c r="E2494" s="237" t="s">
        <v>19</v>
      </c>
      <c r="F2494" s="238" t="s">
        <v>78</v>
      </c>
      <c r="G2494" s="236"/>
      <c r="H2494" s="239">
        <v>2</v>
      </c>
      <c r="I2494" s="240"/>
      <c r="J2494" s="236"/>
      <c r="K2494" s="236"/>
      <c r="L2494" s="241"/>
      <c r="M2494" s="242"/>
      <c r="N2494" s="243"/>
      <c r="O2494" s="243"/>
      <c r="P2494" s="243"/>
      <c r="Q2494" s="243"/>
      <c r="R2494" s="243"/>
      <c r="S2494" s="243"/>
      <c r="T2494" s="24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45" t="s">
        <v>186</v>
      </c>
      <c r="AU2494" s="245" t="s">
        <v>78</v>
      </c>
      <c r="AV2494" s="14" t="s">
        <v>78</v>
      </c>
      <c r="AW2494" s="14" t="s">
        <v>188</v>
      </c>
      <c r="AX2494" s="14" t="s">
        <v>68</v>
      </c>
      <c r="AY2494" s="245" t="s">
        <v>175</v>
      </c>
    </row>
    <row r="2495" s="15" customFormat="1">
      <c r="A2495" s="15"/>
      <c r="B2495" s="246"/>
      <c r="C2495" s="247"/>
      <c r="D2495" s="226" t="s">
        <v>186</v>
      </c>
      <c r="E2495" s="248" t="s">
        <v>19</v>
      </c>
      <c r="F2495" s="249" t="s">
        <v>191</v>
      </c>
      <c r="G2495" s="247"/>
      <c r="H2495" s="250">
        <v>2</v>
      </c>
      <c r="I2495" s="251"/>
      <c r="J2495" s="247"/>
      <c r="K2495" s="247"/>
      <c r="L2495" s="252"/>
      <c r="M2495" s="253"/>
      <c r="N2495" s="254"/>
      <c r="O2495" s="254"/>
      <c r="P2495" s="254"/>
      <c r="Q2495" s="254"/>
      <c r="R2495" s="254"/>
      <c r="S2495" s="254"/>
      <c r="T2495" s="255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  <c r="AE2495" s="15"/>
      <c r="AT2495" s="256" t="s">
        <v>186</v>
      </c>
      <c r="AU2495" s="256" t="s">
        <v>78</v>
      </c>
      <c r="AV2495" s="15" t="s">
        <v>182</v>
      </c>
      <c r="AW2495" s="15" t="s">
        <v>188</v>
      </c>
      <c r="AX2495" s="15" t="s">
        <v>76</v>
      </c>
      <c r="AY2495" s="256" t="s">
        <v>175</v>
      </c>
    </row>
    <row r="2496" s="2" customFormat="1" ht="24.15" customHeight="1">
      <c r="A2496" s="40"/>
      <c r="B2496" s="41"/>
      <c r="C2496" s="206" t="s">
        <v>2454</v>
      </c>
      <c r="D2496" s="206" t="s">
        <v>177</v>
      </c>
      <c r="E2496" s="207" t="s">
        <v>2455</v>
      </c>
      <c r="F2496" s="208" t="s">
        <v>2456</v>
      </c>
      <c r="G2496" s="209" t="s">
        <v>391</v>
      </c>
      <c r="H2496" s="210">
        <v>2</v>
      </c>
      <c r="I2496" s="211"/>
      <c r="J2496" s="212">
        <f>ROUND(I2496*H2496,2)</f>
        <v>0</v>
      </c>
      <c r="K2496" s="208" t="s">
        <v>19</v>
      </c>
      <c r="L2496" s="46"/>
      <c r="M2496" s="213" t="s">
        <v>19</v>
      </c>
      <c r="N2496" s="214" t="s">
        <v>39</v>
      </c>
      <c r="O2496" s="86"/>
      <c r="P2496" s="215">
        <f>O2496*H2496</f>
        <v>0</v>
      </c>
      <c r="Q2496" s="215">
        <v>0</v>
      </c>
      <c r="R2496" s="215">
        <f>Q2496*H2496</f>
        <v>0</v>
      </c>
      <c r="S2496" s="215">
        <v>0</v>
      </c>
      <c r="T2496" s="216">
        <f>S2496*H2496</f>
        <v>0</v>
      </c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R2496" s="217" t="s">
        <v>182</v>
      </c>
      <c r="AT2496" s="217" t="s">
        <v>177</v>
      </c>
      <c r="AU2496" s="217" t="s">
        <v>78</v>
      </c>
      <c r="AY2496" s="19" t="s">
        <v>175</v>
      </c>
      <c r="BE2496" s="218">
        <f>IF(N2496="základní",J2496,0)</f>
        <v>0</v>
      </c>
      <c r="BF2496" s="218">
        <f>IF(N2496="snížená",J2496,0)</f>
        <v>0</v>
      </c>
      <c r="BG2496" s="218">
        <f>IF(N2496="zákl. přenesená",J2496,0)</f>
        <v>0</v>
      </c>
      <c r="BH2496" s="218">
        <f>IF(N2496="sníž. přenesená",J2496,0)</f>
        <v>0</v>
      </c>
      <c r="BI2496" s="218">
        <f>IF(N2496="nulová",J2496,0)</f>
        <v>0</v>
      </c>
      <c r="BJ2496" s="19" t="s">
        <v>76</v>
      </c>
      <c r="BK2496" s="218">
        <f>ROUND(I2496*H2496,2)</f>
        <v>0</v>
      </c>
      <c r="BL2496" s="19" t="s">
        <v>182</v>
      </c>
      <c r="BM2496" s="217" t="s">
        <v>2457</v>
      </c>
    </row>
    <row r="2497" s="13" customFormat="1">
      <c r="A2497" s="13"/>
      <c r="B2497" s="224"/>
      <c r="C2497" s="225"/>
      <c r="D2497" s="226" t="s">
        <v>186</v>
      </c>
      <c r="E2497" s="227" t="s">
        <v>19</v>
      </c>
      <c r="F2497" s="228" t="s">
        <v>2355</v>
      </c>
      <c r="G2497" s="225"/>
      <c r="H2497" s="227" t="s">
        <v>19</v>
      </c>
      <c r="I2497" s="229"/>
      <c r="J2497" s="225"/>
      <c r="K2497" s="225"/>
      <c r="L2497" s="230"/>
      <c r="M2497" s="231"/>
      <c r="N2497" s="232"/>
      <c r="O2497" s="232"/>
      <c r="P2497" s="232"/>
      <c r="Q2497" s="232"/>
      <c r="R2497" s="232"/>
      <c r="S2497" s="232"/>
      <c r="T2497" s="23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34" t="s">
        <v>186</v>
      </c>
      <c r="AU2497" s="234" t="s">
        <v>78</v>
      </c>
      <c r="AV2497" s="13" t="s">
        <v>76</v>
      </c>
      <c r="AW2497" s="13" t="s">
        <v>188</v>
      </c>
      <c r="AX2497" s="13" t="s">
        <v>68</v>
      </c>
      <c r="AY2497" s="234" t="s">
        <v>175</v>
      </c>
    </row>
    <row r="2498" s="13" customFormat="1">
      <c r="A2498" s="13"/>
      <c r="B2498" s="224"/>
      <c r="C2498" s="225"/>
      <c r="D2498" s="226" t="s">
        <v>186</v>
      </c>
      <c r="E2498" s="227" t="s">
        <v>19</v>
      </c>
      <c r="F2498" s="228" t="s">
        <v>2187</v>
      </c>
      <c r="G2498" s="225"/>
      <c r="H2498" s="227" t="s">
        <v>19</v>
      </c>
      <c r="I2498" s="229"/>
      <c r="J2498" s="225"/>
      <c r="K2498" s="225"/>
      <c r="L2498" s="230"/>
      <c r="M2498" s="231"/>
      <c r="N2498" s="232"/>
      <c r="O2498" s="232"/>
      <c r="P2498" s="232"/>
      <c r="Q2498" s="232"/>
      <c r="R2498" s="232"/>
      <c r="S2498" s="232"/>
      <c r="T2498" s="23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34" t="s">
        <v>186</v>
      </c>
      <c r="AU2498" s="234" t="s">
        <v>78</v>
      </c>
      <c r="AV2498" s="13" t="s">
        <v>76</v>
      </c>
      <c r="AW2498" s="13" t="s">
        <v>188</v>
      </c>
      <c r="AX2498" s="13" t="s">
        <v>68</v>
      </c>
      <c r="AY2498" s="234" t="s">
        <v>175</v>
      </c>
    </row>
    <row r="2499" s="13" customFormat="1">
      <c r="A2499" s="13"/>
      <c r="B2499" s="224"/>
      <c r="C2499" s="225"/>
      <c r="D2499" s="226" t="s">
        <v>186</v>
      </c>
      <c r="E2499" s="227" t="s">
        <v>19</v>
      </c>
      <c r="F2499" s="228" t="s">
        <v>189</v>
      </c>
      <c r="G2499" s="225"/>
      <c r="H2499" s="227" t="s">
        <v>19</v>
      </c>
      <c r="I2499" s="229"/>
      <c r="J2499" s="225"/>
      <c r="K2499" s="225"/>
      <c r="L2499" s="230"/>
      <c r="M2499" s="231"/>
      <c r="N2499" s="232"/>
      <c r="O2499" s="232"/>
      <c r="P2499" s="232"/>
      <c r="Q2499" s="232"/>
      <c r="R2499" s="232"/>
      <c r="S2499" s="232"/>
      <c r="T2499" s="23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34" t="s">
        <v>186</v>
      </c>
      <c r="AU2499" s="234" t="s">
        <v>78</v>
      </c>
      <c r="AV2499" s="13" t="s">
        <v>76</v>
      </c>
      <c r="AW2499" s="13" t="s">
        <v>188</v>
      </c>
      <c r="AX2499" s="13" t="s">
        <v>68</v>
      </c>
      <c r="AY2499" s="234" t="s">
        <v>175</v>
      </c>
    </row>
    <row r="2500" s="14" customFormat="1">
      <c r="A2500" s="14"/>
      <c r="B2500" s="235"/>
      <c r="C2500" s="236"/>
      <c r="D2500" s="226" t="s">
        <v>186</v>
      </c>
      <c r="E2500" s="237" t="s">
        <v>19</v>
      </c>
      <c r="F2500" s="238" t="s">
        <v>78</v>
      </c>
      <c r="G2500" s="236"/>
      <c r="H2500" s="239">
        <v>2</v>
      </c>
      <c r="I2500" s="240"/>
      <c r="J2500" s="236"/>
      <c r="K2500" s="236"/>
      <c r="L2500" s="241"/>
      <c r="M2500" s="242"/>
      <c r="N2500" s="243"/>
      <c r="O2500" s="243"/>
      <c r="P2500" s="243"/>
      <c r="Q2500" s="243"/>
      <c r="R2500" s="243"/>
      <c r="S2500" s="243"/>
      <c r="T2500" s="244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45" t="s">
        <v>186</v>
      </c>
      <c r="AU2500" s="245" t="s">
        <v>78</v>
      </c>
      <c r="AV2500" s="14" t="s">
        <v>78</v>
      </c>
      <c r="AW2500" s="14" t="s">
        <v>188</v>
      </c>
      <c r="AX2500" s="14" t="s">
        <v>68</v>
      </c>
      <c r="AY2500" s="245" t="s">
        <v>175</v>
      </c>
    </row>
    <row r="2501" s="15" customFormat="1">
      <c r="A2501" s="15"/>
      <c r="B2501" s="246"/>
      <c r="C2501" s="247"/>
      <c r="D2501" s="226" t="s">
        <v>186</v>
      </c>
      <c r="E2501" s="248" t="s">
        <v>19</v>
      </c>
      <c r="F2501" s="249" t="s">
        <v>191</v>
      </c>
      <c r="G2501" s="247"/>
      <c r="H2501" s="250">
        <v>2</v>
      </c>
      <c r="I2501" s="251"/>
      <c r="J2501" s="247"/>
      <c r="K2501" s="247"/>
      <c r="L2501" s="252"/>
      <c r="M2501" s="253"/>
      <c r="N2501" s="254"/>
      <c r="O2501" s="254"/>
      <c r="P2501" s="254"/>
      <c r="Q2501" s="254"/>
      <c r="R2501" s="254"/>
      <c r="S2501" s="254"/>
      <c r="T2501" s="255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T2501" s="256" t="s">
        <v>186</v>
      </c>
      <c r="AU2501" s="256" t="s">
        <v>78</v>
      </c>
      <c r="AV2501" s="15" t="s">
        <v>182</v>
      </c>
      <c r="AW2501" s="15" t="s">
        <v>188</v>
      </c>
      <c r="AX2501" s="15" t="s">
        <v>76</v>
      </c>
      <c r="AY2501" s="256" t="s">
        <v>175</v>
      </c>
    </row>
    <row r="2502" s="12" customFormat="1" ht="22.8" customHeight="1">
      <c r="A2502" s="12"/>
      <c r="B2502" s="190"/>
      <c r="C2502" s="191"/>
      <c r="D2502" s="192" t="s">
        <v>67</v>
      </c>
      <c r="E2502" s="204" t="s">
        <v>2458</v>
      </c>
      <c r="F2502" s="204" t="s">
        <v>2459</v>
      </c>
      <c r="G2502" s="191"/>
      <c r="H2502" s="191"/>
      <c r="I2502" s="194"/>
      <c r="J2502" s="205">
        <f>BK2502</f>
        <v>0</v>
      </c>
      <c r="K2502" s="191"/>
      <c r="L2502" s="196"/>
      <c r="M2502" s="197"/>
      <c r="N2502" s="198"/>
      <c r="O2502" s="198"/>
      <c r="P2502" s="199">
        <f>SUM(P2503:P2545)</f>
        <v>0</v>
      </c>
      <c r="Q2502" s="198"/>
      <c r="R2502" s="199">
        <f>SUM(R2503:R2545)</f>
        <v>0</v>
      </c>
      <c r="S2502" s="198"/>
      <c r="T2502" s="200">
        <f>SUM(T2503:T2545)</f>
        <v>0</v>
      </c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R2502" s="201" t="s">
        <v>78</v>
      </c>
      <c r="AT2502" s="202" t="s">
        <v>67</v>
      </c>
      <c r="AU2502" s="202" t="s">
        <v>76</v>
      </c>
      <c r="AY2502" s="201" t="s">
        <v>175</v>
      </c>
      <c r="BK2502" s="203">
        <f>SUM(BK2503:BK2545)</f>
        <v>0</v>
      </c>
    </row>
    <row r="2503" s="2" customFormat="1" ht="24.15" customHeight="1">
      <c r="A2503" s="40"/>
      <c r="B2503" s="41"/>
      <c r="C2503" s="206" t="s">
        <v>2460</v>
      </c>
      <c r="D2503" s="206" t="s">
        <v>177</v>
      </c>
      <c r="E2503" s="207" t="s">
        <v>2461</v>
      </c>
      <c r="F2503" s="208" t="s">
        <v>2462</v>
      </c>
      <c r="G2503" s="209" t="s">
        <v>391</v>
      </c>
      <c r="H2503" s="210">
        <v>15</v>
      </c>
      <c r="I2503" s="211"/>
      <c r="J2503" s="212">
        <f>ROUND(I2503*H2503,2)</f>
        <v>0</v>
      </c>
      <c r="K2503" s="208" t="s">
        <v>181</v>
      </c>
      <c r="L2503" s="46"/>
      <c r="M2503" s="213" t="s">
        <v>19</v>
      </c>
      <c r="N2503" s="214" t="s">
        <v>39</v>
      </c>
      <c r="O2503" s="86"/>
      <c r="P2503" s="215">
        <f>O2503*H2503</f>
        <v>0</v>
      </c>
      <c r="Q2503" s="215">
        <v>0</v>
      </c>
      <c r="R2503" s="215">
        <f>Q2503*H2503</f>
        <v>0</v>
      </c>
      <c r="S2503" s="215">
        <v>0</v>
      </c>
      <c r="T2503" s="216">
        <f>S2503*H2503</f>
        <v>0</v>
      </c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R2503" s="217" t="s">
        <v>297</v>
      </c>
      <c r="AT2503" s="217" t="s">
        <v>177</v>
      </c>
      <c r="AU2503" s="217" t="s">
        <v>78</v>
      </c>
      <c r="AY2503" s="19" t="s">
        <v>175</v>
      </c>
      <c r="BE2503" s="218">
        <f>IF(N2503="základní",J2503,0)</f>
        <v>0</v>
      </c>
      <c r="BF2503" s="218">
        <f>IF(N2503="snížená",J2503,0)</f>
        <v>0</v>
      </c>
      <c r="BG2503" s="218">
        <f>IF(N2503="zákl. přenesená",J2503,0)</f>
        <v>0</v>
      </c>
      <c r="BH2503" s="218">
        <f>IF(N2503="sníž. přenesená",J2503,0)</f>
        <v>0</v>
      </c>
      <c r="BI2503" s="218">
        <f>IF(N2503="nulová",J2503,0)</f>
        <v>0</v>
      </c>
      <c r="BJ2503" s="19" t="s">
        <v>76</v>
      </c>
      <c r="BK2503" s="218">
        <f>ROUND(I2503*H2503,2)</f>
        <v>0</v>
      </c>
      <c r="BL2503" s="19" t="s">
        <v>297</v>
      </c>
      <c r="BM2503" s="217" t="s">
        <v>2463</v>
      </c>
    </row>
    <row r="2504" s="2" customFormat="1">
      <c r="A2504" s="40"/>
      <c r="B2504" s="41"/>
      <c r="C2504" s="42"/>
      <c r="D2504" s="219" t="s">
        <v>184</v>
      </c>
      <c r="E2504" s="42"/>
      <c r="F2504" s="220" t="s">
        <v>2464</v>
      </c>
      <c r="G2504" s="42"/>
      <c r="H2504" s="42"/>
      <c r="I2504" s="221"/>
      <c r="J2504" s="42"/>
      <c r="K2504" s="42"/>
      <c r="L2504" s="46"/>
      <c r="M2504" s="222"/>
      <c r="N2504" s="223"/>
      <c r="O2504" s="86"/>
      <c r="P2504" s="86"/>
      <c r="Q2504" s="86"/>
      <c r="R2504" s="86"/>
      <c r="S2504" s="86"/>
      <c r="T2504" s="87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T2504" s="19" t="s">
        <v>184</v>
      </c>
      <c r="AU2504" s="19" t="s">
        <v>78</v>
      </c>
    </row>
    <row r="2505" s="2" customFormat="1" ht="24.15" customHeight="1">
      <c r="A2505" s="40"/>
      <c r="B2505" s="41"/>
      <c r="C2505" s="257" t="s">
        <v>2465</v>
      </c>
      <c r="D2505" s="257" t="s">
        <v>303</v>
      </c>
      <c r="E2505" s="258" t="s">
        <v>2466</v>
      </c>
      <c r="F2505" s="259" t="s">
        <v>2467</v>
      </c>
      <c r="G2505" s="260" t="s">
        <v>391</v>
      </c>
      <c r="H2505" s="261">
        <v>13</v>
      </c>
      <c r="I2505" s="262"/>
      <c r="J2505" s="263">
        <f>ROUND(I2505*H2505,2)</f>
        <v>0</v>
      </c>
      <c r="K2505" s="259" t="s">
        <v>181</v>
      </c>
      <c r="L2505" s="264"/>
      <c r="M2505" s="265" t="s">
        <v>19</v>
      </c>
      <c r="N2505" s="266" t="s">
        <v>39</v>
      </c>
      <c r="O2505" s="86"/>
      <c r="P2505" s="215">
        <f>O2505*H2505</f>
        <v>0</v>
      </c>
      <c r="Q2505" s="215">
        <v>0</v>
      </c>
      <c r="R2505" s="215">
        <f>Q2505*H2505</f>
        <v>0</v>
      </c>
      <c r="S2505" s="215">
        <v>0</v>
      </c>
      <c r="T2505" s="216">
        <f>S2505*H2505</f>
        <v>0</v>
      </c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R2505" s="217" t="s">
        <v>399</v>
      </c>
      <c r="AT2505" s="217" t="s">
        <v>303</v>
      </c>
      <c r="AU2505" s="217" t="s">
        <v>78</v>
      </c>
      <c r="AY2505" s="19" t="s">
        <v>175</v>
      </c>
      <c r="BE2505" s="218">
        <f>IF(N2505="základní",J2505,0)</f>
        <v>0</v>
      </c>
      <c r="BF2505" s="218">
        <f>IF(N2505="snížená",J2505,0)</f>
        <v>0</v>
      </c>
      <c r="BG2505" s="218">
        <f>IF(N2505="zákl. přenesená",J2505,0)</f>
        <v>0</v>
      </c>
      <c r="BH2505" s="218">
        <f>IF(N2505="sníž. přenesená",J2505,0)</f>
        <v>0</v>
      </c>
      <c r="BI2505" s="218">
        <f>IF(N2505="nulová",J2505,0)</f>
        <v>0</v>
      </c>
      <c r="BJ2505" s="19" t="s">
        <v>76</v>
      </c>
      <c r="BK2505" s="218">
        <f>ROUND(I2505*H2505,2)</f>
        <v>0</v>
      </c>
      <c r="BL2505" s="19" t="s">
        <v>297</v>
      </c>
      <c r="BM2505" s="217" t="s">
        <v>2468</v>
      </c>
    </row>
    <row r="2506" s="13" customFormat="1">
      <c r="A2506" s="13"/>
      <c r="B2506" s="224"/>
      <c r="C2506" s="225"/>
      <c r="D2506" s="226" t="s">
        <v>186</v>
      </c>
      <c r="E2506" s="227" t="s">
        <v>19</v>
      </c>
      <c r="F2506" s="228" t="s">
        <v>187</v>
      </c>
      <c r="G2506" s="225"/>
      <c r="H2506" s="227" t="s">
        <v>19</v>
      </c>
      <c r="I2506" s="229"/>
      <c r="J2506" s="225"/>
      <c r="K2506" s="225"/>
      <c r="L2506" s="230"/>
      <c r="M2506" s="231"/>
      <c r="N2506" s="232"/>
      <c r="O2506" s="232"/>
      <c r="P2506" s="232"/>
      <c r="Q2506" s="232"/>
      <c r="R2506" s="232"/>
      <c r="S2506" s="232"/>
      <c r="T2506" s="23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34" t="s">
        <v>186</v>
      </c>
      <c r="AU2506" s="234" t="s">
        <v>78</v>
      </c>
      <c r="AV2506" s="13" t="s">
        <v>76</v>
      </c>
      <c r="AW2506" s="13" t="s">
        <v>188</v>
      </c>
      <c r="AX2506" s="13" t="s">
        <v>68</v>
      </c>
      <c r="AY2506" s="234" t="s">
        <v>175</v>
      </c>
    </row>
    <row r="2507" s="13" customFormat="1">
      <c r="A2507" s="13"/>
      <c r="B2507" s="224"/>
      <c r="C2507" s="225"/>
      <c r="D2507" s="226" t="s">
        <v>186</v>
      </c>
      <c r="E2507" s="227" t="s">
        <v>19</v>
      </c>
      <c r="F2507" s="228" t="s">
        <v>189</v>
      </c>
      <c r="G2507" s="225"/>
      <c r="H2507" s="227" t="s">
        <v>19</v>
      </c>
      <c r="I2507" s="229"/>
      <c r="J2507" s="225"/>
      <c r="K2507" s="225"/>
      <c r="L2507" s="230"/>
      <c r="M2507" s="231"/>
      <c r="N2507" s="232"/>
      <c r="O2507" s="232"/>
      <c r="P2507" s="232"/>
      <c r="Q2507" s="232"/>
      <c r="R2507" s="232"/>
      <c r="S2507" s="232"/>
      <c r="T2507" s="23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34" t="s">
        <v>186</v>
      </c>
      <c r="AU2507" s="234" t="s">
        <v>78</v>
      </c>
      <c r="AV2507" s="13" t="s">
        <v>76</v>
      </c>
      <c r="AW2507" s="13" t="s">
        <v>188</v>
      </c>
      <c r="AX2507" s="13" t="s">
        <v>68</v>
      </c>
      <c r="AY2507" s="234" t="s">
        <v>175</v>
      </c>
    </row>
    <row r="2508" s="14" customFormat="1">
      <c r="A2508" s="14"/>
      <c r="B2508" s="235"/>
      <c r="C2508" s="236"/>
      <c r="D2508" s="226" t="s">
        <v>186</v>
      </c>
      <c r="E2508" s="237" t="s">
        <v>19</v>
      </c>
      <c r="F2508" s="238" t="s">
        <v>276</v>
      </c>
      <c r="G2508" s="236"/>
      <c r="H2508" s="239">
        <v>13</v>
      </c>
      <c r="I2508" s="240"/>
      <c r="J2508" s="236"/>
      <c r="K2508" s="236"/>
      <c r="L2508" s="241"/>
      <c r="M2508" s="242"/>
      <c r="N2508" s="243"/>
      <c r="O2508" s="243"/>
      <c r="P2508" s="243"/>
      <c r="Q2508" s="243"/>
      <c r="R2508" s="243"/>
      <c r="S2508" s="243"/>
      <c r="T2508" s="24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T2508" s="245" t="s">
        <v>186</v>
      </c>
      <c r="AU2508" s="245" t="s">
        <v>78</v>
      </c>
      <c r="AV2508" s="14" t="s">
        <v>78</v>
      </c>
      <c r="AW2508" s="14" t="s">
        <v>188</v>
      </c>
      <c r="AX2508" s="14" t="s">
        <v>68</v>
      </c>
      <c r="AY2508" s="245" t="s">
        <v>175</v>
      </c>
    </row>
    <row r="2509" s="15" customFormat="1">
      <c r="A2509" s="15"/>
      <c r="B2509" s="246"/>
      <c r="C2509" s="247"/>
      <c r="D2509" s="226" t="s">
        <v>186</v>
      </c>
      <c r="E2509" s="248" t="s">
        <v>19</v>
      </c>
      <c r="F2509" s="249" t="s">
        <v>191</v>
      </c>
      <c r="G2509" s="247"/>
      <c r="H2509" s="250">
        <v>13</v>
      </c>
      <c r="I2509" s="251"/>
      <c r="J2509" s="247"/>
      <c r="K2509" s="247"/>
      <c r="L2509" s="252"/>
      <c r="M2509" s="253"/>
      <c r="N2509" s="254"/>
      <c r="O2509" s="254"/>
      <c r="P2509" s="254"/>
      <c r="Q2509" s="254"/>
      <c r="R2509" s="254"/>
      <c r="S2509" s="254"/>
      <c r="T2509" s="255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/>
      <c r="AT2509" s="256" t="s">
        <v>186</v>
      </c>
      <c r="AU2509" s="256" t="s">
        <v>78</v>
      </c>
      <c r="AV2509" s="15" t="s">
        <v>182</v>
      </c>
      <c r="AW2509" s="15" t="s">
        <v>188</v>
      </c>
      <c r="AX2509" s="15" t="s">
        <v>76</v>
      </c>
      <c r="AY2509" s="256" t="s">
        <v>175</v>
      </c>
    </row>
    <row r="2510" s="2" customFormat="1" ht="24.15" customHeight="1">
      <c r="A2510" s="40"/>
      <c r="B2510" s="41"/>
      <c r="C2510" s="257" t="s">
        <v>2469</v>
      </c>
      <c r="D2510" s="257" t="s">
        <v>303</v>
      </c>
      <c r="E2510" s="258" t="s">
        <v>2470</v>
      </c>
      <c r="F2510" s="259" t="s">
        <v>2471</v>
      </c>
      <c r="G2510" s="260" t="s">
        <v>391</v>
      </c>
      <c r="H2510" s="261">
        <v>2</v>
      </c>
      <c r="I2510" s="262"/>
      <c r="J2510" s="263">
        <f>ROUND(I2510*H2510,2)</f>
        <v>0</v>
      </c>
      <c r="K2510" s="259" t="s">
        <v>19</v>
      </c>
      <c r="L2510" s="264"/>
      <c r="M2510" s="265" t="s">
        <v>19</v>
      </c>
      <c r="N2510" s="266" t="s">
        <v>39</v>
      </c>
      <c r="O2510" s="86"/>
      <c r="P2510" s="215">
        <f>O2510*H2510</f>
        <v>0</v>
      </c>
      <c r="Q2510" s="215">
        <v>0</v>
      </c>
      <c r="R2510" s="215">
        <f>Q2510*H2510</f>
        <v>0</v>
      </c>
      <c r="S2510" s="215">
        <v>0</v>
      </c>
      <c r="T2510" s="216">
        <f>S2510*H2510</f>
        <v>0</v>
      </c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R2510" s="217" t="s">
        <v>399</v>
      </c>
      <c r="AT2510" s="217" t="s">
        <v>303</v>
      </c>
      <c r="AU2510" s="217" t="s">
        <v>78</v>
      </c>
      <c r="AY2510" s="19" t="s">
        <v>175</v>
      </c>
      <c r="BE2510" s="218">
        <f>IF(N2510="základní",J2510,0)</f>
        <v>0</v>
      </c>
      <c r="BF2510" s="218">
        <f>IF(N2510="snížená",J2510,0)</f>
        <v>0</v>
      </c>
      <c r="BG2510" s="218">
        <f>IF(N2510="zákl. přenesená",J2510,0)</f>
        <v>0</v>
      </c>
      <c r="BH2510" s="218">
        <f>IF(N2510="sníž. přenesená",J2510,0)</f>
        <v>0</v>
      </c>
      <c r="BI2510" s="218">
        <f>IF(N2510="nulová",J2510,0)</f>
        <v>0</v>
      </c>
      <c r="BJ2510" s="19" t="s">
        <v>76</v>
      </c>
      <c r="BK2510" s="218">
        <f>ROUND(I2510*H2510,2)</f>
        <v>0</v>
      </c>
      <c r="BL2510" s="19" t="s">
        <v>297</v>
      </c>
      <c r="BM2510" s="217" t="s">
        <v>2472</v>
      </c>
    </row>
    <row r="2511" s="13" customFormat="1">
      <c r="A2511" s="13"/>
      <c r="B2511" s="224"/>
      <c r="C2511" s="225"/>
      <c r="D2511" s="226" t="s">
        <v>186</v>
      </c>
      <c r="E2511" s="227" t="s">
        <v>19</v>
      </c>
      <c r="F2511" s="228" t="s">
        <v>187</v>
      </c>
      <c r="G2511" s="225"/>
      <c r="H2511" s="227" t="s">
        <v>19</v>
      </c>
      <c r="I2511" s="229"/>
      <c r="J2511" s="225"/>
      <c r="K2511" s="225"/>
      <c r="L2511" s="230"/>
      <c r="M2511" s="231"/>
      <c r="N2511" s="232"/>
      <c r="O2511" s="232"/>
      <c r="P2511" s="232"/>
      <c r="Q2511" s="232"/>
      <c r="R2511" s="232"/>
      <c r="S2511" s="232"/>
      <c r="T2511" s="23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34" t="s">
        <v>186</v>
      </c>
      <c r="AU2511" s="234" t="s">
        <v>78</v>
      </c>
      <c r="AV2511" s="13" t="s">
        <v>76</v>
      </c>
      <c r="AW2511" s="13" t="s">
        <v>188</v>
      </c>
      <c r="AX2511" s="13" t="s">
        <v>68</v>
      </c>
      <c r="AY2511" s="234" t="s">
        <v>175</v>
      </c>
    </row>
    <row r="2512" s="13" customFormat="1">
      <c r="A2512" s="13"/>
      <c r="B2512" s="224"/>
      <c r="C2512" s="225"/>
      <c r="D2512" s="226" t="s">
        <v>186</v>
      </c>
      <c r="E2512" s="227" t="s">
        <v>19</v>
      </c>
      <c r="F2512" s="228" t="s">
        <v>189</v>
      </c>
      <c r="G2512" s="225"/>
      <c r="H2512" s="227" t="s">
        <v>19</v>
      </c>
      <c r="I2512" s="229"/>
      <c r="J2512" s="225"/>
      <c r="K2512" s="225"/>
      <c r="L2512" s="230"/>
      <c r="M2512" s="231"/>
      <c r="N2512" s="232"/>
      <c r="O2512" s="232"/>
      <c r="P2512" s="232"/>
      <c r="Q2512" s="232"/>
      <c r="R2512" s="232"/>
      <c r="S2512" s="232"/>
      <c r="T2512" s="23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34" t="s">
        <v>186</v>
      </c>
      <c r="AU2512" s="234" t="s">
        <v>78</v>
      </c>
      <c r="AV2512" s="13" t="s">
        <v>76</v>
      </c>
      <c r="AW2512" s="13" t="s">
        <v>188</v>
      </c>
      <c r="AX2512" s="13" t="s">
        <v>68</v>
      </c>
      <c r="AY2512" s="234" t="s">
        <v>175</v>
      </c>
    </row>
    <row r="2513" s="14" customFormat="1">
      <c r="A2513" s="14"/>
      <c r="B2513" s="235"/>
      <c r="C2513" s="236"/>
      <c r="D2513" s="226" t="s">
        <v>186</v>
      </c>
      <c r="E2513" s="237" t="s">
        <v>19</v>
      </c>
      <c r="F2513" s="238" t="s">
        <v>78</v>
      </c>
      <c r="G2513" s="236"/>
      <c r="H2513" s="239">
        <v>2</v>
      </c>
      <c r="I2513" s="240"/>
      <c r="J2513" s="236"/>
      <c r="K2513" s="236"/>
      <c r="L2513" s="241"/>
      <c r="M2513" s="242"/>
      <c r="N2513" s="243"/>
      <c r="O2513" s="243"/>
      <c r="P2513" s="243"/>
      <c r="Q2513" s="243"/>
      <c r="R2513" s="243"/>
      <c r="S2513" s="243"/>
      <c r="T2513" s="24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45" t="s">
        <v>186</v>
      </c>
      <c r="AU2513" s="245" t="s">
        <v>78</v>
      </c>
      <c r="AV2513" s="14" t="s">
        <v>78</v>
      </c>
      <c r="AW2513" s="14" t="s">
        <v>188</v>
      </c>
      <c r="AX2513" s="14" t="s">
        <v>68</v>
      </c>
      <c r="AY2513" s="245" t="s">
        <v>175</v>
      </c>
    </row>
    <row r="2514" s="15" customFormat="1">
      <c r="A2514" s="15"/>
      <c r="B2514" s="246"/>
      <c r="C2514" s="247"/>
      <c r="D2514" s="226" t="s">
        <v>186</v>
      </c>
      <c r="E2514" s="248" t="s">
        <v>19</v>
      </c>
      <c r="F2514" s="249" t="s">
        <v>191</v>
      </c>
      <c r="G2514" s="247"/>
      <c r="H2514" s="250">
        <v>2</v>
      </c>
      <c r="I2514" s="251"/>
      <c r="J2514" s="247"/>
      <c r="K2514" s="247"/>
      <c r="L2514" s="252"/>
      <c r="M2514" s="253"/>
      <c r="N2514" s="254"/>
      <c r="O2514" s="254"/>
      <c r="P2514" s="254"/>
      <c r="Q2514" s="254"/>
      <c r="R2514" s="254"/>
      <c r="S2514" s="254"/>
      <c r="T2514" s="255"/>
      <c r="U2514" s="15"/>
      <c r="V2514" s="15"/>
      <c r="W2514" s="15"/>
      <c r="X2514" s="15"/>
      <c r="Y2514" s="15"/>
      <c r="Z2514" s="15"/>
      <c r="AA2514" s="15"/>
      <c r="AB2514" s="15"/>
      <c r="AC2514" s="15"/>
      <c r="AD2514" s="15"/>
      <c r="AE2514" s="15"/>
      <c r="AT2514" s="256" t="s">
        <v>186</v>
      </c>
      <c r="AU2514" s="256" t="s">
        <v>78</v>
      </c>
      <c r="AV2514" s="15" t="s">
        <v>182</v>
      </c>
      <c r="AW2514" s="15" t="s">
        <v>188</v>
      </c>
      <c r="AX2514" s="15" t="s">
        <v>76</v>
      </c>
      <c r="AY2514" s="256" t="s">
        <v>175</v>
      </c>
    </row>
    <row r="2515" s="2" customFormat="1" ht="24.15" customHeight="1">
      <c r="A2515" s="40"/>
      <c r="B2515" s="41"/>
      <c r="C2515" s="206" t="s">
        <v>2473</v>
      </c>
      <c r="D2515" s="206" t="s">
        <v>177</v>
      </c>
      <c r="E2515" s="207" t="s">
        <v>2474</v>
      </c>
      <c r="F2515" s="208" t="s">
        <v>2475</v>
      </c>
      <c r="G2515" s="209" t="s">
        <v>391</v>
      </c>
      <c r="H2515" s="210">
        <v>1</v>
      </c>
      <c r="I2515" s="211"/>
      <c r="J2515" s="212">
        <f>ROUND(I2515*H2515,2)</f>
        <v>0</v>
      </c>
      <c r="K2515" s="208" t="s">
        <v>181</v>
      </c>
      <c r="L2515" s="46"/>
      <c r="M2515" s="213" t="s">
        <v>19</v>
      </c>
      <c r="N2515" s="214" t="s">
        <v>39</v>
      </c>
      <c r="O2515" s="86"/>
      <c r="P2515" s="215">
        <f>O2515*H2515</f>
        <v>0</v>
      </c>
      <c r="Q2515" s="215">
        <v>0</v>
      </c>
      <c r="R2515" s="215">
        <f>Q2515*H2515</f>
        <v>0</v>
      </c>
      <c r="S2515" s="215">
        <v>0</v>
      </c>
      <c r="T2515" s="216">
        <f>S2515*H2515</f>
        <v>0</v>
      </c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R2515" s="217" t="s">
        <v>297</v>
      </c>
      <c r="AT2515" s="217" t="s">
        <v>177</v>
      </c>
      <c r="AU2515" s="217" t="s">
        <v>78</v>
      </c>
      <c r="AY2515" s="19" t="s">
        <v>175</v>
      </c>
      <c r="BE2515" s="218">
        <f>IF(N2515="základní",J2515,0)</f>
        <v>0</v>
      </c>
      <c r="BF2515" s="218">
        <f>IF(N2515="snížená",J2515,0)</f>
        <v>0</v>
      </c>
      <c r="BG2515" s="218">
        <f>IF(N2515="zákl. přenesená",J2515,0)</f>
        <v>0</v>
      </c>
      <c r="BH2515" s="218">
        <f>IF(N2515="sníž. přenesená",J2515,0)</f>
        <v>0</v>
      </c>
      <c r="BI2515" s="218">
        <f>IF(N2515="nulová",J2515,0)</f>
        <v>0</v>
      </c>
      <c r="BJ2515" s="19" t="s">
        <v>76</v>
      </c>
      <c r="BK2515" s="218">
        <f>ROUND(I2515*H2515,2)</f>
        <v>0</v>
      </c>
      <c r="BL2515" s="19" t="s">
        <v>297</v>
      </c>
      <c r="BM2515" s="217" t="s">
        <v>2476</v>
      </c>
    </row>
    <row r="2516" s="2" customFormat="1">
      <c r="A2516" s="40"/>
      <c r="B2516" s="41"/>
      <c r="C2516" s="42"/>
      <c r="D2516" s="219" t="s">
        <v>184</v>
      </c>
      <c r="E2516" s="42"/>
      <c r="F2516" s="220" t="s">
        <v>2477</v>
      </c>
      <c r="G2516" s="42"/>
      <c r="H2516" s="42"/>
      <c r="I2516" s="221"/>
      <c r="J2516" s="42"/>
      <c r="K2516" s="42"/>
      <c r="L2516" s="46"/>
      <c r="M2516" s="222"/>
      <c r="N2516" s="223"/>
      <c r="O2516" s="86"/>
      <c r="P2516" s="86"/>
      <c r="Q2516" s="86"/>
      <c r="R2516" s="86"/>
      <c r="S2516" s="86"/>
      <c r="T2516" s="87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T2516" s="19" t="s">
        <v>184</v>
      </c>
      <c r="AU2516" s="19" t="s">
        <v>78</v>
      </c>
    </row>
    <row r="2517" s="13" customFormat="1">
      <c r="A2517" s="13"/>
      <c r="B2517" s="224"/>
      <c r="C2517" s="225"/>
      <c r="D2517" s="226" t="s">
        <v>186</v>
      </c>
      <c r="E2517" s="227" t="s">
        <v>19</v>
      </c>
      <c r="F2517" s="228" t="s">
        <v>187</v>
      </c>
      <c r="G2517" s="225"/>
      <c r="H2517" s="227" t="s">
        <v>19</v>
      </c>
      <c r="I2517" s="229"/>
      <c r="J2517" s="225"/>
      <c r="K2517" s="225"/>
      <c r="L2517" s="230"/>
      <c r="M2517" s="231"/>
      <c r="N2517" s="232"/>
      <c r="O2517" s="232"/>
      <c r="P2517" s="232"/>
      <c r="Q2517" s="232"/>
      <c r="R2517" s="232"/>
      <c r="S2517" s="232"/>
      <c r="T2517" s="233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34" t="s">
        <v>186</v>
      </c>
      <c r="AU2517" s="234" t="s">
        <v>78</v>
      </c>
      <c r="AV2517" s="13" t="s">
        <v>76</v>
      </c>
      <c r="AW2517" s="13" t="s">
        <v>188</v>
      </c>
      <c r="AX2517" s="13" t="s">
        <v>68</v>
      </c>
      <c r="AY2517" s="234" t="s">
        <v>175</v>
      </c>
    </row>
    <row r="2518" s="13" customFormat="1">
      <c r="A2518" s="13"/>
      <c r="B2518" s="224"/>
      <c r="C2518" s="225"/>
      <c r="D2518" s="226" t="s">
        <v>186</v>
      </c>
      <c r="E2518" s="227" t="s">
        <v>19</v>
      </c>
      <c r="F2518" s="228" t="s">
        <v>189</v>
      </c>
      <c r="G2518" s="225"/>
      <c r="H2518" s="227" t="s">
        <v>19</v>
      </c>
      <c r="I2518" s="229"/>
      <c r="J2518" s="225"/>
      <c r="K2518" s="225"/>
      <c r="L2518" s="230"/>
      <c r="M2518" s="231"/>
      <c r="N2518" s="232"/>
      <c r="O2518" s="232"/>
      <c r="P2518" s="232"/>
      <c r="Q2518" s="232"/>
      <c r="R2518" s="232"/>
      <c r="S2518" s="232"/>
      <c r="T2518" s="23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34" t="s">
        <v>186</v>
      </c>
      <c r="AU2518" s="234" t="s">
        <v>78</v>
      </c>
      <c r="AV2518" s="13" t="s">
        <v>76</v>
      </c>
      <c r="AW2518" s="13" t="s">
        <v>188</v>
      </c>
      <c r="AX2518" s="13" t="s">
        <v>68</v>
      </c>
      <c r="AY2518" s="234" t="s">
        <v>175</v>
      </c>
    </row>
    <row r="2519" s="14" customFormat="1">
      <c r="A2519" s="14"/>
      <c r="B2519" s="235"/>
      <c r="C2519" s="236"/>
      <c r="D2519" s="226" t="s">
        <v>186</v>
      </c>
      <c r="E2519" s="237" t="s">
        <v>19</v>
      </c>
      <c r="F2519" s="238" t="s">
        <v>76</v>
      </c>
      <c r="G2519" s="236"/>
      <c r="H2519" s="239">
        <v>1</v>
      </c>
      <c r="I2519" s="240"/>
      <c r="J2519" s="236"/>
      <c r="K2519" s="236"/>
      <c r="L2519" s="241"/>
      <c r="M2519" s="242"/>
      <c r="N2519" s="243"/>
      <c r="O2519" s="243"/>
      <c r="P2519" s="243"/>
      <c r="Q2519" s="243"/>
      <c r="R2519" s="243"/>
      <c r="S2519" s="243"/>
      <c r="T2519" s="24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45" t="s">
        <v>186</v>
      </c>
      <c r="AU2519" s="245" t="s">
        <v>78</v>
      </c>
      <c r="AV2519" s="14" t="s">
        <v>78</v>
      </c>
      <c r="AW2519" s="14" t="s">
        <v>188</v>
      </c>
      <c r="AX2519" s="14" t="s">
        <v>68</v>
      </c>
      <c r="AY2519" s="245" t="s">
        <v>175</v>
      </c>
    </row>
    <row r="2520" s="15" customFormat="1">
      <c r="A2520" s="15"/>
      <c r="B2520" s="246"/>
      <c r="C2520" s="247"/>
      <c r="D2520" s="226" t="s">
        <v>186</v>
      </c>
      <c r="E2520" s="248" t="s">
        <v>19</v>
      </c>
      <c r="F2520" s="249" t="s">
        <v>191</v>
      </c>
      <c r="G2520" s="247"/>
      <c r="H2520" s="250">
        <v>1</v>
      </c>
      <c r="I2520" s="251"/>
      <c r="J2520" s="247"/>
      <c r="K2520" s="247"/>
      <c r="L2520" s="252"/>
      <c r="M2520" s="253"/>
      <c r="N2520" s="254"/>
      <c r="O2520" s="254"/>
      <c r="P2520" s="254"/>
      <c r="Q2520" s="254"/>
      <c r="R2520" s="254"/>
      <c r="S2520" s="254"/>
      <c r="T2520" s="255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56" t="s">
        <v>186</v>
      </c>
      <c r="AU2520" s="256" t="s">
        <v>78</v>
      </c>
      <c r="AV2520" s="15" t="s">
        <v>182</v>
      </c>
      <c r="AW2520" s="15" t="s">
        <v>188</v>
      </c>
      <c r="AX2520" s="15" t="s">
        <v>76</v>
      </c>
      <c r="AY2520" s="256" t="s">
        <v>175</v>
      </c>
    </row>
    <row r="2521" s="2" customFormat="1" ht="24.15" customHeight="1">
      <c r="A2521" s="40"/>
      <c r="B2521" s="41"/>
      <c r="C2521" s="257" t="s">
        <v>2478</v>
      </c>
      <c r="D2521" s="257" t="s">
        <v>303</v>
      </c>
      <c r="E2521" s="258" t="s">
        <v>2479</v>
      </c>
      <c r="F2521" s="259" t="s">
        <v>2480</v>
      </c>
      <c r="G2521" s="260" t="s">
        <v>402</v>
      </c>
      <c r="H2521" s="261">
        <v>23</v>
      </c>
      <c r="I2521" s="262"/>
      <c r="J2521" s="263">
        <f>ROUND(I2521*H2521,2)</f>
        <v>0</v>
      </c>
      <c r="K2521" s="259" t="s">
        <v>181</v>
      </c>
      <c r="L2521" s="264"/>
      <c r="M2521" s="265" t="s">
        <v>19</v>
      </c>
      <c r="N2521" s="266" t="s">
        <v>39</v>
      </c>
      <c r="O2521" s="86"/>
      <c r="P2521" s="215">
        <f>O2521*H2521</f>
        <v>0</v>
      </c>
      <c r="Q2521" s="215">
        <v>0</v>
      </c>
      <c r="R2521" s="215">
        <f>Q2521*H2521</f>
        <v>0</v>
      </c>
      <c r="S2521" s="215">
        <v>0</v>
      </c>
      <c r="T2521" s="216">
        <f>S2521*H2521</f>
        <v>0</v>
      </c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R2521" s="217" t="s">
        <v>399</v>
      </c>
      <c r="AT2521" s="217" t="s">
        <v>303</v>
      </c>
      <c r="AU2521" s="217" t="s">
        <v>78</v>
      </c>
      <c r="AY2521" s="19" t="s">
        <v>175</v>
      </c>
      <c r="BE2521" s="218">
        <f>IF(N2521="základní",J2521,0)</f>
        <v>0</v>
      </c>
      <c r="BF2521" s="218">
        <f>IF(N2521="snížená",J2521,0)</f>
        <v>0</v>
      </c>
      <c r="BG2521" s="218">
        <f>IF(N2521="zákl. přenesená",J2521,0)</f>
        <v>0</v>
      </c>
      <c r="BH2521" s="218">
        <f>IF(N2521="sníž. přenesená",J2521,0)</f>
        <v>0</v>
      </c>
      <c r="BI2521" s="218">
        <f>IF(N2521="nulová",J2521,0)</f>
        <v>0</v>
      </c>
      <c r="BJ2521" s="19" t="s">
        <v>76</v>
      </c>
      <c r="BK2521" s="218">
        <f>ROUND(I2521*H2521,2)</f>
        <v>0</v>
      </c>
      <c r="BL2521" s="19" t="s">
        <v>297</v>
      </c>
      <c r="BM2521" s="217" t="s">
        <v>2481</v>
      </c>
    </row>
    <row r="2522" s="13" customFormat="1">
      <c r="A2522" s="13"/>
      <c r="B2522" s="224"/>
      <c r="C2522" s="225"/>
      <c r="D2522" s="226" t="s">
        <v>186</v>
      </c>
      <c r="E2522" s="227" t="s">
        <v>19</v>
      </c>
      <c r="F2522" s="228" t="s">
        <v>187</v>
      </c>
      <c r="G2522" s="225"/>
      <c r="H2522" s="227" t="s">
        <v>19</v>
      </c>
      <c r="I2522" s="229"/>
      <c r="J2522" s="225"/>
      <c r="K2522" s="225"/>
      <c r="L2522" s="230"/>
      <c r="M2522" s="231"/>
      <c r="N2522" s="232"/>
      <c r="O2522" s="232"/>
      <c r="P2522" s="232"/>
      <c r="Q2522" s="232"/>
      <c r="R2522" s="232"/>
      <c r="S2522" s="232"/>
      <c r="T2522" s="233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34" t="s">
        <v>186</v>
      </c>
      <c r="AU2522" s="234" t="s">
        <v>78</v>
      </c>
      <c r="AV2522" s="13" t="s">
        <v>76</v>
      </c>
      <c r="AW2522" s="13" t="s">
        <v>188</v>
      </c>
      <c r="AX2522" s="13" t="s">
        <v>68</v>
      </c>
      <c r="AY2522" s="234" t="s">
        <v>175</v>
      </c>
    </row>
    <row r="2523" s="13" customFormat="1">
      <c r="A2523" s="13"/>
      <c r="B2523" s="224"/>
      <c r="C2523" s="225"/>
      <c r="D2523" s="226" t="s">
        <v>186</v>
      </c>
      <c r="E2523" s="227" t="s">
        <v>19</v>
      </c>
      <c r="F2523" s="228" t="s">
        <v>189</v>
      </c>
      <c r="G2523" s="225"/>
      <c r="H2523" s="227" t="s">
        <v>19</v>
      </c>
      <c r="I2523" s="229"/>
      <c r="J2523" s="225"/>
      <c r="K2523" s="225"/>
      <c r="L2523" s="230"/>
      <c r="M2523" s="231"/>
      <c r="N2523" s="232"/>
      <c r="O2523" s="232"/>
      <c r="P2523" s="232"/>
      <c r="Q2523" s="232"/>
      <c r="R2523" s="232"/>
      <c r="S2523" s="232"/>
      <c r="T2523" s="23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34" t="s">
        <v>186</v>
      </c>
      <c r="AU2523" s="234" t="s">
        <v>78</v>
      </c>
      <c r="AV2523" s="13" t="s">
        <v>76</v>
      </c>
      <c r="AW2523" s="13" t="s">
        <v>188</v>
      </c>
      <c r="AX2523" s="13" t="s">
        <v>68</v>
      </c>
      <c r="AY2523" s="234" t="s">
        <v>175</v>
      </c>
    </row>
    <row r="2524" s="14" customFormat="1">
      <c r="A2524" s="14"/>
      <c r="B2524" s="235"/>
      <c r="C2524" s="236"/>
      <c r="D2524" s="226" t="s">
        <v>186</v>
      </c>
      <c r="E2524" s="237" t="s">
        <v>19</v>
      </c>
      <c r="F2524" s="238" t="s">
        <v>2482</v>
      </c>
      <c r="G2524" s="236"/>
      <c r="H2524" s="239">
        <v>23</v>
      </c>
      <c r="I2524" s="240"/>
      <c r="J2524" s="236"/>
      <c r="K2524" s="236"/>
      <c r="L2524" s="241"/>
      <c r="M2524" s="242"/>
      <c r="N2524" s="243"/>
      <c r="O2524" s="243"/>
      <c r="P2524" s="243"/>
      <c r="Q2524" s="243"/>
      <c r="R2524" s="243"/>
      <c r="S2524" s="243"/>
      <c r="T2524" s="244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45" t="s">
        <v>186</v>
      </c>
      <c r="AU2524" s="245" t="s">
        <v>78</v>
      </c>
      <c r="AV2524" s="14" t="s">
        <v>78</v>
      </c>
      <c r="AW2524" s="14" t="s">
        <v>188</v>
      </c>
      <c r="AX2524" s="14" t="s">
        <v>68</v>
      </c>
      <c r="AY2524" s="245" t="s">
        <v>175</v>
      </c>
    </row>
    <row r="2525" s="15" customFormat="1">
      <c r="A2525" s="15"/>
      <c r="B2525" s="246"/>
      <c r="C2525" s="247"/>
      <c r="D2525" s="226" t="s">
        <v>186</v>
      </c>
      <c r="E2525" s="248" t="s">
        <v>19</v>
      </c>
      <c r="F2525" s="249" t="s">
        <v>191</v>
      </c>
      <c r="G2525" s="247"/>
      <c r="H2525" s="250">
        <v>23</v>
      </c>
      <c r="I2525" s="251"/>
      <c r="J2525" s="247"/>
      <c r="K2525" s="247"/>
      <c r="L2525" s="252"/>
      <c r="M2525" s="253"/>
      <c r="N2525" s="254"/>
      <c r="O2525" s="254"/>
      <c r="P2525" s="254"/>
      <c r="Q2525" s="254"/>
      <c r="R2525" s="254"/>
      <c r="S2525" s="254"/>
      <c r="T2525" s="255"/>
      <c r="U2525" s="15"/>
      <c r="V2525" s="15"/>
      <c r="W2525" s="15"/>
      <c r="X2525" s="15"/>
      <c r="Y2525" s="15"/>
      <c r="Z2525" s="15"/>
      <c r="AA2525" s="15"/>
      <c r="AB2525" s="15"/>
      <c r="AC2525" s="15"/>
      <c r="AD2525" s="15"/>
      <c r="AE2525" s="15"/>
      <c r="AT2525" s="256" t="s">
        <v>186</v>
      </c>
      <c r="AU2525" s="256" t="s">
        <v>78</v>
      </c>
      <c r="AV2525" s="15" t="s">
        <v>182</v>
      </c>
      <c r="AW2525" s="15" t="s">
        <v>188</v>
      </c>
      <c r="AX2525" s="15" t="s">
        <v>76</v>
      </c>
      <c r="AY2525" s="256" t="s">
        <v>175</v>
      </c>
    </row>
    <row r="2526" s="2" customFormat="1" ht="16.5" customHeight="1">
      <c r="A2526" s="40"/>
      <c r="B2526" s="41"/>
      <c r="C2526" s="206" t="s">
        <v>2483</v>
      </c>
      <c r="D2526" s="206" t="s">
        <v>177</v>
      </c>
      <c r="E2526" s="207" t="s">
        <v>2484</v>
      </c>
      <c r="F2526" s="208" t="s">
        <v>2485</v>
      </c>
      <c r="G2526" s="209" t="s">
        <v>2486</v>
      </c>
      <c r="H2526" s="210">
        <v>1</v>
      </c>
      <c r="I2526" s="211"/>
      <c r="J2526" s="212">
        <f>ROUND(I2526*H2526,2)</f>
        <v>0</v>
      </c>
      <c r="K2526" s="208" t="s">
        <v>19</v>
      </c>
      <c r="L2526" s="46"/>
      <c r="M2526" s="213" t="s">
        <v>19</v>
      </c>
      <c r="N2526" s="214" t="s">
        <v>39</v>
      </c>
      <c r="O2526" s="86"/>
      <c r="P2526" s="215">
        <f>O2526*H2526</f>
        <v>0</v>
      </c>
      <c r="Q2526" s="215">
        <v>0</v>
      </c>
      <c r="R2526" s="215">
        <f>Q2526*H2526</f>
        <v>0</v>
      </c>
      <c r="S2526" s="215">
        <v>0</v>
      </c>
      <c r="T2526" s="216">
        <f>S2526*H2526</f>
        <v>0</v>
      </c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R2526" s="217" t="s">
        <v>297</v>
      </c>
      <c r="AT2526" s="217" t="s">
        <v>177</v>
      </c>
      <c r="AU2526" s="217" t="s">
        <v>78</v>
      </c>
      <c r="AY2526" s="19" t="s">
        <v>175</v>
      </c>
      <c r="BE2526" s="218">
        <f>IF(N2526="základní",J2526,0)</f>
        <v>0</v>
      </c>
      <c r="BF2526" s="218">
        <f>IF(N2526="snížená",J2526,0)</f>
        <v>0</v>
      </c>
      <c r="BG2526" s="218">
        <f>IF(N2526="zákl. přenesená",J2526,0)</f>
        <v>0</v>
      </c>
      <c r="BH2526" s="218">
        <f>IF(N2526="sníž. přenesená",J2526,0)</f>
        <v>0</v>
      </c>
      <c r="BI2526" s="218">
        <f>IF(N2526="nulová",J2526,0)</f>
        <v>0</v>
      </c>
      <c r="BJ2526" s="19" t="s">
        <v>76</v>
      </c>
      <c r="BK2526" s="218">
        <f>ROUND(I2526*H2526,2)</f>
        <v>0</v>
      </c>
      <c r="BL2526" s="19" t="s">
        <v>297</v>
      </c>
      <c r="BM2526" s="217" t="s">
        <v>2487</v>
      </c>
    </row>
    <row r="2527" s="13" customFormat="1">
      <c r="A2527" s="13"/>
      <c r="B2527" s="224"/>
      <c r="C2527" s="225"/>
      <c r="D2527" s="226" t="s">
        <v>186</v>
      </c>
      <c r="E2527" s="227" t="s">
        <v>19</v>
      </c>
      <c r="F2527" s="228" t="s">
        <v>2355</v>
      </c>
      <c r="G2527" s="225"/>
      <c r="H2527" s="227" t="s">
        <v>19</v>
      </c>
      <c r="I2527" s="229"/>
      <c r="J2527" s="225"/>
      <c r="K2527" s="225"/>
      <c r="L2527" s="230"/>
      <c r="M2527" s="231"/>
      <c r="N2527" s="232"/>
      <c r="O2527" s="232"/>
      <c r="P2527" s="232"/>
      <c r="Q2527" s="232"/>
      <c r="R2527" s="232"/>
      <c r="S2527" s="232"/>
      <c r="T2527" s="233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34" t="s">
        <v>186</v>
      </c>
      <c r="AU2527" s="234" t="s">
        <v>78</v>
      </c>
      <c r="AV2527" s="13" t="s">
        <v>76</v>
      </c>
      <c r="AW2527" s="13" t="s">
        <v>188</v>
      </c>
      <c r="AX2527" s="13" t="s">
        <v>68</v>
      </c>
      <c r="AY2527" s="234" t="s">
        <v>175</v>
      </c>
    </row>
    <row r="2528" s="13" customFormat="1">
      <c r="A2528" s="13"/>
      <c r="B2528" s="224"/>
      <c r="C2528" s="225"/>
      <c r="D2528" s="226" t="s">
        <v>186</v>
      </c>
      <c r="E2528" s="227" t="s">
        <v>19</v>
      </c>
      <c r="F2528" s="228" t="s">
        <v>2187</v>
      </c>
      <c r="G2528" s="225"/>
      <c r="H2528" s="227" t="s">
        <v>19</v>
      </c>
      <c r="I2528" s="229"/>
      <c r="J2528" s="225"/>
      <c r="K2528" s="225"/>
      <c r="L2528" s="230"/>
      <c r="M2528" s="231"/>
      <c r="N2528" s="232"/>
      <c r="O2528" s="232"/>
      <c r="P2528" s="232"/>
      <c r="Q2528" s="232"/>
      <c r="R2528" s="232"/>
      <c r="S2528" s="232"/>
      <c r="T2528" s="23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34" t="s">
        <v>186</v>
      </c>
      <c r="AU2528" s="234" t="s">
        <v>78</v>
      </c>
      <c r="AV2528" s="13" t="s">
        <v>76</v>
      </c>
      <c r="AW2528" s="13" t="s">
        <v>188</v>
      </c>
      <c r="AX2528" s="13" t="s">
        <v>68</v>
      </c>
      <c r="AY2528" s="234" t="s">
        <v>175</v>
      </c>
    </row>
    <row r="2529" s="13" customFormat="1">
      <c r="A2529" s="13"/>
      <c r="B2529" s="224"/>
      <c r="C2529" s="225"/>
      <c r="D2529" s="226" t="s">
        <v>186</v>
      </c>
      <c r="E2529" s="227" t="s">
        <v>19</v>
      </c>
      <c r="F2529" s="228" t="s">
        <v>189</v>
      </c>
      <c r="G2529" s="225"/>
      <c r="H2529" s="227" t="s">
        <v>19</v>
      </c>
      <c r="I2529" s="229"/>
      <c r="J2529" s="225"/>
      <c r="K2529" s="225"/>
      <c r="L2529" s="230"/>
      <c r="M2529" s="231"/>
      <c r="N2529" s="232"/>
      <c r="O2529" s="232"/>
      <c r="P2529" s="232"/>
      <c r="Q2529" s="232"/>
      <c r="R2529" s="232"/>
      <c r="S2529" s="232"/>
      <c r="T2529" s="233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34" t="s">
        <v>186</v>
      </c>
      <c r="AU2529" s="234" t="s">
        <v>78</v>
      </c>
      <c r="AV2529" s="13" t="s">
        <v>76</v>
      </c>
      <c r="AW2529" s="13" t="s">
        <v>188</v>
      </c>
      <c r="AX2529" s="13" t="s">
        <v>68</v>
      </c>
      <c r="AY2529" s="234" t="s">
        <v>175</v>
      </c>
    </row>
    <row r="2530" s="14" customFormat="1">
      <c r="A2530" s="14"/>
      <c r="B2530" s="235"/>
      <c r="C2530" s="236"/>
      <c r="D2530" s="226" t="s">
        <v>186</v>
      </c>
      <c r="E2530" s="237" t="s">
        <v>19</v>
      </c>
      <c r="F2530" s="238" t="s">
        <v>76</v>
      </c>
      <c r="G2530" s="236"/>
      <c r="H2530" s="239">
        <v>1</v>
      </c>
      <c r="I2530" s="240"/>
      <c r="J2530" s="236"/>
      <c r="K2530" s="236"/>
      <c r="L2530" s="241"/>
      <c r="M2530" s="242"/>
      <c r="N2530" s="243"/>
      <c r="O2530" s="243"/>
      <c r="P2530" s="243"/>
      <c r="Q2530" s="243"/>
      <c r="R2530" s="243"/>
      <c r="S2530" s="243"/>
      <c r="T2530" s="24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45" t="s">
        <v>186</v>
      </c>
      <c r="AU2530" s="245" t="s">
        <v>78</v>
      </c>
      <c r="AV2530" s="14" t="s">
        <v>78</v>
      </c>
      <c r="AW2530" s="14" t="s">
        <v>188</v>
      </c>
      <c r="AX2530" s="14" t="s">
        <v>68</v>
      </c>
      <c r="AY2530" s="245" t="s">
        <v>175</v>
      </c>
    </row>
    <row r="2531" s="15" customFormat="1">
      <c r="A2531" s="15"/>
      <c r="B2531" s="246"/>
      <c r="C2531" s="247"/>
      <c r="D2531" s="226" t="s">
        <v>186</v>
      </c>
      <c r="E2531" s="248" t="s">
        <v>19</v>
      </c>
      <c r="F2531" s="249" t="s">
        <v>191</v>
      </c>
      <c r="G2531" s="247"/>
      <c r="H2531" s="250">
        <v>1</v>
      </c>
      <c r="I2531" s="251"/>
      <c r="J2531" s="247"/>
      <c r="K2531" s="247"/>
      <c r="L2531" s="252"/>
      <c r="M2531" s="253"/>
      <c r="N2531" s="254"/>
      <c r="O2531" s="254"/>
      <c r="P2531" s="254"/>
      <c r="Q2531" s="254"/>
      <c r="R2531" s="254"/>
      <c r="S2531" s="254"/>
      <c r="T2531" s="255"/>
      <c r="U2531" s="15"/>
      <c r="V2531" s="15"/>
      <c r="W2531" s="15"/>
      <c r="X2531" s="15"/>
      <c r="Y2531" s="15"/>
      <c r="Z2531" s="15"/>
      <c r="AA2531" s="15"/>
      <c r="AB2531" s="15"/>
      <c r="AC2531" s="15"/>
      <c r="AD2531" s="15"/>
      <c r="AE2531" s="15"/>
      <c r="AT2531" s="256" t="s">
        <v>186</v>
      </c>
      <c r="AU2531" s="256" t="s">
        <v>78</v>
      </c>
      <c r="AV2531" s="15" t="s">
        <v>182</v>
      </c>
      <c r="AW2531" s="15" t="s">
        <v>188</v>
      </c>
      <c r="AX2531" s="15" t="s">
        <v>76</v>
      </c>
      <c r="AY2531" s="256" t="s">
        <v>175</v>
      </c>
    </row>
    <row r="2532" s="2" customFormat="1" ht="21.75" customHeight="1">
      <c r="A2532" s="40"/>
      <c r="B2532" s="41"/>
      <c r="C2532" s="206" t="s">
        <v>2488</v>
      </c>
      <c r="D2532" s="206" t="s">
        <v>177</v>
      </c>
      <c r="E2532" s="207" t="s">
        <v>2489</v>
      </c>
      <c r="F2532" s="208" t="s">
        <v>2490</v>
      </c>
      <c r="G2532" s="209" t="s">
        <v>2486</v>
      </c>
      <c r="H2532" s="210">
        <v>1</v>
      </c>
      <c r="I2532" s="211"/>
      <c r="J2532" s="212">
        <f>ROUND(I2532*H2532,2)</f>
        <v>0</v>
      </c>
      <c r="K2532" s="208" t="s">
        <v>19</v>
      </c>
      <c r="L2532" s="46"/>
      <c r="M2532" s="213" t="s">
        <v>19</v>
      </c>
      <c r="N2532" s="214" t="s">
        <v>39</v>
      </c>
      <c r="O2532" s="86"/>
      <c r="P2532" s="215">
        <f>O2532*H2532</f>
        <v>0</v>
      </c>
      <c r="Q2532" s="215">
        <v>0</v>
      </c>
      <c r="R2532" s="215">
        <f>Q2532*H2532</f>
        <v>0</v>
      </c>
      <c r="S2532" s="215">
        <v>0</v>
      </c>
      <c r="T2532" s="216">
        <f>S2532*H2532</f>
        <v>0</v>
      </c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R2532" s="217" t="s">
        <v>297</v>
      </c>
      <c r="AT2532" s="217" t="s">
        <v>177</v>
      </c>
      <c r="AU2532" s="217" t="s">
        <v>78</v>
      </c>
      <c r="AY2532" s="19" t="s">
        <v>175</v>
      </c>
      <c r="BE2532" s="218">
        <f>IF(N2532="základní",J2532,0)</f>
        <v>0</v>
      </c>
      <c r="BF2532" s="218">
        <f>IF(N2532="snížená",J2532,0)</f>
        <v>0</v>
      </c>
      <c r="BG2532" s="218">
        <f>IF(N2532="zákl. přenesená",J2532,0)</f>
        <v>0</v>
      </c>
      <c r="BH2532" s="218">
        <f>IF(N2532="sníž. přenesená",J2532,0)</f>
        <v>0</v>
      </c>
      <c r="BI2532" s="218">
        <f>IF(N2532="nulová",J2532,0)</f>
        <v>0</v>
      </c>
      <c r="BJ2532" s="19" t="s">
        <v>76</v>
      </c>
      <c r="BK2532" s="218">
        <f>ROUND(I2532*H2532,2)</f>
        <v>0</v>
      </c>
      <c r="BL2532" s="19" t="s">
        <v>297</v>
      </c>
      <c r="BM2532" s="217" t="s">
        <v>2491</v>
      </c>
    </row>
    <row r="2533" s="13" customFormat="1">
      <c r="A2533" s="13"/>
      <c r="B2533" s="224"/>
      <c r="C2533" s="225"/>
      <c r="D2533" s="226" t="s">
        <v>186</v>
      </c>
      <c r="E2533" s="227" t="s">
        <v>19</v>
      </c>
      <c r="F2533" s="228" t="s">
        <v>2355</v>
      </c>
      <c r="G2533" s="225"/>
      <c r="H2533" s="227" t="s">
        <v>19</v>
      </c>
      <c r="I2533" s="229"/>
      <c r="J2533" s="225"/>
      <c r="K2533" s="225"/>
      <c r="L2533" s="230"/>
      <c r="M2533" s="231"/>
      <c r="N2533" s="232"/>
      <c r="O2533" s="232"/>
      <c r="P2533" s="232"/>
      <c r="Q2533" s="232"/>
      <c r="R2533" s="232"/>
      <c r="S2533" s="232"/>
      <c r="T2533" s="23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34" t="s">
        <v>186</v>
      </c>
      <c r="AU2533" s="234" t="s">
        <v>78</v>
      </c>
      <c r="AV2533" s="13" t="s">
        <v>76</v>
      </c>
      <c r="AW2533" s="13" t="s">
        <v>188</v>
      </c>
      <c r="AX2533" s="13" t="s">
        <v>68</v>
      </c>
      <c r="AY2533" s="234" t="s">
        <v>175</v>
      </c>
    </row>
    <row r="2534" s="13" customFormat="1">
      <c r="A2534" s="13"/>
      <c r="B2534" s="224"/>
      <c r="C2534" s="225"/>
      <c r="D2534" s="226" t="s">
        <v>186</v>
      </c>
      <c r="E2534" s="227" t="s">
        <v>19</v>
      </c>
      <c r="F2534" s="228" t="s">
        <v>2187</v>
      </c>
      <c r="G2534" s="225"/>
      <c r="H2534" s="227" t="s">
        <v>19</v>
      </c>
      <c r="I2534" s="229"/>
      <c r="J2534" s="225"/>
      <c r="K2534" s="225"/>
      <c r="L2534" s="230"/>
      <c r="M2534" s="231"/>
      <c r="N2534" s="232"/>
      <c r="O2534" s="232"/>
      <c r="P2534" s="232"/>
      <c r="Q2534" s="232"/>
      <c r="R2534" s="232"/>
      <c r="S2534" s="232"/>
      <c r="T2534" s="233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34" t="s">
        <v>186</v>
      </c>
      <c r="AU2534" s="234" t="s">
        <v>78</v>
      </c>
      <c r="AV2534" s="13" t="s">
        <v>76</v>
      </c>
      <c r="AW2534" s="13" t="s">
        <v>188</v>
      </c>
      <c r="AX2534" s="13" t="s">
        <v>68</v>
      </c>
      <c r="AY2534" s="234" t="s">
        <v>175</v>
      </c>
    </row>
    <row r="2535" s="13" customFormat="1">
      <c r="A2535" s="13"/>
      <c r="B2535" s="224"/>
      <c r="C2535" s="225"/>
      <c r="D2535" s="226" t="s">
        <v>186</v>
      </c>
      <c r="E2535" s="227" t="s">
        <v>19</v>
      </c>
      <c r="F2535" s="228" t="s">
        <v>189</v>
      </c>
      <c r="G2535" s="225"/>
      <c r="H2535" s="227" t="s">
        <v>19</v>
      </c>
      <c r="I2535" s="229"/>
      <c r="J2535" s="225"/>
      <c r="K2535" s="225"/>
      <c r="L2535" s="230"/>
      <c r="M2535" s="231"/>
      <c r="N2535" s="232"/>
      <c r="O2535" s="232"/>
      <c r="P2535" s="232"/>
      <c r="Q2535" s="232"/>
      <c r="R2535" s="232"/>
      <c r="S2535" s="232"/>
      <c r="T2535" s="233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34" t="s">
        <v>186</v>
      </c>
      <c r="AU2535" s="234" t="s">
        <v>78</v>
      </c>
      <c r="AV2535" s="13" t="s">
        <v>76</v>
      </c>
      <c r="AW2535" s="13" t="s">
        <v>188</v>
      </c>
      <c r="AX2535" s="13" t="s">
        <v>68</v>
      </c>
      <c r="AY2535" s="234" t="s">
        <v>175</v>
      </c>
    </row>
    <row r="2536" s="14" customFormat="1">
      <c r="A2536" s="14"/>
      <c r="B2536" s="235"/>
      <c r="C2536" s="236"/>
      <c r="D2536" s="226" t="s">
        <v>186</v>
      </c>
      <c r="E2536" s="237" t="s">
        <v>19</v>
      </c>
      <c r="F2536" s="238" t="s">
        <v>76</v>
      </c>
      <c r="G2536" s="236"/>
      <c r="H2536" s="239">
        <v>1</v>
      </c>
      <c r="I2536" s="240"/>
      <c r="J2536" s="236"/>
      <c r="K2536" s="236"/>
      <c r="L2536" s="241"/>
      <c r="M2536" s="242"/>
      <c r="N2536" s="243"/>
      <c r="O2536" s="243"/>
      <c r="P2536" s="243"/>
      <c r="Q2536" s="243"/>
      <c r="R2536" s="243"/>
      <c r="S2536" s="243"/>
      <c r="T2536" s="24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45" t="s">
        <v>186</v>
      </c>
      <c r="AU2536" s="245" t="s">
        <v>78</v>
      </c>
      <c r="AV2536" s="14" t="s">
        <v>78</v>
      </c>
      <c r="AW2536" s="14" t="s">
        <v>188</v>
      </c>
      <c r="AX2536" s="14" t="s">
        <v>68</v>
      </c>
      <c r="AY2536" s="245" t="s">
        <v>175</v>
      </c>
    </row>
    <row r="2537" s="15" customFormat="1">
      <c r="A2537" s="15"/>
      <c r="B2537" s="246"/>
      <c r="C2537" s="247"/>
      <c r="D2537" s="226" t="s">
        <v>186</v>
      </c>
      <c r="E2537" s="248" t="s">
        <v>19</v>
      </c>
      <c r="F2537" s="249" t="s">
        <v>191</v>
      </c>
      <c r="G2537" s="247"/>
      <c r="H2537" s="250">
        <v>1</v>
      </c>
      <c r="I2537" s="251"/>
      <c r="J2537" s="247"/>
      <c r="K2537" s="247"/>
      <c r="L2537" s="252"/>
      <c r="M2537" s="253"/>
      <c r="N2537" s="254"/>
      <c r="O2537" s="254"/>
      <c r="P2537" s="254"/>
      <c r="Q2537" s="254"/>
      <c r="R2537" s="254"/>
      <c r="S2537" s="254"/>
      <c r="T2537" s="255"/>
      <c r="U2537" s="15"/>
      <c r="V2537" s="15"/>
      <c r="W2537" s="15"/>
      <c r="X2537" s="15"/>
      <c r="Y2537" s="15"/>
      <c r="Z2537" s="15"/>
      <c r="AA2537" s="15"/>
      <c r="AB2537" s="15"/>
      <c r="AC2537" s="15"/>
      <c r="AD2537" s="15"/>
      <c r="AE2537" s="15"/>
      <c r="AT2537" s="256" t="s">
        <v>186</v>
      </c>
      <c r="AU2537" s="256" t="s">
        <v>78</v>
      </c>
      <c r="AV2537" s="15" t="s">
        <v>182</v>
      </c>
      <c r="AW2537" s="15" t="s">
        <v>188</v>
      </c>
      <c r="AX2537" s="15" t="s">
        <v>76</v>
      </c>
      <c r="AY2537" s="256" t="s">
        <v>175</v>
      </c>
    </row>
    <row r="2538" s="2" customFormat="1" ht="21.75" customHeight="1">
      <c r="A2538" s="40"/>
      <c r="B2538" s="41"/>
      <c r="C2538" s="206" t="s">
        <v>2492</v>
      </c>
      <c r="D2538" s="206" t="s">
        <v>177</v>
      </c>
      <c r="E2538" s="207" t="s">
        <v>2493</v>
      </c>
      <c r="F2538" s="208" t="s">
        <v>2494</v>
      </c>
      <c r="G2538" s="209" t="s">
        <v>2486</v>
      </c>
      <c r="H2538" s="210">
        <v>1</v>
      </c>
      <c r="I2538" s="211"/>
      <c r="J2538" s="212">
        <f>ROUND(I2538*H2538,2)</f>
        <v>0</v>
      </c>
      <c r="K2538" s="208" t="s">
        <v>19</v>
      </c>
      <c r="L2538" s="46"/>
      <c r="M2538" s="213" t="s">
        <v>19</v>
      </c>
      <c r="N2538" s="214" t="s">
        <v>39</v>
      </c>
      <c r="O2538" s="86"/>
      <c r="P2538" s="215">
        <f>O2538*H2538</f>
        <v>0</v>
      </c>
      <c r="Q2538" s="215">
        <v>0</v>
      </c>
      <c r="R2538" s="215">
        <f>Q2538*H2538</f>
        <v>0</v>
      </c>
      <c r="S2538" s="215">
        <v>0</v>
      </c>
      <c r="T2538" s="216">
        <f>S2538*H2538</f>
        <v>0</v>
      </c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R2538" s="217" t="s">
        <v>297</v>
      </c>
      <c r="AT2538" s="217" t="s">
        <v>177</v>
      </c>
      <c r="AU2538" s="217" t="s">
        <v>78</v>
      </c>
      <c r="AY2538" s="19" t="s">
        <v>175</v>
      </c>
      <c r="BE2538" s="218">
        <f>IF(N2538="základní",J2538,0)</f>
        <v>0</v>
      </c>
      <c r="BF2538" s="218">
        <f>IF(N2538="snížená",J2538,0)</f>
        <v>0</v>
      </c>
      <c r="BG2538" s="218">
        <f>IF(N2538="zákl. přenesená",J2538,0)</f>
        <v>0</v>
      </c>
      <c r="BH2538" s="218">
        <f>IF(N2538="sníž. přenesená",J2538,0)</f>
        <v>0</v>
      </c>
      <c r="BI2538" s="218">
        <f>IF(N2538="nulová",J2538,0)</f>
        <v>0</v>
      </c>
      <c r="BJ2538" s="19" t="s">
        <v>76</v>
      </c>
      <c r="BK2538" s="218">
        <f>ROUND(I2538*H2538,2)</f>
        <v>0</v>
      </c>
      <c r="BL2538" s="19" t="s">
        <v>297</v>
      </c>
      <c r="BM2538" s="217" t="s">
        <v>2495</v>
      </c>
    </row>
    <row r="2539" s="13" customFormat="1">
      <c r="A2539" s="13"/>
      <c r="B2539" s="224"/>
      <c r="C2539" s="225"/>
      <c r="D2539" s="226" t="s">
        <v>186</v>
      </c>
      <c r="E2539" s="227" t="s">
        <v>19</v>
      </c>
      <c r="F2539" s="228" t="s">
        <v>2355</v>
      </c>
      <c r="G2539" s="225"/>
      <c r="H2539" s="227" t="s">
        <v>19</v>
      </c>
      <c r="I2539" s="229"/>
      <c r="J2539" s="225"/>
      <c r="K2539" s="225"/>
      <c r="L2539" s="230"/>
      <c r="M2539" s="231"/>
      <c r="N2539" s="232"/>
      <c r="O2539" s="232"/>
      <c r="P2539" s="232"/>
      <c r="Q2539" s="232"/>
      <c r="R2539" s="232"/>
      <c r="S2539" s="232"/>
      <c r="T2539" s="233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34" t="s">
        <v>186</v>
      </c>
      <c r="AU2539" s="234" t="s">
        <v>78</v>
      </c>
      <c r="AV2539" s="13" t="s">
        <v>76</v>
      </c>
      <c r="AW2539" s="13" t="s">
        <v>188</v>
      </c>
      <c r="AX2539" s="13" t="s">
        <v>68</v>
      </c>
      <c r="AY2539" s="234" t="s">
        <v>175</v>
      </c>
    </row>
    <row r="2540" s="13" customFormat="1">
      <c r="A2540" s="13"/>
      <c r="B2540" s="224"/>
      <c r="C2540" s="225"/>
      <c r="D2540" s="226" t="s">
        <v>186</v>
      </c>
      <c r="E2540" s="227" t="s">
        <v>19</v>
      </c>
      <c r="F2540" s="228" t="s">
        <v>2187</v>
      </c>
      <c r="G2540" s="225"/>
      <c r="H2540" s="227" t="s">
        <v>19</v>
      </c>
      <c r="I2540" s="229"/>
      <c r="J2540" s="225"/>
      <c r="K2540" s="225"/>
      <c r="L2540" s="230"/>
      <c r="M2540" s="231"/>
      <c r="N2540" s="232"/>
      <c r="O2540" s="232"/>
      <c r="P2540" s="232"/>
      <c r="Q2540" s="232"/>
      <c r="R2540" s="232"/>
      <c r="S2540" s="232"/>
      <c r="T2540" s="233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34" t="s">
        <v>186</v>
      </c>
      <c r="AU2540" s="234" t="s">
        <v>78</v>
      </c>
      <c r="AV2540" s="13" t="s">
        <v>76</v>
      </c>
      <c r="AW2540" s="13" t="s">
        <v>188</v>
      </c>
      <c r="AX2540" s="13" t="s">
        <v>68</v>
      </c>
      <c r="AY2540" s="234" t="s">
        <v>175</v>
      </c>
    </row>
    <row r="2541" s="13" customFormat="1">
      <c r="A2541" s="13"/>
      <c r="B2541" s="224"/>
      <c r="C2541" s="225"/>
      <c r="D2541" s="226" t="s">
        <v>186</v>
      </c>
      <c r="E2541" s="227" t="s">
        <v>19</v>
      </c>
      <c r="F2541" s="228" t="s">
        <v>189</v>
      </c>
      <c r="G2541" s="225"/>
      <c r="H2541" s="227" t="s">
        <v>19</v>
      </c>
      <c r="I2541" s="229"/>
      <c r="J2541" s="225"/>
      <c r="K2541" s="225"/>
      <c r="L2541" s="230"/>
      <c r="M2541" s="231"/>
      <c r="N2541" s="232"/>
      <c r="O2541" s="232"/>
      <c r="P2541" s="232"/>
      <c r="Q2541" s="232"/>
      <c r="R2541" s="232"/>
      <c r="S2541" s="232"/>
      <c r="T2541" s="233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34" t="s">
        <v>186</v>
      </c>
      <c r="AU2541" s="234" t="s">
        <v>78</v>
      </c>
      <c r="AV2541" s="13" t="s">
        <v>76</v>
      </c>
      <c r="AW2541" s="13" t="s">
        <v>188</v>
      </c>
      <c r="AX2541" s="13" t="s">
        <v>68</v>
      </c>
      <c r="AY2541" s="234" t="s">
        <v>175</v>
      </c>
    </row>
    <row r="2542" s="14" customFormat="1">
      <c r="A2542" s="14"/>
      <c r="B2542" s="235"/>
      <c r="C2542" s="236"/>
      <c r="D2542" s="226" t="s">
        <v>186</v>
      </c>
      <c r="E2542" s="237" t="s">
        <v>19</v>
      </c>
      <c r="F2542" s="238" t="s">
        <v>76</v>
      </c>
      <c r="G2542" s="236"/>
      <c r="H2542" s="239">
        <v>1</v>
      </c>
      <c r="I2542" s="240"/>
      <c r="J2542" s="236"/>
      <c r="K2542" s="236"/>
      <c r="L2542" s="241"/>
      <c r="M2542" s="242"/>
      <c r="N2542" s="243"/>
      <c r="O2542" s="243"/>
      <c r="P2542" s="243"/>
      <c r="Q2542" s="243"/>
      <c r="R2542" s="243"/>
      <c r="S2542" s="243"/>
      <c r="T2542" s="244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T2542" s="245" t="s">
        <v>186</v>
      </c>
      <c r="AU2542" s="245" t="s">
        <v>78</v>
      </c>
      <c r="AV2542" s="14" t="s">
        <v>78</v>
      </c>
      <c r="AW2542" s="14" t="s">
        <v>188</v>
      </c>
      <c r="AX2542" s="14" t="s">
        <v>68</v>
      </c>
      <c r="AY2542" s="245" t="s">
        <v>175</v>
      </c>
    </row>
    <row r="2543" s="15" customFormat="1">
      <c r="A2543" s="15"/>
      <c r="B2543" s="246"/>
      <c r="C2543" s="247"/>
      <c r="D2543" s="226" t="s">
        <v>186</v>
      </c>
      <c r="E2543" s="248" t="s">
        <v>19</v>
      </c>
      <c r="F2543" s="249" t="s">
        <v>191</v>
      </c>
      <c r="G2543" s="247"/>
      <c r="H2543" s="250">
        <v>1</v>
      </c>
      <c r="I2543" s="251"/>
      <c r="J2543" s="247"/>
      <c r="K2543" s="247"/>
      <c r="L2543" s="252"/>
      <c r="M2543" s="253"/>
      <c r="N2543" s="254"/>
      <c r="O2543" s="254"/>
      <c r="P2543" s="254"/>
      <c r="Q2543" s="254"/>
      <c r="R2543" s="254"/>
      <c r="S2543" s="254"/>
      <c r="T2543" s="255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T2543" s="256" t="s">
        <v>186</v>
      </c>
      <c r="AU2543" s="256" t="s">
        <v>78</v>
      </c>
      <c r="AV2543" s="15" t="s">
        <v>182</v>
      </c>
      <c r="AW2543" s="15" t="s">
        <v>188</v>
      </c>
      <c r="AX2543" s="15" t="s">
        <v>76</v>
      </c>
      <c r="AY2543" s="256" t="s">
        <v>175</v>
      </c>
    </row>
    <row r="2544" s="2" customFormat="1" ht="24.15" customHeight="1">
      <c r="A2544" s="40"/>
      <c r="B2544" s="41"/>
      <c r="C2544" s="206" t="s">
        <v>2496</v>
      </c>
      <c r="D2544" s="206" t="s">
        <v>177</v>
      </c>
      <c r="E2544" s="207" t="s">
        <v>2497</v>
      </c>
      <c r="F2544" s="208" t="s">
        <v>2498</v>
      </c>
      <c r="G2544" s="209" t="s">
        <v>2138</v>
      </c>
      <c r="H2544" s="267"/>
      <c r="I2544" s="211"/>
      <c r="J2544" s="212">
        <f>ROUND(I2544*H2544,2)</f>
        <v>0</v>
      </c>
      <c r="K2544" s="208" t="s">
        <v>181</v>
      </c>
      <c r="L2544" s="46"/>
      <c r="M2544" s="213" t="s">
        <v>19</v>
      </c>
      <c r="N2544" s="214" t="s">
        <v>39</v>
      </c>
      <c r="O2544" s="86"/>
      <c r="P2544" s="215">
        <f>O2544*H2544</f>
        <v>0</v>
      </c>
      <c r="Q2544" s="215">
        <v>0</v>
      </c>
      <c r="R2544" s="215">
        <f>Q2544*H2544</f>
        <v>0</v>
      </c>
      <c r="S2544" s="215">
        <v>0</v>
      </c>
      <c r="T2544" s="216">
        <f>S2544*H2544</f>
        <v>0</v>
      </c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R2544" s="217" t="s">
        <v>297</v>
      </c>
      <c r="AT2544" s="217" t="s">
        <v>177</v>
      </c>
      <c r="AU2544" s="217" t="s">
        <v>78</v>
      </c>
      <c r="AY2544" s="19" t="s">
        <v>175</v>
      </c>
      <c r="BE2544" s="218">
        <f>IF(N2544="základní",J2544,0)</f>
        <v>0</v>
      </c>
      <c r="BF2544" s="218">
        <f>IF(N2544="snížená",J2544,0)</f>
        <v>0</v>
      </c>
      <c r="BG2544" s="218">
        <f>IF(N2544="zákl. přenesená",J2544,0)</f>
        <v>0</v>
      </c>
      <c r="BH2544" s="218">
        <f>IF(N2544="sníž. přenesená",J2544,0)</f>
        <v>0</v>
      </c>
      <c r="BI2544" s="218">
        <f>IF(N2544="nulová",J2544,0)</f>
        <v>0</v>
      </c>
      <c r="BJ2544" s="19" t="s">
        <v>76</v>
      </c>
      <c r="BK2544" s="218">
        <f>ROUND(I2544*H2544,2)</f>
        <v>0</v>
      </c>
      <c r="BL2544" s="19" t="s">
        <v>297</v>
      </c>
      <c r="BM2544" s="217" t="s">
        <v>2499</v>
      </c>
    </row>
    <row r="2545" s="2" customFormat="1">
      <c r="A2545" s="40"/>
      <c r="B2545" s="41"/>
      <c r="C2545" s="42"/>
      <c r="D2545" s="219" t="s">
        <v>184</v>
      </c>
      <c r="E2545" s="42"/>
      <c r="F2545" s="220" t="s">
        <v>2500</v>
      </c>
      <c r="G2545" s="42"/>
      <c r="H2545" s="42"/>
      <c r="I2545" s="221"/>
      <c r="J2545" s="42"/>
      <c r="K2545" s="42"/>
      <c r="L2545" s="46"/>
      <c r="M2545" s="222"/>
      <c r="N2545" s="223"/>
      <c r="O2545" s="86"/>
      <c r="P2545" s="86"/>
      <c r="Q2545" s="86"/>
      <c r="R2545" s="86"/>
      <c r="S2545" s="86"/>
      <c r="T2545" s="87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T2545" s="19" t="s">
        <v>184</v>
      </c>
      <c r="AU2545" s="19" t="s">
        <v>78</v>
      </c>
    </row>
    <row r="2546" s="12" customFormat="1" ht="22.8" customHeight="1">
      <c r="A2546" s="12"/>
      <c r="B2546" s="190"/>
      <c r="C2546" s="191"/>
      <c r="D2546" s="192" t="s">
        <v>67</v>
      </c>
      <c r="E2546" s="204" t="s">
        <v>2501</v>
      </c>
      <c r="F2546" s="204" t="s">
        <v>2502</v>
      </c>
      <c r="G2546" s="191"/>
      <c r="H2546" s="191"/>
      <c r="I2546" s="194"/>
      <c r="J2546" s="205">
        <f>BK2546</f>
        <v>0</v>
      </c>
      <c r="K2546" s="191"/>
      <c r="L2546" s="196"/>
      <c r="M2546" s="197"/>
      <c r="N2546" s="198"/>
      <c r="O2546" s="198"/>
      <c r="P2546" s="199">
        <f>SUM(P2547:P2570)</f>
        <v>0</v>
      </c>
      <c r="Q2546" s="198"/>
      <c r="R2546" s="199">
        <f>SUM(R2547:R2570)</f>
        <v>0</v>
      </c>
      <c r="S2546" s="198"/>
      <c r="T2546" s="200">
        <f>SUM(T2547:T2570)</f>
        <v>0</v>
      </c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R2546" s="201" t="s">
        <v>76</v>
      </c>
      <c r="AT2546" s="202" t="s">
        <v>67</v>
      </c>
      <c r="AU2546" s="202" t="s">
        <v>76</v>
      </c>
      <c r="AY2546" s="201" t="s">
        <v>175</v>
      </c>
      <c r="BK2546" s="203">
        <f>SUM(BK2547:BK2570)</f>
        <v>0</v>
      </c>
    </row>
    <row r="2547" s="2" customFormat="1" ht="33" customHeight="1">
      <c r="A2547" s="40"/>
      <c r="B2547" s="41"/>
      <c r="C2547" s="206" t="s">
        <v>2503</v>
      </c>
      <c r="D2547" s="206" t="s">
        <v>177</v>
      </c>
      <c r="E2547" s="207" t="s">
        <v>2504</v>
      </c>
      <c r="F2547" s="208" t="s">
        <v>2505</v>
      </c>
      <c r="G2547" s="209" t="s">
        <v>391</v>
      </c>
      <c r="H2547" s="210">
        <v>1</v>
      </c>
      <c r="I2547" s="211"/>
      <c r="J2547" s="212">
        <f>ROUND(I2547*H2547,2)</f>
        <v>0</v>
      </c>
      <c r="K2547" s="208" t="s">
        <v>19</v>
      </c>
      <c r="L2547" s="46"/>
      <c r="M2547" s="213" t="s">
        <v>19</v>
      </c>
      <c r="N2547" s="214" t="s">
        <v>39</v>
      </c>
      <c r="O2547" s="86"/>
      <c r="P2547" s="215">
        <f>O2547*H2547</f>
        <v>0</v>
      </c>
      <c r="Q2547" s="215">
        <v>0</v>
      </c>
      <c r="R2547" s="215">
        <f>Q2547*H2547</f>
        <v>0</v>
      </c>
      <c r="S2547" s="215">
        <v>0</v>
      </c>
      <c r="T2547" s="216">
        <f>S2547*H2547</f>
        <v>0</v>
      </c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R2547" s="217" t="s">
        <v>182</v>
      </c>
      <c r="AT2547" s="217" t="s">
        <v>177</v>
      </c>
      <c r="AU2547" s="217" t="s">
        <v>78</v>
      </c>
      <c r="AY2547" s="19" t="s">
        <v>175</v>
      </c>
      <c r="BE2547" s="218">
        <f>IF(N2547="základní",J2547,0)</f>
        <v>0</v>
      </c>
      <c r="BF2547" s="218">
        <f>IF(N2547="snížená",J2547,0)</f>
        <v>0</v>
      </c>
      <c r="BG2547" s="218">
        <f>IF(N2547="zákl. přenesená",J2547,0)</f>
        <v>0</v>
      </c>
      <c r="BH2547" s="218">
        <f>IF(N2547="sníž. přenesená",J2547,0)</f>
        <v>0</v>
      </c>
      <c r="BI2547" s="218">
        <f>IF(N2547="nulová",J2547,0)</f>
        <v>0</v>
      </c>
      <c r="BJ2547" s="19" t="s">
        <v>76</v>
      </c>
      <c r="BK2547" s="218">
        <f>ROUND(I2547*H2547,2)</f>
        <v>0</v>
      </c>
      <c r="BL2547" s="19" t="s">
        <v>182</v>
      </c>
      <c r="BM2547" s="217" t="s">
        <v>2506</v>
      </c>
    </row>
    <row r="2548" s="13" customFormat="1">
      <c r="A2548" s="13"/>
      <c r="B2548" s="224"/>
      <c r="C2548" s="225"/>
      <c r="D2548" s="226" t="s">
        <v>186</v>
      </c>
      <c r="E2548" s="227" t="s">
        <v>19</v>
      </c>
      <c r="F2548" s="228" t="s">
        <v>2194</v>
      </c>
      <c r="G2548" s="225"/>
      <c r="H2548" s="227" t="s">
        <v>19</v>
      </c>
      <c r="I2548" s="229"/>
      <c r="J2548" s="225"/>
      <c r="K2548" s="225"/>
      <c r="L2548" s="230"/>
      <c r="M2548" s="231"/>
      <c r="N2548" s="232"/>
      <c r="O2548" s="232"/>
      <c r="P2548" s="232"/>
      <c r="Q2548" s="232"/>
      <c r="R2548" s="232"/>
      <c r="S2548" s="232"/>
      <c r="T2548" s="233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34" t="s">
        <v>186</v>
      </c>
      <c r="AU2548" s="234" t="s">
        <v>78</v>
      </c>
      <c r="AV2548" s="13" t="s">
        <v>76</v>
      </c>
      <c r="AW2548" s="13" t="s">
        <v>188</v>
      </c>
      <c r="AX2548" s="13" t="s">
        <v>68</v>
      </c>
      <c r="AY2548" s="234" t="s">
        <v>175</v>
      </c>
    </row>
    <row r="2549" s="13" customFormat="1">
      <c r="A2549" s="13"/>
      <c r="B2549" s="224"/>
      <c r="C2549" s="225"/>
      <c r="D2549" s="226" t="s">
        <v>186</v>
      </c>
      <c r="E2549" s="227" t="s">
        <v>19</v>
      </c>
      <c r="F2549" s="228" t="s">
        <v>189</v>
      </c>
      <c r="G2549" s="225"/>
      <c r="H2549" s="227" t="s">
        <v>19</v>
      </c>
      <c r="I2549" s="229"/>
      <c r="J2549" s="225"/>
      <c r="K2549" s="225"/>
      <c r="L2549" s="230"/>
      <c r="M2549" s="231"/>
      <c r="N2549" s="232"/>
      <c r="O2549" s="232"/>
      <c r="P2549" s="232"/>
      <c r="Q2549" s="232"/>
      <c r="R2549" s="232"/>
      <c r="S2549" s="232"/>
      <c r="T2549" s="233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34" t="s">
        <v>186</v>
      </c>
      <c r="AU2549" s="234" t="s">
        <v>78</v>
      </c>
      <c r="AV2549" s="13" t="s">
        <v>76</v>
      </c>
      <c r="AW2549" s="13" t="s">
        <v>188</v>
      </c>
      <c r="AX2549" s="13" t="s">
        <v>68</v>
      </c>
      <c r="AY2549" s="234" t="s">
        <v>175</v>
      </c>
    </row>
    <row r="2550" s="13" customFormat="1">
      <c r="A2550" s="13"/>
      <c r="B2550" s="224"/>
      <c r="C2550" s="225"/>
      <c r="D2550" s="226" t="s">
        <v>186</v>
      </c>
      <c r="E2550" s="227" t="s">
        <v>19</v>
      </c>
      <c r="F2550" s="228" t="s">
        <v>2507</v>
      </c>
      <c r="G2550" s="225"/>
      <c r="H2550" s="227" t="s">
        <v>19</v>
      </c>
      <c r="I2550" s="229"/>
      <c r="J2550" s="225"/>
      <c r="K2550" s="225"/>
      <c r="L2550" s="230"/>
      <c r="M2550" s="231"/>
      <c r="N2550" s="232"/>
      <c r="O2550" s="232"/>
      <c r="P2550" s="232"/>
      <c r="Q2550" s="232"/>
      <c r="R2550" s="232"/>
      <c r="S2550" s="232"/>
      <c r="T2550" s="233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34" t="s">
        <v>186</v>
      </c>
      <c r="AU2550" s="234" t="s">
        <v>78</v>
      </c>
      <c r="AV2550" s="13" t="s">
        <v>76</v>
      </c>
      <c r="AW2550" s="13" t="s">
        <v>188</v>
      </c>
      <c r="AX2550" s="13" t="s">
        <v>68</v>
      </c>
      <c r="AY2550" s="234" t="s">
        <v>175</v>
      </c>
    </row>
    <row r="2551" s="14" customFormat="1">
      <c r="A2551" s="14"/>
      <c r="B2551" s="235"/>
      <c r="C2551" s="236"/>
      <c r="D2551" s="226" t="s">
        <v>186</v>
      </c>
      <c r="E2551" s="237" t="s">
        <v>19</v>
      </c>
      <c r="F2551" s="238" t="s">
        <v>76</v>
      </c>
      <c r="G2551" s="236"/>
      <c r="H2551" s="239">
        <v>1</v>
      </c>
      <c r="I2551" s="240"/>
      <c r="J2551" s="236"/>
      <c r="K2551" s="236"/>
      <c r="L2551" s="241"/>
      <c r="M2551" s="242"/>
      <c r="N2551" s="243"/>
      <c r="O2551" s="243"/>
      <c r="P2551" s="243"/>
      <c r="Q2551" s="243"/>
      <c r="R2551" s="243"/>
      <c r="S2551" s="243"/>
      <c r="T2551" s="24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45" t="s">
        <v>186</v>
      </c>
      <c r="AU2551" s="245" t="s">
        <v>78</v>
      </c>
      <c r="AV2551" s="14" t="s">
        <v>78</v>
      </c>
      <c r="AW2551" s="14" t="s">
        <v>188</v>
      </c>
      <c r="AX2551" s="14" t="s">
        <v>68</v>
      </c>
      <c r="AY2551" s="245" t="s">
        <v>175</v>
      </c>
    </row>
    <row r="2552" s="15" customFormat="1">
      <c r="A2552" s="15"/>
      <c r="B2552" s="246"/>
      <c r="C2552" s="247"/>
      <c r="D2552" s="226" t="s">
        <v>186</v>
      </c>
      <c r="E2552" s="248" t="s">
        <v>19</v>
      </c>
      <c r="F2552" s="249" t="s">
        <v>191</v>
      </c>
      <c r="G2552" s="247"/>
      <c r="H2552" s="250">
        <v>1</v>
      </c>
      <c r="I2552" s="251"/>
      <c r="J2552" s="247"/>
      <c r="K2552" s="247"/>
      <c r="L2552" s="252"/>
      <c r="M2552" s="253"/>
      <c r="N2552" s="254"/>
      <c r="O2552" s="254"/>
      <c r="P2552" s="254"/>
      <c r="Q2552" s="254"/>
      <c r="R2552" s="254"/>
      <c r="S2552" s="254"/>
      <c r="T2552" s="255"/>
      <c r="U2552" s="15"/>
      <c r="V2552" s="15"/>
      <c r="W2552" s="15"/>
      <c r="X2552" s="15"/>
      <c r="Y2552" s="15"/>
      <c r="Z2552" s="15"/>
      <c r="AA2552" s="15"/>
      <c r="AB2552" s="15"/>
      <c r="AC2552" s="15"/>
      <c r="AD2552" s="15"/>
      <c r="AE2552" s="15"/>
      <c r="AT2552" s="256" t="s">
        <v>186</v>
      </c>
      <c r="AU2552" s="256" t="s">
        <v>78</v>
      </c>
      <c r="AV2552" s="15" t="s">
        <v>182</v>
      </c>
      <c r="AW2552" s="15" t="s">
        <v>188</v>
      </c>
      <c r="AX2552" s="15" t="s">
        <v>76</v>
      </c>
      <c r="AY2552" s="256" t="s">
        <v>175</v>
      </c>
    </row>
    <row r="2553" s="2" customFormat="1" ht="33" customHeight="1">
      <c r="A2553" s="40"/>
      <c r="B2553" s="41"/>
      <c r="C2553" s="206" t="s">
        <v>2508</v>
      </c>
      <c r="D2553" s="206" t="s">
        <v>177</v>
      </c>
      <c r="E2553" s="207" t="s">
        <v>2509</v>
      </c>
      <c r="F2553" s="208" t="s">
        <v>2510</v>
      </c>
      <c r="G2553" s="209" t="s">
        <v>391</v>
      </c>
      <c r="H2553" s="210">
        <v>1</v>
      </c>
      <c r="I2553" s="211"/>
      <c r="J2553" s="212">
        <f>ROUND(I2553*H2553,2)</f>
        <v>0</v>
      </c>
      <c r="K2553" s="208" t="s">
        <v>19</v>
      </c>
      <c r="L2553" s="46"/>
      <c r="M2553" s="213" t="s">
        <v>19</v>
      </c>
      <c r="N2553" s="214" t="s">
        <v>39</v>
      </c>
      <c r="O2553" s="86"/>
      <c r="P2553" s="215">
        <f>O2553*H2553</f>
        <v>0</v>
      </c>
      <c r="Q2553" s="215">
        <v>0</v>
      </c>
      <c r="R2553" s="215">
        <f>Q2553*H2553</f>
        <v>0</v>
      </c>
      <c r="S2553" s="215">
        <v>0</v>
      </c>
      <c r="T2553" s="216">
        <f>S2553*H2553</f>
        <v>0</v>
      </c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R2553" s="217" t="s">
        <v>182</v>
      </c>
      <c r="AT2553" s="217" t="s">
        <v>177</v>
      </c>
      <c r="AU2553" s="217" t="s">
        <v>78</v>
      </c>
      <c r="AY2553" s="19" t="s">
        <v>175</v>
      </c>
      <c r="BE2553" s="218">
        <f>IF(N2553="základní",J2553,0)</f>
        <v>0</v>
      </c>
      <c r="BF2553" s="218">
        <f>IF(N2553="snížená",J2553,0)</f>
        <v>0</v>
      </c>
      <c r="BG2553" s="218">
        <f>IF(N2553="zákl. přenesená",J2553,0)</f>
        <v>0</v>
      </c>
      <c r="BH2553" s="218">
        <f>IF(N2553="sníž. přenesená",J2553,0)</f>
        <v>0</v>
      </c>
      <c r="BI2553" s="218">
        <f>IF(N2553="nulová",J2553,0)</f>
        <v>0</v>
      </c>
      <c r="BJ2553" s="19" t="s">
        <v>76</v>
      </c>
      <c r="BK2553" s="218">
        <f>ROUND(I2553*H2553,2)</f>
        <v>0</v>
      </c>
      <c r="BL2553" s="19" t="s">
        <v>182</v>
      </c>
      <c r="BM2553" s="217" t="s">
        <v>2511</v>
      </c>
    </row>
    <row r="2554" s="13" customFormat="1">
      <c r="A2554" s="13"/>
      <c r="B2554" s="224"/>
      <c r="C2554" s="225"/>
      <c r="D2554" s="226" t="s">
        <v>186</v>
      </c>
      <c r="E2554" s="227" t="s">
        <v>19</v>
      </c>
      <c r="F2554" s="228" t="s">
        <v>2194</v>
      </c>
      <c r="G2554" s="225"/>
      <c r="H2554" s="227" t="s">
        <v>19</v>
      </c>
      <c r="I2554" s="229"/>
      <c r="J2554" s="225"/>
      <c r="K2554" s="225"/>
      <c r="L2554" s="230"/>
      <c r="M2554" s="231"/>
      <c r="N2554" s="232"/>
      <c r="O2554" s="232"/>
      <c r="P2554" s="232"/>
      <c r="Q2554" s="232"/>
      <c r="R2554" s="232"/>
      <c r="S2554" s="232"/>
      <c r="T2554" s="23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34" t="s">
        <v>186</v>
      </c>
      <c r="AU2554" s="234" t="s">
        <v>78</v>
      </c>
      <c r="AV2554" s="13" t="s">
        <v>76</v>
      </c>
      <c r="AW2554" s="13" t="s">
        <v>188</v>
      </c>
      <c r="AX2554" s="13" t="s">
        <v>68</v>
      </c>
      <c r="AY2554" s="234" t="s">
        <v>175</v>
      </c>
    </row>
    <row r="2555" s="13" customFormat="1">
      <c r="A2555" s="13"/>
      <c r="B2555" s="224"/>
      <c r="C2555" s="225"/>
      <c r="D2555" s="226" t="s">
        <v>186</v>
      </c>
      <c r="E2555" s="227" t="s">
        <v>19</v>
      </c>
      <c r="F2555" s="228" t="s">
        <v>189</v>
      </c>
      <c r="G2555" s="225"/>
      <c r="H2555" s="227" t="s">
        <v>19</v>
      </c>
      <c r="I2555" s="229"/>
      <c r="J2555" s="225"/>
      <c r="K2555" s="225"/>
      <c r="L2555" s="230"/>
      <c r="M2555" s="231"/>
      <c r="N2555" s="232"/>
      <c r="O2555" s="232"/>
      <c r="P2555" s="232"/>
      <c r="Q2555" s="232"/>
      <c r="R2555" s="232"/>
      <c r="S2555" s="232"/>
      <c r="T2555" s="23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34" t="s">
        <v>186</v>
      </c>
      <c r="AU2555" s="234" t="s">
        <v>78</v>
      </c>
      <c r="AV2555" s="13" t="s">
        <v>76</v>
      </c>
      <c r="AW2555" s="13" t="s">
        <v>188</v>
      </c>
      <c r="AX2555" s="13" t="s">
        <v>68</v>
      </c>
      <c r="AY2555" s="234" t="s">
        <v>175</v>
      </c>
    </row>
    <row r="2556" s="13" customFormat="1">
      <c r="A2556" s="13"/>
      <c r="B2556" s="224"/>
      <c r="C2556" s="225"/>
      <c r="D2556" s="226" t="s">
        <v>186</v>
      </c>
      <c r="E2556" s="227" t="s">
        <v>19</v>
      </c>
      <c r="F2556" s="228" t="s">
        <v>2507</v>
      </c>
      <c r="G2556" s="225"/>
      <c r="H2556" s="227" t="s">
        <v>19</v>
      </c>
      <c r="I2556" s="229"/>
      <c r="J2556" s="225"/>
      <c r="K2556" s="225"/>
      <c r="L2556" s="230"/>
      <c r="M2556" s="231"/>
      <c r="N2556" s="232"/>
      <c r="O2556" s="232"/>
      <c r="P2556" s="232"/>
      <c r="Q2556" s="232"/>
      <c r="R2556" s="232"/>
      <c r="S2556" s="232"/>
      <c r="T2556" s="233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34" t="s">
        <v>186</v>
      </c>
      <c r="AU2556" s="234" t="s">
        <v>78</v>
      </c>
      <c r="AV2556" s="13" t="s">
        <v>76</v>
      </c>
      <c r="AW2556" s="13" t="s">
        <v>188</v>
      </c>
      <c r="AX2556" s="13" t="s">
        <v>68</v>
      </c>
      <c r="AY2556" s="234" t="s">
        <v>175</v>
      </c>
    </row>
    <row r="2557" s="14" customFormat="1">
      <c r="A2557" s="14"/>
      <c r="B2557" s="235"/>
      <c r="C2557" s="236"/>
      <c r="D2557" s="226" t="s">
        <v>186</v>
      </c>
      <c r="E2557" s="237" t="s">
        <v>19</v>
      </c>
      <c r="F2557" s="238" t="s">
        <v>76</v>
      </c>
      <c r="G2557" s="236"/>
      <c r="H2557" s="239">
        <v>1</v>
      </c>
      <c r="I2557" s="240"/>
      <c r="J2557" s="236"/>
      <c r="K2557" s="236"/>
      <c r="L2557" s="241"/>
      <c r="M2557" s="242"/>
      <c r="N2557" s="243"/>
      <c r="O2557" s="243"/>
      <c r="P2557" s="243"/>
      <c r="Q2557" s="243"/>
      <c r="R2557" s="243"/>
      <c r="S2557" s="243"/>
      <c r="T2557" s="24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45" t="s">
        <v>186</v>
      </c>
      <c r="AU2557" s="245" t="s">
        <v>78</v>
      </c>
      <c r="AV2557" s="14" t="s">
        <v>78</v>
      </c>
      <c r="AW2557" s="14" t="s">
        <v>188</v>
      </c>
      <c r="AX2557" s="14" t="s">
        <v>68</v>
      </c>
      <c r="AY2557" s="245" t="s">
        <v>175</v>
      </c>
    </row>
    <row r="2558" s="15" customFormat="1">
      <c r="A2558" s="15"/>
      <c r="B2558" s="246"/>
      <c r="C2558" s="247"/>
      <c r="D2558" s="226" t="s">
        <v>186</v>
      </c>
      <c r="E2558" s="248" t="s">
        <v>19</v>
      </c>
      <c r="F2558" s="249" t="s">
        <v>191</v>
      </c>
      <c r="G2558" s="247"/>
      <c r="H2558" s="250">
        <v>1</v>
      </c>
      <c r="I2558" s="251"/>
      <c r="J2558" s="247"/>
      <c r="K2558" s="247"/>
      <c r="L2558" s="252"/>
      <c r="M2558" s="253"/>
      <c r="N2558" s="254"/>
      <c r="O2558" s="254"/>
      <c r="P2558" s="254"/>
      <c r="Q2558" s="254"/>
      <c r="R2558" s="254"/>
      <c r="S2558" s="254"/>
      <c r="T2558" s="255"/>
      <c r="U2558" s="15"/>
      <c r="V2558" s="15"/>
      <c r="W2558" s="15"/>
      <c r="X2558" s="15"/>
      <c r="Y2558" s="15"/>
      <c r="Z2558" s="15"/>
      <c r="AA2558" s="15"/>
      <c r="AB2558" s="15"/>
      <c r="AC2558" s="15"/>
      <c r="AD2558" s="15"/>
      <c r="AE2558" s="15"/>
      <c r="AT2558" s="256" t="s">
        <v>186</v>
      </c>
      <c r="AU2558" s="256" t="s">
        <v>78</v>
      </c>
      <c r="AV2558" s="15" t="s">
        <v>182</v>
      </c>
      <c r="AW2558" s="15" t="s">
        <v>188</v>
      </c>
      <c r="AX2558" s="15" t="s">
        <v>76</v>
      </c>
      <c r="AY2558" s="256" t="s">
        <v>175</v>
      </c>
    </row>
    <row r="2559" s="2" customFormat="1" ht="33" customHeight="1">
      <c r="A2559" s="40"/>
      <c r="B2559" s="41"/>
      <c r="C2559" s="206" t="s">
        <v>2512</v>
      </c>
      <c r="D2559" s="206" t="s">
        <v>177</v>
      </c>
      <c r="E2559" s="207" t="s">
        <v>2513</v>
      </c>
      <c r="F2559" s="208" t="s">
        <v>2514</v>
      </c>
      <c r="G2559" s="209" t="s">
        <v>391</v>
      </c>
      <c r="H2559" s="210">
        <v>1</v>
      </c>
      <c r="I2559" s="211"/>
      <c r="J2559" s="212">
        <f>ROUND(I2559*H2559,2)</f>
        <v>0</v>
      </c>
      <c r="K2559" s="208" t="s">
        <v>19</v>
      </c>
      <c r="L2559" s="46"/>
      <c r="M2559" s="213" t="s">
        <v>19</v>
      </c>
      <c r="N2559" s="214" t="s">
        <v>39</v>
      </c>
      <c r="O2559" s="86"/>
      <c r="P2559" s="215">
        <f>O2559*H2559</f>
        <v>0</v>
      </c>
      <c r="Q2559" s="215">
        <v>0</v>
      </c>
      <c r="R2559" s="215">
        <f>Q2559*H2559</f>
        <v>0</v>
      </c>
      <c r="S2559" s="215">
        <v>0</v>
      </c>
      <c r="T2559" s="216">
        <f>S2559*H2559</f>
        <v>0</v>
      </c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R2559" s="217" t="s">
        <v>182</v>
      </c>
      <c r="AT2559" s="217" t="s">
        <v>177</v>
      </c>
      <c r="AU2559" s="217" t="s">
        <v>78</v>
      </c>
      <c r="AY2559" s="19" t="s">
        <v>175</v>
      </c>
      <c r="BE2559" s="218">
        <f>IF(N2559="základní",J2559,0)</f>
        <v>0</v>
      </c>
      <c r="BF2559" s="218">
        <f>IF(N2559="snížená",J2559,0)</f>
        <v>0</v>
      </c>
      <c r="BG2559" s="218">
        <f>IF(N2559="zákl. přenesená",J2559,0)</f>
        <v>0</v>
      </c>
      <c r="BH2559" s="218">
        <f>IF(N2559="sníž. přenesená",J2559,0)</f>
        <v>0</v>
      </c>
      <c r="BI2559" s="218">
        <f>IF(N2559="nulová",J2559,0)</f>
        <v>0</v>
      </c>
      <c r="BJ2559" s="19" t="s">
        <v>76</v>
      </c>
      <c r="BK2559" s="218">
        <f>ROUND(I2559*H2559,2)</f>
        <v>0</v>
      </c>
      <c r="BL2559" s="19" t="s">
        <v>182</v>
      </c>
      <c r="BM2559" s="217" t="s">
        <v>2515</v>
      </c>
    </row>
    <row r="2560" s="13" customFormat="1">
      <c r="A2560" s="13"/>
      <c r="B2560" s="224"/>
      <c r="C2560" s="225"/>
      <c r="D2560" s="226" t="s">
        <v>186</v>
      </c>
      <c r="E2560" s="227" t="s">
        <v>19</v>
      </c>
      <c r="F2560" s="228" t="s">
        <v>2194</v>
      </c>
      <c r="G2560" s="225"/>
      <c r="H2560" s="227" t="s">
        <v>19</v>
      </c>
      <c r="I2560" s="229"/>
      <c r="J2560" s="225"/>
      <c r="K2560" s="225"/>
      <c r="L2560" s="230"/>
      <c r="M2560" s="231"/>
      <c r="N2560" s="232"/>
      <c r="O2560" s="232"/>
      <c r="P2560" s="232"/>
      <c r="Q2560" s="232"/>
      <c r="R2560" s="232"/>
      <c r="S2560" s="232"/>
      <c r="T2560" s="23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34" t="s">
        <v>186</v>
      </c>
      <c r="AU2560" s="234" t="s">
        <v>78</v>
      </c>
      <c r="AV2560" s="13" t="s">
        <v>76</v>
      </c>
      <c r="AW2560" s="13" t="s">
        <v>188</v>
      </c>
      <c r="AX2560" s="13" t="s">
        <v>68</v>
      </c>
      <c r="AY2560" s="234" t="s">
        <v>175</v>
      </c>
    </row>
    <row r="2561" s="13" customFormat="1">
      <c r="A2561" s="13"/>
      <c r="B2561" s="224"/>
      <c r="C2561" s="225"/>
      <c r="D2561" s="226" t="s">
        <v>186</v>
      </c>
      <c r="E2561" s="227" t="s">
        <v>19</v>
      </c>
      <c r="F2561" s="228" t="s">
        <v>189</v>
      </c>
      <c r="G2561" s="225"/>
      <c r="H2561" s="227" t="s">
        <v>19</v>
      </c>
      <c r="I2561" s="229"/>
      <c r="J2561" s="225"/>
      <c r="K2561" s="225"/>
      <c r="L2561" s="230"/>
      <c r="M2561" s="231"/>
      <c r="N2561" s="232"/>
      <c r="O2561" s="232"/>
      <c r="P2561" s="232"/>
      <c r="Q2561" s="232"/>
      <c r="R2561" s="232"/>
      <c r="S2561" s="232"/>
      <c r="T2561" s="233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34" t="s">
        <v>186</v>
      </c>
      <c r="AU2561" s="234" t="s">
        <v>78</v>
      </c>
      <c r="AV2561" s="13" t="s">
        <v>76</v>
      </c>
      <c r="AW2561" s="13" t="s">
        <v>188</v>
      </c>
      <c r="AX2561" s="13" t="s">
        <v>68</v>
      </c>
      <c r="AY2561" s="234" t="s">
        <v>175</v>
      </c>
    </row>
    <row r="2562" s="13" customFormat="1">
      <c r="A2562" s="13"/>
      <c r="B2562" s="224"/>
      <c r="C2562" s="225"/>
      <c r="D2562" s="226" t="s">
        <v>186</v>
      </c>
      <c r="E2562" s="227" t="s">
        <v>19</v>
      </c>
      <c r="F2562" s="228" t="s">
        <v>2507</v>
      </c>
      <c r="G2562" s="225"/>
      <c r="H2562" s="227" t="s">
        <v>19</v>
      </c>
      <c r="I2562" s="229"/>
      <c r="J2562" s="225"/>
      <c r="K2562" s="225"/>
      <c r="L2562" s="230"/>
      <c r="M2562" s="231"/>
      <c r="N2562" s="232"/>
      <c r="O2562" s="232"/>
      <c r="P2562" s="232"/>
      <c r="Q2562" s="232"/>
      <c r="R2562" s="232"/>
      <c r="S2562" s="232"/>
      <c r="T2562" s="233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34" t="s">
        <v>186</v>
      </c>
      <c r="AU2562" s="234" t="s">
        <v>78</v>
      </c>
      <c r="AV2562" s="13" t="s">
        <v>76</v>
      </c>
      <c r="AW2562" s="13" t="s">
        <v>188</v>
      </c>
      <c r="AX2562" s="13" t="s">
        <v>68</v>
      </c>
      <c r="AY2562" s="234" t="s">
        <v>175</v>
      </c>
    </row>
    <row r="2563" s="14" customFormat="1">
      <c r="A2563" s="14"/>
      <c r="B2563" s="235"/>
      <c r="C2563" s="236"/>
      <c r="D2563" s="226" t="s">
        <v>186</v>
      </c>
      <c r="E2563" s="237" t="s">
        <v>19</v>
      </c>
      <c r="F2563" s="238" t="s">
        <v>76</v>
      </c>
      <c r="G2563" s="236"/>
      <c r="H2563" s="239">
        <v>1</v>
      </c>
      <c r="I2563" s="240"/>
      <c r="J2563" s="236"/>
      <c r="K2563" s="236"/>
      <c r="L2563" s="241"/>
      <c r="M2563" s="242"/>
      <c r="N2563" s="243"/>
      <c r="O2563" s="243"/>
      <c r="P2563" s="243"/>
      <c r="Q2563" s="243"/>
      <c r="R2563" s="243"/>
      <c r="S2563" s="243"/>
      <c r="T2563" s="24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45" t="s">
        <v>186</v>
      </c>
      <c r="AU2563" s="245" t="s">
        <v>78</v>
      </c>
      <c r="AV2563" s="14" t="s">
        <v>78</v>
      </c>
      <c r="AW2563" s="14" t="s">
        <v>188</v>
      </c>
      <c r="AX2563" s="14" t="s">
        <v>68</v>
      </c>
      <c r="AY2563" s="245" t="s">
        <v>175</v>
      </c>
    </row>
    <row r="2564" s="15" customFormat="1">
      <c r="A2564" s="15"/>
      <c r="B2564" s="246"/>
      <c r="C2564" s="247"/>
      <c r="D2564" s="226" t="s">
        <v>186</v>
      </c>
      <c r="E2564" s="248" t="s">
        <v>19</v>
      </c>
      <c r="F2564" s="249" t="s">
        <v>191</v>
      </c>
      <c r="G2564" s="247"/>
      <c r="H2564" s="250">
        <v>1</v>
      </c>
      <c r="I2564" s="251"/>
      <c r="J2564" s="247"/>
      <c r="K2564" s="247"/>
      <c r="L2564" s="252"/>
      <c r="M2564" s="253"/>
      <c r="N2564" s="254"/>
      <c r="O2564" s="254"/>
      <c r="P2564" s="254"/>
      <c r="Q2564" s="254"/>
      <c r="R2564" s="254"/>
      <c r="S2564" s="254"/>
      <c r="T2564" s="255"/>
      <c r="U2564" s="15"/>
      <c r="V2564" s="15"/>
      <c r="W2564" s="15"/>
      <c r="X2564" s="15"/>
      <c r="Y2564" s="15"/>
      <c r="Z2564" s="15"/>
      <c r="AA2564" s="15"/>
      <c r="AB2564" s="15"/>
      <c r="AC2564" s="15"/>
      <c r="AD2564" s="15"/>
      <c r="AE2564" s="15"/>
      <c r="AT2564" s="256" t="s">
        <v>186</v>
      </c>
      <c r="AU2564" s="256" t="s">
        <v>78</v>
      </c>
      <c r="AV2564" s="15" t="s">
        <v>182</v>
      </c>
      <c r="AW2564" s="15" t="s">
        <v>188</v>
      </c>
      <c r="AX2564" s="15" t="s">
        <v>76</v>
      </c>
      <c r="AY2564" s="256" t="s">
        <v>175</v>
      </c>
    </row>
    <row r="2565" s="2" customFormat="1" ht="33" customHeight="1">
      <c r="A2565" s="40"/>
      <c r="B2565" s="41"/>
      <c r="C2565" s="206" t="s">
        <v>2516</v>
      </c>
      <c r="D2565" s="206" t="s">
        <v>177</v>
      </c>
      <c r="E2565" s="207" t="s">
        <v>2517</v>
      </c>
      <c r="F2565" s="208" t="s">
        <v>2518</v>
      </c>
      <c r="G2565" s="209" t="s">
        <v>391</v>
      </c>
      <c r="H2565" s="210">
        <v>1</v>
      </c>
      <c r="I2565" s="211"/>
      <c r="J2565" s="212">
        <f>ROUND(I2565*H2565,2)</f>
        <v>0</v>
      </c>
      <c r="K2565" s="208" t="s">
        <v>19</v>
      </c>
      <c r="L2565" s="46"/>
      <c r="M2565" s="213" t="s">
        <v>19</v>
      </c>
      <c r="N2565" s="214" t="s">
        <v>39</v>
      </c>
      <c r="O2565" s="86"/>
      <c r="P2565" s="215">
        <f>O2565*H2565</f>
        <v>0</v>
      </c>
      <c r="Q2565" s="215">
        <v>0</v>
      </c>
      <c r="R2565" s="215">
        <f>Q2565*H2565</f>
        <v>0</v>
      </c>
      <c r="S2565" s="215">
        <v>0</v>
      </c>
      <c r="T2565" s="216">
        <f>S2565*H2565</f>
        <v>0</v>
      </c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R2565" s="217" t="s">
        <v>182</v>
      </c>
      <c r="AT2565" s="217" t="s">
        <v>177</v>
      </c>
      <c r="AU2565" s="217" t="s">
        <v>78</v>
      </c>
      <c r="AY2565" s="19" t="s">
        <v>175</v>
      </c>
      <c r="BE2565" s="218">
        <f>IF(N2565="základní",J2565,0)</f>
        <v>0</v>
      </c>
      <c r="BF2565" s="218">
        <f>IF(N2565="snížená",J2565,0)</f>
        <v>0</v>
      </c>
      <c r="BG2565" s="218">
        <f>IF(N2565="zákl. přenesená",J2565,0)</f>
        <v>0</v>
      </c>
      <c r="BH2565" s="218">
        <f>IF(N2565="sníž. přenesená",J2565,0)</f>
        <v>0</v>
      </c>
      <c r="BI2565" s="218">
        <f>IF(N2565="nulová",J2565,0)</f>
        <v>0</v>
      </c>
      <c r="BJ2565" s="19" t="s">
        <v>76</v>
      </c>
      <c r="BK2565" s="218">
        <f>ROUND(I2565*H2565,2)</f>
        <v>0</v>
      </c>
      <c r="BL2565" s="19" t="s">
        <v>182</v>
      </c>
      <c r="BM2565" s="217" t="s">
        <v>2519</v>
      </c>
    </row>
    <row r="2566" s="13" customFormat="1">
      <c r="A2566" s="13"/>
      <c r="B2566" s="224"/>
      <c r="C2566" s="225"/>
      <c r="D2566" s="226" t="s">
        <v>186</v>
      </c>
      <c r="E2566" s="227" t="s">
        <v>19</v>
      </c>
      <c r="F2566" s="228" t="s">
        <v>2194</v>
      </c>
      <c r="G2566" s="225"/>
      <c r="H2566" s="227" t="s">
        <v>19</v>
      </c>
      <c r="I2566" s="229"/>
      <c r="J2566" s="225"/>
      <c r="K2566" s="225"/>
      <c r="L2566" s="230"/>
      <c r="M2566" s="231"/>
      <c r="N2566" s="232"/>
      <c r="O2566" s="232"/>
      <c r="P2566" s="232"/>
      <c r="Q2566" s="232"/>
      <c r="R2566" s="232"/>
      <c r="S2566" s="232"/>
      <c r="T2566" s="233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34" t="s">
        <v>186</v>
      </c>
      <c r="AU2566" s="234" t="s">
        <v>78</v>
      </c>
      <c r="AV2566" s="13" t="s">
        <v>76</v>
      </c>
      <c r="AW2566" s="13" t="s">
        <v>188</v>
      </c>
      <c r="AX2566" s="13" t="s">
        <v>68</v>
      </c>
      <c r="AY2566" s="234" t="s">
        <v>175</v>
      </c>
    </row>
    <row r="2567" s="13" customFormat="1">
      <c r="A2567" s="13"/>
      <c r="B2567" s="224"/>
      <c r="C2567" s="225"/>
      <c r="D2567" s="226" t="s">
        <v>186</v>
      </c>
      <c r="E2567" s="227" t="s">
        <v>19</v>
      </c>
      <c r="F2567" s="228" t="s">
        <v>189</v>
      </c>
      <c r="G2567" s="225"/>
      <c r="H2567" s="227" t="s">
        <v>19</v>
      </c>
      <c r="I2567" s="229"/>
      <c r="J2567" s="225"/>
      <c r="K2567" s="225"/>
      <c r="L2567" s="230"/>
      <c r="M2567" s="231"/>
      <c r="N2567" s="232"/>
      <c r="O2567" s="232"/>
      <c r="P2567" s="232"/>
      <c r="Q2567" s="232"/>
      <c r="R2567" s="232"/>
      <c r="S2567" s="232"/>
      <c r="T2567" s="233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34" t="s">
        <v>186</v>
      </c>
      <c r="AU2567" s="234" t="s">
        <v>78</v>
      </c>
      <c r="AV2567" s="13" t="s">
        <v>76</v>
      </c>
      <c r="AW2567" s="13" t="s">
        <v>188</v>
      </c>
      <c r="AX2567" s="13" t="s">
        <v>68</v>
      </c>
      <c r="AY2567" s="234" t="s">
        <v>175</v>
      </c>
    </row>
    <row r="2568" s="13" customFormat="1">
      <c r="A2568" s="13"/>
      <c r="B2568" s="224"/>
      <c r="C2568" s="225"/>
      <c r="D2568" s="226" t="s">
        <v>186</v>
      </c>
      <c r="E2568" s="227" t="s">
        <v>19</v>
      </c>
      <c r="F2568" s="228" t="s">
        <v>2507</v>
      </c>
      <c r="G2568" s="225"/>
      <c r="H2568" s="227" t="s">
        <v>19</v>
      </c>
      <c r="I2568" s="229"/>
      <c r="J2568" s="225"/>
      <c r="K2568" s="225"/>
      <c r="L2568" s="230"/>
      <c r="M2568" s="231"/>
      <c r="N2568" s="232"/>
      <c r="O2568" s="232"/>
      <c r="P2568" s="232"/>
      <c r="Q2568" s="232"/>
      <c r="R2568" s="232"/>
      <c r="S2568" s="232"/>
      <c r="T2568" s="233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34" t="s">
        <v>186</v>
      </c>
      <c r="AU2568" s="234" t="s">
        <v>78</v>
      </c>
      <c r="AV2568" s="13" t="s">
        <v>76</v>
      </c>
      <c r="AW2568" s="13" t="s">
        <v>188</v>
      </c>
      <c r="AX2568" s="13" t="s">
        <v>68</v>
      </c>
      <c r="AY2568" s="234" t="s">
        <v>175</v>
      </c>
    </row>
    <row r="2569" s="14" customFormat="1">
      <c r="A2569" s="14"/>
      <c r="B2569" s="235"/>
      <c r="C2569" s="236"/>
      <c r="D2569" s="226" t="s">
        <v>186</v>
      </c>
      <c r="E2569" s="237" t="s">
        <v>19</v>
      </c>
      <c r="F2569" s="238" t="s">
        <v>76</v>
      </c>
      <c r="G2569" s="236"/>
      <c r="H2569" s="239">
        <v>1</v>
      </c>
      <c r="I2569" s="240"/>
      <c r="J2569" s="236"/>
      <c r="K2569" s="236"/>
      <c r="L2569" s="241"/>
      <c r="M2569" s="242"/>
      <c r="N2569" s="243"/>
      <c r="O2569" s="243"/>
      <c r="P2569" s="243"/>
      <c r="Q2569" s="243"/>
      <c r="R2569" s="243"/>
      <c r="S2569" s="243"/>
      <c r="T2569" s="24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45" t="s">
        <v>186</v>
      </c>
      <c r="AU2569" s="245" t="s">
        <v>78</v>
      </c>
      <c r="AV2569" s="14" t="s">
        <v>78</v>
      </c>
      <c r="AW2569" s="14" t="s">
        <v>188</v>
      </c>
      <c r="AX2569" s="14" t="s">
        <v>68</v>
      </c>
      <c r="AY2569" s="245" t="s">
        <v>175</v>
      </c>
    </row>
    <row r="2570" s="15" customFormat="1">
      <c r="A2570" s="15"/>
      <c r="B2570" s="246"/>
      <c r="C2570" s="247"/>
      <c r="D2570" s="226" t="s">
        <v>186</v>
      </c>
      <c r="E2570" s="248" t="s">
        <v>19</v>
      </c>
      <c r="F2570" s="249" t="s">
        <v>191</v>
      </c>
      <c r="G2570" s="247"/>
      <c r="H2570" s="250">
        <v>1</v>
      </c>
      <c r="I2570" s="251"/>
      <c r="J2570" s="247"/>
      <c r="K2570" s="247"/>
      <c r="L2570" s="252"/>
      <c r="M2570" s="253"/>
      <c r="N2570" s="254"/>
      <c r="O2570" s="254"/>
      <c r="P2570" s="254"/>
      <c r="Q2570" s="254"/>
      <c r="R2570" s="254"/>
      <c r="S2570" s="254"/>
      <c r="T2570" s="255"/>
      <c r="U2570" s="15"/>
      <c r="V2570" s="15"/>
      <c r="W2570" s="15"/>
      <c r="X2570" s="15"/>
      <c r="Y2570" s="15"/>
      <c r="Z2570" s="15"/>
      <c r="AA2570" s="15"/>
      <c r="AB2570" s="15"/>
      <c r="AC2570" s="15"/>
      <c r="AD2570" s="15"/>
      <c r="AE2570" s="15"/>
      <c r="AT2570" s="256" t="s">
        <v>186</v>
      </c>
      <c r="AU2570" s="256" t="s">
        <v>78</v>
      </c>
      <c r="AV2570" s="15" t="s">
        <v>182</v>
      </c>
      <c r="AW2570" s="15" t="s">
        <v>188</v>
      </c>
      <c r="AX2570" s="15" t="s">
        <v>76</v>
      </c>
      <c r="AY2570" s="256" t="s">
        <v>175</v>
      </c>
    </row>
    <row r="2571" s="12" customFormat="1" ht="22.8" customHeight="1">
      <c r="A2571" s="12"/>
      <c r="B2571" s="190"/>
      <c r="C2571" s="191"/>
      <c r="D2571" s="192" t="s">
        <v>67</v>
      </c>
      <c r="E2571" s="204" t="s">
        <v>2520</v>
      </c>
      <c r="F2571" s="204" t="s">
        <v>2521</v>
      </c>
      <c r="G2571" s="191"/>
      <c r="H2571" s="191"/>
      <c r="I2571" s="194"/>
      <c r="J2571" s="205">
        <f>BK2571</f>
        <v>0</v>
      </c>
      <c r="K2571" s="191"/>
      <c r="L2571" s="196"/>
      <c r="M2571" s="197"/>
      <c r="N2571" s="198"/>
      <c r="O2571" s="198"/>
      <c r="P2571" s="199">
        <f>SUM(P2572:P2605)</f>
        <v>0</v>
      </c>
      <c r="Q2571" s="198"/>
      <c r="R2571" s="199">
        <f>SUM(R2572:R2605)</f>
        <v>0</v>
      </c>
      <c r="S2571" s="198"/>
      <c r="T2571" s="200">
        <f>SUM(T2572:T2605)</f>
        <v>0</v>
      </c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R2571" s="201" t="s">
        <v>76</v>
      </c>
      <c r="AT2571" s="202" t="s">
        <v>67</v>
      </c>
      <c r="AU2571" s="202" t="s">
        <v>76</v>
      </c>
      <c r="AY2571" s="201" t="s">
        <v>175</v>
      </c>
      <c r="BK2571" s="203">
        <f>SUM(BK2572:BK2605)</f>
        <v>0</v>
      </c>
    </row>
    <row r="2572" s="2" customFormat="1" ht="33" customHeight="1">
      <c r="A2572" s="40"/>
      <c r="B2572" s="41"/>
      <c r="C2572" s="206" t="s">
        <v>2522</v>
      </c>
      <c r="D2572" s="206" t="s">
        <v>177</v>
      </c>
      <c r="E2572" s="207" t="s">
        <v>2523</v>
      </c>
      <c r="F2572" s="208" t="s">
        <v>2524</v>
      </c>
      <c r="G2572" s="209" t="s">
        <v>391</v>
      </c>
      <c r="H2572" s="210">
        <v>1</v>
      </c>
      <c r="I2572" s="211"/>
      <c r="J2572" s="212">
        <f>ROUND(I2572*H2572,2)</f>
        <v>0</v>
      </c>
      <c r="K2572" s="208" t="s">
        <v>19</v>
      </c>
      <c r="L2572" s="46"/>
      <c r="M2572" s="213" t="s">
        <v>19</v>
      </c>
      <c r="N2572" s="214" t="s">
        <v>39</v>
      </c>
      <c r="O2572" s="86"/>
      <c r="P2572" s="215">
        <f>O2572*H2572</f>
        <v>0</v>
      </c>
      <c r="Q2572" s="215">
        <v>0</v>
      </c>
      <c r="R2572" s="215">
        <f>Q2572*H2572</f>
        <v>0</v>
      </c>
      <c r="S2572" s="215">
        <v>0</v>
      </c>
      <c r="T2572" s="216">
        <f>S2572*H2572</f>
        <v>0</v>
      </c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R2572" s="217" t="s">
        <v>182</v>
      </c>
      <c r="AT2572" s="217" t="s">
        <v>177</v>
      </c>
      <c r="AU2572" s="217" t="s">
        <v>78</v>
      </c>
      <c r="AY2572" s="19" t="s">
        <v>175</v>
      </c>
      <c r="BE2572" s="218">
        <f>IF(N2572="základní",J2572,0)</f>
        <v>0</v>
      </c>
      <c r="BF2572" s="218">
        <f>IF(N2572="snížená",J2572,0)</f>
        <v>0</v>
      </c>
      <c r="BG2572" s="218">
        <f>IF(N2572="zákl. přenesená",J2572,0)</f>
        <v>0</v>
      </c>
      <c r="BH2572" s="218">
        <f>IF(N2572="sníž. přenesená",J2572,0)</f>
        <v>0</v>
      </c>
      <c r="BI2572" s="218">
        <f>IF(N2572="nulová",J2572,0)</f>
        <v>0</v>
      </c>
      <c r="BJ2572" s="19" t="s">
        <v>76</v>
      </c>
      <c r="BK2572" s="218">
        <f>ROUND(I2572*H2572,2)</f>
        <v>0</v>
      </c>
      <c r="BL2572" s="19" t="s">
        <v>182</v>
      </c>
      <c r="BM2572" s="217" t="s">
        <v>2525</v>
      </c>
    </row>
    <row r="2573" s="13" customFormat="1">
      <c r="A2573" s="13"/>
      <c r="B2573" s="224"/>
      <c r="C2573" s="225"/>
      <c r="D2573" s="226" t="s">
        <v>186</v>
      </c>
      <c r="E2573" s="227" t="s">
        <v>19</v>
      </c>
      <c r="F2573" s="228" t="s">
        <v>2526</v>
      </c>
      <c r="G2573" s="225"/>
      <c r="H2573" s="227" t="s">
        <v>19</v>
      </c>
      <c r="I2573" s="229"/>
      <c r="J2573" s="225"/>
      <c r="K2573" s="225"/>
      <c r="L2573" s="230"/>
      <c r="M2573" s="231"/>
      <c r="N2573" s="232"/>
      <c r="O2573" s="232"/>
      <c r="P2573" s="232"/>
      <c r="Q2573" s="232"/>
      <c r="R2573" s="232"/>
      <c r="S2573" s="232"/>
      <c r="T2573" s="233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34" t="s">
        <v>186</v>
      </c>
      <c r="AU2573" s="234" t="s">
        <v>78</v>
      </c>
      <c r="AV2573" s="13" t="s">
        <v>76</v>
      </c>
      <c r="AW2573" s="13" t="s">
        <v>188</v>
      </c>
      <c r="AX2573" s="13" t="s">
        <v>68</v>
      </c>
      <c r="AY2573" s="234" t="s">
        <v>175</v>
      </c>
    </row>
    <row r="2574" s="13" customFormat="1">
      <c r="A2574" s="13"/>
      <c r="B2574" s="224"/>
      <c r="C2574" s="225"/>
      <c r="D2574" s="226" t="s">
        <v>186</v>
      </c>
      <c r="E2574" s="227" t="s">
        <v>19</v>
      </c>
      <c r="F2574" s="228" t="s">
        <v>2507</v>
      </c>
      <c r="G2574" s="225"/>
      <c r="H2574" s="227" t="s">
        <v>19</v>
      </c>
      <c r="I2574" s="229"/>
      <c r="J2574" s="225"/>
      <c r="K2574" s="225"/>
      <c r="L2574" s="230"/>
      <c r="M2574" s="231"/>
      <c r="N2574" s="232"/>
      <c r="O2574" s="232"/>
      <c r="P2574" s="232"/>
      <c r="Q2574" s="232"/>
      <c r="R2574" s="232"/>
      <c r="S2574" s="232"/>
      <c r="T2574" s="233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34" t="s">
        <v>186</v>
      </c>
      <c r="AU2574" s="234" t="s">
        <v>78</v>
      </c>
      <c r="AV2574" s="13" t="s">
        <v>76</v>
      </c>
      <c r="AW2574" s="13" t="s">
        <v>188</v>
      </c>
      <c r="AX2574" s="13" t="s">
        <v>68</v>
      </c>
      <c r="AY2574" s="234" t="s">
        <v>175</v>
      </c>
    </row>
    <row r="2575" s="13" customFormat="1">
      <c r="A2575" s="13"/>
      <c r="B2575" s="224"/>
      <c r="C2575" s="225"/>
      <c r="D2575" s="226" t="s">
        <v>186</v>
      </c>
      <c r="E2575" s="227" t="s">
        <v>19</v>
      </c>
      <c r="F2575" s="228" t="s">
        <v>2527</v>
      </c>
      <c r="G2575" s="225"/>
      <c r="H2575" s="227" t="s">
        <v>19</v>
      </c>
      <c r="I2575" s="229"/>
      <c r="J2575" s="225"/>
      <c r="K2575" s="225"/>
      <c r="L2575" s="230"/>
      <c r="M2575" s="231"/>
      <c r="N2575" s="232"/>
      <c r="O2575" s="232"/>
      <c r="P2575" s="232"/>
      <c r="Q2575" s="232"/>
      <c r="R2575" s="232"/>
      <c r="S2575" s="232"/>
      <c r="T2575" s="23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34" t="s">
        <v>186</v>
      </c>
      <c r="AU2575" s="234" t="s">
        <v>78</v>
      </c>
      <c r="AV2575" s="13" t="s">
        <v>76</v>
      </c>
      <c r="AW2575" s="13" t="s">
        <v>188</v>
      </c>
      <c r="AX2575" s="13" t="s">
        <v>68</v>
      </c>
      <c r="AY2575" s="234" t="s">
        <v>175</v>
      </c>
    </row>
    <row r="2576" s="14" customFormat="1">
      <c r="A2576" s="14"/>
      <c r="B2576" s="235"/>
      <c r="C2576" s="236"/>
      <c r="D2576" s="226" t="s">
        <v>186</v>
      </c>
      <c r="E2576" s="237" t="s">
        <v>19</v>
      </c>
      <c r="F2576" s="238" t="s">
        <v>76</v>
      </c>
      <c r="G2576" s="236"/>
      <c r="H2576" s="239">
        <v>1</v>
      </c>
      <c r="I2576" s="240"/>
      <c r="J2576" s="236"/>
      <c r="K2576" s="236"/>
      <c r="L2576" s="241"/>
      <c r="M2576" s="242"/>
      <c r="N2576" s="243"/>
      <c r="O2576" s="243"/>
      <c r="P2576" s="243"/>
      <c r="Q2576" s="243"/>
      <c r="R2576" s="243"/>
      <c r="S2576" s="243"/>
      <c r="T2576" s="24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45" t="s">
        <v>186</v>
      </c>
      <c r="AU2576" s="245" t="s">
        <v>78</v>
      </c>
      <c r="AV2576" s="14" t="s">
        <v>78</v>
      </c>
      <c r="AW2576" s="14" t="s">
        <v>188</v>
      </c>
      <c r="AX2576" s="14" t="s">
        <v>68</v>
      </c>
      <c r="AY2576" s="245" t="s">
        <v>175</v>
      </c>
    </row>
    <row r="2577" s="15" customFormat="1">
      <c r="A2577" s="15"/>
      <c r="B2577" s="246"/>
      <c r="C2577" s="247"/>
      <c r="D2577" s="226" t="s">
        <v>186</v>
      </c>
      <c r="E2577" s="248" t="s">
        <v>19</v>
      </c>
      <c r="F2577" s="249" t="s">
        <v>191</v>
      </c>
      <c r="G2577" s="247"/>
      <c r="H2577" s="250">
        <v>1</v>
      </c>
      <c r="I2577" s="251"/>
      <c r="J2577" s="247"/>
      <c r="K2577" s="247"/>
      <c r="L2577" s="252"/>
      <c r="M2577" s="253"/>
      <c r="N2577" s="254"/>
      <c r="O2577" s="254"/>
      <c r="P2577" s="254"/>
      <c r="Q2577" s="254"/>
      <c r="R2577" s="254"/>
      <c r="S2577" s="254"/>
      <c r="T2577" s="255"/>
      <c r="U2577" s="15"/>
      <c r="V2577" s="15"/>
      <c r="W2577" s="15"/>
      <c r="X2577" s="15"/>
      <c r="Y2577" s="15"/>
      <c r="Z2577" s="15"/>
      <c r="AA2577" s="15"/>
      <c r="AB2577" s="15"/>
      <c r="AC2577" s="15"/>
      <c r="AD2577" s="15"/>
      <c r="AE2577" s="15"/>
      <c r="AT2577" s="256" t="s">
        <v>186</v>
      </c>
      <c r="AU2577" s="256" t="s">
        <v>78</v>
      </c>
      <c r="AV2577" s="15" t="s">
        <v>182</v>
      </c>
      <c r="AW2577" s="15" t="s">
        <v>188</v>
      </c>
      <c r="AX2577" s="15" t="s">
        <v>76</v>
      </c>
      <c r="AY2577" s="256" t="s">
        <v>175</v>
      </c>
    </row>
    <row r="2578" s="2" customFormat="1" ht="33" customHeight="1">
      <c r="A2578" s="40"/>
      <c r="B2578" s="41"/>
      <c r="C2578" s="206" t="s">
        <v>2528</v>
      </c>
      <c r="D2578" s="206" t="s">
        <v>177</v>
      </c>
      <c r="E2578" s="207" t="s">
        <v>2529</v>
      </c>
      <c r="F2578" s="208" t="s">
        <v>2530</v>
      </c>
      <c r="G2578" s="209" t="s">
        <v>391</v>
      </c>
      <c r="H2578" s="210">
        <v>1</v>
      </c>
      <c r="I2578" s="211"/>
      <c r="J2578" s="212">
        <f>ROUND(I2578*H2578,2)</f>
        <v>0</v>
      </c>
      <c r="K2578" s="208" t="s">
        <v>19</v>
      </c>
      <c r="L2578" s="46"/>
      <c r="M2578" s="213" t="s">
        <v>19</v>
      </c>
      <c r="N2578" s="214" t="s">
        <v>39</v>
      </c>
      <c r="O2578" s="86"/>
      <c r="P2578" s="215">
        <f>O2578*H2578</f>
        <v>0</v>
      </c>
      <c r="Q2578" s="215">
        <v>0</v>
      </c>
      <c r="R2578" s="215">
        <f>Q2578*H2578</f>
        <v>0</v>
      </c>
      <c r="S2578" s="215">
        <v>0</v>
      </c>
      <c r="T2578" s="216">
        <f>S2578*H2578</f>
        <v>0</v>
      </c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R2578" s="217" t="s">
        <v>182</v>
      </c>
      <c r="AT2578" s="217" t="s">
        <v>177</v>
      </c>
      <c r="AU2578" s="217" t="s">
        <v>78</v>
      </c>
      <c r="AY2578" s="19" t="s">
        <v>175</v>
      </c>
      <c r="BE2578" s="218">
        <f>IF(N2578="základní",J2578,0)</f>
        <v>0</v>
      </c>
      <c r="BF2578" s="218">
        <f>IF(N2578="snížená",J2578,0)</f>
        <v>0</v>
      </c>
      <c r="BG2578" s="218">
        <f>IF(N2578="zákl. přenesená",J2578,0)</f>
        <v>0</v>
      </c>
      <c r="BH2578" s="218">
        <f>IF(N2578="sníž. přenesená",J2578,0)</f>
        <v>0</v>
      </c>
      <c r="BI2578" s="218">
        <f>IF(N2578="nulová",J2578,0)</f>
        <v>0</v>
      </c>
      <c r="BJ2578" s="19" t="s">
        <v>76</v>
      </c>
      <c r="BK2578" s="218">
        <f>ROUND(I2578*H2578,2)</f>
        <v>0</v>
      </c>
      <c r="BL2578" s="19" t="s">
        <v>182</v>
      </c>
      <c r="BM2578" s="217" t="s">
        <v>2531</v>
      </c>
    </row>
    <row r="2579" s="13" customFormat="1">
      <c r="A2579" s="13"/>
      <c r="B2579" s="224"/>
      <c r="C2579" s="225"/>
      <c r="D2579" s="226" t="s">
        <v>186</v>
      </c>
      <c r="E2579" s="227" t="s">
        <v>19</v>
      </c>
      <c r="F2579" s="228" t="s">
        <v>2526</v>
      </c>
      <c r="G2579" s="225"/>
      <c r="H2579" s="227" t="s">
        <v>19</v>
      </c>
      <c r="I2579" s="229"/>
      <c r="J2579" s="225"/>
      <c r="K2579" s="225"/>
      <c r="L2579" s="230"/>
      <c r="M2579" s="231"/>
      <c r="N2579" s="232"/>
      <c r="O2579" s="232"/>
      <c r="P2579" s="232"/>
      <c r="Q2579" s="232"/>
      <c r="R2579" s="232"/>
      <c r="S2579" s="232"/>
      <c r="T2579" s="233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34" t="s">
        <v>186</v>
      </c>
      <c r="AU2579" s="234" t="s">
        <v>78</v>
      </c>
      <c r="AV2579" s="13" t="s">
        <v>76</v>
      </c>
      <c r="AW2579" s="13" t="s">
        <v>188</v>
      </c>
      <c r="AX2579" s="13" t="s">
        <v>68</v>
      </c>
      <c r="AY2579" s="234" t="s">
        <v>175</v>
      </c>
    </row>
    <row r="2580" s="13" customFormat="1">
      <c r="A2580" s="13"/>
      <c r="B2580" s="224"/>
      <c r="C2580" s="225"/>
      <c r="D2580" s="226" t="s">
        <v>186</v>
      </c>
      <c r="E2580" s="227" t="s">
        <v>19</v>
      </c>
      <c r="F2580" s="228" t="s">
        <v>2507</v>
      </c>
      <c r="G2580" s="225"/>
      <c r="H2580" s="227" t="s">
        <v>19</v>
      </c>
      <c r="I2580" s="229"/>
      <c r="J2580" s="225"/>
      <c r="K2580" s="225"/>
      <c r="L2580" s="230"/>
      <c r="M2580" s="231"/>
      <c r="N2580" s="232"/>
      <c r="O2580" s="232"/>
      <c r="P2580" s="232"/>
      <c r="Q2580" s="232"/>
      <c r="R2580" s="232"/>
      <c r="S2580" s="232"/>
      <c r="T2580" s="23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34" t="s">
        <v>186</v>
      </c>
      <c r="AU2580" s="234" t="s">
        <v>78</v>
      </c>
      <c r="AV2580" s="13" t="s">
        <v>76</v>
      </c>
      <c r="AW2580" s="13" t="s">
        <v>188</v>
      </c>
      <c r="AX2580" s="13" t="s">
        <v>68</v>
      </c>
      <c r="AY2580" s="234" t="s">
        <v>175</v>
      </c>
    </row>
    <row r="2581" s="13" customFormat="1">
      <c r="A2581" s="13"/>
      <c r="B2581" s="224"/>
      <c r="C2581" s="225"/>
      <c r="D2581" s="226" t="s">
        <v>186</v>
      </c>
      <c r="E2581" s="227" t="s">
        <v>19</v>
      </c>
      <c r="F2581" s="228" t="s">
        <v>2527</v>
      </c>
      <c r="G2581" s="225"/>
      <c r="H2581" s="227" t="s">
        <v>19</v>
      </c>
      <c r="I2581" s="229"/>
      <c r="J2581" s="225"/>
      <c r="K2581" s="225"/>
      <c r="L2581" s="230"/>
      <c r="M2581" s="231"/>
      <c r="N2581" s="232"/>
      <c r="O2581" s="232"/>
      <c r="P2581" s="232"/>
      <c r="Q2581" s="232"/>
      <c r="R2581" s="232"/>
      <c r="S2581" s="232"/>
      <c r="T2581" s="23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34" t="s">
        <v>186</v>
      </c>
      <c r="AU2581" s="234" t="s">
        <v>78</v>
      </c>
      <c r="AV2581" s="13" t="s">
        <v>76</v>
      </c>
      <c r="AW2581" s="13" t="s">
        <v>188</v>
      </c>
      <c r="AX2581" s="13" t="s">
        <v>68</v>
      </c>
      <c r="AY2581" s="234" t="s">
        <v>175</v>
      </c>
    </row>
    <row r="2582" s="14" customFormat="1">
      <c r="A2582" s="14"/>
      <c r="B2582" s="235"/>
      <c r="C2582" s="236"/>
      <c r="D2582" s="226" t="s">
        <v>186</v>
      </c>
      <c r="E2582" s="237" t="s">
        <v>19</v>
      </c>
      <c r="F2582" s="238" t="s">
        <v>76</v>
      </c>
      <c r="G2582" s="236"/>
      <c r="H2582" s="239">
        <v>1</v>
      </c>
      <c r="I2582" s="240"/>
      <c r="J2582" s="236"/>
      <c r="K2582" s="236"/>
      <c r="L2582" s="241"/>
      <c r="M2582" s="242"/>
      <c r="N2582" s="243"/>
      <c r="O2582" s="243"/>
      <c r="P2582" s="243"/>
      <c r="Q2582" s="243"/>
      <c r="R2582" s="243"/>
      <c r="S2582" s="243"/>
      <c r="T2582" s="24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45" t="s">
        <v>186</v>
      </c>
      <c r="AU2582" s="245" t="s">
        <v>78</v>
      </c>
      <c r="AV2582" s="14" t="s">
        <v>78</v>
      </c>
      <c r="AW2582" s="14" t="s">
        <v>188</v>
      </c>
      <c r="AX2582" s="14" t="s">
        <v>68</v>
      </c>
      <c r="AY2582" s="245" t="s">
        <v>175</v>
      </c>
    </row>
    <row r="2583" s="15" customFormat="1">
      <c r="A2583" s="15"/>
      <c r="B2583" s="246"/>
      <c r="C2583" s="247"/>
      <c r="D2583" s="226" t="s">
        <v>186</v>
      </c>
      <c r="E2583" s="248" t="s">
        <v>19</v>
      </c>
      <c r="F2583" s="249" t="s">
        <v>191</v>
      </c>
      <c r="G2583" s="247"/>
      <c r="H2583" s="250">
        <v>1</v>
      </c>
      <c r="I2583" s="251"/>
      <c r="J2583" s="247"/>
      <c r="K2583" s="247"/>
      <c r="L2583" s="252"/>
      <c r="M2583" s="253"/>
      <c r="N2583" s="254"/>
      <c r="O2583" s="254"/>
      <c r="P2583" s="254"/>
      <c r="Q2583" s="254"/>
      <c r="R2583" s="254"/>
      <c r="S2583" s="254"/>
      <c r="T2583" s="255"/>
      <c r="U2583" s="15"/>
      <c r="V2583" s="15"/>
      <c r="W2583" s="15"/>
      <c r="X2583" s="15"/>
      <c r="Y2583" s="15"/>
      <c r="Z2583" s="15"/>
      <c r="AA2583" s="15"/>
      <c r="AB2583" s="15"/>
      <c r="AC2583" s="15"/>
      <c r="AD2583" s="15"/>
      <c r="AE2583" s="15"/>
      <c r="AT2583" s="256" t="s">
        <v>186</v>
      </c>
      <c r="AU2583" s="256" t="s">
        <v>78</v>
      </c>
      <c r="AV2583" s="15" t="s">
        <v>182</v>
      </c>
      <c r="AW2583" s="15" t="s">
        <v>188</v>
      </c>
      <c r="AX2583" s="15" t="s">
        <v>76</v>
      </c>
      <c r="AY2583" s="256" t="s">
        <v>175</v>
      </c>
    </row>
    <row r="2584" s="2" customFormat="1" ht="24.15" customHeight="1">
      <c r="A2584" s="40"/>
      <c r="B2584" s="41"/>
      <c r="C2584" s="206" t="s">
        <v>2532</v>
      </c>
      <c r="D2584" s="206" t="s">
        <v>177</v>
      </c>
      <c r="E2584" s="207" t="s">
        <v>2533</v>
      </c>
      <c r="F2584" s="208" t="s">
        <v>2534</v>
      </c>
      <c r="G2584" s="209" t="s">
        <v>391</v>
      </c>
      <c r="H2584" s="210">
        <v>1</v>
      </c>
      <c r="I2584" s="211"/>
      <c r="J2584" s="212">
        <f>ROUND(I2584*H2584,2)</f>
        <v>0</v>
      </c>
      <c r="K2584" s="208" t="s">
        <v>19</v>
      </c>
      <c r="L2584" s="46"/>
      <c r="M2584" s="213" t="s">
        <v>19</v>
      </c>
      <c r="N2584" s="214" t="s">
        <v>39</v>
      </c>
      <c r="O2584" s="86"/>
      <c r="P2584" s="215">
        <f>O2584*H2584</f>
        <v>0</v>
      </c>
      <c r="Q2584" s="215">
        <v>0</v>
      </c>
      <c r="R2584" s="215">
        <f>Q2584*H2584</f>
        <v>0</v>
      </c>
      <c r="S2584" s="215">
        <v>0</v>
      </c>
      <c r="T2584" s="216">
        <f>S2584*H2584</f>
        <v>0</v>
      </c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R2584" s="217" t="s">
        <v>182</v>
      </c>
      <c r="AT2584" s="217" t="s">
        <v>177</v>
      </c>
      <c r="AU2584" s="217" t="s">
        <v>78</v>
      </c>
      <c r="AY2584" s="19" t="s">
        <v>175</v>
      </c>
      <c r="BE2584" s="218">
        <f>IF(N2584="základní",J2584,0)</f>
        <v>0</v>
      </c>
      <c r="BF2584" s="218">
        <f>IF(N2584="snížená",J2584,0)</f>
        <v>0</v>
      </c>
      <c r="BG2584" s="218">
        <f>IF(N2584="zákl. přenesená",J2584,0)</f>
        <v>0</v>
      </c>
      <c r="BH2584" s="218">
        <f>IF(N2584="sníž. přenesená",J2584,0)</f>
        <v>0</v>
      </c>
      <c r="BI2584" s="218">
        <f>IF(N2584="nulová",J2584,0)</f>
        <v>0</v>
      </c>
      <c r="BJ2584" s="19" t="s">
        <v>76</v>
      </c>
      <c r="BK2584" s="218">
        <f>ROUND(I2584*H2584,2)</f>
        <v>0</v>
      </c>
      <c r="BL2584" s="19" t="s">
        <v>182</v>
      </c>
      <c r="BM2584" s="217" t="s">
        <v>2535</v>
      </c>
    </row>
    <row r="2585" s="13" customFormat="1">
      <c r="A2585" s="13"/>
      <c r="B2585" s="224"/>
      <c r="C2585" s="225"/>
      <c r="D2585" s="226" t="s">
        <v>186</v>
      </c>
      <c r="E2585" s="227" t="s">
        <v>19</v>
      </c>
      <c r="F2585" s="228" t="s">
        <v>2526</v>
      </c>
      <c r="G2585" s="225"/>
      <c r="H2585" s="227" t="s">
        <v>19</v>
      </c>
      <c r="I2585" s="229"/>
      <c r="J2585" s="225"/>
      <c r="K2585" s="225"/>
      <c r="L2585" s="230"/>
      <c r="M2585" s="231"/>
      <c r="N2585" s="232"/>
      <c r="O2585" s="232"/>
      <c r="P2585" s="232"/>
      <c r="Q2585" s="232"/>
      <c r="R2585" s="232"/>
      <c r="S2585" s="232"/>
      <c r="T2585" s="233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34" t="s">
        <v>186</v>
      </c>
      <c r="AU2585" s="234" t="s">
        <v>78</v>
      </c>
      <c r="AV2585" s="13" t="s">
        <v>76</v>
      </c>
      <c r="AW2585" s="13" t="s">
        <v>188</v>
      </c>
      <c r="AX2585" s="13" t="s">
        <v>68</v>
      </c>
      <c r="AY2585" s="234" t="s">
        <v>175</v>
      </c>
    </row>
    <row r="2586" s="13" customFormat="1">
      <c r="A2586" s="13"/>
      <c r="B2586" s="224"/>
      <c r="C2586" s="225"/>
      <c r="D2586" s="226" t="s">
        <v>186</v>
      </c>
      <c r="E2586" s="227" t="s">
        <v>19</v>
      </c>
      <c r="F2586" s="228" t="s">
        <v>2507</v>
      </c>
      <c r="G2586" s="225"/>
      <c r="H2586" s="227" t="s">
        <v>19</v>
      </c>
      <c r="I2586" s="229"/>
      <c r="J2586" s="225"/>
      <c r="K2586" s="225"/>
      <c r="L2586" s="230"/>
      <c r="M2586" s="231"/>
      <c r="N2586" s="232"/>
      <c r="O2586" s="232"/>
      <c r="P2586" s="232"/>
      <c r="Q2586" s="232"/>
      <c r="R2586" s="232"/>
      <c r="S2586" s="232"/>
      <c r="T2586" s="23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34" t="s">
        <v>186</v>
      </c>
      <c r="AU2586" s="234" t="s">
        <v>78</v>
      </c>
      <c r="AV2586" s="13" t="s">
        <v>76</v>
      </c>
      <c r="AW2586" s="13" t="s">
        <v>188</v>
      </c>
      <c r="AX2586" s="13" t="s">
        <v>68</v>
      </c>
      <c r="AY2586" s="234" t="s">
        <v>175</v>
      </c>
    </row>
    <row r="2587" s="13" customFormat="1">
      <c r="A2587" s="13"/>
      <c r="B2587" s="224"/>
      <c r="C2587" s="225"/>
      <c r="D2587" s="226" t="s">
        <v>186</v>
      </c>
      <c r="E2587" s="227" t="s">
        <v>19</v>
      </c>
      <c r="F2587" s="228" t="s">
        <v>2527</v>
      </c>
      <c r="G2587" s="225"/>
      <c r="H2587" s="227" t="s">
        <v>19</v>
      </c>
      <c r="I2587" s="229"/>
      <c r="J2587" s="225"/>
      <c r="K2587" s="225"/>
      <c r="L2587" s="230"/>
      <c r="M2587" s="231"/>
      <c r="N2587" s="232"/>
      <c r="O2587" s="232"/>
      <c r="P2587" s="232"/>
      <c r="Q2587" s="232"/>
      <c r="R2587" s="232"/>
      <c r="S2587" s="232"/>
      <c r="T2587" s="23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34" t="s">
        <v>186</v>
      </c>
      <c r="AU2587" s="234" t="s">
        <v>78</v>
      </c>
      <c r="AV2587" s="13" t="s">
        <v>76</v>
      </c>
      <c r="AW2587" s="13" t="s">
        <v>188</v>
      </c>
      <c r="AX2587" s="13" t="s">
        <v>68</v>
      </c>
      <c r="AY2587" s="234" t="s">
        <v>175</v>
      </c>
    </row>
    <row r="2588" s="14" customFormat="1">
      <c r="A2588" s="14"/>
      <c r="B2588" s="235"/>
      <c r="C2588" s="236"/>
      <c r="D2588" s="226" t="s">
        <v>186</v>
      </c>
      <c r="E2588" s="237" t="s">
        <v>19</v>
      </c>
      <c r="F2588" s="238" t="s">
        <v>76</v>
      </c>
      <c r="G2588" s="236"/>
      <c r="H2588" s="239">
        <v>1</v>
      </c>
      <c r="I2588" s="240"/>
      <c r="J2588" s="236"/>
      <c r="K2588" s="236"/>
      <c r="L2588" s="241"/>
      <c r="M2588" s="242"/>
      <c r="N2588" s="243"/>
      <c r="O2588" s="243"/>
      <c r="P2588" s="243"/>
      <c r="Q2588" s="243"/>
      <c r="R2588" s="243"/>
      <c r="S2588" s="243"/>
      <c r="T2588" s="24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45" t="s">
        <v>186</v>
      </c>
      <c r="AU2588" s="245" t="s">
        <v>78</v>
      </c>
      <c r="AV2588" s="14" t="s">
        <v>78</v>
      </c>
      <c r="AW2588" s="14" t="s">
        <v>188</v>
      </c>
      <c r="AX2588" s="14" t="s">
        <v>68</v>
      </c>
      <c r="AY2588" s="245" t="s">
        <v>175</v>
      </c>
    </row>
    <row r="2589" s="15" customFormat="1">
      <c r="A2589" s="15"/>
      <c r="B2589" s="246"/>
      <c r="C2589" s="247"/>
      <c r="D2589" s="226" t="s">
        <v>186</v>
      </c>
      <c r="E2589" s="248" t="s">
        <v>19</v>
      </c>
      <c r="F2589" s="249" t="s">
        <v>191</v>
      </c>
      <c r="G2589" s="247"/>
      <c r="H2589" s="250">
        <v>1</v>
      </c>
      <c r="I2589" s="251"/>
      <c r="J2589" s="247"/>
      <c r="K2589" s="247"/>
      <c r="L2589" s="252"/>
      <c r="M2589" s="253"/>
      <c r="N2589" s="254"/>
      <c r="O2589" s="254"/>
      <c r="P2589" s="254"/>
      <c r="Q2589" s="254"/>
      <c r="R2589" s="254"/>
      <c r="S2589" s="254"/>
      <c r="T2589" s="255"/>
      <c r="U2589" s="15"/>
      <c r="V2589" s="15"/>
      <c r="W2589" s="15"/>
      <c r="X2589" s="15"/>
      <c r="Y2589" s="15"/>
      <c r="Z2589" s="15"/>
      <c r="AA2589" s="15"/>
      <c r="AB2589" s="15"/>
      <c r="AC2589" s="15"/>
      <c r="AD2589" s="15"/>
      <c r="AE2589" s="15"/>
      <c r="AT2589" s="256" t="s">
        <v>186</v>
      </c>
      <c r="AU2589" s="256" t="s">
        <v>78</v>
      </c>
      <c r="AV2589" s="15" t="s">
        <v>182</v>
      </c>
      <c r="AW2589" s="15" t="s">
        <v>188</v>
      </c>
      <c r="AX2589" s="15" t="s">
        <v>76</v>
      </c>
      <c r="AY2589" s="256" t="s">
        <v>175</v>
      </c>
    </row>
    <row r="2590" s="2" customFormat="1" ht="24.15" customHeight="1">
      <c r="A2590" s="40"/>
      <c r="B2590" s="41"/>
      <c r="C2590" s="206" t="s">
        <v>2536</v>
      </c>
      <c r="D2590" s="206" t="s">
        <v>177</v>
      </c>
      <c r="E2590" s="207" t="s">
        <v>2537</v>
      </c>
      <c r="F2590" s="208" t="s">
        <v>2538</v>
      </c>
      <c r="G2590" s="209" t="s">
        <v>402</v>
      </c>
      <c r="H2590" s="210">
        <v>16.300000000000001</v>
      </c>
      <c r="I2590" s="211"/>
      <c r="J2590" s="212">
        <f>ROUND(I2590*H2590,2)</f>
        <v>0</v>
      </c>
      <c r="K2590" s="208" t="s">
        <v>19</v>
      </c>
      <c r="L2590" s="46"/>
      <c r="M2590" s="213" t="s">
        <v>19</v>
      </c>
      <c r="N2590" s="214" t="s">
        <v>39</v>
      </c>
      <c r="O2590" s="86"/>
      <c r="P2590" s="215">
        <f>O2590*H2590</f>
        <v>0</v>
      </c>
      <c r="Q2590" s="215">
        <v>0</v>
      </c>
      <c r="R2590" s="215">
        <f>Q2590*H2590</f>
        <v>0</v>
      </c>
      <c r="S2590" s="215">
        <v>0</v>
      </c>
      <c r="T2590" s="216">
        <f>S2590*H2590</f>
        <v>0</v>
      </c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R2590" s="217" t="s">
        <v>182</v>
      </c>
      <c r="AT2590" s="217" t="s">
        <v>177</v>
      </c>
      <c r="AU2590" s="217" t="s">
        <v>78</v>
      </c>
      <c r="AY2590" s="19" t="s">
        <v>175</v>
      </c>
      <c r="BE2590" s="218">
        <f>IF(N2590="základní",J2590,0)</f>
        <v>0</v>
      </c>
      <c r="BF2590" s="218">
        <f>IF(N2590="snížená",J2590,0)</f>
        <v>0</v>
      </c>
      <c r="BG2590" s="218">
        <f>IF(N2590="zákl. přenesená",J2590,0)</f>
        <v>0</v>
      </c>
      <c r="BH2590" s="218">
        <f>IF(N2590="sníž. přenesená",J2590,0)</f>
        <v>0</v>
      </c>
      <c r="BI2590" s="218">
        <f>IF(N2590="nulová",J2590,0)</f>
        <v>0</v>
      </c>
      <c r="BJ2590" s="19" t="s">
        <v>76</v>
      </c>
      <c r="BK2590" s="218">
        <f>ROUND(I2590*H2590,2)</f>
        <v>0</v>
      </c>
      <c r="BL2590" s="19" t="s">
        <v>182</v>
      </c>
      <c r="BM2590" s="217" t="s">
        <v>2539</v>
      </c>
    </row>
    <row r="2591" s="13" customFormat="1">
      <c r="A2591" s="13"/>
      <c r="B2591" s="224"/>
      <c r="C2591" s="225"/>
      <c r="D2591" s="226" t="s">
        <v>186</v>
      </c>
      <c r="E2591" s="227" t="s">
        <v>19</v>
      </c>
      <c r="F2591" s="228" t="s">
        <v>2526</v>
      </c>
      <c r="G2591" s="225"/>
      <c r="H2591" s="227" t="s">
        <v>19</v>
      </c>
      <c r="I2591" s="229"/>
      <c r="J2591" s="225"/>
      <c r="K2591" s="225"/>
      <c r="L2591" s="230"/>
      <c r="M2591" s="231"/>
      <c r="N2591" s="232"/>
      <c r="O2591" s="232"/>
      <c r="P2591" s="232"/>
      <c r="Q2591" s="232"/>
      <c r="R2591" s="232"/>
      <c r="S2591" s="232"/>
      <c r="T2591" s="233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34" t="s">
        <v>186</v>
      </c>
      <c r="AU2591" s="234" t="s">
        <v>78</v>
      </c>
      <c r="AV2591" s="13" t="s">
        <v>76</v>
      </c>
      <c r="AW2591" s="13" t="s">
        <v>188</v>
      </c>
      <c r="AX2591" s="13" t="s">
        <v>68</v>
      </c>
      <c r="AY2591" s="234" t="s">
        <v>175</v>
      </c>
    </row>
    <row r="2592" s="13" customFormat="1">
      <c r="A2592" s="13"/>
      <c r="B2592" s="224"/>
      <c r="C2592" s="225"/>
      <c r="D2592" s="226" t="s">
        <v>186</v>
      </c>
      <c r="E2592" s="227" t="s">
        <v>19</v>
      </c>
      <c r="F2592" s="228" t="s">
        <v>2527</v>
      </c>
      <c r="G2592" s="225"/>
      <c r="H2592" s="227" t="s">
        <v>19</v>
      </c>
      <c r="I2592" s="229"/>
      <c r="J2592" s="225"/>
      <c r="K2592" s="225"/>
      <c r="L2592" s="230"/>
      <c r="M2592" s="231"/>
      <c r="N2592" s="232"/>
      <c r="O2592" s="232"/>
      <c r="P2592" s="232"/>
      <c r="Q2592" s="232"/>
      <c r="R2592" s="232"/>
      <c r="S2592" s="232"/>
      <c r="T2592" s="233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34" t="s">
        <v>186</v>
      </c>
      <c r="AU2592" s="234" t="s">
        <v>78</v>
      </c>
      <c r="AV2592" s="13" t="s">
        <v>76</v>
      </c>
      <c r="AW2592" s="13" t="s">
        <v>188</v>
      </c>
      <c r="AX2592" s="13" t="s">
        <v>68</v>
      </c>
      <c r="AY2592" s="234" t="s">
        <v>175</v>
      </c>
    </row>
    <row r="2593" s="13" customFormat="1">
      <c r="A2593" s="13"/>
      <c r="B2593" s="224"/>
      <c r="C2593" s="225"/>
      <c r="D2593" s="226" t="s">
        <v>186</v>
      </c>
      <c r="E2593" s="227" t="s">
        <v>19</v>
      </c>
      <c r="F2593" s="228" t="s">
        <v>2540</v>
      </c>
      <c r="G2593" s="225"/>
      <c r="H2593" s="227" t="s">
        <v>19</v>
      </c>
      <c r="I2593" s="229"/>
      <c r="J2593" s="225"/>
      <c r="K2593" s="225"/>
      <c r="L2593" s="230"/>
      <c r="M2593" s="231"/>
      <c r="N2593" s="232"/>
      <c r="O2593" s="232"/>
      <c r="P2593" s="232"/>
      <c r="Q2593" s="232"/>
      <c r="R2593" s="232"/>
      <c r="S2593" s="232"/>
      <c r="T2593" s="233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34" t="s">
        <v>186</v>
      </c>
      <c r="AU2593" s="234" t="s">
        <v>78</v>
      </c>
      <c r="AV2593" s="13" t="s">
        <v>76</v>
      </c>
      <c r="AW2593" s="13" t="s">
        <v>188</v>
      </c>
      <c r="AX2593" s="13" t="s">
        <v>68</v>
      </c>
      <c r="AY2593" s="234" t="s">
        <v>175</v>
      </c>
    </row>
    <row r="2594" s="14" customFormat="1">
      <c r="A2594" s="14"/>
      <c r="B2594" s="235"/>
      <c r="C2594" s="236"/>
      <c r="D2594" s="226" t="s">
        <v>186</v>
      </c>
      <c r="E2594" s="237" t="s">
        <v>19</v>
      </c>
      <c r="F2594" s="238" t="s">
        <v>2541</v>
      </c>
      <c r="G2594" s="236"/>
      <c r="H2594" s="239">
        <v>16.300000000000001</v>
      </c>
      <c r="I2594" s="240"/>
      <c r="J2594" s="236"/>
      <c r="K2594" s="236"/>
      <c r="L2594" s="241"/>
      <c r="M2594" s="242"/>
      <c r="N2594" s="243"/>
      <c r="O2594" s="243"/>
      <c r="P2594" s="243"/>
      <c r="Q2594" s="243"/>
      <c r="R2594" s="243"/>
      <c r="S2594" s="243"/>
      <c r="T2594" s="24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45" t="s">
        <v>186</v>
      </c>
      <c r="AU2594" s="245" t="s">
        <v>78</v>
      </c>
      <c r="AV2594" s="14" t="s">
        <v>78</v>
      </c>
      <c r="AW2594" s="14" t="s">
        <v>188</v>
      </c>
      <c r="AX2594" s="14" t="s">
        <v>68</v>
      </c>
      <c r="AY2594" s="245" t="s">
        <v>175</v>
      </c>
    </row>
    <row r="2595" s="15" customFormat="1">
      <c r="A2595" s="15"/>
      <c r="B2595" s="246"/>
      <c r="C2595" s="247"/>
      <c r="D2595" s="226" t="s">
        <v>186</v>
      </c>
      <c r="E2595" s="248" t="s">
        <v>19</v>
      </c>
      <c r="F2595" s="249" t="s">
        <v>191</v>
      </c>
      <c r="G2595" s="247"/>
      <c r="H2595" s="250">
        <v>16.300000000000001</v>
      </c>
      <c r="I2595" s="251"/>
      <c r="J2595" s="247"/>
      <c r="K2595" s="247"/>
      <c r="L2595" s="252"/>
      <c r="M2595" s="253"/>
      <c r="N2595" s="254"/>
      <c r="O2595" s="254"/>
      <c r="P2595" s="254"/>
      <c r="Q2595" s="254"/>
      <c r="R2595" s="254"/>
      <c r="S2595" s="254"/>
      <c r="T2595" s="255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5"/>
      <c r="AE2595" s="15"/>
      <c r="AT2595" s="256" t="s">
        <v>186</v>
      </c>
      <c r="AU2595" s="256" t="s">
        <v>78</v>
      </c>
      <c r="AV2595" s="15" t="s">
        <v>182</v>
      </c>
      <c r="AW2595" s="15" t="s">
        <v>188</v>
      </c>
      <c r="AX2595" s="15" t="s">
        <v>76</v>
      </c>
      <c r="AY2595" s="256" t="s">
        <v>175</v>
      </c>
    </row>
    <row r="2596" s="2" customFormat="1" ht="24.15" customHeight="1">
      <c r="A2596" s="40"/>
      <c r="B2596" s="41"/>
      <c r="C2596" s="206" t="s">
        <v>2542</v>
      </c>
      <c r="D2596" s="206" t="s">
        <v>177</v>
      </c>
      <c r="E2596" s="207" t="s">
        <v>2543</v>
      </c>
      <c r="F2596" s="208" t="s">
        <v>2544</v>
      </c>
      <c r="G2596" s="209" t="s">
        <v>402</v>
      </c>
      <c r="H2596" s="210">
        <v>22</v>
      </c>
      <c r="I2596" s="211"/>
      <c r="J2596" s="212">
        <f>ROUND(I2596*H2596,2)</f>
        <v>0</v>
      </c>
      <c r="K2596" s="208" t="s">
        <v>19</v>
      </c>
      <c r="L2596" s="46"/>
      <c r="M2596" s="213" t="s">
        <v>19</v>
      </c>
      <c r="N2596" s="214" t="s">
        <v>39</v>
      </c>
      <c r="O2596" s="86"/>
      <c r="P2596" s="215">
        <f>O2596*H2596</f>
        <v>0</v>
      </c>
      <c r="Q2596" s="215">
        <v>0</v>
      </c>
      <c r="R2596" s="215">
        <f>Q2596*H2596</f>
        <v>0</v>
      </c>
      <c r="S2596" s="215">
        <v>0</v>
      </c>
      <c r="T2596" s="216">
        <f>S2596*H2596</f>
        <v>0</v>
      </c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R2596" s="217" t="s">
        <v>182</v>
      </c>
      <c r="AT2596" s="217" t="s">
        <v>177</v>
      </c>
      <c r="AU2596" s="217" t="s">
        <v>78</v>
      </c>
      <c r="AY2596" s="19" t="s">
        <v>175</v>
      </c>
      <c r="BE2596" s="218">
        <f>IF(N2596="základní",J2596,0)</f>
        <v>0</v>
      </c>
      <c r="BF2596" s="218">
        <f>IF(N2596="snížená",J2596,0)</f>
        <v>0</v>
      </c>
      <c r="BG2596" s="218">
        <f>IF(N2596="zákl. přenesená",J2596,0)</f>
        <v>0</v>
      </c>
      <c r="BH2596" s="218">
        <f>IF(N2596="sníž. přenesená",J2596,0)</f>
        <v>0</v>
      </c>
      <c r="BI2596" s="218">
        <f>IF(N2596="nulová",J2596,0)</f>
        <v>0</v>
      </c>
      <c r="BJ2596" s="19" t="s">
        <v>76</v>
      </c>
      <c r="BK2596" s="218">
        <f>ROUND(I2596*H2596,2)</f>
        <v>0</v>
      </c>
      <c r="BL2596" s="19" t="s">
        <v>182</v>
      </c>
      <c r="BM2596" s="217" t="s">
        <v>2545</v>
      </c>
    </row>
    <row r="2597" s="13" customFormat="1">
      <c r="A2597" s="13"/>
      <c r="B2597" s="224"/>
      <c r="C2597" s="225"/>
      <c r="D2597" s="226" t="s">
        <v>186</v>
      </c>
      <c r="E2597" s="227" t="s">
        <v>19</v>
      </c>
      <c r="F2597" s="228" t="s">
        <v>2526</v>
      </c>
      <c r="G2597" s="225"/>
      <c r="H2597" s="227" t="s">
        <v>19</v>
      </c>
      <c r="I2597" s="229"/>
      <c r="J2597" s="225"/>
      <c r="K2597" s="225"/>
      <c r="L2597" s="230"/>
      <c r="M2597" s="231"/>
      <c r="N2597" s="232"/>
      <c r="O2597" s="232"/>
      <c r="P2597" s="232"/>
      <c r="Q2597" s="232"/>
      <c r="R2597" s="232"/>
      <c r="S2597" s="232"/>
      <c r="T2597" s="233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34" t="s">
        <v>186</v>
      </c>
      <c r="AU2597" s="234" t="s">
        <v>78</v>
      </c>
      <c r="AV2597" s="13" t="s">
        <v>76</v>
      </c>
      <c r="AW2597" s="13" t="s">
        <v>188</v>
      </c>
      <c r="AX2597" s="13" t="s">
        <v>68</v>
      </c>
      <c r="AY2597" s="234" t="s">
        <v>175</v>
      </c>
    </row>
    <row r="2598" s="13" customFormat="1">
      <c r="A2598" s="13"/>
      <c r="B2598" s="224"/>
      <c r="C2598" s="225"/>
      <c r="D2598" s="226" t="s">
        <v>186</v>
      </c>
      <c r="E2598" s="227" t="s">
        <v>19</v>
      </c>
      <c r="F2598" s="228" t="s">
        <v>2527</v>
      </c>
      <c r="G2598" s="225"/>
      <c r="H2598" s="227" t="s">
        <v>19</v>
      </c>
      <c r="I2598" s="229"/>
      <c r="J2598" s="225"/>
      <c r="K2598" s="225"/>
      <c r="L2598" s="230"/>
      <c r="M2598" s="231"/>
      <c r="N2598" s="232"/>
      <c r="O2598" s="232"/>
      <c r="P2598" s="232"/>
      <c r="Q2598" s="232"/>
      <c r="R2598" s="232"/>
      <c r="S2598" s="232"/>
      <c r="T2598" s="23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34" t="s">
        <v>186</v>
      </c>
      <c r="AU2598" s="234" t="s">
        <v>78</v>
      </c>
      <c r="AV2598" s="13" t="s">
        <v>76</v>
      </c>
      <c r="AW2598" s="13" t="s">
        <v>188</v>
      </c>
      <c r="AX2598" s="13" t="s">
        <v>68</v>
      </c>
      <c r="AY2598" s="234" t="s">
        <v>175</v>
      </c>
    </row>
    <row r="2599" s="13" customFormat="1">
      <c r="A2599" s="13"/>
      <c r="B2599" s="224"/>
      <c r="C2599" s="225"/>
      <c r="D2599" s="226" t="s">
        <v>186</v>
      </c>
      <c r="E2599" s="227" t="s">
        <v>19</v>
      </c>
      <c r="F2599" s="228" t="s">
        <v>2540</v>
      </c>
      <c r="G2599" s="225"/>
      <c r="H2599" s="227" t="s">
        <v>19</v>
      </c>
      <c r="I2599" s="229"/>
      <c r="J2599" s="225"/>
      <c r="K2599" s="225"/>
      <c r="L2599" s="230"/>
      <c r="M2599" s="231"/>
      <c r="N2599" s="232"/>
      <c r="O2599" s="232"/>
      <c r="P2599" s="232"/>
      <c r="Q2599" s="232"/>
      <c r="R2599" s="232"/>
      <c r="S2599" s="232"/>
      <c r="T2599" s="233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34" t="s">
        <v>186</v>
      </c>
      <c r="AU2599" s="234" t="s">
        <v>78</v>
      </c>
      <c r="AV2599" s="13" t="s">
        <v>76</v>
      </c>
      <c r="AW2599" s="13" t="s">
        <v>188</v>
      </c>
      <c r="AX2599" s="13" t="s">
        <v>68</v>
      </c>
      <c r="AY2599" s="234" t="s">
        <v>175</v>
      </c>
    </row>
    <row r="2600" s="14" customFormat="1">
      <c r="A2600" s="14"/>
      <c r="B2600" s="235"/>
      <c r="C2600" s="236"/>
      <c r="D2600" s="226" t="s">
        <v>186</v>
      </c>
      <c r="E2600" s="237" t="s">
        <v>19</v>
      </c>
      <c r="F2600" s="238" t="s">
        <v>1514</v>
      </c>
      <c r="G2600" s="236"/>
      <c r="H2600" s="239">
        <v>22</v>
      </c>
      <c r="I2600" s="240"/>
      <c r="J2600" s="236"/>
      <c r="K2600" s="236"/>
      <c r="L2600" s="241"/>
      <c r="M2600" s="242"/>
      <c r="N2600" s="243"/>
      <c r="O2600" s="243"/>
      <c r="P2600" s="243"/>
      <c r="Q2600" s="243"/>
      <c r="R2600" s="243"/>
      <c r="S2600" s="243"/>
      <c r="T2600" s="244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45" t="s">
        <v>186</v>
      </c>
      <c r="AU2600" s="245" t="s">
        <v>78</v>
      </c>
      <c r="AV2600" s="14" t="s">
        <v>78</v>
      </c>
      <c r="AW2600" s="14" t="s">
        <v>188</v>
      </c>
      <c r="AX2600" s="14" t="s">
        <v>68</v>
      </c>
      <c r="AY2600" s="245" t="s">
        <v>175</v>
      </c>
    </row>
    <row r="2601" s="15" customFormat="1">
      <c r="A2601" s="15"/>
      <c r="B2601" s="246"/>
      <c r="C2601" s="247"/>
      <c r="D2601" s="226" t="s">
        <v>186</v>
      </c>
      <c r="E2601" s="248" t="s">
        <v>19</v>
      </c>
      <c r="F2601" s="249" t="s">
        <v>191</v>
      </c>
      <c r="G2601" s="247"/>
      <c r="H2601" s="250">
        <v>22</v>
      </c>
      <c r="I2601" s="251"/>
      <c r="J2601" s="247"/>
      <c r="K2601" s="247"/>
      <c r="L2601" s="252"/>
      <c r="M2601" s="253"/>
      <c r="N2601" s="254"/>
      <c r="O2601" s="254"/>
      <c r="P2601" s="254"/>
      <c r="Q2601" s="254"/>
      <c r="R2601" s="254"/>
      <c r="S2601" s="254"/>
      <c r="T2601" s="255"/>
      <c r="U2601" s="15"/>
      <c r="V2601" s="15"/>
      <c r="W2601" s="15"/>
      <c r="X2601" s="15"/>
      <c r="Y2601" s="15"/>
      <c r="Z2601" s="15"/>
      <c r="AA2601" s="15"/>
      <c r="AB2601" s="15"/>
      <c r="AC2601" s="15"/>
      <c r="AD2601" s="15"/>
      <c r="AE2601" s="15"/>
      <c r="AT2601" s="256" t="s">
        <v>186</v>
      </c>
      <c r="AU2601" s="256" t="s">
        <v>78</v>
      </c>
      <c r="AV2601" s="15" t="s">
        <v>182</v>
      </c>
      <c r="AW2601" s="15" t="s">
        <v>188</v>
      </c>
      <c r="AX2601" s="15" t="s">
        <v>76</v>
      </c>
      <c r="AY2601" s="256" t="s">
        <v>175</v>
      </c>
    </row>
    <row r="2602" s="2" customFormat="1" ht="16.5" customHeight="1">
      <c r="A2602" s="40"/>
      <c r="B2602" s="41"/>
      <c r="C2602" s="206" t="s">
        <v>2546</v>
      </c>
      <c r="D2602" s="206" t="s">
        <v>177</v>
      </c>
      <c r="E2602" s="207" t="s">
        <v>2547</v>
      </c>
      <c r="F2602" s="208" t="s">
        <v>2548</v>
      </c>
      <c r="G2602" s="209" t="s">
        <v>306</v>
      </c>
      <c r="H2602" s="210">
        <v>1700</v>
      </c>
      <c r="I2602" s="211"/>
      <c r="J2602" s="212">
        <f>ROUND(I2602*H2602,2)</f>
        <v>0</v>
      </c>
      <c r="K2602" s="208" t="s">
        <v>19</v>
      </c>
      <c r="L2602" s="46"/>
      <c r="M2602" s="213" t="s">
        <v>19</v>
      </c>
      <c r="N2602" s="214" t="s">
        <v>39</v>
      </c>
      <c r="O2602" s="86"/>
      <c r="P2602" s="215">
        <f>O2602*H2602</f>
        <v>0</v>
      </c>
      <c r="Q2602" s="215">
        <v>0</v>
      </c>
      <c r="R2602" s="215">
        <f>Q2602*H2602</f>
        <v>0</v>
      </c>
      <c r="S2602" s="215">
        <v>0</v>
      </c>
      <c r="T2602" s="216">
        <f>S2602*H2602</f>
        <v>0</v>
      </c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R2602" s="217" t="s">
        <v>182</v>
      </c>
      <c r="AT2602" s="217" t="s">
        <v>177</v>
      </c>
      <c r="AU2602" s="217" t="s">
        <v>78</v>
      </c>
      <c r="AY2602" s="19" t="s">
        <v>175</v>
      </c>
      <c r="BE2602" s="218">
        <f>IF(N2602="základní",J2602,0)</f>
        <v>0</v>
      </c>
      <c r="BF2602" s="218">
        <f>IF(N2602="snížená",J2602,0)</f>
        <v>0</v>
      </c>
      <c r="BG2602" s="218">
        <f>IF(N2602="zákl. přenesená",J2602,0)</f>
        <v>0</v>
      </c>
      <c r="BH2602" s="218">
        <f>IF(N2602="sníž. přenesená",J2602,0)</f>
        <v>0</v>
      </c>
      <c r="BI2602" s="218">
        <f>IF(N2602="nulová",J2602,0)</f>
        <v>0</v>
      </c>
      <c r="BJ2602" s="19" t="s">
        <v>76</v>
      </c>
      <c r="BK2602" s="218">
        <f>ROUND(I2602*H2602,2)</f>
        <v>0</v>
      </c>
      <c r="BL2602" s="19" t="s">
        <v>182</v>
      </c>
      <c r="BM2602" s="217" t="s">
        <v>2549</v>
      </c>
    </row>
    <row r="2603" s="13" customFormat="1">
      <c r="A2603" s="13"/>
      <c r="B2603" s="224"/>
      <c r="C2603" s="225"/>
      <c r="D2603" s="226" t="s">
        <v>186</v>
      </c>
      <c r="E2603" s="227" t="s">
        <v>19</v>
      </c>
      <c r="F2603" s="228" t="s">
        <v>2526</v>
      </c>
      <c r="G2603" s="225"/>
      <c r="H2603" s="227" t="s">
        <v>19</v>
      </c>
      <c r="I2603" s="229"/>
      <c r="J2603" s="225"/>
      <c r="K2603" s="225"/>
      <c r="L2603" s="230"/>
      <c r="M2603" s="231"/>
      <c r="N2603" s="232"/>
      <c r="O2603" s="232"/>
      <c r="P2603" s="232"/>
      <c r="Q2603" s="232"/>
      <c r="R2603" s="232"/>
      <c r="S2603" s="232"/>
      <c r="T2603" s="23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34" t="s">
        <v>186</v>
      </c>
      <c r="AU2603" s="234" t="s">
        <v>78</v>
      </c>
      <c r="AV2603" s="13" t="s">
        <v>76</v>
      </c>
      <c r="AW2603" s="13" t="s">
        <v>188</v>
      </c>
      <c r="AX2603" s="13" t="s">
        <v>68</v>
      </c>
      <c r="AY2603" s="234" t="s">
        <v>175</v>
      </c>
    </row>
    <row r="2604" s="14" customFormat="1">
      <c r="A2604" s="14"/>
      <c r="B2604" s="235"/>
      <c r="C2604" s="236"/>
      <c r="D2604" s="226" t="s">
        <v>186</v>
      </c>
      <c r="E2604" s="237" t="s">
        <v>19</v>
      </c>
      <c r="F2604" s="238" t="s">
        <v>2550</v>
      </c>
      <c r="G2604" s="236"/>
      <c r="H2604" s="239">
        <v>1700</v>
      </c>
      <c r="I2604" s="240"/>
      <c r="J2604" s="236"/>
      <c r="K2604" s="236"/>
      <c r="L2604" s="241"/>
      <c r="M2604" s="242"/>
      <c r="N2604" s="243"/>
      <c r="O2604" s="243"/>
      <c r="P2604" s="243"/>
      <c r="Q2604" s="243"/>
      <c r="R2604" s="243"/>
      <c r="S2604" s="243"/>
      <c r="T2604" s="24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45" t="s">
        <v>186</v>
      </c>
      <c r="AU2604" s="245" t="s">
        <v>78</v>
      </c>
      <c r="AV2604" s="14" t="s">
        <v>78</v>
      </c>
      <c r="AW2604" s="14" t="s">
        <v>188</v>
      </c>
      <c r="AX2604" s="14" t="s">
        <v>68</v>
      </c>
      <c r="AY2604" s="245" t="s">
        <v>175</v>
      </c>
    </row>
    <row r="2605" s="15" customFormat="1">
      <c r="A2605" s="15"/>
      <c r="B2605" s="246"/>
      <c r="C2605" s="247"/>
      <c r="D2605" s="226" t="s">
        <v>186</v>
      </c>
      <c r="E2605" s="248" t="s">
        <v>19</v>
      </c>
      <c r="F2605" s="249" t="s">
        <v>191</v>
      </c>
      <c r="G2605" s="247"/>
      <c r="H2605" s="250">
        <v>1700</v>
      </c>
      <c r="I2605" s="251"/>
      <c r="J2605" s="247"/>
      <c r="K2605" s="247"/>
      <c r="L2605" s="252"/>
      <c r="M2605" s="253"/>
      <c r="N2605" s="254"/>
      <c r="O2605" s="254"/>
      <c r="P2605" s="254"/>
      <c r="Q2605" s="254"/>
      <c r="R2605" s="254"/>
      <c r="S2605" s="254"/>
      <c r="T2605" s="255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T2605" s="256" t="s">
        <v>186</v>
      </c>
      <c r="AU2605" s="256" t="s">
        <v>78</v>
      </c>
      <c r="AV2605" s="15" t="s">
        <v>182</v>
      </c>
      <c r="AW2605" s="15" t="s">
        <v>188</v>
      </c>
      <c r="AX2605" s="15" t="s">
        <v>76</v>
      </c>
      <c r="AY2605" s="256" t="s">
        <v>175</v>
      </c>
    </row>
    <row r="2606" s="12" customFormat="1" ht="22.8" customHeight="1">
      <c r="A2606" s="12"/>
      <c r="B2606" s="190"/>
      <c r="C2606" s="191"/>
      <c r="D2606" s="192" t="s">
        <v>67</v>
      </c>
      <c r="E2606" s="204" t="s">
        <v>2551</v>
      </c>
      <c r="F2606" s="204" t="s">
        <v>2552</v>
      </c>
      <c r="G2606" s="191"/>
      <c r="H2606" s="191"/>
      <c r="I2606" s="194"/>
      <c r="J2606" s="205">
        <f>BK2606</f>
        <v>0</v>
      </c>
      <c r="K2606" s="191"/>
      <c r="L2606" s="196"/>
      <c r="M2606" s="197"/>
      <c r="N2606" s="198"/>
      <c r="O2606" s="198"/>
      <c r="P2606" s="199">
        <f>SUM(P2607:P2710)</f>
        <v>0</v>
      </c>
      <c r="Q2606" s="198"/>
      <c r="R2606" s="199">
        <f>SUM(R2607:R2710)</f>
        <v>0</v>
      </c>
      <c r="S2606" s="198"/>
      <c r="T2606" s="200">
        <f>SUM(T2607:T2710)</f>
        <v>0</v>
      </c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R2606" s="201" t="s">
        <v>76</v>
      </c>
      <c r="AT2606" s="202" t="s">
        <v>67</v>
      </c>
      <c r="AU2606" s="202" t="s">
        <v>76</v>
      </c>
      <c r="AY2606" s="201" t="s">
        <v>175</v>
      </c>
      <c r="BK2606" s="203">
        <f>SUM(BK2607:BK2710)</f>
        <v>0</v>
      </c>
    </row>
    <row r="2607" s="2" customFormat="1" ht="24.15" customHeight="1">
      <c r="A2607" s="40"/>
      <c r="B2607" s="41"/>
      <c r="C2607" s="206" t="s">
        <v>2553</v>
      </c>
      <c r="D2607" s="206" t="s">
        <v>177</v>
      </c>
      <c r="E2607" s="207" t="s">
        <v>2554</v>
      </c>
      <c r="F2607" s="208" t="s">
        <v>2555</v>
      </c>
      <c r="G2607" s="209" t="s">
        <v>391</v>
      </c>
      <c r="H2607" s="210">
        <v>3</v>
      </c>
      <c r="I2607" s="211"/>
      <c r="J2607" s="212">
        <f>ROUND(I2607*H2607,2)</f>
        <v>0</v>
      </c>
      <c r="K2607" s="208" t="s">
        <v>19</v>
      </c>
      <c r="L2607" s="46"/>
      <c r="M2607" s="213" t="s">
        <v>19</v>
      </c>
      <c r="N2607" s="214" t="s">
        <v>39</v>
      </c>
      <c r="O2607" s="86"/>
      <c r="P2607" s="215">
        <f>O2607*H2607</f>
        <v>0</v>
      </c>
      <c r="Q2607" s="215">
        <v>0</v>
      </c>
      <c r="R2607" s="215">
        <f>Q2607*H2607</f>
        <v>0</v>
      </c>
      <c r="S2607" s="215">
        <v>0</v>
      </c>
      <c r="T2607" s="216">
        <f>S2607*H2607</f>
        <v>0</v>
      </c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R2607" s="217" t="s">
        <v>182</v>
      </c>
      <c r="AT2607" s="217" t="s">
        <v>177</v>
      </c>
      <c r="AU2607" s="217" t="s">
        <v>78</v>
      </c>
      <c r="AY2607" s="19" t="s">
        <v>175</v>
      </c>
      <c r="BE2607" s="218">
        <f>IF(N2607="základní",J2607,0)</f>
        <v>0</v>
      </c>
      <c r="BF2607" s="218">
        <f>IF(N2607="snížená",J2607,0)</f>
        <v>0</v>
      </c>
      <c r="BG2607" s="218">
        <f>IF(N2607="zákl. přenesená",J2607,0)</f>
        <v>0</v>
      </c>
      <c r="BH2607" s="218">
        <f>IF(N2607="sníž. přenesená",J2607,0)</f>
        <v>0</v>
      </c>
      <c r="BI2607" s="218">
        <f>IF(N2607="nulová",J2607,0)</f>
        <v>0</v>
      </c>
      <c r="BJ2607" s="19" t="s">
        <v>76</v>
      </c>
      <c r="BK2607" s="218">
        <f>ROUND(I2607*H2607,2)</f>
        <v>0</v>
      </c>
      <c r="BL2607" s="19" t="s">
        <v>182</v>
      </c>
      <c r="BM2607" s="217" t="s">
        <v>2556</v>
      </c>
    </row>
    <row r="2608" s="13" customFormat="1">
      <c r="A2608" s="13"/>
      <c r="B2608" s="224"/>
      <c r="C2608" s="225"/>
      <c r="D2608" s="226" t="s">
        <v>186</v>
      </c>
      <c r="E2608" s="227" t="s">
        <v>19</v>
      </c>
      <c r="F2608" s="228" t="s">
        <v>2557</v>
      </c>
      <c r="G2608" s="225"/>
      <c r="H2608" s="227" t="s">
        <v>19</v>
      </c>
      <c r="I2608" s="229"/>
      <c r="J2608" s="225"/>
      <c r="K2608" s="225"/>
      <c r="L2608" s="230"/>
      <c r="M2608" s="231"/>
      <c r="N2608" s="232"/>
      <c r="O2608" s="232"/>
      <c r="P2608" s="232"/>
      <c r="Q2608" s="232"/>
      <c r="R2608" s="232"/>
      <c r="S2608" s="232"/>
      <c r="T2608" s="23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34" t="s">
        <v>186</v>
      </c>
      <c r="AU2608" s="234" t="s">
        <v>78</v>
      </c>
      <c r="AV2608" s="13" t="s">
        <v>76</v>
      </c>
      <c r="AW2608" s="13" t="s">
        <v>188</v>
      </c>
      <c r="AX2608" s="13" t="s">
        <v>68</v>
      </c>
      <c r="AY2608" s="234" t="s">
        <v>175</v>
      </c>
    </row>
    <row r="2609" s="13" customFormat="1">
      <c r="A2609" s="13"/>
      <c r="B2609" s="224"/>
      <c r="C2609" s="225"/>
      <c r="D2609" s="226" t="s">
        <v>186</v>
      </c>
      <c r="E2609" s="227" t="s">
        <v>19</v>
      </c>
      <c r="F2609" s="228" t="s">
        <v>189</v>
      </c>
      <c r="G2609" s="225"/>
      <c r="H2609" s="227" t="s">
        <v>19</v>
      </c>
      <c r="I2609" s="229"/>
      <c r="J2609" s="225"/>
      <c r="K2609" s="225"/>
      <c r="L2609" s="230"/>
      <c r="M2609" s="231"/>
      <c r="N2609" s="232"/>
      <c r="O2609" s="232"/>
      <c r="P2609" s="232"/>
      <c r="Q2609" s="232"/>
      <c r="R2609" s="232"/>
      <c r="S2609" s="232"/>
      <c r="T2609" s="23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34" t="s">
        <v>186</v>
      </c>
      <c r="AU2609" s="234" t="s">
        <v>78</v>
      </c>
      <c r="AV2609" s="13" t="s">
        <v>76</v>
      </c>
      <c r="AW2609" s="13" t="s">
        <v>188</v>
      </c>
      <c r="AX2609" s="13" t="s">
        <v>68</v>
      </c>
      <c r="AY2609" s="234" t="s">
        <v>175</v>
      </c>
    </row>
    <row r="2610" s="13" customFormat="1">
      <c r="A2610" s="13"/>
      <c r="B2610" s="224"/>
      <c r="C2610" s="225"/>
      <c r="D2610" s="226" t="s">
        <v>186</v>
      </c>
      <c r="E2610" s="227" t="s">
        <v>19</v>
      </c>
      <c r="F2610" s="228" t="s">
        <v>2507</v>
      </c>
      <c r="G2610" s="225"/>
      <c r="H2610" s="227" t="s">
        <v>19</v>
      </c>
      <c r="I2610" s="229"/>
      <c r="J2610" s="225"/>
      <c r="K2610" s="225"/>
      <c r="L2610" s="230"/>
      <c r="M2610" s="231"/>
      <c r="N2610" s="232"/>
      <c r="O2610" s="232"/>
      <c r="P2610" s="232"/>
      <c r="Q2610" s="232"/>
      <c r="R2610" s="232"/>
      <c r="S2610" s="232"/>
      <c r="T2610" s="233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34" t="s">
        <v>186</v>
      </c>
      <c r="AU2610" s="234" t="s">
        <v>78</v>
      </c>
      <c r="AV2610" s="13" t="s">
        <v>76</v>
      </c>
      <c r="AW2610" s="13" t="s">
        <v>188</v>
      </c>
      <c r="AX2610" s="13" t="s">
        <v>68</v>
      </c>
      <c r="AY2610" s="234" t="s">
        <v>175</v>
      </c>
    </row>
    <row r="2611" s="13" customFormat="1">
      <c r="A2611" s="13"/>
      <c r="B2611" s="224"/>
      <c r="C2611" s="225"/>
      <c r="D2611" s="226" t="s">
        <v>186</v>
      </c>
      <c r="E2611" s="227" t="s">
        <v>19</v>
      </c>
      <c r="F2611" s="228" t="s">
        <v>2527</v>
      </c>
      <c r="G2611" s="225"/>
      <c r="H2611" s="227" t="s">
        <v>19</v>
      </c>
      <c r="I2611" s="229"/>
      <c r="J2611" s="225"/>
      <c r="K2611" s="225"/>
      <c r="L2611" s="230"/>
      <c r="M2611" s="231"/>
      <c r="N2611" s="232"/>
      <c r="O2611" s="232"/>
      <c r="P2611" s="232"/>
      <c r="Q2611" s="232"/>
      <c r="R2611" s="232"/>
      <c r="S2611" s="232"/>
      <c r="T2611" s="233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34" t="s">
        <v>186</v>
      </c>
      <c r="AU2611" s="234" t="s">
        <v>78</v>
      </c>
      <c r="AV2611" s="13" t="s">
        <v>76</v>
      </c>
      <c r="AW2611" s="13" t="s">
        <v>188</v>
      </c>
      <c r="AX2611" s="13" t="s">
        <v>68</v>
      </c>
      <c r="AY2611" s="234" t="s">
        <v>175</v>
      </c>
    </row>
    <row r="2612" s="14" customFormat="1">
      <c r="A2612" s="14"/>
      <c r="B2612" s="235"/>
      <c r="C2612" s="236"/>
      <c r="D2612" s="226" t="s">
        <v>186</v>
      </c>
      <c r="E2612" s="237" t="s">
        <v>19</v>
      </c>
      <c r="F2612" s="238" t="s">
        <v>200</v>
      </c>
      <c r="G2612" s="236"/>
      <c r="H2612" s="239">
        <v>3</v>
      </c>
      <c r="I2612" s="240"/>
      <c r="J2612" s="236"/>
      <c r="K2612" s="236"/>
      <c r="L2612" s="241"/>
      <c r="M2612" s="242"/>
      <c r="N2612" s="243"/>
      <c r="O2612" s="243"/>
      <c r="P2612" s="243"/>
      <c r="Q2612" s="243"/>
      <c r="R2612" s="243"/>
      <c r="S2612" s="243"/>
      <c r="T2612" s="24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45" t="s">
        <v>186</v>
      </c>
      <c r="AU2612" s="245" t="s">
        <v>78</v>
      </c>
      <c r="AV2612" s="14" t="s">
        <v>78</v>
      </c>
      <c r="AW2612" s="14" t="s">
        <v>188</v>
      </c>
      <c r="AX2612" s="14" t="s">
        <v>68</v>
      </c>
      <c r="AY2612" s="245" t="s">
        <v>175</v>
      </c>
    </row>
    <row r="2613" s="15" customFormat="1">
      <c r="A2613" s="15"/>
      <c r="B2613" s="246"/>
      <c r="C2613" s="247"/>
      <c r="D2613" s="226" t="s">
        <v>186</v>
      </c>
      <c r="E2613" s="248" t="s">
        <v>19</v>
      </c>
      <c r="F2613" s="249" t="s">
        <v>191</v>
      </c>
      <c r="G2613" s="247"/>
      <c r="H2613" s="250">
        <v>3</v>
      </c>
      <c r="I2613" s="251"/>
      <c r="J2613" s="247"/>
      <c r="K2613" s="247"/>
      <c r="L2613" s="252"/>
      <c r="M2613" s="253"/>
      <c r="N2613" s="254"/>
      <c r="O2613" s="254"/>
      <c r="P2613" s="254"/>
      <c r="Q2613" s="254"/>
      <c r="R2613" s="254"/>
      <c r="S2613" s="254"/>
      <c r="T2613" s="255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5"/>
      <c r="AE2613" s="15"/>
      <c r="AT2613" s="256" t="s">
        <v>186</v>
      </c>
      <c r="AU2613" s="256" t="s">
        <v>78</v>
      </c>
      <c r="AV2613" s="15" t="s">
        <v>182</v>
      </c>
      <c r="AW2613" s="15" t="s">
        <v>188</v>
      </c>
      <c r="AX2613" s="15" t="s">
        <v>76</v>
      </c>
      <c r="AY2613" s="256" t="s">
        <v>175</v>
      </c>
    </row>
    <row r="2614" s="2" customFormat="1" ht="24.15" customHeight="1">
      <c r="A2614" s="40"/>
      <c r="B2614" s="41"/>
      <c r="C2614" s="206" t="s">
        <v>2558</v>
      </c>
      <c r="D2614" s="206" t="s">
        <v>177</v>
      </c>
      <c r="E2614" s="207" t="s">
        <v>2559</v>
      </c>
      <c r="F2614" s="208" t="s">
        <v>2560</v>
      </c>
      <c r="G2614" s="209" t="s">
        <v>391</v>
      </c>
      <c r="H2614" s="210">
        <v>3</v>
      </c>
      <c r="I2614" s="211"/>
      <c r="J2614" s="212">
        <f>ROUND(I2614*H2614,2)</f>
        <v>0</v>
      </c>
      <c r="K2614" s="208" t="s">
        <v>19</v>
      </c>
      <c r="L2614" s="46"/>
      <c r="M2614" s="213" t="s">
        <v>19</v>
      </c>
      <c r="N2614" s="214" t="s">
        <v>39</v>
      </c>
      <c r="O2614" s="86"/>
      <c r="P2614" s="215">
        <f>O2614*H2614</f>
        <v>0</v>
      </c>
      <c r="Q2614" s="215">
        <v>0</v>
      </c>
      <c r="R2614" s="215">
        <f>Q2614*H2614</f>
        <v>0</v>
      </c>
      <c r="S2614" s="215">
        <v>0</v>
      </c>
      <c r="T2614" s="216">
        <f>S2614*H2614</f>
        <v>0</v>
      </c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R2614" s="217" t="s">
        <v>182</v>
      </c>
      <c r="AT2614" s="217" t="s">
        <v>177</v>
      </c>
      <c r="AU2614" s="217" t="s">
        <v>78</v>
      </c>
      <c r="AY2614" s="19" t="s">
        <v>175</v>
      </c>
      <c r="BE2614" s="218">
        <f>IF(N2614="základní",J2614,0)</f>
        <v>0</v>
      </c>
      <c r="BF2614" s="218">
        <f>IF(N2614="snížená",J2614,0)</f>
        <v>0</v>
      </c>
      <c r="BG2614" s="218">
        <f>IF(N2614="zákl. přenesená",J2614,0)</f>
        <v>0</v>
      </c>
      <c r="BH2614" s="218">
        <f>IF(N2614="sníž. přenesená",J2614,0)</f>
        <v>0</v>
      </c>
      <c r="BI2614" s="218">
        <f>IF(N2614="nulová",J2614,0)</f>
        <v>0</v>
      </c>
      <c r="BJ2614" s="19" t="s">
        <v>76</v>
      </c>
      <c r="BK2614" s="218">
        <f>ROUND(I2614*H2614,2)</f>
        <v>0</v>
      </c>
      <c r="BL2614" s="19" t="s">
        <v>182</v>
      </c>
      <c r="BM2614" s="217" t="s">
        <v>2561</v>
      </c>
    </row>
    <row r="2615" s="13" customFormat="1">
      <c r="A2615" s="13"/>
      <c r="B2615" s="224"/>
      <c r="C2615" s="225"/>
      <c r="D2615" s="226" t="s">
        <v>186</v>
      </c>
      <c r="E2615" s="227" t="s">
        <v>19</v>
      </c>
      <c r="F2615" s="228" t="s">
        <v>2557</v>
      </c>
      <c r="G2615" s="225"/>
      <c r="H2615" s="227" t="s">
        <v>19</v>
      </c>
      <c r="I2615" s="229"/>
      <c r="J2615" s="225"/>
      <c r="K2615" s="225"/>
      <c r="L2615" s="230"/>
      <c r="M2615" s="231"/>
      <c r="N2615" s="232"/>
      <c r="O2615" s="232"/>
      <c r="P2615" s="232"/>
      <c r="Q2615" s="232"/>
      <c r="R2615" s="232"/>
      <c r="S2615" s="232"/>
      <c r="T2615" s="233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34" t="s">
        <v>186</v>
      </c>
      <c r="AU2615" s="234" t="s">
        <v>78</v>
      </c>
      <c r="AV2615" s="13" t="s">
        <v>76</v>
      </c>
      <c r="AW2615" s="13" t="s">
        <v>188</v>
      </c>
      <c r="AX2615" s="13" t="s">
        <v>68</v>
      </c>
      <c r="AY2615" s="234" t="s">
        <v>175</v>
      </c>
    </row>
    <row r="2616" s="13" customFormat="1">
      <c r="A2616" s="13"/>
      <c r="B2616" s="224"/>
      <c r="C2616" s="225"/>
      <c r="D2616" s="226" t="s">
        <v>186</v>
      </c>
      <c r="E2616" s="227" t="s">
        <v>19</v>
      </c>
      <c r="F2616" s="228" t="s">
        <v>189</v>
      </c>
      <c r="G2616" s="225"/>
      <c r="H2616" s="227" t="s">
        <v>19</v>
      </c>
      <c r="I2616" s="229"/>
      <c r="J2616" s="225"/>
      <c r="K2616" s="225"/>
      <c r="L2616" s="230"/>
      <c r="M2616" s="231"/>
      <c r="N2616" s="232"/>
      <c r="O2616" s="232"/>
      <c r="P2616" s="232"/>
      <c r="Q2616" s="232"/>
      <c r="R2616" s="232"/>
      <c r="S2616" s="232"/>
      <c r="T2616" s="233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34" t="s">
        <v>186</v>
      </c>
      <c r="AU2616" s="234" t="s">
        <v>78</v>
      </c>
      <c r="AV2616" s="13" t="s">
        <v>76</v>
      </c>
      <c r="AW2616" s="13" t="s">
        <v>188</v>
      </c>
      <c r="AX2616" s="13" t="s">
        <v>68</v>
      </c>
      <c r="AY2616" s="234" t="s">
        <v>175</v>
      </c>
    </row>
    <row r="2617" s="13" customFormat="1">
      <c r="A2617" s="13"/>
      <c r="B2617" s="224"/>
      <c r="C2617" s="225"/>
      <c r="D2617" s="226" t="s">
        <v>186</v>
      </c>
      <c r="E2617" s="227" t="s">
        <v>19</v>
      </c>
      <c r="F2617" s="228" t="s">
        <v>2507</v>
      </c>
      <c r="G2617" s="225"/>
      <c r="H2617" s="227" t="s">
        <v>19</v>
      </c>
      <c r="I2617" s="229"/>
      <c r="J2617" s="225"/>
      <c r="K2617" s="225"/>
      <c r="L2617" s="230"/>
      <c r="M2617" s="231"/>
      <c r="N2617" s="232"/>
      <c r="O2617" s="232"/>
      <c r="P2617" s="232"/>
      <c r="Q2617" s="232"/>
      <c r="R2617" s="232"/>
      <c r="S2617" s="232"/>
      <c r="T2617" s="233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34" t="s">
        <v>186</v>
      </c>
      <c r="AU2617" s="234" t="s">
        <v>78</v>
      </c>
      <c r="AV2617" s="13" t="s">
        <v>76</v>
      </c>
      <c r="AW2617" s="13" t="s">
        <v>188</v>
      </c>
      <c r="AX2617" s="13" t="s">
        <v>68</v>
      </c>
      <c r="AY2617" s="234" t="s">
        <v>175</v>
      </c>
    </row>
    <row r="2618" s="13" customFormat="1">
      <c r="A2618" s="13"/>
      <c r="B2618" s="224"/>
      <c r="C2618" s="225"/>
      <c r="D2618" s="226" t="s">
        <v>186</v>
      </c>
      <c r="E2618" s="227" t="s">
        <v>19</v>
      </c>
      <c r="F2618" s="228" t="s">
        <v>2527</v>
      </c>
      <c r="G2618" s="225"/>
      <c r="H2618" s="227" t="s">
        <v>19</v>
      </c>
      <c r="I2618" s="229"/>
      <c r="J2618" s="225"/>
      <c r="K2618" s="225"/>
      <c r="L2618" s="230"/>
      <c r="M2618" s="231"/>
      <c r="N2618" s="232"/>
      <c r="O2618" s="232"/>
      <c r="P2618" s="232"/>
      <c r="Q2618" s="232"/>
      <c r="R2618" s="232"/>
      <c r="S2618" s="232"/>
      <c r="T2618" s="233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34" t="s">
        <v>186</v>
      </c>
      <c r="AU2618" s="234" t="s">
        <v>78</v>
      </c>
      <c r="AV2618" s="13" t="s">
        <v>76</v>
      </c>
      <c r="AW2618" s="13" t="s">
        <v>188</v>
      </c>
      <c r="AX2618" s="13" t="s">
        <v>68</v>
      </c>
      <c r="AY2618" s="234" t="s">
        <v>175</v>
      </c>
    </row>
    <row r="2619" s="14" customFormat="1">
      <c r="A2619" s="14"/>
      <c r="B2619" s="235"/>
      <c r="C2619" s="236"/>
      <c r="D2619" s="226" t="s">
        <v>186</v>
      </c>
      <c r="E2619" s="237" t="s">
        <v>19</v>
      </c>
      <c r="F2619" s="238" t="s">
        <v>200</v>
      </c>
      <c r="G2619" s="236"/>
      <c r="H2619" s="239">
        <v>3</v>
      </c>
      <c r="I2619" s="240"/>
      <c r="J2619" s="236"/>
      <c r="K2619" s="236"/>
      <c r="L2619" s="241"/>
      <c r="M2619" s="242"/>
      <c r="N2619" s="243"/>
      <c r="O2619" s="243"/>
      <c r="P2619" s="243"/>
      <c r="Q2619" s="243"/>
      <c r="R2619" s="243"/>
      <c r="S2619" s="243"/>
      <c r="T2619" s="24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45" t="s">
        <v>186</v>
      </c>
      <c r="AU2619" s="245" t="s">
        <v>78</v>
      </c>
      <c r="AV2619" s="14" t="s">
        <v>78</v>
      </c>
      <c r="AW2619" s="14" t="s">
        <v>188</v>
      </c>
      <c r="AX2619" s="14" t="s">
        <v>68</v>
      </c>
      <c r="AY2619" s="245" t="s">
        <v>175</v>
      </c>
    </row>
    <row r="2620" s="15" customFormat="1">
      <c r="A2620" s="15"/>
      <c r="B2620" s="246"/>
      <c r="C2620" s="247"/>
      <c r="D2620" s="226" t="s">
        <v>186</v>
      </c>
      <c r="E2620" s="248" t="s">
        <v>19</v>
      </c>
      <c r="F2620" s="249" t="s">
        <v>191</v>
      </c>
      <c r="G2620" s="247"/>
      <c r="H2620" s="250">
        <v>3</v>
      </c>
      <c r="I2620" s="251"/>
      <c r="J2620" s="247"/>
      <c r="K2620" s="247"/>
      <c r="L2620" s="252"/>
      <c r="M2620" s="253"/>
      <c r="N2620" s="254"/>
      <c r="O2620" s="254"/>
      <c r="P2620" s="254"/>
      <c r="Q2620" s="254"/>
      <c r="R2620" s="254"/>
      <c r="S2620" s="254"/>
      <c r="T2620" s="255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T2620" s="256" t="s">
        <v>186</v>
      </c>
      <c r="AU2620" s="256" t="s">
        <v>78</v>
      </c>
      <c r="AV2620" s="15" t="s">
        <v>182</v>
      </c>
      <c r="AW2620" s="15" t="s">
        <v>188</v>
      </c>
      <c r="AX2620" s="15" t="s">
        <v>76</v>
      </c>
      <c r="AY2620" s="256" t="s">
        <v>175</v>
      </c>
    </row>
    <row r="2621" s="2" customFormat="1" ht="24.15" customHeight="1">
      <c r="A2621" s="40"/>
      <c r="B2621" s="41"/>
      <c r="C2621" s="206" t="s">
        <v>2562</v>
      </c>
      <c r="D2621" s="206" t="s">
        <v>177</v>
      </c>
      <c r="E2621" s="207" t="s">
        <v>2563</v>
      </c>
      <c r="F2621" s="208" t="s">
        <v>2564</v>
      </c>
      <c r="G2621" s="209" t="s">
        <v>391</v>
      </c>
      <c r="H2621" s="210">
        <v>1</v>
      </c>
      <c r="I2621" s="211"/>
      <c r="J2621" s="212">
        <f>ROUND(I2621*H2621,2)</f>
        <v>0</v>
      </c>
      <c r="K2621" s="208" t="s">
        <v>19</v>
      </c>
      <c r="L2621" s="46"/>
      <c r="M2621" s="213" t="s">
        <v>19</v>
      </c>
      <c r="N2621" s="214" t="s">
        <v>39</v>
      </c>
      <c r="O2621" s="86"/>
      <c r="P2621" s="215">
        <f>O2621*H2621</f>
        <v>0</v>
      </c>
      <c r="Q2621" s="215">
        <v>0</v>
      </c>
      <c r="R2621" s="215">
        <f>Q2621*H2621</f>
        <v>0</v>
      </c>
      <c r="S2621" s="215">
        <v>0</v>
      </c>
      <c r="T2621" s="216">
        <f>S2621*H2621</f>
        <v>0</v>
      </c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R2621" s="217" t="s">
        <v>182</v>
      </c>
      <c r="AT2621" s="217" t="s">
        <v>177</v>
      </c>
      <c r="AU2621" s="217" t="s">
        <v>78</v>
      </c>
      <c r="AY2621" s="19" t="s">
        <v>175</v>
      </c>
      <c r="BE2621" s="218">
        <f>IF(N2621="základní",J2621,0)</f>
        <v>0</v>
      </c>
      <c r="BF2621" s="218">
        <f>IF(N2621="snížená",J2621,0)</f>
        <v>0</v>
      </c>
      <c r="BG2621" s="218">
        <f>IF(N2621="zákl. přenesená",J2621,0)</f>
        <v>0</v>
      </c>
      <c r="BH2621" s="218">
        <f>IF(N2621="sníž. přenesená",J2621,0)</f>
        <v>0</v>
      </c>
      <c r="BI2621" s="218">
        <f>IF(N2621="nulová",J2621,0)</f>
        <v>0</v>
      </c>
      <c r="BJ2621" s="19" t="s">
        <v>76</v>
      </c>
      <c r="BK2621" s="218">
        <f>ROUND(I2621*H2621,2)</f>
        <v>0</v>
      </c>
      <c r="BL2621" s="19" t="s">
        <v>182</v>
      </c>
      <c r="BM2621" s="217" t="s">
        <v>2565</v>
      </c>
    </row>
    <row r="2622" s="13" customFormat="1">
      <c r="A2622" s="13"/>
      <c r="B2622" s="224"/>
      <c r="C2622" s="225"/>
      <c r="D2622" s="226" t="s">
        <v>186</v>
      </c>
      <c r="E2622" s="227" t="s">
        <v>19</v>
      </c>
      <c r="F2622" s="228" t="s">
        <v>2557</v>
      </c>
      <c r="G2622" s="225"/>
      <c r="H2622" s="227" t="s">
        <v>19</v>
      </c>
      <c r="I2622" s="229"/>
      <c r="J2622" s="225"/>
      <c r="K2622" s="225"/>
      <c r="L2622" s="230"/>
      <c r="M2622" s="231"/>
      <c r="N2622" s="232"/>
      <c r="O2622" s="232"/>
      <c r="P2622" s="232"/>
      <c r="Q2622" s="232"/>
      <c r="R2622" s="232"/>
      <c r="S2622" s="232"/>
      <c r="T2622" s="233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34" t="s">
        <v>186</v>
      </c>
      <c r="AU2622" s="234" t="s">
        <v>78</v>
      </c>
      <c r="AV2622" s="13" t="s">
        <v>76</v>
      </c>
      <c r="AW2622" s="13" t="s">
        <v>188</v>
      </c>
      <c r="AX2622" s="13" t="s">
        <v>68</v>
      </c>
      <c r="AY2622" s="234" t="s">
        <v>175</v>
      </c>
    </row>
    <row r="2623" s="13" customFormat="1">
      <c r="A2623" s="13"/>
      <c r="B2623" s="224"/>
      <c r="C2623" s="225"/>
      <c r="D2623" s="226" t="s">
        <v>186</v>
      </c>
      <c r="E2623" s="227" t="s">
        <v>19</v>
      </c>
      <c r="F2623" s="228" t="s">
        <v>189</v>
      </c>
      <c r="G2623" s="225"/>
      <c r="H2623" s="227" t="s">
        <v>19</v>
      </c>
      <c r="I2623" s="229"/>
      <c r="J2623" s="225"/>
      <c r="K2623" s="225"/>
      <c r="L2623" s="230"/>
      <c r="M2623" s="231"/>
      <c r="N2623" s="232"/>
      <c r="O2623" s="232"/>
      <c r="P2623" s="232"/>
      <c r="Q2623" s="232"/>
      <c r="R2623" s="232"/>
      <c r="S2623" s="232"/>
      <c r="T2623" s="233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34" t="s">
        <v>186</v>
      </c>
      <c r="AU2623" s="234" t="s">
        <v>78</v>
      </c>
      <c r="AV2623" s="13" t="s">
        <v>76</v>
      </c>
      <c r="AW2623" s="13" t="s">
        <v>188</v>
      </c>
      <c r="AX2623" s="13" t="s">
        <v>68</v>
      </c>
      <c r="AY2623" s="234" t="s">
        <v>175</v>
      </c>
    </row>
    <row r="2624" s="14" customFormat="1">
      <c r="A2624" s="14"/>
      <c r="B2624" s="235"/>
      <c r="C2624" s="236"/>
      <c r="D2624" s="226" t="s">
        <v>186</v>
      </c>
      <c r="E2624" s="237" t="s">
        <v>19</v>
      </c>
      <c r="F2624" s="238" t="s">
        <v>76</v>
      </c>
      <c r="G2624" s="236"/>
      <c r="H2624" s="239">
        <v>1</v>
      </c>
      <c r="I2624" s="240"/>
      <c r="J2624" s="236"/>
      <c r="K2624" s="236"/>
      <c r="L2624" s="241"/>
      <c r="M2624" s="242"/>
      <c r="N2624" s="243"/>
      <c r="O2624" s="243"/>
      <c r="P2624" s="243"/>
      <c r="Q2624" s="243"/>
      <c r="R2624" s="243"/>
      <c r="S2624" s="243"/>
      <c r="T2624" s="244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45" t="s">
        <v>186</v>
      </c>
      <c r="AU2624" s="245" t="s">
        <v>78</v>
      </c>
      <c r="AV2624" s="14" t="s">
        <v>78</v>
      </c>
      <c r="AW2624" s="14" t="s">
        <v>188</v>
      </c>
      <c r="AX2624" s="14" t="s">
        <v>68</v>
      </c>
      <c r="AY2624" s="245" t="s">
        <v>175</v>
      </c>
    </row>
    <row r="2625" s="15" customFormat="1">
      <c r="A2625" s="15"/>
      <c r="B2625" s="246"/>
      <c r="C2625" s="247"/>
      <c r="D2625" s="226" t="s">
        <v>186</v>
      </c>
      <c r="E2625" s="248" t="s">
        <v>19</v>
      </c>
      <c r="F2625" s="249" t="s">
        <v>191</v>
      </c>
      <c r="G2625" s="247"/>
      <c r="H2625" s="250">
        <v>1</v>
      </c>
      <c r="I2625" s="251"/>
      <c r="J2625" s="247"/>
      <c r="K2625" s="247"/>
      <c r="L2625" s="252"/>
      <c r="M2625" s="253"/>
      <c r="N2625" s="254"/>
      <c r="O2625" s="254"/>
      <c r="P2625" s="254"/>
      <c r="Q2625" s="254"/>
      <c r="R2625" s="254"/>
      <c r="S2625" s="254"/>
      <c r="T2625" s="255"/>
      <c r="U2625" s="15"/>
      <c r="V2625" s="15"/>
      <c r="W2625" s="15"/>
      <c r="X2625" s="15"/>
      <c r="Y2625" s="15"/>
      <c r="Z2625" s="15"/>
      <c r="AA2625" s="15"/>
      <c r="AB2625" s="15"/>
      <c r="AC2625" s="15"/>
      <c r="AD2625" s="15"/>
      <c r="AE2625" s="15"/>
      <c r="AT2625" s="256" t="s">
        <v>186</v>
      </c>
      <c r="AU2625" s="256" t="s">
        <v>78</v>
      </c>
      <c r="AV2625" s="15" t="s">
        <v>182</v>
      </c>
      <c r="AW2625" s="15" t="s">
        <v>188</v>
      </c>
      <c r="AX2625" s="15" t="s">
        <v>76</v>
      </c>
      <c r="AY2625" s="256" t="s">
        <v>175</v>
      </c>
    </row>
    <row r="2626" s="2" customFormat="1" ht="24.15" customHeight="1">
      <c r="A2626" s="40"/>
      <c r="B2626" s="41"/>
      <c r="C2626" s="206" t="s">
        <v>2566</v>
      </c>
      <c r="D2626" s="206" t="s">
        <v>177</v>
      </c>
      <c r="E2626" s="207" t="s">
        <v>2567</v>
      </c>
      <c r="F2626" s="208" t="s">
        <v>2568</v>
      </c>
      <c r="G2626" s="209" t="s">
        <v>391</v>
      </c>
      <c r="H2626" s="210">
        <v>1</v>
      </c>
      <c r="I2626" s="211"/>
      <c r="J2626" s="212">
        <f>ROUND(I2626*H2626,2)</f>
        <v>0</v>
      </c>
      <c r="K2626" s="208" t="s">
        <v>19</v>
      </c>
      <c r="L2626" s="46"/>
      <c r="M2626" s="213" t="s">
        <v>19</v>
      </c>
      <c r="N2626" s="214" t="s">
        <v>39</v>
      </c>
      <c r="O2626" s="86"/>
      <c r="P2626" s="215">
        <f>O2626*H2626</f>
        <v>0</v>
      </c>
      <c r="Q2626" s="215">
        <v>0</v>
      </c>
      <c r="R2626" s="215">
        <f>Q2626*H2626</f>
        <v>0</v>
      </c>
      <c r="S2626" s="215">
        <v>0</v>
      </c>
      <c r="T2626" s="216">
        <f>S2626*H2626</f>
        <v>0</v>
      </c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R2626" s="217" t="s">
        <v>182</v>
      </c>
      <c r="AT2626" s="217" t="s">
        <v>177</v>
      </c>
      <c r="AU2626" s="217" t="s">
        <v>78</v>
      </c>
      <c r="AY2626" s="19" t="s">
        <v>175</v>
      </c>
      <c r="BE2626" s="218">
        <f>IF(N2626="základní",J2626,0)</f>
        <v>0</v>
      </c>
      <c r="BF2626" s="218">
        <f>IF(N2626="snížená",J2626,0)</f>
        <v>0</v>
      </c>
      <c r="BG2626" s="218">
        <f>IF(N2626="zákl. přenesená",J2626,0)</f>
        <v>0</v>
      </c>
      <c r="BH2626" s="218">
        <f>IF(N2626="sníž. přenesená",J2626,0)</f>
        <v>0</v>
      </c>
      <c r="BI2626" s="218">
        <f>IF(N2626="nulová",J2626,0)</f>
        <v>0</v>
      </c>
      <c r="BJ2626" s="19" t="s">
        <v>76</v>
      </c>
      <c r="BK2626" s="218">
        <f>ROUND(I2626*H2626,2)</f>
        <v>0</v>
      </c>
      <c r="BL2626" s="19" t="s">
        <v>182</v>
      </c>
      <c r="BM2626" s="217" t="s">
        <v>2569</v>
      </c>
    </row>
    <row r="2627" s="13" customFormat="1">
      <c r="A2627" s="13"/>
      <c r="B2627" s="224"/>
      <c r="C2627" s="225"/>
      <c r="D2627" s="226" t="s">
        <v>186</v>
      </c>
      <c r="E2627" s="227" t="s">
        <v>19</v>
      </c>
      <c r="F2627" s="228" t="s">
        <v>2557</v>
      </c>
      <c r="G2627" s="225"/>
      <c r="H2627" s="227" t="s">
        <v>19</v>
      </c>
      <c r="I2627" s="229"/>
      <c r="J2627" s="225"/>
      <c r="K2627" s="225"/>
      <c r="L2627" s="230"/>
      <c r="M2627" s="231"/>
      <c r="N2627" s="232"/>
      <c r="O2627" s="232"/>
      <c r="P2627" s="232"/>
      <c r="Q2627" s="232"/>
      <c r="R2627" s="232"/>
      <c r="S2627" s="232"/>
      <c r="T2627" s="233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34" t="s">
        <v>186</v>
      </c>
      <c r="AU2627" s="234" t="s">
        <v>78</v>
      </c>
      <c r="AV2627" s="13" t="s">
        <v>76</v>
      </c>
      <c r="AW2627" s="13" t="s">
        <v>188</v>
      </c>
      <c r="AX2627" s="13" t="s">
        <v>68</v>
      </c>
      <c r="AY2627" s="234" t="s">
        <v>175</v>
      </c>
    </row>
    <row r="2628" s="13" customFormat="1">
      <c r="A2628" s="13"/>
      <c r="B2628" s="224"/>
      <c r="C2628" s="225"/>
      <c r="D2628" s="226" t="s">
        <v>186</v>
      </c>
      <c r="E2628" s="227" t="s">
        <v>19</v>
      </c>
      <c r="F2628" s="228" t="s">
        <v>189</v>
      </c>
      <c r="G2628" s="225"/>
      <c r="H2628" s="227" t="s">
        <v>19</v>
      </c>
      <c r="I2628" s="229"/>
      <c r="J2628" s="225"/>
      <c r="K2628" s="225"/>
      <c r="L2628" s="230"/>
      <c r="M2628" s="231"/>
      <c r="N2628" s="232"/>
      <c r="O2628" s="232"/>
      <c r="P2628" s="232"/>
      <c r="Q2628" s="232"/>
      <c r="R2628" s="232"/>
      <c r="S2628" s="232"/>
      <c r="T2628" s="233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34" t="s">
        <v>186</v>
      </c>
      <c r="AU2628" s="234" t="s">
        <v>78</v>
      </c>
      <c r="AV2628" s="13" t="s">
        <v>76</v>
      </c>
      <c r="AW2628" s="13" t="s">
        <v>188</v>
      </c>
      <c r="AX2628" s="13" t="s">
        <v>68</v>
      </c>
      <c r="AY2628" s="234" t="s">
        <v>175</v>
      </c>
    </row>
    <row r="2629" s="14" customFormat="1">
      <c r="A2629" s="14"/>
      <c r="B2629" s="235"/>
      <c r="C2629" s="236"/>
      <c r="D2629" s="226" t="s">
        <v>186</v>
      </c>
      <c r="E2629" s="237" t="s">
        <v>19</v>
      </c>
      <c r="F2629" s="238" t="s">
        <v>76</v>
      </c>
      <c r="G2629" s="236"/>
      <c r="H2629" s="239">
        <v>1</v>
      </c>
      <c r="I2629" s="240"/>
      <c r="J2629" s="236"/>
      <c r="K2629" s="236"/>
      <c r="L2629" s="241"/>
      <c r="M2629" s="242"/>
      <c r="N2629" s="243"/>
      <c r="O2629" s="243"/>
      <c r="P2629" s="243"/>
      <c r="Q2629" s="243"/>
      <c r="R2629" s="243"/>
      <c r="S2629" s="243"/>
      <c r="T2629" s="244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45" t="s">
        <v>186</v>
      </c>
      <c r="AU2629" s="245" t="s">
        <v>78</v>
      </c>
      <c r="AV2629" s="14" t="s">
        <v>78</v>
      </c>
      <c r="AW2629" s="14" t="s">
        <v>188</v>
      </c>
      <c r="AX2629" s="14" t="s">
        <v>68</v>
      </c>
      <c r="AY2629" s="245" t="s">
        <v>175</v>
      </c>
    </row>
    <row r="2630" s="15" customFormat="1">
      <c r="A2630" s="15"/>
      <c r="B2630" s="246"/>
      <c r="C2630" s="247"/>
      <c r="D2630" s="226" t="s">
        <v>186</v>
      </c>
      <c r="E2630" s="248" t="s">
        <v>19</v>
      </c>
      <c r="F2630" s="249" t="s">
        <v>191</v>
      </c>
      <c r="G2630" s="247"/>
      <c r="H2630" s="250">
        <v>1</v>
      </c>
      <c r="I2630" s="251"/>
      <c r="J2630" s="247"/>
      <c r="K2630" s="247"/>
      <c r="L2630" s="252"/>
      <c r="M2630" s="253"/>
      <c r="N2630" s="254"/>
      <c r="O2630" s="254"/>
      <c r="P2630" s="254"/>
      <c r="Q2630" s="254"/>
      <c r="R2630" s="254"/>
      <c r="S2630" s="254"/>
      <c r="T2630" s="255"/>
      <c r="U2630" s="15"/>
      <c r="V2630" s="15"/>
      <c r="W2630" s="15"/>
      <c r="X2630" s="15"/>
      <c r="Y2630" s="15"/>
      <c r="Z2630" s="15"/>
      <c r="AA2630" s="15"/>
      <c r="AB2630" s="15"/>
      <c r="AC2630" s="15"/>
      <c r="AD2630" s="15"/>
      <c r="AE2630" s="15"/>
      <c r="AT2630" s="256" t="s">
        <v>186</v>
      </c>
      <c r="AU2630" s="256" t="s">
        <v>78</v>
      </c>
      <c r="AV2630" s="15" t="s">
        <v>182</v>
      </c>
      <c r="AW2630" s="15" t="s">
        <v>188</v>
      </c>
      <c r="AX2630" s="15" t="s">
        <v>76</v>
      </c>
      <c r="AY2630" s="256" t="s">
        <v>175</v>
      </c>
    </row>
    <row r="2631" s="2" customFormat="1" ht="33" customHeight="1">
      <c r="A2631" s="40"/>
      <c r="B2631" s="41"/>
      <c r="C2631" s="206" t="s">
        <v>2570</v>
      </c>
      <c r="D2631" s="206" t="s">
        <v>177</v>
      </c>
      <c r="E2631" s="207" t="s">
        <v>2571</v>
      </c>
      <c r="F2631" s="208" t="s">
        <v>2572</v>
      </c>
      <c r="G2631" s="209" t="s">
        <v>391</v>
      </c>
      <c r="H2631" s="210">
        <v>1</v>
      </c>
      <c r="I2631" s="211"/>
      <c r="J2631" s="212">
        <f>ROUND(I2631*H2631,2)</f>
        <v>0</v>
      </c>
      <c r="K2631" s="208" t="s">
        <v>19</v>
      </c>
      <c r="L2631" s="46"/>
      <c r="M2631" s="213" t="s">
        <v>19</v>
      </c>
      <c r="N2631" s="214" t="s">
        <v>39</v>
      </c>
      <c r="O2631" s="86"/>
      <c r="P2631" s="215">
        <f>O2631*H2631</f>
        <v>0</v>
      </c>
      <c r="Q2631" s="215">
        <v>0</v>
      </c>
      <c r="R2631" s="215">
        <f>Q2631*H2631</f>
        <v>0</v>
      </c>
      <c r="S2631" s="215">
        <v>0</v>
      </c>
      <c r="T2631" s="216">
        <f>S2631*H2631</f>
        <v>0</v>
      </c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R2631" s="217" t="s">
        <v>182</v>
      </c>
      <c r="AT2631" s="217" t="s">
        <v>177</v>
      </c>
      <c r="AU2631" s="217" t="s">
        <v>78</v>
      </c>
      <c r="AY2631" s="19" t="s">
        <v>175</v>
      </c>
      <c r="BE2631" s="218">
        <f>IF(N2631="základní",J2631,0)</f>
        <v>0</v>
      </c>
      <c r="BF2631" s="218">
        <f>IF(N2631="snížená",J2631,0)</f>
        <v>0</v>
      </c>
      <c r="BG2631" s="218">
        <f>IF(N2631="zákl. přenesená",J2631,0)</f>
        <v>0</v>
      </c>
      <c r="BH2631" s="218">
        <f>IF(N2631="sníž. přenesená",J2631,0)</f>
        <v>0</v>
      </c>
      <c r="BI2631" s="218">
        <f>IF(N2631="nulová",J2631,0)</f>
        <v>0</v>
      </c>
      <c r="BJ2631" s="19" t="s">
        <v>76</v>
      </c>
      <c r="BK2631" s="218">
        <f>ROUND(I2631*H2631,2)</f>
        <v>0</v>
      </c>
      <c r="BL2631" s="19" t="s">
        <v>182</v>
      </c>
      <c r="BM2631" s="217" t="s">
        <v>2573</v>
      </c>
    </row>
    <row r="2632" s="13" customFormat="1">
      <c r="A2632" s="13"/>
      <c r="B2632" s="224"/>
      <c r="C2632" s="225"/>
      <c r="D2632" s="226" t="s">
        <v>186</v>
      </c>
      <c r="E2632" s="227" t="s">
        <v>19</v>
      </c>
      <c r="F2632" s="228" t="s">
        <v>2557</v>
      </c>
      <c r="G2632" s="225"/>
      <c r="H2632" s="227" t="s">
        <v>19</v>
      </c>
      <c r="I2632" s="229"/>
      <c r="J2632" s="225"/>
      <c r="K2632" s="225"/>
      <c r="L2632" s="230"/>
      <c r="M2632" s="231"/>
      <c r="N2632" s="232"/>
      <c r="O2632" s="232"/>
      <c r="P2632" s="232"/>
      <c r="Q2632" s="232"/>
      <c r="R2632" s="232"/>
      <c r="S2632" s="232"/>
      <c r="T2632" s="233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34" t="s">
        <v>186</v>
      </c>
      <c r="AU2632" s="234" t="s">
        <v>78</v>
      </c>
      <c r="AV2632" s="13" t="s">
        <v>76</v>
      </c>
      <c r="AW2632" s="13" t="s">
        <v>188</v>
      </c>
      <c r="AX2632" s="13" t="s">
        <v>68</v>
      </c>
      <c r="AY2632" s="234" t="s">
        <v>175</v>
      </c>
    </row>
    <row r="2633" s="13" customFormat="1">
      <c r="A2633" s="13"/>
      <c r="B2633" s="224"/>
      <c r="C2633" s="225"/>
      <c r="D2633" s="226" t="s">
        <v>186</v>
      </c>
      <c r="E2633" s="227" t="s">
        <v>19</v>
      </c>
      <c r="F2633" s="228" t="s">
        <v>189</v>
      </c>
      <c r="G2633" s="225"/>
      <c r="H2633" s="227" t="s">
        <v>19</v>
      </c>
      <c r="I2633" s="229"/>
      <c r="J2633" s="225"/>
      <c r="K2633" s="225"/>
      <c r="L2633" s="230"/>
      <c r="M2633" s="231"/>
      <c r="N2633" s="232"/>
      <c r="O2633" s="232"/>
      <c r="P2633" s="232"/>
      <c r="Q2633" s="232"/>
      <c r="R2633" s="232"/>
      <c r="S2633" s="232"/>
      <c r="T2633" s="233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34" t="s">
        <v>186</v>
      </c>
      <c r="AU2633" s="234" t="s">
        <v>78</v>
      </c>
      <c r="AV2633" s="13" t="s">
        <v>76</v>
      </c>
      <c r="AW2633" s="13" t="s">
        <v>188</v>
      </c>
      <c r="AX2633" s="13" t="s">
        <v>68</v>
      </c>
      <c r="AY2633" s="234" t="s">
        <v>175</v>
      </c>
    </row>
    <row r="2634" s="13" customFormat="1">
      <c r="A2634" s="13"/>
      <c r="B2634" s="224"/>
      <c r="C2634" s="225"/>
      <c r="D2634" s="226" t="s">
        <v>186</v>
      </c>
      <c r="E2634" s="227" t="s">
        <v>19</v>
      </c>
      <c r="F2634" s="228" t="s">
        <v>2507</v>
      </c>
      <c r="G2634" s="225"/>
      <c r="H2634" s="227" t="s">
        <v>19</v>
      </c>
      <c r="I2634" s="229"/>
      <c r="J2634" s="225"/>
      <c r="K2634" s="225"/>
      <c r="L2634" s="230"/>
      <c r="M2634" s="231"/>
      <c r="N2634" s="232"/>
      <c r="O2634" s="232"/>
      <c r="P2634" s="232"/>
      <c r="Q2634" s="232"/>
      <c r="R2634" s="232"/>
      <c r="S2634" s="232"/>
      <c r="T2634" s="23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34" t="s">
        <v>186</v>
      </c>
      <c r="AU2634" s="234" t="s">
        <v>78</v>
      </c>
      <c r="AV2634" s="13" t="s">
        <v>76</v>
      </c>
      <c r="AW2634" s="13" t="s">
        <v>188</v>
      </c>
      <c r="AX2634" s="13" t="s">
        <v>68</v>
      </c>
      <c r="AY2634" s="234" t="s">
        <v>175</v>
      </c>
    </row>
    <row r="2635" s="14" customFormat="1">
      <c r="A2635" s="14"/>
      <c r="B2635" s="235"/>
      <c r="C2635" s="236"/>
      <c r="D2635" s="226" t="s">
        <v>186</v>
      </c>
      <c r="E2635" s="237" t="s">
        <v>19</v>
      </c>
      <c r="F2635" s="238" t="s">
        <v>76</v>
      </c>
      <c r="G2635" s="236"/>
      <c r="H2635" s="239">
        <v>1</v>
      </c>
      <c r="I2635" s="240"/>
      <c r="J2635" s="236"/>
      <c r="K2635" s="236"/>
      <c r="L2635" s="241"/>
      <c r="M2635" s="242"/>
      <c r="N2635" s="243"/>
      <c r="O2635" s="243"/>
      <c r="P2635" s="243"/>
      <c r="Q2635" s="243"/>
      <c r="R2635" s="243"/>
      <c r="S2635" s="243"/>
      <c r="T2635" s="24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45" t="s">
        <v>186</v>
      </c>
      <c r="AU2635" s="245" t="s">
        <v>78</v>
      </c>
      <c r="AV2635" s="14" t="s">
        <v>78</v>
      </c>
      <c r="AW2635" s="14" t="s">
        <v>188</v>
      </c>
      <c r="AX2635" s="14" t="s">
        <v>68</v>
      </c>
      <c r="AY2635" s="245" t="s">
        <v>175</v>
      </c>
    </row>
    <row r="2636" s="15" customFormat="1">
      <c r="A2636" s="15"/>
      <c r="B2636" s="246"/>
      <c r="C2636" s="247"/>
      <c r="D2636" s="226" t="s">
        <v>186</v>
      </c>
      <c r="E2636" s="248" t="s">
        <v>19</v>
      </c>
      <c r="F2636" s="249" t="s">
        <v>191</v>
      </c>
      <c r="G2636" s="247"/>
      <c r="H2636" s="250">
        <v>1</v>
      </c>
      <c r="I2636" s="251"/>
      <c r="J2636" s="247"/>
      <c r="K2636" s="247"/>
      <c r="L2636" s="252"/>
      <c r="M2636" s="253"/>
      <c r="N2636" s="254"/>
      <c r="O2636" s="254"/>
      <c r="P2636" s="254"/>
      <c r="Q2636" s="254"/>
      <c r="R2636" s="254"/>
      <c r="S2636" s="254"/>
      <c r="T2636" s="255"/>
      <c r="U2636" s="15"/>
      <c r="V2636" s="15"/>
      <c r="W2636" s="15"/>
      <c r="X2636" s="15"/>
      <c r="Y2636" s="15"/>
      <c r="Z2636" s="15"/>
      <c r="AA2636" s="15"/>
      <c r="AB2636" s="15"/>
      <c r="AC2636" s="15"/>
      <c r="AD2636" s="15"/>
      <c r="AE2636" s="15"/>
      <c r="AT2636" s="256" t="s">
        <v>186</v>
      </c>
      <c r="AU2636" s="256" t="s">
        <v>78</v>
      </c>
      <c r="AV2636" s="15" t="s">
        <v>182</v>
      </c>
      <c r="AW2636" s="15" t="s">
        <v>188</v>
      </c>
      <c r="AX2636" s="15" t="s">
        <v>76</v>
      </c>
      <c r="AY2636" s="256" t="s">
        <v>175</v>
      </c>
    </row>
    <row r="2637" s="2" customFormat="1" ht="33" customHeight="1">
      <c r="A2637" s="40"/>
      <c r="B2637" s="41"/>
      <c r="C2637" s="206" t="s">
        <v>2574</v>
      </c>
      <c r="D2637" s="206" t="s">
        <v>177</v>
      </c>
      <c r="E2637" s="207" t="s">
        <v>2575</v>
      </c>
      <c r="F2637" s="208" t="s">
        <v>2576</v>
      </c>
      <c r="G2637" s="209" t="s">
        <v>391</v>
      </c>
      <c r="H2637" s="210">
        <v>2</v>
      </c>
      <c r="I2637" s="211"/>
      <c r="J2637" s="212">
        <f>ROUND(I2637*H2637,2)</f>
        <v>0</v>
      </c>
      <c r="K2637" s="208" t="s">
        <v>19</v>
      </c>
      <c r="L2637" s="46"/>
      <c r="M2637" s="213" t="s">
        <v>19</v>
      </c>
      <c r="N2637" s="214" t="s">
        <v>39</v>
      </c>
      <c r="O2637" s="86"/>
      <c r="P2637" s="215">
        <f>O2637*H2637</f>
        <v>0</v>
      </c>
      <c r="Q2637" s="215">
        <v>0</v>
      </c>
      <c r="R2637" s="215">
        <f>Q2637*H2637</f>
        <v>0</v>
      </c>
      <c r="S2637" s="215">
        <v>0</v>
      </c>
      <c r="T2637" s="216">
        <f>S2637*H2637</f>
        <v>0</v>
      </c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R2637" s="217" t="s">
        <v>182</v>
      </c>
      <c r="AT2637" s="217" t="s">
        <v>177</v>
      </c>
      <c r="AU2637" s="217" t="s">
        <v>78</v>
      </c>
      <c r="AY2637" s="19" t="s">
        <v>175</v>
      </c>
      <c r="BE2637" s="218">
        <f>IF(N2637="základní",J2637,0)</f>
        <v>0</v>
      </c>
      <c r="BF2637" s="218">
        <f>IF(N2637="snížená",J2637,0)</f>
        <v>0</v>
      </c>
      <c r="BG2637" s="218">
        <f>IF(N2637="zákl. přenesená",J2637,0)</f>
        <v>0</v>
      </c>
      <c r="BH2637" s="218">
        <f>IF(N2637="sníž. přenesená",J2637,0)</f>
        <v>0</v>
      </c>
      <c r="BI2637" s="218">
        <f>IF(N2637="nulová",J2637,0)</f>
        <v>0</v>
      </c>
      <c r="BJ2637" s="19" t="s">
        <v>76</v>
      </c>
      <c r="BK2637" s="218">
        <f>ROUND(I2637*H2637,2)</f>
        <v>0</v>
      </c>
      <c r="BL2637" s="19" t="s">
        <v>182</v>
      </c>
      <c r="BM2637" s="217" t="s">
        <v>2577</v>
      </c>
    </row>
    <row r="2638" s="13" customFormat="1">
      <c r="A2638" s="13"/>
      <c r="B2638" s="224"/>
      <c r="C2638" s="225"/>
      <c r="D2638" s="226" t="s">
        <v>186</v>
      </c>
      <c r="E2638" s="227" t="s">
        <v>19</v>
      </c>
      <c r="F2638" s="228" t="s">
        <v>2557</v>
      </c>
      <c r="G2638" s="225"/>
      <c r="H2638" s="227" t="s">
        <v>19</v>
      </c>
      <c r="I2638" s="229"/>
      <c r="J2638" s="225"/>
      <c r="K2638" s="225"/>
      <c r="L2638" s="230"/>
      <c r="M2638" s="231"/>
      <c r="N2638" s="232"/>
      <c r="O2638" s="232"/>
      <c r="P2638" s="232"/>
      <c r="Q2638" s="232"/>
      <c r="R2638" s="232"/>
      <c r="S2638" s="232"/>
      <c r="T2638" s="233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34" t="s">
        <v>186</v>
      </c>
      <c r="AU2638" s="234" t="s">
        <v>78</v>
      </c>
      <c r="AV2638" s="13" t="s">
        <v>76</v>
      </c>
      <c r="AW2638" s="13" t="s">
        <v>188</v>
      </c>
      <c r="AX2638" s="13" t="s">
        <v>68</v>
      </c>
      <c r="AY2638" s="234" t="s">
        <v>175</v>
      </c>
    </row>
    <row r="2639" s="13" customFormat="1">
      <c r="A2639" s="13"/>
      <c r="B2639" s="224"/>
      <c r="C2639" s="225"/>
      <c r="D2639" s="226" t="s">
        <v>186</v>
      </c>
      <c r="E2639" s="227" t="s">
        <v>19</v>
      </c>
      <c r="F2639" s="228" t="s">
        <v>189</v>
      </c>
      <c r="G2639" s="225"/>
      <c r="H2639" s="227" t="s">
        <v>19</v>
      </c>
      <c r="I2639" s="229"/>
      <c r="J2639" s="225"/>
      <c r="K2639" s="225"/>
      <c r="L2639" s="230"/>
      <c r="M2639" s="231"/>
      <c r="N2639" s="232"/>
      <c r="O2639" s="232"/>
      <c r="P2639" s="232"/>
      <c r="Q2639" s="232"/>
      <c r="R2639" s="232"/>
      <c r="S2639" s="232"/>
      <c r="T2639" s="233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34" t="s">
        <v>186</v>
      </c>
      <c r="AU2639" s="234" t="s">
        <v>78</v>
      </c>
      <c r="AV2639" s="13" t="s">
        <v>76</v>
      </c>
      <c r="AW2639" s="13" t="s">
        <v>188</v>
      </c>
      <c r="AX2639" s="13" t="s">
        <v>68</v>
      </c>
      <c r="AY2639" s="234" t="s">
        <v>175</v>
      </c>
    </row>
    <row r="2640" s="13" customFormat="1">
      <c r="A2640" s="13"/>
      <c r="B2640" s="224"/>
      <c r="C2640" s="225"/>
      <c r="D2640" s="226" t="s">
        <v>186</v>
      </c>
      <c r="E2640" s="227" t="s">
        <v>19</v>
      </c>
      <c r="F2640" s="228" t="s">
        <v>2507</v>
      </c>
      <c r="G2640" s="225"/>
      <c r="H2640" s="227" t="s">
        <v>19</v>
      </c>
      <c r="I2640" s="229"/>
      <c r="J2640" s="225"/>
      <c r="K2640" s="225"/>
      <c r="L2640" s="230"/>
      <c r="M2640" s="231"/>
      <c r="N2640" s="232"/>
      <c r="O2640" s="232"/>
      <c r="P2640" s="232"/>
      <c r="Q2640" s="232"/>
      <c r="R2640" s="232"/>
      <c r="S2640" s="232"/>
      <c r="T2640" s="23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34" t="s">
        <v>186</v>
      </c>
      <c r="AU2640" s="234" t="s">
        <v>78</v>
      </c>
      <c r="AV2640" s="13" t="s">
        <v>76</v>
      </c>
      <c r="AW2640" s="13" t="s">
        <v>188</v>
      </c>
      <c r="AX2640" s="13" t="s">
        <v>68</v>
      </c>
      <c r="AY2640" s="234" t="s">
        <v>175</v>
      </c>
    </row>
    <row r="2641" s="14" customFormat="1">
      <c r="A2641" s="14"/>
      <c r="B2641" s="235"/>
      <c r="C2641" s="236"/>
      <c r="D2641" s="226" t="s">
        <v>186</v>
      </c>
      <c r="E2641" s="237" t="s">
        <v>19</v>
      </c>
      <c r="F2641" s="238" t="s">
        <v>78</v>
      </c>
      <c r="G2641" s="236"/>
      <c r="H2641" s="239">
        <v>2</v>
      </c>
      <c r="I2641" s="240"/>
      <c r="J2641" s="236"/>
      <c r="K2641" s="236"/>
      <c r="L2641" s="241"/>
      <c r="M2641" s="242"/>
      <c r="N2641" s="243"/>
      <c r="O2641" s="243"/>
      <c r="P2641" s="243"/>
      <c r="Q2641" s="243"/>
      <c r="R2641" s="243"/>
      <c r="S2641" s="243"/>
      <c r="T2641" s="244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45" t="s">
        <v>186</v>
      </c>
      <c r="AU2641" s="245" t="s">
        <v>78</v>
      </c>
      <c r="AV2641" s="14" t="s">
        <v>78</v>
      </c>
      <c r="AW2641" s="14" t="s">
        <v>188</v>
      </c>
      <c r="AX2641" s="14" t="s">
        <v>68</v>
      </c>
      <c r="AY2641" s="245" t="s">
        <v>175</v>
      </c>
    </row>
    <row r="2642" s="15" customFormat="1">
      <c r="A2642" s="15"/>
      <c r="B2642" s="246"/>
      <c r="C2642" s="247"/>
      <c r="D2642" s="226" t="s">
        <v>186</v>
      </c>
      <c r="E2642" s="248" t="s">
        <v>19</v>
      </c>
      <c r="F2642" s="249" t="s">
        <v>191</v>
      </c>
      <c r="G2642" s="247"/>
      <c r="H2642" s="250">
        <v>2</v>
      </c>
      <c r="I2642" s="251"/>
      <c r="J2642" s="247"/>
      <c r="K2642" s="247"/>
      <c r="L2642" s="252"/>
      <c r="M2642" s="253"/>
      <c r="N2642" s="254"/>
      <c r="O2642" s="254"/>
      <c r="P2642" s="254"/>
      <c r="Q2642" s="254"/>
      <c r="R2642" s="254"/>
      <c r="S2642" s="254"/>
      <c r="T2642" s="255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T2642" s="256" t="s">
        <v>186</v>
      </c>
      <c r="AU2642" s="256" t="s">
        <v>78</v>
      </c>
      <c r="AV2642" s="15" t="s">
        <v>182</v>
      </c>
      <c r="AW2642" s="15" t="s">
        <v>188</v>
      </c>
      <c r="AX2642" s="15" t="s">
        <v>76</v>
      </c>
      <c r="AY2642" s="256" t="s">
        <v>175</v>
      </c>
    </row>
    <row r="2643" s="2" customFormat="1" ht="24.15" customHeight="1">
      <c r="A2643" s="40"/>
      <c r="B2643" s="41"/>
      <c r="C2643" s="206" t="s">
        <v>2578</v>
      </c>
      <c r="D2643" s="206" t="s">
        <v>177</v>
      </c>
      <c r="E2643" s="207" t="s">
        <v>2579</v>
      </c>
      <c r="F2643" s="208" t="s">
        <v>2580</v>
      </c>
      <c r="G2643" s="209" t="s">
        <v>391</v>
      </c>
      <c r="H2643" s="210">
        <v>2</v>
      </c>
      <c r="I2643" s="211"/>
      <c r="J2643" s="212">
        <f>ROUND(I2643*H2643,2)</f>
        <v>0</v>
      </c>
      <c r="K2643" s="208" t="s">
        <v>19</v>
      </c>
      <c r="L2643" s="46"/>
      <c r="M2643" s="213" t="s">
        <v>19</v>
      </c>
      <c r="N2643" s="214" t="s">
        <v>39</v>
      </c>
      <c r="O2643" s="86"/>
      <c r="P2643" s="215">
        <f>O2643*H2643</f>
        <v>0</v>
      </c>
      <c r="Q2643" s="215">
        <v>0</v>
      </c>
      <c r="R2643" s="215">
        <f>Q2643*H2643</f>
        <v>0</v>
      </c>
      <c r="S2643" s="215">
        <v>0</v>
      </c>
      <c r="T2643" s="216">
        <f>S2643*H2643</f>
        <v>0</v>
      </c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R2643" s="217" t="s">
        <v>182</v>
      </c>
      <c r="AT2643" s="217" t="s">
        <v>177</v>
      </c>
      <c r="AU2643" s="217" t="s">
        <v>78</v>
      </c>
      <c r="AY2643" s="19" t="s">
        <v>175</v>
      </c>
      <c r="BE2643" s="218">
        <f>IF(N2643="základní",J2643,0)</f>
        <v>0</v>
      </c>
      <c r="BF2643" s="218">
        <f>IF(N2643="snížená",J2643,0)</f>
        <v>0</v>
      </c>
      <c r="BG2643" s="218">
        <f>IF(N2643="zákl. přenesená",J2643,0)</f>
        <v>0</v>
      </c>
      <c r="BH2643" s="218">
        <f>IF(N2643="sníž. přenesená",J2643,0)</f>
        <v>0</v>
      </c>
      <c r="BI2643" s="218">
        <f>IF(N2643="nulová",J2643,0)</f>
        <v>0</v>
      </c>
      <c r="BJ2643" s="19" t="s">
        <v>76</v>
      </c>
      <c r="BK2643" s="218">
        <f>ROUND(I2643*H2643,2)</f>
        <v>0</v>
      </c>
      <c r="BL2643" s="19" t="s">
        <v>182</v>
      </c>
      <c r="BM2643" s="217" t="s">
        <v>2581</v>
      </c>
    </row>
    <row r="2644" s="13" customFormat="1">
      <c r="A2644" s="13"/>
      <c r="B2644" s="224"/>
      <c r="C2644" s="225"/>
      <c r="D2644" s="226" t="s">
        <v>186</v>
      </c>
      <c r="E2644" s="227" t="s">
        <v>19</v>
      </c>
      <c r="F2644" s="228" t="s">
        <v>2557</v>
      </c>
      <c r="G2644" s="225"/>
      <c r="H2644" s="227" t="s">
        <v>19</v>
      </c>
      <c r="I2644" s="229"/>
      <c r="J2644" s="225"/>
      <c r="K2644" s="225"/>
      <c r="L2644" s="230"/>
      <c r="M2644" s="231"/>
      <c r="N2644" s="232"/>
      <c r="O2644" s="232"/>
      <c r="P2644" s="232"/>
      <c r="Q2644" s="232"/>
      <c r="R2644" s="232"/>
      <c r="S2644" s="232"/>
      <c r="T2644" s="233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34" t="s">
        <v>186</v>
      </c>
      <c r="AU2644" s="234" t="s">
        <v>78</v>
      </c>
      <c r="AV2644" s="13" t="s">
        <v>76</v>
      </c>
      <c r="AW2644" s="13" t="s">
        <v>188</v>
      </c>
      <c r="AX2644" s="13" t="s">
        <v>68</v>
      </c>
      <c r="AY2644" s="234" t="s">
        <v>175</v>
      </c>
    </row>
    <row r="2645" s="13" customFormat="1">
      <c r="A2645" s="13"/>
      <c r="B2645" s="224"/>
      <c r="C2645" s="225"/>
      <c r="D2645" s="226" t="s">
        <v>186</v>
      </c>
      <c r="E2645" s="227" t="s">
        <v>19</v>
      </c>
      <c r="F2645" s="228" t="s">
        <v>189</v>
      </c>
      <c r="G2645" s="225"/>
      <c r="H2645" s="227" t="s">
        <v>19</v>
      </c>
      <c r="I2645" s="229"/>
      <c r="J2645" s="225"/>
      <c r="K2645" s="225"/>
      <c r="L2645" s="230"/>
      <c r="M2645" s="231"/>
      <c r="N2645" s="232"/>
      <c r="O2645" s="232"/>
      <c r="P2645" s="232"/>
      <c r="Q2645" s="232"/>
      <c r="R2645" s="232"/>
      <c r="S2645" s="232"/>
      <c r="T2645" s="23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34" t="s">
        <v>186</v>
      </c>
      <c r="AU2645" s="234" t="s">
        <v>78</v>
      </c>
      <c r="AV2645" s="13" t="s">
        <v>76</v>
      </c>
      <c r="AW2645" s="13" t="s">
        <v>188</v>
      </c>
      <c r="AX2645" s="13" t="s">
        <v>68</v>
      </c>
      <c r="AY2645" s="234" t="s">
        <v>175</v>
      </c>
    </row>
    <row r="2646" s="13" customFormat="1">
      <c r="A2646" s="13"/>
      <c r="B2646" s="224"/>
      <c r="C2646" s="225"/>
      <c r="D2646" s="226" t="s">
        <v>186</v>
      </c>
      <c r="E2646" s="227" t="s">
        <v>19</v>
      </c>
      <c r="F2646" s="228" t="s">
        <v>2507</v>
      </c>
      <c r="G2646" s="225"/>
      <c r="H2646" s="227" t="s">
        <v>19</v>
      </c>
      <c r="I2646" s="229"/>
      <c r="J2646" s="225"/>
      <c r="K2646" s="225"/>
      <c r="L2646" s="230"/>
      <c r="M2646" s="231"/>
      <c r="N2646" s="232"/>
      <c r="O2646" s="232"/>
      <c r="P2646" s="232"/>
      <c r="Q2646" s="232"/>
      <c r="R2646" s="232"/>
      <c r="S2646" s="232"/>
      <c r="T2646" s="23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34" t="s">
        <v>186</v>
      </c>
      <c r="AU2646" s="234" t="s">
        <v>78</v>
      </c>
      <c r="AV2646" s="13" t="s">
        <v>76</v>
      </c>
      <c r="AW2646" s="13" t="s">
        <v>188</v>
      </c>
      <c r="AX2646" s="13" t="s">
        <v>68</v>
      </c>
      <c r="AY2646" s="234" t="s">
        <v>175</v>
      </c>
    </row>
    <row r="2647" s="14" customFormat="1">
      <c r="A2647" s="14"/>
      <c r="B2647" s="235"/>
      <c r="C2647" s="236"/>
      <c r="D2647" s="226" t="s">
        <v>186</v>
      </c>
      <c r="E2647" s="237" t="s">
        <v>19</v>
      </c>
      <c r="F2647" s="238" t="s">
        <v>78</v>
      </c>
      <c r="G2647" s="236"/>
      <c r="H2647" s="239">
        <v>2</v>
      </c>
      <c r="I2647" s="240"/>
      <c r="J2647" s="236"/>
      <c r="K2647" s="236"/>
      <c r="L2647" s="241"/>
      <c r="M2647" s="242"/>
      <c r="N2647" s="243"/>
      <c r="O2647" s="243"/>
      <c r="P2647" s="243"/>
      <c r="Q2647" s="243"/>
      <c r="R2647" s="243"/>
      <c r="S2647" s="243"/>
      <c r="T2647" s="244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45" t="s">
        <v>186</v>
      </c>
      <c r="AU2647" s="245" t="s">
        <v>78</v>
      </c>
      <c r="AV2647" s="14" t="s">
        <v>78</v>
      </c>
      <c r="AW2647" s="14" t="s">
        <v>188</v>
      </c>
      <c r="AX2647" s="14" t="s">
        <v>68</v>
      </c>
      <c r="AY2647" s="245" t="s">
        <v>175</v>
      </c>
    </row>
    <row r="2648" s="15" customFormat="1">
      <c r="A2648" s="15"/>
      <c r="B2648" s="246"/>
      <c r="C2648" s="247"/>
      <c r="D2648" s="226" t="s">
        <v>186</v>
      </c>
      <c r="E2648" s="248" t="s">
        <v>19</v>
      </c>
      <c r="F2648" s="249" t="s">
        <v>191</v>
      </c>
      <c r="G2648" s="247"/>
      <c r="H2648" s="250">
        <v>2</v>
      </c>
      <c r="I2648" s="251"/>
      <c r="J2648" s="247"/>
      <c r="K2648" s="247"/>
      <c r="L2648" s="252"/>
      <c r="M2648" s="253"/>
      <c r="N2648" s="254"/>
      <c r="O2648" s="254"/>
      <c r="P2648" s="254"/>
      <c r="Q2648" s="254"/>
      <c r="R2648" s="254"/>
      <c r="S2648" s="254"/>
      <c r="T2648" s="255"/>
      <c r="U2648" s="15"/>
      <c r="V2648" s="15"/>
      <c r="W2648" s="15"/>
      <c r="X2648" s="15"/>
      <c r="Y2648" s="15"/>
      <c r="Z2648" s="15"/>
      <c r="AA2648" s="15"/>
      <c r="AB2648" s="15"/>
      <c r="AC2648" s="15"/>
      <c r="AD2648" s="15"/>
      <c r="AE2648" s="15"/>
      <c r="AT2648" s="256" t="s">
        <v>186</v>
      </c>
      <c r="AU2648" s="256" t="s">
        <v>78</v>
      </c>
      <c r="AV2648" s="15" t="s">
        <v>182</v>
      </c>
      <c r="AW2648" s="15" t="s">
        <v>188</v>
      </c>
      <c r="AX2648" s="15" t="s">
        <v>76</v>
      </c>
      <c r="AY2648" s="256" t="s">
        <v>175</v>
      </c>
    </row>
    <row r="2649" s="2" customFormat="1" ht="24.15" customHeight="1">
      <c r="A2649" s="40"/>
      <c r="B2649" s="41"/>
      <c r="C2649" s="206" t="s">
        <v>2582</v>
      </c>
      <c r="D2649" s="206" t="s">
        <v>177</v>
      </c>
      <c r="E2649" s="207" t="s">
        <v>2583</v>
      </c>
      <c r="F2649" s="208" t="s">
        <v>2584</v>
      </c>
      <c r="G2649" s="209" t="s">
        <v>391</v>
      </c>
      <c r="H2649" s="210">
        <v>1</v>
      </c>
      <c r="I2649" s="211"/>
      <c r="J2649" s="212">
        <f>ROUND(I2649*H2649,2)</f>
        <v>0</v>
      </c>
      <c r="K2649" s="208" t="s">
        <v>19</v>
      </c>
      <c r="L2649" s="46"/>
      <c r="M2649" s="213" t="s">
        <v>19</v>
      </c>
      <c r="N2649" s="214" t="s">
        <v>39</v>
      </c>
      <c r="O2649" s="86"/>
      <c r="P2649" s="215">
        <f>O2649*H2649</f>
        <v>0</v>
      </c>
      <c r="Q2649" s="215">
        <v>0</v>
      </c>
      <c r="R2649" s="215">
        <f>Q2649*H2649</f>
        <v>0</v>
      </c>
      <c r="S2649" s="215">
        <v>0</v>
      </c>
      <c r="T2649" s="216">
        <f>S2649*H2649</f>
        <v>0</v>
      </c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R2649" s="217" t="s">
        <v>182</v>
      </c>
      <c r="AT2649" s="217" t="s">
        <v>177</v>
      </c>
      <c r="AU2649" s="217" t="s">
        <v>78</v>
      </c>
      <c r="AY2649" s="19" t="s">
        <v>175</v>
      </c>
      <c r="BE2649" s="218">
        <f>IF(N2649="základní",J2649,0)</f>
        <v>0</v>
      </c>
      <c r="BF2649" s="218">
        <f>IF(N2649="snížená",J2649,0)</f>
        <v>0</v>
      </c>
      <c r="BG2649" s="218">
        <f>IF(N2649="zákl. přenesená",J2649,0)</f>
        <v>0</v>
      </c>
      <c r="BH2649" s="218">
        <f>IF(N2649="sníž. přenesená",J2649,0)</f>
        <v>0</v>
      </c>
      <c r="BI2649" s="218">
        <f>IF(N2649="nulová",J2649,0)</f>
        <v>0</v>
      </c>
      <c r="BJ2649" s="19" t="s">
        <v>76</v>
      </c>
      <c r="BK2649" s="218">
        <f>ROUND(I2649*H2649,2)</f>
        <v>0</v>
      </c>
      <c r="BL2649" s="19" t="s">
        <v>182</v>
      </c>
      <c r="BM2649" s="217" t="s">
        <v>2585</v>
      </c>
    </row>
    <row r="2650" s="13" customFormat="1">
      <c r="A2650" s="13"/>
      <c r="B2650" s="224"/>
      <c r="C2650" s="225"/>
      <c r="D2650" s="226" t="s">
        <v>186</v>
      </c>
      <c r="E2650" s="227" t="s">
        <v>19</v>
      </c>
      <c r="F2650" s="228" t="s">
        <v>2557</v>
      </c>
      <c r="G2650" s="225"/>
      <c r="H2650" s="227" t="s">
        <v>19</v>
      </c>
      <c r="I2650" s="229"/>
      <c r="J2650" s="225"/>
      <c r="K2650" s="225"/>
      <c r="L2650" s="230"/>
      <c r="M2650" s="231"/>
      <c r="N2650" s="232"/>
      <c r="O2650" s="232"/>
      <c r="P2650" s="232"/>
      <c r="Q2650" s="232"/>
      <c r="R2650" s="232"/>
      <c r="S2650" s="232"/>
      <c r="T2650" s="23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34" t="s">
        <v>186</v>
      </c>
      <c r="AU2650" s="234" t="s">
        <v>78</v>
      </c>
      <c r="AV2650" s="13" t="s">
        <v>76</v>
      </c>
      <c r="AW2650" s="13" t="s">
        <v>188</v>
      </c>
      <c r="AX2650" s="13" t="s">
        <v>68</v>
      </c>
      <c r="AY2650" s="234" t="s">
        <v>175</v>
      </c>
    </row>
    <row r="2651" s="13" customFormat="1">
      <c r="A2651" s="13"/>
      <c r="B2651" s="224"/>
      <c r="C2651" s="225"/>
      <c r="D2651" s="226" t="s">
        <v>186</v>
      </c>
      <c r="E2651" s="227" t="s">
        <v>19</v>
      </c>
      <c r="F2651" s="228" t="s">
        <v>189</v>
      </c>
      <c r="G2651" s="225"/>
      <c r="H2651" s="227" t="s">
        <v>19</v>
      </c>
      <c r="I2651" s="229"/>
      <c r="J2651" s="225"/>
      <c r="K2651" s="225"/>
      <c r="L2651" s="230"/>
      <c r="M2651" s="231"/>
      <c r="N2651" s="232"/>
      <c r="O2651" s="232"/>
      <c r="P2651" s="232"/>
      <c r="Q2651" s="232"/>
      <c r="R2651" s="232"/>
      <c r="S2651" s="232"/>
      <c r="T2651" s="23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34" t="s">
        <v>186</v>
      </c>
      <c r="AU2651" s="234" t="s">
        <v>78</v>
      </c>
      <c r="AV2651" s="13" t="s">
        <v>76</v>
      </c>
      <c r="AW2651" s="13" t="s">
        <v>188</v>
      </c>
      <c r="AX2651" s="13" t="s">
        <v>68</v>
      </c>
      <c r="AY2651" s="234" t="s">
        <v>175</v>
      </c>
    </row>
    <row r="2652" s="13" customFormat="1">
      <c r="A2652" s="13"/>
      <c r="B2652" s="224"/>
      <c r="C2652" s="225"/>
      <c r="D2652" s="226" t="s">
        <v>186</v>
      </c>
      <c r="E2652" s="227" t="s">
        <v>19</v>
      </c>
      <c r="F2652" s="228" t="s">
        <v>2507</v>
      </c>
      <c r="G2652" s="225"/>
      <c r="H2652" s="227" t="s">
        <v>19</v>
      </c>
      <c r="I2652" s="229"/>
      <c r="J2652" s="225"/>
      <c r="K2652" s="225"/>
      <c r="L2652" s="230"/>
      <c r="M2652" s="231"/>
      <c r="N2652" s="232"/>
      <c r="O2652" s="232"/>
      <c r="P2652" s="232"/>
      <c r="Q2652" s="232"/>
      <c r="R2652" s="232"/>
      <c r="S2652" s="232"/>
      <c r="T2652" s="233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34" t="s">
        <v>186</v>
      </c>
      <c r="AU2652" s="234" t="s">
        <v>78</v>
      </c>
      <c r="AV2652" s="13" t="s">
        <v>76</v>
      </c>
      <c r="AW2652" s="13" t="s">
        <v>188</v>
      </c>
      <c r="AX2652" s="13" t="s">
        <v>68</v>
      </c>
      <c r="AY2652" s="234" t="s">
        <v>175</v>
      </c>
    </row>
    <row r="2653" s="14" customFormat="1">
      <c r="A2653" s="14"/>
      <c r="B2653" s="235"/>
      <c r="C2653" s="236"/>
      <c r="D2653" s="226" t="s">
        <v>186</v>
      </c>
      <c r="E2653" s="237" t="s">
        <v>19</v>
      </c>
      <c r="F2653" s="238" t="s">
        <v>76</v>
      </c>
      <c r="G2653" s="236"/>
      <c r="H2653" s="239">
        <v>1</v>
      </c>
      <c r="I2653" s="240"/>
      <c r="J2653" s="236"/>
      <c r="K2653" s="236"/>
      <c r="L2653" s="241"/>
      <c r="M2653" s="242"/>
      <c r="N2653" s="243"/>
      <c r="O2653" s="243"/>
      <c r="P2653" s="243"/>
      <c r="Q2653" s="243"/>
      <c r="R2653" s="243"/>
      <c r="S2653" s="243"/>
      <c r="T2653" s="24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45" t="s">
        <v>186</v>
      </c>
      <c r="AU2653" s="245" t="s">
        <v>78</v>
      </c>
      <c r="AV2653" s="14" t="s">
        <v>78</v>
      </c>
      <c r="AW2653" s="14" t="s">
        <v>188</v>
      </c>
      <c r="AX2653" s="14" t="s">
        <v>68</v>
      </c>
      <c r="AY2653" s="245" t="s">
        <v>175</v>
      </c>
    </row>
    <row r="2654" s="15" customFormat="1">
      <c r="A2654" s="15"/>
      <c r="B2654" s="246"/>
      <c r="C2654" s="247"/>
      <c r="D2654" s="226" t="s">
        <v>186</v>
      </c>
      <c r="E2654" s="248" t="s">
        <v>19</v>
      </c>
      <c r="F2654" s="249" t="s">
        <v>191</v>
      </c>
      <c r="G2654" s="247"/>
      <c r="H2654" s="250">
        <v>1</v>
      </c>
      <c r="I2654" s="251"/>
      <c r="J2654" s="247"/>
      <c r="K2654" s="247"/>
      <c r="L2654" s="252"/>
      <c r="M2654" s="253"/>
      <c r="N2654" s="254"/>
      <c r="O2654" s="254"/>
      <c r="P2654" s="254"/>
      <c r="Q2654" s="254"/>
      <c r="R2654" s="254"/>
      <c r="S2654" s="254"/>
      <c r="T2654" s="255"/>
      <c r="U2654" s="15"/>
      <c r="V2654" s="15"/>
      <c r="W2654" s="15"/>
      <c r="X2654" s="15"/>
      <c r="Y2654" s="15"/>
      <c r="Z2654" s="15"/>
      <c r="AA2654" s="15"/>
      <c r="AB2654" s="15"/>
      <c r="AC2654" s="15"/>
      <c r="AD2654" s="15"/>
      <c r="AE2654" s="15"/>
      <c r="AT2654" s="256" t="s">
        <v>186</v>
      </c>
      <c r="AU2654" s="256" t="s">
        <v>78</v>
      </c>
      <c r="AV2654" s="15" t="s">
        <v>182</v>
      </c>
      <c r="AW2654" s="15" t="s">
        <v>188</v>
      </c>
      <c r="AX2654" s="15" t="s">
        <v>76</v>
      </c>
      <c r="AY2654" s="256" t="s">
        <v>175</v>
      </c>
    </row>
    <row r="2655" s="2" customFormat="1" ht="24.15" customHeight="1">
      <c r="A2655" s="40"/>
      <c r="B2655" s="41"/>
      <c r="C2655" s="206" t="s">
        <v>2586</v>
      </c>
      <c r="D2655" s="206" t="s">
        <v>177</v>
      </c>
      <c r="E2655" s="207" t="s">
        <v>2587</v>
      </c>
      <c r="F2655" s="208" t="s">
        <v>2588</v>
      </c>
      <c r="G2655" s="209" t="s">
        <v>391</v>
      </c>
      <c r="H2655" s="210">
        <v>2</v>
      </c>
      <c r="I2655" s="211"/>
      <c r="J2655" s="212">
        <f>ROUND(I2655*H2655,2)</f>
        <v>0</v>
      </c>
      <c r="K2655" s="208" t="s">
        <v>19</v>
      </c>
      <c r="L2655" s="46"/>
      <c r="M2655" s="213" t="s">
        <v>19</v>
      </c>
      <c r="N2655" s="214" t="s">
        <v>39</v>
      </c>
      <c r="O2655" s="86"/>
      <c r="P2655" s="215">
        <f>O2655*H2655</f>
        <v>0</v>
      </c>
      <c r="Q2655" s="215">
        <v>0</v>
      </c>
      <c r="R2655" s="215">
        <f>Q2655*H2655</f>
        <v>0</v>
      </c>
      <c r="S2655" s="215">
        <v>0</v>
      </c>
      <c r="T2655" s="216">
        <f>S2655*H2655</f>
        <v>0</v>
      </c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R2655" s="217" t="s">
        <v>182</v>
      </c>
      <c r="AT2655" s="217" t="s">
        <v>177</v>
      </c>
      <c r="AU2655" s="217" t="s">
        <v>78</v>
      </c>
      <c r="AY2655" s="19" t="s">
        <v>175</v>
      </c>
      <c r="BE2655" s="218">
        <f>IF(N2655="základní",J2655,0)</f>
        <v>0</v>
      </c>
      <c r="BF2655" s="218">
        <f>IF(N2655="snížená",J2655,0)</f>
        <v>0</v>
      </c>
      <c r="BG2655" s="218">
        <f>IF(N2655="zákl. přenesená",J2655,0)</f>
        <v>0</v>
      </c>
      <c r="BH2655" s="218">
        <f>IF(N2655="sníž. přenesená",J2655,0)</f>
        <v>0</v>
      </c>
      <c r="BI2655" s="218">
        <f>IF(N2655="nulová",J2655,0)</f>
        <v>0</v>
      </c>
      <c r="BJ2655" s="19" t="s">
        <v>76</v>
      </c>
      <c r="BK2655" s="218">
        <f>ROUND(I2655*H2655,2)</f>
        <v>0</v>
      </c>
      <c r="BL2655" s="19" t="s">
        <v>182</v>
      </c>
      <c r="BM2655" s="217" t="s">
        <v>2589</v>
      </c>
    </row>
    <row r="2656" s="13" customFormat="1">
      <c r="A2656" s="13"/>
      <c r="B2656" s="224"/>
      <c r="C2656" s="225"/>
      <c r="D2656" s="226" t="s">
        <v>186</v>
      </c>
      <c r="E2656" s="227" t="s">
        <v>19</v>
      </c>
      <c r="F2656" s="228" t="s">
        <v>2557</v>
      </c>
      <c r="G2656" s="225"/>
      <c r="H2656" s="227" t="s">
        <v>19</v>
      </c>
      <c r="I2656" s="229"/>
      <c r="J2656" s="225"/>
      <c r="K2656" s="225"/>
      <c r="L2656" s="230"/>
      <c r="M2656" s="231"/>
      <c r="N2656" s="232"/>
      <c r="O2656" s="232"/>
      <c r="P2656" s="232"/>
      <c r="Q2656" s="232"/>
      <c r="R2656" s="232"/>
      <c r="S2656" s="232"/>
      <c r="T2656" s="23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34" t="s">
        <v>186</v>
      </c>
      <c r="AU2656" s="234" t="s">
        <v>78</v>
      </c>
      <c r="AV2656" s="13" t="s">
        <v>76</v>
      </c>
      <c r="AW2656" s="13" t="s">
        <v>188</v>
      </c>
      <c r="AX2656" s="13" t="s">
        <v>68</v>
      </c>
      <c r="AY2656" s="234" t="s">
        <v>175</v>
      </c>
    </row>
    <row r="2657" s="13" customFormat="1">
      <c r="A2657" s="13"/>
      <c r="B2657" s="224"/>
      <c r="C2657" s="225"/>
      <c r="D2657" s="226" t="s">
        <v>186</v>
      </c>
      <c r="E2657" s="227" t="s">
        <v>19</v>
      </c>
      <c r="F2657" s="228" t="s">
        <v>189</v>
      </c>
      <c r="G2657" s="225"/>
      <c r="H2657" s="227" t="s">
        <v>19</v>
      </c>
      <c r="I2657" s="229"/>
      <c r="J2657" s="225"/>
      <c r="K2657" s="225"/>
      <c r="L2657" s="230"/>
      <c r="M2657" s="231"/>
      <c r="N2657" s="232"/>
      <c r="O2657" s="232"/>
      <c r="P2657" s="232"/>
      <c r="Q2657" s="232"/>
      <c r="R2657" s="232"/>
      <c r="S2657" s="232"/>
      <c r="T2657" s="233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34" t="s">
        <v>186</v>
      </c>
      <c r="AU2657" s="234" t="s">
        <v>78</v>
      </c>
      <c r="AV2657" s="13" t="s">
        <v>76</v>
      </c>
      <c r="AW2657" s="13" t="s">
        <v>188</v>
      </c>
      <c r="AX2657" s="13" t="s">
        <v>68</v>
      </c>
      <c r="AY2657" s="234" t="s">
        <v>175</v>
      </c>
    </row>
    <row r="2658" s="13" customFormat="1">
      <c r="A2658" s="13"/>
      <c r="B2658" s="224"/>
      <c r="C2658" s="225"/>
      <c r="D2658" s="226" t="s">
        <v>186</v>
      </c>
      <c r="E2658" s="227" t="s">
        <v>19</v>
      </c>
      <c r="F2658" s="228" t="s">
        <v>2507</v>
      </c>
      <c r="G2658" s="225"/>
      <c r="H2658" s="227" t="s">
        <v>19</v>
      </c>
      <c r="I2658" s="229"/>
      <c r="J2658" s="225"/>
      <c r="K2658" s="225"/>
      <c r="L2658" s="230"/>
      <c r="M2658" s="231"/>
      <c r="N2658" s="232"/>
      <c r="O2658" s="232"/>
      <c r="P2658" s="232"/>
      <c r="Q2658" s="232"/>
      <c r="R2658" s="232"/>
      <c r="S2658" s="232"/>
      <c r="T2658" s="233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34" t="s">
        <v>186</v>
      </c>
      <c r="AU2658" s="234" t="s">
        <v>78</v>
      </c>
      <c r="AV2658" s="13" t="s">
        <v>76</v>
      </c>
      <c r="AW2658" s="13" t="s">
        <v>188</v>
      </c>
      <c r="AX2658" s="13" t="s">
        <v>68</v>
      </c>
      <c r="AY2658" s="234" t="s">
        <v>175</v>
      </c>
    </row>
    <row r="2659" s="14" customFormat="1">
      <c r="A2659" s="14"/>
      <c r="B2659" s="235"/>
      <c r="C2659" s="236"/>
      <c r="D2659" s="226" t="s">
        <v>186</v>
      </c>
      <c r="E2659" s="237" t="s">
        <v>19</v>
      </c>
      <c r="F2659" s="238" t="s">
        <v>78</v>
      </c>
      <c r="G2659" s="236"/>
      <c r="H2659" s="239">
        <v>2</v>
      </c>
      <c r="I2659" s="240"/>
      <c r="J2659" s="236"/>
      <c r="K2659" s="236"/>
      <c r="L2659" s="241"/>
      <c r="M2659" s="242"/>
      <c r="N2659" s="243"/>
      <c r="O2659" s="243"/>
      <c r="P2659" s="243"/>
      <c r="Q2659" s="243"/>
      <c r="R2659" s="243"/>
      <c r="S2659" s="243"/>
      <c r="T2659" s="24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45" t="s">
        <v>186</v>
      </c>
      <c r="AU2659" s="245" t="s">
        <v>78</v>
      </c>
      <c r="AV2659" s="14" t="s">
        <v>78</v>
      </c>
      <c r="AW2659" s="14" t="s">
        <v>188</v>
      </c>
      <c r="AX2659" s="14" t="s">
        <v>68</v>
      </c>
      <c r="AY2659" s="245" t="s">
        <v>175</v>
      </c>
    </row>
    <row r="2660" s="15" customFormat="1">
      <c r="A2660" s="15"/>
      <c r="B2660" s="246"/>
      <c r="C2660" s="247"/>
      <c r="D2660" s="226" t="s">
        <v>186</v>
      </c>
      <c r="E2660" s="248" t="s">
        <v>19</v>
      </c>
      <c r="F2660" s="249" t="s">
        <v>191</v>
      </c>
      <c r="G2660" s="247"/>
      <c r="H2660" s="250">
        <v>2</v>
      </c>
      <c r="I2660" s="251"/>
      <c r="J2660" s="247"/>
      <c r="K2660" s="247"/>
      <c r="L2660" s="252"/>
      <c r="M2660" s="253"/>
      <c r="N2660" s="254"/>
      <c r="O2660" s="254"/>
      <c r="P2660" s="254"/>
      <c r="Q2660" s="254"/>
      <c r="R2660" s="254"/>
      <c r="S2660" s="254"/>
      <c r="T2660" s="255"/>
      <c r="U2660" s="15"/>
      <c r="V2660" s="15"/>
      <c r="W2660" s="15"/>
      <c r="X2660" s="15"/>
      <c r="Y2660" s="15"/>
      <c r="Z2660" s="15"/>
      <c r="AA2660" s="15"/>
      <c r="AB2660" s="15"/>
      <c r="AC2660" s="15"/>
      <c r="AD2660" s="15"/>
      <c r="AE2660" s="15"/>
      <c r="AT2660" s="256" t="s">
        <v>186</v>
      </c>
      <c r="AU2660" s="256" t="s">
        <v>78</v>
      </c>
      <c r="AV2660" s="15" t="s">
        <v>182</v>
      </c>
      <c r="AW2660" s="15" t="s">
        <v>188</v>
      </c>
      <c r="AX2660" s="15" t="s">
        <v>76</v>
      </c>
      <c r="AY2660" s="256" t="s">
        <v>175</v>
      </c>
    </row>
    <row r="2661" s="2" customFormat="1" ht="33" customHeight="1">
      <c r="A2661" s="40"/>
      <c r="B2661" s="41"/>
      <c r="C2661" s="206" t="s">
        <v>2590</v>
      </c>
      <c r="D2661" s="206" t="s">
        <v>177</v>
      </c>
      <c r="E2661" s="207" t="s">
        <v>2591</v>
      </c>
      <c r="F2661" s="208" t="s">
        <v>2592</v>
      </c>
      <c r="G2661" s="209" t="s">
        <v>391</v>
      </c>
      <c r="H2661" s="210">
        <v>3</v>
      </c>
      <c r="I2661" s="211"/>
      <c r="J2661" s="212">
        <f>ROUND(I2661*H2661,2)</f>
        <v>0</v>
      </c>
      <c r="K2661" s="208" t="s">
        <v>181</v>
      </c>
      <c r="L2661" s="46"/>
      <c r="M2661" s="213" t="s">
        <v>19</v>
      </c>
      <c r="N2661" s="214" t="s">
        <v>39</v>
      </c>
      <c r="O2661" s="86"/>
      <c r="P2661" s="215">
        <f>O2661*H2661</f>
        <v>0</v>
      </c>
      <c r="Q2661" s="215">
        <v>0</v>
      </c>
      <c r="R2661" s="215">
        <f>Q2661*H2661</f>
        <v>0</v>
      </c>
      <c r="S2661" s="215">
        <v>0</v>
      </c>
      <c r="T2661" s="216">
        <f>S2661*H2661</f>
        <v>0</v>
      </c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R2661" s="217" t="s">
        <v>182</v>
      </c>
      <c r="AT2661" s="217" t="s">
        <v>177</v>
      </c>
      <c r="AU2661" s="217" t="s">
        <v>78</v>
      </c>
      <c r="AY2661" s="19" t="s">
        <v>175</v>
      </c>
      <c r="BE2661" s="218">
        <f>IF(N2661="základní",J2661,0)</f>
        <v>0</v>
      </c>
      <c r="BF2661" s="218">
        <f>IF(N2661="snížená",J2661,0)</f>
        <v>0</v>
      </c>
      <c r="BG2661" s="218">
        <f>IF(N2661="zákl. přenesená",J2661,0)</f>
        <v>0</v>
      </c>
      <c r="BH2661" s="218">
        <f>IF(N2661="sníž. přenesená",J2661,0)</f>
        <v>0</v>
      </c>
      <c r="BI2661" s="218">
        <f>IF(N2661="nulová",J2661,0)</f>
        <v>0</v>
      </c>
      <c r="BJ2661" s="19" t="s">
        <v>76</v>
      </c>
      <c r="BK2661" s="218">
        <f>ROUND(I2661*H2661,2)</f>
        <v>0</v>
      </c>
      <c r="BL2661" s="19" t="s">
        <v>182</v>
      </c>
      <c r="BM2661" s="217" t="s">
        <v>2593</v>
      </c>
    </row>
    <row r="2662" s="2" customFormat="1">
      <c r="A2662" s="40"/>
      <c r="B2662" s="41"/>
      <c r="C2662" s="42"/>
      <c r="D2662" s="219" t="s">
        <v>184</v>
      </c>
      <c r="E2662" s="42"/>
      <c r="F2662" s="220" t="s">
        <v>2594</v>
      </c>
      <c r="G2662" s="42"/>
      <c r="H2662" s="42"/>
      <c r="I2662" s="221"/>
      <c r="J2662" s="42"/>
      <c r="K2662" s="42"/>
      <c r="L2662" s="46"/>
      <c r="M2662" s="222"/>
      <c r="N2662" s="223"/>
      <c r="O2662" s="86"/>
      <c r="P2662" s="86"/>
      <c r="Q2662" s="86"/>
      <c r="R2662" s="86"/>
      <c r="S2662" s="86"/>
      <c r="T2662" s="87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T2662" s="19" t="s">
        <v>184</v>
      </c>
      <c r="AU2662" s="19" t="s">
        <v>78</v>
      </c>
    </row>
    <row r="2663" s="13" customFormat="1">
      <c r="A2663" s="13"/>
      <c r="B2663" s="224"/>
      <c r="C2663" s="225"/>
      <c r="D2663" s="226" t="s">
        <v>186</v>
      </c>
      <c r="E2663" s="227" t="s">
        <v>19</v>
      </c>
      <c r="F2663" s="228" t="s">
        <v>2557</v>
      </c>
      <c r="G2663" s="225"/>
      <c r="H2663" s="227" t="s">
        <v>19</v>
      </c>
      <c r="I2663" s="229"/>
      <c r="J2663" s="225"/>
      <c r="K2663" s="225"/>
      <c r="L2663" s="230"/>
      <c r="M2663" s="231"/>
      <c r="N2663" s="232"/>
      <c r="O2663" s="232"/>
      <c r="P2663" s="232"/>
      <c r="Q2663" s="232"/>
      <c r="R2663" s="232"/>
      <c r="S2663" s="232"/>
      <c r="T2663" s="233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34" t="s">
        <v>186</v>
      </c>
      <c r="AU2663" s="234" t="s">
        <v>78</v>
      </c>
      <c r="AV2663" s="13" t="s">
        <v>76</v>
      </c>
      <c r="AW2663" s="13" t="s">
        <v>188</v>
      </c>
      <c r="AX2663" s="13" t="s">
        <v>68</v>
      </c>
      <c r="AY2663" s="234" t="s">
        <v>175</v>
      </c>
    </row>
    <row r="2664" s="13" customFormat="1">
      <c r="A2664" s="13"/>
      <c r="B2664" s="224"/>
      <c r="C2664" s="225"/>
      <c r="D2664" s="226" t="s">
        <v>186</v>
      </c>
      <c r="E2664" s="227" t="s">
        <v>19</v>
      </c>
      <c r="F2664" s="228" t="s">
        <v>189</v>
      </c>
      <c r="G2664" s="225"/>
      <c r="H2664" s="227" t="s">
        <v>19</v>
      </c>
      <c r="I2664" s="229"/>
      <c r="J2664" s="225"/>
      <c r="K2664" s="225"/>
      <c r="L2664" s="230"/>
      <c r="M2664" s="231"/>
      <c r="N2664" s="232"/>
      <c r="O2664" s="232"/>
      <c r="P2664" s="232"/>
      <c r="Q2664" s="232"/>
      <c r="R2664" s="232"/>
      <c r="S2664" s="232"/>
      <c r="T2664" s="23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34" t="s">
        <v>186</v>
      </c>
      <c r="AU2664" s="234" t="s">
        <v>78</v>
      </c>
      <c r="AV2664" s="13" t="s">
        <v>76</v>
      </c>
      <c r="AW2664" s="13" t="s">
        <v>188</v>
      </c>
      <c r="AX2664" s="13" t="s">
        <v>68</v>
      </c>
      <c r="AY2664" s="234" t="s">
        <v>175</v>
      </c>
    </row>
    <row r="2665" s="13" customFormat="1">
      <c r="A2665" s="13"/>
      <c r="B2665" s="224"/>
      <c r="C2665" s="225"/>
      <c r="D2665" s="226" t="s">
        <v>186</v>
      </c>
      <c r="E2665" s="227" t="s">
        <v>19</v>
      </c>
      <c r="F2665" s="228" t="s">
        <v>2595</v>
      </c>
      <c r="G2665" s="225"/>
      <c r="H2665" s="227" t="s">
        <v>19</v>
      </c>
      <c r="I2665" s="229"/>
      <c r="J2665" s="225"/>
      <c r="K2665" s="225"/>
      <c r="L2665" s="230"/>
      <c r="M2665" s="231"/>
      <c r="N2665" s="232"/>
      <c r="O2665" s="232"/>
      <c r="P2665" s="232"/>
      <c r="Q2665" s="232"/>
      <c r="R2665" s="232"/>
      <c r="S2665" s="232"/>
      <c r="T2665" s="23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34" t="s">
        <v>186</v>
      </c>
      <c r="AU2665" s="234" t="s">
        <v>78</v>
      </c>
      <c r="AV2665" s="13" t="s">
        <v>76</v>
      </c>
      <c r="AW2665" s="13" t="s">
        <v>188</v>
      </c>
      <c r="AX2665" s="13" t="s">
        <v>68</v>
      </c>
      <c r="AY2665" s="234" t="s">
        <v>175</v>
      </c>
    </row>
    <row r="2666" s="13" customFormat="1">
      <c r="A2666" s="13"/>
      <c r="B2666" s="224"/>
      <c r="C2666" s="225"/>
      <c r="D2666" s="226" t="s">
        <v>186</v>
      </c>
      <c r="E2666" s="227" t="s">
        <v>19</v>
      </c>
      <c r="F2666" s="228" t="s">
        <v>2507</v>
      </c>
      <c r="G2666" s="225"/>
      <c r="H2666" s="227" t="s">
        <v>19</v>
      </c>
      <c r="I2666" s="229"/>
      <c r="J2666" s="225"/>
      <c r="K2666" s="225"/>
      <c r="L2666" s="230"/>
      <c r="M2666" s="231"/>
      <c r="N2666" s="232"/>
      <c r="O2666" s="232"/>
      <c r="P2666" s="232"/>
      <c r="Q2666" s="232"/>
      <c r="R2666" s="232"/>
      <c r="S2666" s="232"/>
      <c r="T2666" s="23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34" t="s">
        <v>186</v>
      </c>
      <c r="AU2666" s="234" t="s">
        <v>78</v>
      </c>
      <c r="AV2666" s="13" t="s">
        <v>76</v>
      </c>
      <c r="AW2666" s="13" t="s">
        <v>188</v>
      </c>
      <c r="AX2666" s="13" t="s">
        <v>68</v>
      </c>
      <c r="AY2666" s="234" t="s">
        <v>175</v>
      </c>
    </row>
    <row r="2667" s="14" customFormat="1">
      <c r="A2667" s="14"/>
      <c r="B2667" s="235"/>
      <c r="C2667" s="236"/>
      <c r="D2667" s="226" t="s">
        <v>186</v>
      </c>
      <c r="E2667" s="237" t="s">
        <v>19</v>
      </c>
      <c r="F2667" s="238" t="s">
        <v>200</v>
      </c>
      <c r="G2667" s="236"/>
      <c r="H2667" s="239">
        <v>3</v>
      </c>
      <c r="I2667" s="240"/>
      <c r="J2667" s="236"/>
      <c r="K2667" s="236"/>
      <c r="L2667" s="241"/>
      <c r="M2667" s="242"/>
      <c r="N2667" s="243"/>
      <c r="O2667" s="243"/>
      <c r="P2667" s="243"/>
      <c r="Q2667" s="243"/>
      <c r="R2667" s="243"/>
      <c r="S2667" s="243"/>
      <c r="T2667" s="24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45" t="s">
        <v>186</v>
      </c>
      <c r="AU2667" s="245" t="s">
        <v>78</v>
      </c>
      <c r="AV2667" s="14" t="s">
        <v>78</v>
      </c>
      <c r="AW2667" s="14" t="s">
        <v>188</v>
      </c>
      <c r="AX2667" s="14" t="s">
        <v>68</v>
      </c>
      <c r="AY2667" s="245" t="s">
        <v>175</v>
      </c>
    </row>
    <row r="2668" s="15" customFormat="1">
      <c r="A2668" s="15"/>
      <c r="B2668" s="246"/>
      <c r="C2668" s="247"/>
      <c r="D2668" s="226" t="s">
        <v>186</v>
      </c>
      <c r="E2668" s="248" t="s">
        <v>19</v>
      </c>
      <c r="F2668" s="249" t="s">
        <v>191</v>
      </c>
      <c r="G2668" s="247"/>
      <c r="H2668" s="250">
        <v>3</v>
      </c>
      <c r="I2668" s="251"/>
      <c r="J2668" s="247"/>
      <c r="K2668" s="247"/>
      <c r="L2668" s="252"/>
      <c r="M2668" s="253"/>
      <c r="N2668" s="254"/>
      <c r="O2668" s="254"/>
      <c r="P2668" s="254"/>
      <c r="Q2668" s="254"/>
      <c r="R2668" s="254"/>
      <c r="S2668" s="254"/>
      <c r="T2668" s="255"/>
      <c r="U2668" s="15"/>
      <c r="V2668" s="15"/>
      <c r="W2668" s="15"/>
      <c r="X2668" s="15"/>
      <c r="Y2668" s="15"/>
      <c r="Z2668" s="15"/>
      <c r="AA2668" s="15"/>
      <c r="AB2668" s="15"/>
      <c r="AC2668" s="15"/>
      <c r="AD2668" s="15"/>
      <c r="AE2668" s="15"/>
      <c r="AT2668" s="256" t="s">
        <v>186</v>
      </c>
      <c r="AU2668" s="256" t="s">
        <v>78</v>
      </c>
      <c r="AV2668" s="15" t="s">
        <v>182</v>
      </c>
      <c r="AW2668" s="15" t="s">
        <v>188</v>
      </c>
      <c r="AX2668" s="15" t="s">
        <v>76</v>
      </c>
      <c r="AY2668" s="256" t="s">
        <v>175</v>
      </c>
    </row>
    <row r="2669" s="2" customFormat="1" ht="24.15" customHeight="1">
      <c r="A2669" s="40"/>
      <c r="B2669" s="41"/>
      <c r="C2669" s="206" t="s">
        <v>2596</v>
      </c>
      <c r="D2669" s="206" t="s">
        <v>177</v>
      </c>
      <c r="E2669" s="207" t="s">
        <v>2597</v>
      </c>
      <c r="F2669" s="208" t="s">
        <v>2598</v>
      </c>
      <c r="G2669" s="209" t="s">
        <v>391</v>
      </c>
      <c r="H2669" s="210">
        <v>3</v>
      </c>
      <c r="I2669" s="211"/>
      <c r="J2669" s="212">
        <f>ROUND(I2669*H2669,2)</f>
        <v>0</v>
      </c>
      <c r="K2669" s="208" t="s">
        <v>19</v>
      </c>
      <c r="L2669" s="46"/>
      <c r="M2669" s="213" t="s">
        <v>19</v>
      </c>
      <c r="N2669" s="214" t="s">
        <v>39</v>
      </c>
      <c r="O2669" s="86"/>
      <c r="P2669" s="215">
        <f>O2669*H2669</f>
        <v>0</v>
      </c>
      <c r="Q2669" s="215">
        <v>0</v>
      </c>
      <c r="R2669" s="215">
        <f>Q2669*H2669</f>
        <v>0</v>
      </c>
      <c r="S2669" s="215">
        <v>0</v>
      </c>
      <c r="T2669" s="216">
        <f>S2669*H2669</f>
        <v>0</v>
      </c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R2669" s="217" t="s">
        <v>182</v>
      </c>
      <c r="AT2669" s="217" t="s">
        <v>177</v>
      </c>
      <c r="AU2669" s="217" t="s">
        <v>78</v>
      </c>
      <c r="AY2669" s="19" t="s">
        <v>175</v>
      </c>
      <c r="BE2669" s="218">
        <f>IF(N2669="základní",J2669,0)</f>
        <v>0</v>
      </c>
      <c r="BF2669" s="218">
        <f>IF(N2669="snížená",J2669,0)</f>
        <v>0</v>
      </c>
      <c r="BG2669" s="218">
        <f>IF(N2669="zákl. přenesená",J2669,0)</f>
        <v>0</v>
      </c>
      <c r="BH2669" s="218">
        <f>IF(N2669="sníž. přenesená",J2669,0)</f>
        <v>0</v>
      </c>
      <c r="BI2669" s="218">
        <f>IF(N2669="nulová",J2669,0)</f>
        <v>0</v>
      </c>
      <c r="BJ2669" s="19" t="s">
        <v>76</v>
      </c>
      <c r="BK2669" s="218">
        <f>ROUND(I2669*H2669,2)</f>
        <v>0</v>
      </c>
      <c r="BL2669" s="19" t="s">
        <v>182</v>
      </c>
      <c r="BM2669" s="217" t="s">
        <v>2599</v>
      </c>
    </row>
    <row r="2670" s="13" customFormat="1">
      <c r="A2670" s="13"/>
      <c r="B2670" s="224"/>
      <c r="C2670" s="225"/>
      <c r="D2670" s="226" t="s">
        <v>186</v>
      </c>
      <c r="E2670" s="227" t="s">
        <v>19</v>
      </c>
      <c r="F2670" s="228" t="s">
        <v>2557</v>
      </c>
      <c r="G2670" s="225"/>
      <c r="H2670" s="227" t="s">
        <v>19</v>
      </c>
      <c r="I2670" s="229"/>
      <c r="J2670" s="225"/>
      <c r="K2670" s="225"/>
      <c r="L2670" s="230"/>
      <c r="M2670" s="231"/>
      <c r="N2670" s="232"/>
      <c r="O2670" s="232"/>
      <c r="P2670" s="232"/>
      <c r="Q2670" s="232"/>
      <c r="R2670" s="232"/>
      <c r="S2670" s="232"/>
      <c r="T2670" s="233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34" t="s">
        <v>186</v>
      </c>
      <c r="AU2670" s="234" t="s">
        <v>78</v>
      </c>
      <c r="AV2670" s="13" t="s">
        <v>76</v>
      </c>
      <c r="AW2670" s="13" t="s">
        <v>188</v>
      </c>
      <c r="AX2670" s="13" t="s">
        <v>68</v>
      </c>
      <c r="AY2670" s="234" t="s">
        <v>175</v>
      </c>
    </row>
    <row r="2671" s="13" customFormat="1">
      <c r="A2671" s="13"/>
      <c r="B2671" s="224"/>
      <c r="C2671" s="225"/>
      <c r="D2671" s="226" t="s">
        <v>186</v>
      </c>
      <c r="E2671" s="227" t="s">
        <v>19</v>
      </c>
      <c r="F2671" s="228" t="s">
        <v>189</v>
      </c>
      <c r="G2671" s="225"/>
      <c r="H2671" s="227" t="s">
        <v>19</v>
      </c>
      <c r="I2671" s="229"/>
      <c r="J2671" s="225"/>
      <c r="K2671" s="225"/>
      <c r="L2671" s="230"/>
      <c r="M2671" s="231"/>
      <c r="N2671" s="232"/>
      <c r="O2671" s="232"/>
      <c r="P2671" s="232"/>
      <c r="Q2671" s="232"/>
      <c r="R2671" s="232"/>
      <c r="S2671" s="232"/>
      <c r="T2671" s="23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34" t="s">
        <v>186</v>
      </c>
      <c r="AU2671" s="234" t="s">
        <v>78</v>
      </c>
      <c r="AV2671" s="13" t="s">
        <v>76</v>
      </c>
      <c r="AW2671" s="13" t="s">
        <v>188</v>
      </c>
      <c r="AX2671" s="13" t="s">
        <v>68</v>
      </c>
      <c r="AY2671" s="234" t="s">
        <v>175</v>
      </c>
    </row>
    <row r="2672" s="13" customFormat="1">
      <c r="A2672" s="13"/>
      <c r="B2672" s="224"/>
      <c r="C2672" s="225"/>
      <c r="D2672" s="226" t="s">
        <v>186</v>
      </c>
      <c r="E2672" s="227" t="s">
        <v>19</v>
      </c>
      <c r="F2672" s="228" t="s">
        <v>2507</v>
      </c>
      <c r="G2672" s="225"/>
      <c r="H2672" s="227" t="s">
        <v>19</v>
      </c>
      <c r="I2672" s="229"/>
      <c r="J2672" s="225"/>
      <c r="K2672" s="225"/>
      <c r="L2672" s="230"/>
      <c r="M2672" s="231"/>
      <c r="N2672" s="232"/>
      <c r="O2672" s="232"/>
      <c r="P2672" s="232"/>
      <c r="Q2672" s="232"/>
      <c r="R2672" s="232"/>
      <c r="S2672" s="232"/>
      <c r="T2672" s="233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34" t="s">
        <v>186</v>
      </c>
      <c r="AU2672" s="234" t="s">
        <v>78</v>
      </c>
      <c r="AV2672" s="13" t="s">
        <v>76</v>
      </c>
      <c r="AW2672" s="13" t="s">
        <v>188</v>
      </c>
      <c r="AX2672" s="13" t="s">
        <v>68</v>
      </c>
      <c r="AY2672" s="234" t="s">
        <v>175</v>
      </c>
    </row>
    <row r="2673" s="14" customFormat="1">
      <c r="A2673" s="14"/>
      <c r="B2673" s="235"/>
      <c r="C2673" s="236"/>
      <c r="D2673" s="226" t="s">
        <v>186</v>
      </c>
      <c r="E2673" s="237" t="s">
        <v>19</v>
      </c>
      <c r="F2673" s="238" t="s">
        <v>200</v>
      </c>
      <c r="G2673" s="236"/>
      <c r="H2673" s="239">
        <v>3</v>
      </c>
      <c r="I2673" s="240"/>
      <c r="J2673" s="236"/>
      <c r="K2673" s="236"/>
      <c r="L2673" s="241"/>
      <c r="M2673" s="242"/>
      <c r="N2673" s="243"/>
      <c r="O2673" s="243"/>
      <c r="P2673" s="243"/>
      <c r="Q2673" s="243"/>
      <c r="R2673" s="243"/>
      <c r="S2673" s="243"/>
      <c r="T2673" s="244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45" t="s">
        <v>186</v>
      </c>
      <c r="AU2673" s="245" t="s">
        <v>78</v>
      </c>
      <c r="AV2673" s="14" t="s">
        <v>78</v>
      </c>
      <c r="AW2673" s="14" t="s">
        <v>188</v>
      </c>
      <c r="AX2673" s="14" t="s">
        <v>68</v>
      </c>
      <c r="AY2673" s="245" t="s">
        <v>175</v>
      </c>
    </row>
    <row r="2674" s="15" customFormat="1">
      <c r="A2674" s="15"/>
      <c r="B2674" s="246"/>
      <c r="C2674" s="247"/>
      <c r="D2674" s="226" t="s">
        <v>186</v>
      </c>
      <c r="E2674" s="248" t="s">
        <v>19</v>
      </c>
      <c r="F2674" s="249" t="s">
        <v>191</v>
      </c>
      <c r="G2674" s="247"/>
      <c r="H2674" s="250">
        <v>3</v>
      </c>
      <c r="I2674" s="251"/>
      <c r="J2674" s="247"/>
      <c r="K2674" s="247"/>
      <c r="L2674" s="252"/>
      <c r="M2674" s="253"/>
      <c r="N2674" s="254"/>
      <c r="O2674" s="254"/>
      <c r="P2674" s="254"/>
      <c r="Q2674" s="254"/>
      <c r="R2674" s="254"/>
      <c r="S2674" s="254"/>
      <c r="T2674" s="255"/>
      <c r="U2674" s="15"/>
      <c r="V2674" s="15"/>
      <c r="W2674" s="15"/>
      <c r="X2674" s="15"/>
      <c r="Y2674" s="15"/>
      <c r="Z2674" s="15"/>
      <c r="AA2674" s="15"/>
      <c r="AB2674" s="15"/>
      <c r="AC2674" s="15"/>
      <c r="AD2674" s="15"/>
      <c r="AE2674" s="15"/>
      <c r="AT2674" s="256" t="s">
        <v>186</v>
      </c>
      <c r="AU2674" s="256" t="s">
        <v>78</v>
      </c>
      <c r="AV2674" s="15" t="s">
        <v>182</v>
      </c>
      <c r="AW2674" s="15" t="s">
        <v>188</v>
      </c>
      <c r="AX2674" s="15" t="s">
        <v>76</v>
      </c>
      <c r="AY2674" s="256" t="s">
        <v>175</v>
      </c>
    </row>
    <row r="2675" s="2" customFormat="1" ht="33" customHeight="1">
      <c r="A2675" s="40"/>
      <c r="B2675" s="41"/>
      <c r="C2675" s="206" t="s">
        <v>2600</v>
      </c>
      <c r="D2675" s="206" t="s">
        <v>177</v>
      </c>
      <c r="E2675" s="207" t="s">
        <v>2601</v>
      </c>
      <c r="F2675" s="208" t="s">
        <v>2602</v>
      </c>
      <c r="G2675" s="209" t="s">
        <v>402</v>
      </c>
      <c r="H2675" s="210">
        <v>8</v>
      </c>
      <c r="I2675" s="211"/>
      <c r="J2675" s="212">
        <f>ROUND(I2675*H2675,2)</f>
        <v>0</v>
      </c>
      <c r="K2675" s="208" t="s">
        <v>19</v>
      </c>
      <c r="L2675" s="46"/>
      <c r="M2675" s="213" t="s">
        <v>19</v>
      </c>
      <c r="N2675" s="214" t="s">
        <v>39</v>
      </c>
      <c r="O2675" s="86"/>
      <c r="P2675" s="215">
        <f>O2675*H2675</f>
        <v>0</v>
      </c>
      <c r="Q2675" s="215">
        <v>0</v>
      </c>
      <c r="R2675" s="215">
        <f>Q2675*H2675</f>
        <v>0</v>
      </c>
      <c r="S2675" s="215">
        <v>0</v>
      </c>
      <c r="T2675" s="216">
        <f>S2675*H2675</f>
        <v>0</v>
      </c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R2675" s="217" t="s">
        <v>182</v>
      </c>
      <c r="AT2675" s="217" t="s">
        <v>177</v>
      </c>
      <c r="AU2675" s="217" t="s">
        <v>78</v>
      </c>
      <c r="AY2675" s="19" t="s">
        <v>175</v>
      </c>
      <c r="BE2675" s="218">
        <f>IF(N2675="základní",J2675,0)</f>
        <v>0</v>
      </c>
      <c r="BF2675" s="218">
        <f>IF(N2675="snížená",J2675,0)</f>
        <v>0</v>
      </c>
      <c r="BG2675" s="218">
        <f>IF(N2675="zákl. přenesená",J2675,0)</f>
        <v>0</v>
      </c>
      <c r="BH2675" s="218">
        <f>IF(N2675="sníž. přenesená",J2675,0)</f>
        <v>0</v>
      </c>
      <c r="BI2675" s="218">
        <f>IF(N2675="nulová",J2675,0)</f>
        <v>0</v>
      </c>
      <c r="BJ2675" s="19" t="s">
        <v>76</v>
      </c>
      <c r="BK2675" s="218">
        <f>ROUND(I2675*H2675,2)</f>
        <v>0</v>
      </c>
      <c r="BL2675" s="19" t="s">
        <v>182</v>
      </c>
      <c r="BM2675" s="217" t="s">
        <v>2603</v>
      </c>
    </row>
    <row r="2676" s="13" customFormat="1">
      <c r="A2676" s="13"/>
      <c r="B2676" s="224"/>
      <c r="C2676" s="225"/>
      <c r="D2676" s="226" t="s">
        <v>186</v>
      </c>
      <c r="E2676" s="227" t="s">
        <v>19</v>
      </c>
      <c r="F2676" s="228" t="s">
        <v>2604</v>
      </c>
      <c r="G2676" s="225"/>
      <c r="H2676" s="227" t="s">
        <v>19</v>
      </c>
      <c r="I2676" s="229"/>
      <c r="J2676" s="225"/>
      <c r="K2676" s="225"/>
      <c r="L2676" s="230"/>
      <c r="M2676" s="231"/>
      <c r="N2676" s="232"/>
      <c r="O2676" s="232"/>
      <c r="P2676" s="232"/>
      <c r="Q2676" s="232"/>
      <c r="R2676" s="232"/>
      <c r="S2676" s="232"/>
      <c r="T2676" s="233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34" t="s">
        <v>186</v>
      </c>
      <c r="AU2676" s="234" t="s">
        <v>78</v>
      </c>
      <c r="AV2676" s="13" t="s">
        <v>76</v>
      </c>
      <c r="AW2676" s="13" t="s">
        <v>188</v>
      </c>
      <c r="AX2676" s="13" t="s">
        <v>68</v>
      </c>
      <c r="AY2676" s="234" t="s">
        <v>175</v>
      </c>
    </row>
    <row r="2677" s="13" customFormat="1">
      <c r="A2677" s="13"/>
      <c r="B2677" s="224"/>
      <c r="C2677" s="225"/>
      <c r="D2677" s="226" t="s">
        <v>186</v>
      </c>
      <c r="E2677" s="227" t="s">
        <v>19</v>
      </c>
      <c r="F2677" s="228" t="s">
        <v>189</v>
      </c>
      <c r="G2677" s="225"/>
      <c r="H2677" s="227" t="s">
        <v>19</v>
      </c>
      <c r="I2677" s="229"/>
      <c r="J2677" s="225"/>
      <c r="K2677" s="225"/>
      <c r="L2677" s="230"/>
      <c r="M2677" s="231"/>
      <c r="N2677" s="232"/>
      <c r="O2677" s="232"/>
      <c r="P2677" s="232"/>
      <c r="Q2677" s="232"/>
      <c r="R2677" s="232"/>
      <c r="S2677" s="232"/>
      <c r="T2677" s="23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34" t="s">
        <v>186</v>
      </c>
      <c r="AU2677" s="234" t="s">
        <v>78</v>
      </c>
      <c r="AV2677" s="13" t="s">
        <v>76</v>
      </c>
      <c r="AW2677" s="13" t="s">
        <v>188</v>
      </c>
      <c r="AX2677" s="13" t="s">
        <v>68</v>
      </c>
      <c r="AY2677" s="234" t="s">
        <v>175</v>
      </c>
    </row>
    <row r="2678" s="13" customFormat="1">
      <c r="A2678" s="13"/>
      <c r="B2678" s="224"/>
      <c r="C2678" s="225"/>
      <c r="D2678" s="226" t="s">
        <v>186</v>
      </c>
      <c r="E2678" s="227" t="s">
        <v>19</v>
      </c>
      <c r="F2678" s="228" t="s">
        <v>2605</v>
      </c>
      <c r="G2678" s="225"/>
      <c r="H2678" s="227" t="s">
        <v>19</v>
      </c>
      <c r="I2678" s="229"/>
      <c r="J2678" s="225"/>
      <c r="K2678" s="225"/>
      <c r="L2678" s="230"/>
      <c r="M2678" s="231"/>
      <c r="N2678" s="232"/>
      <c r="O2678" s="232"/>
      <c r="P2678" s="232"/>
      <c r="Q2678" s="232"/>
      <c r="R2678" s="232"/>
      <c r="S2678" s="232"/>
      <c r="T2678" s="23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34" t="s">
        <v>186</v>
      </c>
      <c r="AU2678" s="234" t="s">
        <v>78</v>
      </c>
      <c r="AV2678" s="13" t="s">
        <v>76</v>
      </c>
      <c r="AW2678" s="13" t="s">
        <v>188</v>
      </c>
      <c r="AX2678" s="13" t="s">
        <v>68</v>
      </c>
      <c r="AY2678" s="234" t="s">
        <v>175</v>
      </c>
    </row>
    <row r="2679" s="14" customFormat="1">
      <c r="A2679" s="14"/>
      <c r="B2679" s="235"/>
      <c r="C2679" s="236"/>
      <c r="D2679" s="226" t="s">
        <v>186</v>
      </c>
      <c r="E2679" s="237" t="s">
        <v>19</v>
      </c>
      <c r="F2679" s="238" t="s">
        <v>2606</v>
      </c>
      <c r="G2679" s="236"/>
      <c r="H2679" s="239">
        <v>8</v>
      </c>
      <c r="I2679" s="240"/>
      <c r="J2679" s="236"/>
      <c r="K2679" s="236"/>
      <c r="L2679" s="241"/>
      <c r="M2679" s="242"/>
      <c r="N2679" s="243"/>
      <c r="O2679" s="243"/>
      <c r="P2679" s="243"/>
      <c r="Q2679" s="243"/>
      <c r="R2679" s="243"/>
      <c r="S2679" s="243"/>
      <c r="T2679" s="24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45" t="s">
        <v>186</v>
      </c>
      <c r="AU2679" s="245" t="s">
        <v>78</v>
      </c>
      <c r="AV2679" s="14" t="s">
        <v>78</v>
      </c>
      <c r="AW2679" s="14" t="s">
        <v>188</v>
      </c>
      <c r="AX2679" s="14" t="s">
        <v>68</v>
      </c>
      <c r="AY2679" s="245" t="s">
        <v>175</v>
      </c>
    </row>
    <row r="2680" s="15" customFormat="1">
      <c r="A2680" s="15"/>
      <c r="B2680" s="246"/>
      <c r="C2680" s="247"/>
      <c r="D2680" s="226" t="s">
        <v>186</v>
      </c>
      <c r="E2680" s="248" t="s">
        <v>19</v>
      </c>
      <c r="F2680" s="249" t="s">
        <v>191</v>
      </c>
      <c r="G2680" s="247"/>
      <c r="H2680" s="250">
        <v>8</v>
      </c>
      <c r="I2680" s="251"/>
      <c r="J2680" s="247"/>
      <c r="K2680" s="247"/>
      <c r="L2680" s="252"/>
      <c r="M2680" s="253"/>
      <c r="N2680" s="254"/>
      <c r="O2680" s="254"/>
      <c r="P2680" s="254"/>
      <c r="Q2680" s="254"/>
      <c r="R2680" s="254"/>
      <c r="S2680" s="254"/>
      <c r="T2680" s="255"/>
      <c r="U2680" s="15"/>
      <c r="V2680" s="15"/>
      <c r="W2680" s="15"/>
      <c r="X2680" s="15"/>
      <c r="Y2680" s="15"/>
      <c r="Z2680" s="15"/>
      <c r="AA2680" s="15"/>
      <c r="AB2680" s="15"/>
      <c r="AC2680" s="15"/>
      <c r="AD2680" s="15"/>
      <c r="AE2680" s="15"/>
      <c r="AT2680" s="256" t="s">
        <v>186</v>
      </c>
      <c r="AU2680" s="256" t="s">
        <v>78</v>
      </c>
      <c r="AV2680" s="15" t="s">
        <v>182</v>
      </c>
      <c r="AW2680" s="15" t="s">
        <v>188</v>
      </c>
      <c r="AX2680" s="15" t="s">
        <v>76</v>
      </c>
      <c r="AY2680" s="256" t="s">
        <v>175</v>
      </c>
    </row>
    <row r="2681" s="2" customFormat="1" ht="24.15" customHeight="1">
      <c r="A2681" s="40"/>
      <c r="B2681" s="41"/>
      <c r="C2681" s="206" t="s">
        <v>2607</v>
      </c>
      <c r="D2681" s="206" t="s">
        <v>177</v>
      </c>
      <c r="E2681" s="207" t="s">
        <v>2608</v>
      </c>
      <c r="F2681" s="208" t="s">
        <v>2609</v>
      </c>
      <c r="G2681" s="209" t="s">
        <v>391</v>
      </c>
      <c r="H2681" s="210">
        <v>1</v>
      </c>
      <c r="I2681" s="211"/>
      <c r="J2681" s="212">
        <f>ROUND(I2681*H2681,2)</f>
        <v>0</v>
      </c>
      <c r="K2681" s="208" t="s">
        <v>19</v>
      </c>
      <c r="L2681" s="46"/>
      <c r="M2681" s="213" t="s">
        <v>19</v>
      </c>
      <c r="N2681" s="214" t="s">
        <v>39</v>
      </c>
      <c r="O2681" s="86"/>
      <c r="P2681" s="215">
        <f>O2681*H2681</f>
        <v>0</v>
      </c>
      <c r="Q2681" s="215">
        <v>0</v>
      </c>
      <c r="R2681" s="215">
        <f>Q2681*H2681</f>
        <v>0</v>
      </c>
      <c r="S2681" s="215">
        <v>0</v>
      </c>
      <c r="T2681" s="216">
        <f>S2681*H2681</f>
        <v>0</v>
      </c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R2681" s="217" t="s">
        <v>182</v>
      </c>
      <c r="AT2681" s="217" t="s">
        <v>177</v>
      </c>
      <c r="AU2681" s="217" t="s">
        <v>78</v>
      </c>
      <c r="AY2681" s="19" t="s">
        <v>175</v>
      </c>
      <c r="BE2681" s="218">
        <f>IF(N2681="základní",J2681,0)</f>
        <v>0</v>
      </c>
      <c r="BF2681" s="218">
        <f>IF(N2681="snížená",J2681,0)</f>
        <v>0</v>
      </c>
      <c r="BG2681" s="218">
        <f>IF(N2681="zákl. přenesená",J2681,0)</f>
        <v>0</v>
      </c>
      <c r="BH2681" s="218">
        <f>IF(N2681="sníž. přenesená",J2681,0)</f>
        <v>0</v>
      </c>
      <c r="BI2681" s="218">
        <f>IF(N2681="nulová",J2681,0)</f>
        <v>0</v>
      </c>
      <c r="BJ2681" s="19" t="s">
        <v>76</v>
      </c>
      <c r="BK2681" s="218">
        <f>ROUND(I2681*H2681,2)</f>
        <v>0</v>
      </c>
      <c r="BL2681" s="19" t="s">
        <v>182</v>
      </c>
      <c r="BM2681" s="217" t="s">
        <v>2610</v>
      </c>
    </row>
    <row r="2682" s="13" customFormat="1">
      <c r="A2682" s="13"/>
      <c r="B2682" s="224"/>
      <c r="C2682" s="225"/>
      <c r="D2682" s="226" t="s">
        <v>186</v>
      </c>
      <c r="E2682" s="227" t="s">
        <v>19</v>
      </c>
      <c r="F2682" s="228" t="s">
        <v>2611</v>
      </c>
      <c r="G2682" s="225"/>
      <c r="H2682" s="227" t="s">
        <v>19</v>
      </c>
      <c r="I2682" s="229"/>
      <c r="J2682" s="225"/>
      <c r="K2682" s="225"/>
      <c r="L2682" s="230"/>
      <c r="M2682" s="231"/>
      <c r="N2682" s="232"/>
      <c r="O2682" s="232"/>
      <c r="P2682" s="232"/>
      <c r="Q2682" s="232"/>
      <c r="R2682" s="232"/>
      <c r="S2682" s="232"/>
      <c r="T2682" s="233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34" t="s">
        <v>186</v>
      </c>
      <c r="AU2682" s="234" t="s">
        <v>78</v>
      </c>
      <c r="AV2682" s="13" t="s">
        <v>76</v>
      </c>
      <c r="AW2682" s="13" t="s">
        <v>188</v>
      </c>
      <c r="AX2682" s="13" t="s">
        <v>68</v>
      </c>
      <c r="AY2682" s="234" t="s">
        <v>175</v>
      </c>
    </row>
    <row r="2683" s="13" customFormat="1">
      <c r="A2683" s="13"/>
      <c r="B2683" s="224"/>
      <c r="C2683" s="225"/>
      <c r="D2683" s="226" t="s">
        <v>186</v>
      </c>
      <c r="E2683" s="227" t="s">
        <v>19</v>
      </c>
      <c r="F2683" s="228" t="s">
        <v>2612</v>
      </c>
      <c r="G2683" s="225"/>
      <c r="H2683" s="227" t="s">
        <v>19</v>
      </c>
      <c r="I2683" s="229"/>
      <c r="J2683" s="225"/>
      <c r="K2683" s="225"/>
      <c r="L2683" s="230"/>
      <c r="M2683" s="231"/>
      <c r="N2683" s="232"/>
      <c r="O2683" s="232"/>
      <c r="P2683" s="232"/>
      <c r="Q2683" s="232"/>
      <c r="R2683" s="232"/>
      <c r="S2683" s="232"/>
      <c r="T2683" s="233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34" t="s">
        <v>186</v>
      </c>
      <c r="AU2683" s="234" t="s">
        <v>78</v>
      </c>
      <c r="AV2683" s="13" t="s">
        <v>76</v>
      </c>
      <c r="AW2683" s="13" t="s">
        <v>188</v>
      </c>
      <c r="AX2683" s="13" t="s">
        <v>68</v>
      </c>
      <c r="AY2683" s="234" t="s">
        <v>175</v>
      </c>
    </row>
    <row r="2684" s="13" customFormat="1">
      <c r="A2684" s="13"/>
      <c r="B2684" s="224"/>
      <c r="C2684" s="225"/>
      <c r="D2684" s="226" t="s">
        <v>186</v>
      </c>
      <c r="E2684" s="227" t="s">
        <v>19</v>
      </c>
      <c r="F2684" s="228" t="s">
        <v>189</v>
      </c>
      <c r="G2684" s="225"/>
      <c r="H2684" s="227" t="s">
        <v>19</v>
      </c>
      <c r="I2684" s="229"/>
      <c r="J2684" s="225"/>
      <c r="K2684" s="225"/>
      <c r="L2684" s="230"/>
      <c r="M2684" s="231"/>
      <c r="N2684" s="232"/>
      <c r="O2684" s="232"/>
      <c r="P2684" s="232"/>
      <c r="Q2684" s="232"/>
      <c r="R2684" s="232"/>
      <c r="S2684" s="232"/>
      <c r="T2684" s="23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34" t="s">
        <v>186</v>
      </c>
      <c r="AU2684" s="234" t="s">
        <v>78</v>
      </c>
      <c r="AV2684" s="13" t="s">
        <v>76</v>
      </c>
      <c r="AW2684" s="13" t="s">
        <v>188</v>
      </c>
      <c r="AX2684" s="13" t="s">
        <v>68</v>
      </c>
      <c r="AY2684" s="234" t="s">
        <v>175</v>
      </c>
    </row>
    <row r="2685" s="13" customFormat="1">
      <c r="A2685" s="13"/>
      <c r="B2685" s="224"/>
      <c r="C2685" s="225"/>
      <c r="D2685" s="226" t="s">
        <v>186</v>
      </c>
      <c r="E2685" s="227" t="s">
        <v>19</v>
      </c>
      <c r="F2685" s="228" t="s">
        <v>2613</v>
      </c>
      <c r="G2685" s="225"/>
      <c r="H2685" s="227" t="s">
        <v>19</v>
      </c>
      <c r="I2685" s="229"/>
      <c r="J2685" s="225"/>
      <c r="K2685" s="225"/>
      <c r="L2685" s="230"/>
      <c r="M2685" s="231"/>
      <c r="N2685" s="232"/>
      <c r="O2685" s="232"/>
      <c r="P2685" s="232"/>
      <c r="Q2685" s="232"/>
      <c r="R2685" s="232"/>
      <c r="S2685" s="232"/>
      <c r="T2685" s="23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34" t="s">
        <v>186</v>
      </c>
      <c r="AU2685" s="234" t="s">
        <v>78</v>
      </c>
      <c r="AV2685" s="13" t="s">
        <v>76</v>
      </c>
      <c r="AW2685" s="13" t="s">
        <v>188</v>
      </c>
      <c r="AX2685" s="13" t="s">
        <v>68</v>
      </c>
      <c r="AY2685" s="234" t="s">
        <v>175</v>
      </c>
    </row>
    <row r="2686" s="13" customFormat="1">
      <c r="A2686" s="13"/>
      <c r="B2686" s="224"/>
      <c r="C2686" s="225"/>
      <c r="D2686" s="226" t="s">
        <v>186</v>
      </c>
      <c r="E2686" s="227" t="s">
        <v>19</v>
      </c>
      <c r="F2686" s="228" t="s">
        <v>2614</v>
      </c>
      <c r="G2686" s="225"/>
      <c r="H2686" s="227" t="s">
        <v>19</v>
      </c>
      <c r="I2686" s="229"/>
      <c r="J2686" s="225"/>
      <c r="K2686" s="225"/>
      <c r="L2686" s="230"/>
      <c r="M2686" s="231"/>
      <c r="N2686" s="232"/>
      <c r="O2686" s="232"/>
      <c r="P2686" s="232"/>
      <c r="Q2686" s="232"/>
      <c r="R2686" s="232"/>
      <c r="S2686" s="232"/>
      <c r="T2686" s="233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34" t="s">
        <v>186</v>
      </c>
      <c r="AU2686" s="234" t="s">
        <v>78</v>
      </c>
      <c r="AV2686" s="13" t="s">
        <v>76</v>
      </c>
      <c r="AW2686" s="13" t="s">
        <v>188</v>
      </c>
      <c r="AX2686" s="13" t="s">
        <v>68</v>
      </c>
      <c r="AY2686" s="234" t="s">
        <v>175</v>
      </c>
    </row>
    <row r="2687" s="13" customFormat="1">
      <c r="A2687" s="13"/>
      <c r="B2687" s="224"/>
      <c r="C2687" s="225"/>
      <c r="D2687" s="226" t="s">
        <v>186</v>
      </c>
      <c r="E2687" s="227" t="s">
        <v>19</v>
      </c>
      <c r="F2687" s="228" t="s">
        <v>2615</v>
      </c>
      <c r="G2687" s="225"/>
      <c r="H2687" s="227" t="s">
        <v>19</v>
      </c>
      <c r="I2687" s="229"/>
      <c r="J2687" s="225"/>
      <c r="K2687" s="225"/>
      <c r="L2687" s="230"/>
      <c r="M2687" s="231"/>
      <c r="N2687" s="232"/>
      <c r="O2687" s="232"/>
      <c r="P2687" s="232"/>
      <c r="Q2687" s="232"/>
      <c r="R2687" s="232"/>
      <c r="S2687" s="232"/>
      <c r="T2687" s="23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34" t="s">
        <v>186</v>
      </c>
      <c r="AU2687" s="234" t="s">
        <v>78</v>
      </c>
      <c r="AV2687" s="13" t="s">
        <v>76</v>
      </c>
      <c r="AW2687" s="13" t="s">
        <v>188</v>
      </c>
      <c r="AX2687" s="13" t="s">
        <v>68</v>
      </c>
      <c r="AY2687" s="234" t="s">
        <v>175</v>
      </c>
    </row>
    <row r="2688" s="13" customFormat="1">
      <c r="A2688" s="13"/>
      <c r="B2688" s="224"/>
      <c r="C2688" s="225"/>
      <c r="D2688" s="226" t="s">
        <v>186</v>
      </c>
      <c r="E2688" s="227" t="s">
        <v>19</v>
      </c>
      <c r="F2688" s="228" t="s">
        <v>2616</v>
      </c>
      <c r="G2688" s="225"/>
      <c r="H2688" s="227" t="s">
        <v>19</v>
      </c>
      <c r="I2688" s="229"/>
      <c r="J2688" s="225"/>
      <c r="K2688" s="225"/>
      <c r="L2688" s="230"/>
      <c r="M2688" s="231"/>
      <c r="N2688" s="232"/>
      <c r="O2688" s="232"/>
      <c r="P2688" s="232"/>
      <c r="Q2688" s="232"/>
      <c r="R2688" s="232"/>
      <c r="S2688" s="232"/>
      <c r="T2688" s="233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34" t="s">
        <v>186</v>
      </c>
      <c r="AU2688" s="234" t="s">
        <v>78</v>
      </c>
      <c r="AV2688" s="13" t="s">
        <v>76</v>
      </c>
      <c r="AW2688" s="13" t="s">
        <v>188</v>
      </c>
      <c r="AX2688" s="13" t="s">
        <v>68</v>
      </c>
      <c r="AY2688" s="234" t="s">
        <v>175</v>
      </c>
    </row>
    <row r="2689" s="13" customFormat="1">
      <c r="A2689" s="13"/>
      <c r="B2689" s="224"/>
      <c r="C2689" s="225"/>
      <c r="D2689" s="226" t="s">
        <v>186</v>
      </c>
      <c r="E2689" s="227" t="s">
        <v>19</v>
      </c>
      <c r="F2689" s="228" t="s">
        <v>2617</v>
      </c>
      <c r="G2689" s="225"/>
      <c r="H2689" s="227" t="s">
        <v>19</v>
      </c>
      <c r="I2689" s="229"/>
      <c r="J2689" s="225"/>
      <c r="K2689" s="225"/>
      <c r="L2689" s="230"/>
      <c r="M2689" s="231"/>
      <c r="N2689" s="232"/>
      <c r="O2689" s="232"/>
      <c r="P2689" s="232"/>
      <c r="Q2689" s="232"/>
      <c r="R2689" s="232"/>
      <c r="S2689" s="232"/>
      <c r="T2689" s="23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34" t="s">
        <v>186</v>
      </c>
      <c r="AU2689" s="234" t="s">
        <v>78</v>
      </c>
      <c r="AV2689" s="13" t="s">
        <v>76</v>
      </c>
      <c r="AW2689" s="13" t="s">
        <v>188</v>
      </c>
      <c r="AX2689" s="13" t="s">
        <v>68</v>
      </c>
      <c r="AY2689" s="234" t="s">
        <v>175</v>
      </c>
    </row>
    <row r="2690" s="13" customFormat="1">
      <c r="A2690" s="13"/>
      <c r="B2690" s="224"/>
      <c r="C2690" s="225"/>
      <c r="D2690" s="226" t="s">
        <v>186</v>
      </c>
      <c r="E2690" s="227" t="s">
        <v>19</v>
      </c>
      <c r="F2690" s="228" t="s">
        <v>2618</v>
      </c>
      <c r="G2690" s="225"/>
      <c r="H2690" s="227" t="s">
        <v>19</v>
      </c>
      <c r="I2690" s="229"/>
      <c r="J2690" s="225"/>
      <c r="K2690" s="225"/>
      <c r="L2690" s="230"/>
      <c r="M2690" s="231"/>
      <c r="N2690" s="232"/>
      <c r="O2690" s="232"/>
      <c r="P2690" s="232"/>
      <c r="Q2690" s="232"/>
      <c r="R2690" s="232"/>
      <c r="S2690" s="232"/>
      <c r="T2690" s="23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34" t="s">
        <v>186</v>
      </c>
      <c r="AU2690" s="234" t="s">
        <v>78</v>
      </c>
      <c r="AV2690" s="13" t="s">
        <v>76</v>
      </c>
      <c r="AW2690" s="13" t="s">
        <v>188</v>
      </c>
      <c r="AX2690" s="13" t="s">
        <v>68</v>
      </c>
      <c r="AY2690" s="234" t="s">
        <v>175</v>
      </c>
    </row>
    <row r="2691" s="13" customFormat="1">
      <c r="A2691" s="13"/>
      <c r="B2691" s="224"/>
      <c r="C2691" s="225"/>
      <c r="D2691" s="226" t="s">
        <v>186</v>
      </c>
      <c r="E2691" s="227" t="s">
        <v>19</v>
      </c>
      <c r="F2691" s="228" t="s">
        <v>2619</v>
      </c>
      <c r="G2691" s="225"/>
      <c r="H2691" s="227" t="s">
        <v>19</v>
      </c>
      <c r="I2691" s="229"/>
      <c r="J2691" s="225"/>
      <c r="K2691" s="225"/>
      <c r="L2691" s="230"/>
      <c r="M2691" s="231"/>
      <c r="N2691" s="232"/>
      <c r="O2691" s="232"/>
      <c r="P2691" s="232"/>
      <c r="Q2691" s="232"/>
      <c r="R2691" s="232"/>
      <c r="S2691" s="232"/>
      <c r="T2691" s="233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34" t="s">
        <v>186</v>
      </c>
      <c r="AU2691" s="234" t="s">
        <v>78</v>
      </c>
      <c r="AV2691" s="13" t="s">
        <v>76</v>
      </c>
      <c r="AW2691" s="13" t="s">
        <v>188</v>
      </c>
      <c r="AX2691" s="13" t="s">
        <v>68</v>
      </c>
      <c r="AY2691" s="234" t="s">
        <v>175</v>
      </c>
    </row>
    <row r="2692" s="13" customFormat="1">
      <c r="A2692" s="13"/>
      <c r="B2692" s="224"/>
      <c r="C2692" s="225"/>
      <c r="D2692" s="226" t="s">
        <v>186</v>
      </c>
      <c r="E2692" s="227" t="s">
        <v>19</v>
      </c>
      <c r="F2692" s="228" t="s">
        <v>189</v>
      </c>
      <c r="G2692" s="225"/>
      <c r="H2692" s="227" t="s">
        <v>19</v>
      </c>
      <c r="I2692" s="229"/>
      <c r="J2692" s="225"/>
      <c r="K2692" s="225"/>
      <c r="L2692" s="230"/>
      <c r="M2692" s="231"/>
      <c r="N2692" s="232"/>
      <c r="O2692" s="232"/>
      <c r="P2692" s="232"/>
      <c r="Q2692" s="232"/>
      <c r="R2692" s="232"/>
      <c r="S2692" s="232"/>
      <c r="T2692" s="23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34" t="s">
        <v>186</v>
      </c>
      <c r="AU2692" s="234" t="s">
        <v>78</v>
      </c>
      <c r="AV2692" s="13" t="s">
        <v>76</v>
      </c>
      <c r="AW2692" s="13" t="s">
        <v>188</v>
      </c>
      <c r="AX2692" s="13" t="s">
        <v>68</v>
      </c>
      <c r="AY2692" s="234" t="s">
        <v>175</v>
      </c>
    </row>
    <row r="2693" s="13" customFormat="1">
      <c r="A2693" s="13"/>
      <c r="B2693" s="224"/>
      <c r="C2693" s="225"/>
      <c r="D2693" s="226" t="s">
        <v>186</v>
      </c>
      <c r="E2693" s="227" t="s">
        <v>19</v>
      </c>
      <c r="F2693" s="228" t="s">
        <v>2620</v>
      </c>
      <c r="G2693" s="225"/>
      <c r="H2693" s="227" t="s">
        <v>19</v>
      </c>
      <c r="I2693" s="229"/>
      <c r="J2693" s="225"/>
      <c r="K2693" s="225"/>
      <c r="L2693" s="230"/>
      <c r="M2693" s="231"/>
      <c r="N2693" s="232"/>
      <c r="O2693" s="232"/>
      <c r="P2693" s="232"/>
      <c r="Q2693" s="232"/>
      <c r="R2693" s="232"/>
      <c r="S2693" s="232"/>
      <c r="T2693" s="233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34" t="s">
        <v>186</v>
      </c>
      <c r="AU2693" s="234" t="s">
        <v>78</v>
      </c>
      <c r="AV2693" s="13" t="s">
        <v>76</v>
      </c>
      <c r="AW2693" s="13" t="s">
        <v>188</v>
      </c>
      <c r="AX2693" s="13" t="s">
        <v>68</v>
      </c>
      <c r="AY2693" s="234" t="s">
        <v>175</v>
      </c>
    </row>
    <row r="2694" s="14" customFormat="1">
      <c r="A2694" s="14"/>
      <c r="B2694" s="235"/>
      <c r="C2694" s="236"/>
      <c r="D2694" s="226" t="s">
        <v>186</v>
      </c>
      <c r="E2694" s="237" t="s">
        <v>19</v>
      </c>
      <c r="F2694" s="238" t="s">
        <v>76</v>
      </c>
      <c r="G2694" s="236"/>
      <c r="H2694" s="239">
        <v>1</v>
      </c>
      <c r="I2694" s="240"/>
      <c r="J2694" s="236"/>
      <c r="K2694" s="236"/>
      <c r="L2694" s="241"/>
      <c r="M2694" s="242"/>
      <c r="N2694" s="243"/>
      <c r="O2694" s="243"/>
      <c r="P2694" s="243"/>
      <c r="Q2694" s="243"/>
      <c r="R2694" s="243"/>
      <c r="S2694" s="243"/>
      <c r="T2694" s="24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45" t="s">
        <v>186</v>
      </c>
      <c r="AU2694" s="245" t="s">
        <v>78</v>
      </c>
      <c r="AV2694" s="14" t="s">
        <v>78</v>
      </c>
      <c r="AW2694" s="14" t="s">
        <v>188</v>
      </c>
      <c r="AX2694" s="14" t="s">
        <v>68</v>
      </c>
      <c r="AY2694" s="245" t="s">
        <v>175</v>
      </c>
    </row>
    <row r="2695" s="15" customFormat="1">
      <c r="A2695" s="15"/>
      <c r="B2695" s="246"/>
      <c r="C2695" s="247"/>
      <c r="D2695" s="226" t="s">
        <v>186</v>
      </c>
      <c r="E2695" s="248" t="s">
        <v>19</v>
      </c>
      <c r="F2695" s="249" t="s">
        <v>191</v>
      </c>
      <c r="G2695" s="247"/>
      <c r="H2695" s="250">
        <v>1</v>
      </c>
      <c r="I2695" s="251"/>
      <c r="J2695" s="247"/>
      <c r="K2695" s="247"/>
      <c r="L2695" s="252"/>
      <c r="M2695" s="253"/>
      <c r="N2695" s="254"/>
      <c r="O2695" s="254"/>
      <c r="P2695" s="254"/>
      <c r="Q2695" s="254"/>
      <c r="R2695" s="254"/>
      <c r="S2695" s="254"/>
      <c r="T2695" s="255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5"/>
      <c r="AE2695" s="15"/>
      <c r="AT2695" s="256" t="s">
        <v>186</v>
      </c>
      <c r="AU2695" s="256" t="s">
        <v>78</v>
      </c>
      <c r="AV2695" s="15" t="s">
        <v>182</v>
      </c>
      <c r="AW2695" s="15" t="s">
        <v>188</v>
      </c>
      <c r="AX2695" s="15" t="s">
        <v>76</v>
      </c>
      <c r="AY2695" s="256" t="s">
        <v>175</v>
      </c>
    </row>
    <row r="2696" s="2" customFormat="1" ht="24.15" customHeight="1">
      <c r="A2696" s="40"/>
      <c r="B2696" s="41"/>
      <c r="C2696" s="206" t="s">
        <v>2621</v>
      </c>
      <c r="D2696" s="206" t="s">
        <v>177</v>
      </c>
      <c r="E2696" s="207" t="s">
        <v>2622</v>
      </c>
      <c r="F2696" s="208" t="s">
        <v>2623</v>
      </c>
      <c r="G2696" s="209" t="s">
        <v>391</v>
      </c>
      <c r="H2696" s="210">
        <v>22</v>
      </c>
      <c r="I2696" s="211"/>
      <c r="J2696" s="212">
        <f>ROUND(I2696*H2696,2)</f>
        <v>0</v>
      </c>
      <c r="K2696" s="208" t="s">
        <v>19</v>
      </c>
      <c r="L2696" s="46"/>
      <c r="M2696" s="213" t="s">
        <v>19</v>
      </c>
      <c r="N2696" s="214" t="s">
        <v>39</v>
      </c>
      <c r="O2696" s="86"/>
      <c r="P2696" s="215">
        <f>O2696*H2696</f>
        <v>0</v>
      </c>
      <c r="Q2696" s="215">
        <v>0</v>
      </c>
      <c r="R2696" s="215">
        <f>Q2696*H2696</f>
        <v>0</v>
      </c>
      <c r="S2696" s="215">
        <v>0</v>
      </c>
      <c r="T2696" s="216">
        <f>S2696*H2696</f>
        <v>0</v>
      </c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R2696" s="217" t="s">
        <v>182</v>
      </c>
      <c r="AT2696" s="217" t="s">
        <v>177</v>
      </c>
      <c r="AU2696" s="217" t="s">
        <v>78</v>
      </c>
      <c r="AY2696" s="19" t="s">
        <v>175</v>
      </c>
      <c r="BE2696" s="218">
        <f>IF(N2696="základní",J2696,0)</f>
        <v>0</v>
      </c>
      <c r="BF2696" s="218">
        <f>IF(N2696="snížená",J2696,0)</f>
        <v>0</v>
      </c>
      <c r="BG2696" s="218">
        <f>IF(N2696="zákl. přenesená",J2696,0)</f>
        <v>0</v>
      </c>
      <c r="BH2696" s="218">
        <f>IF(N2696="sníž. přenesená",J2696,0)</f>
        <v>0</v>
      </c>
      <c r="BI2696" s="218">
        <f>IF(N2696="nulová",J2696,0)</f>
        <v>0</v>
      </c>
      <c r="BJ2696" s="19" t="s">
        <v>76</v>
      </c>
      <c r="BK2696" s="218">
        <f>ROUND(I2696*H2696,2)</f>
        <v>0</v>
      </c>
      <c r="BL2696" s="19" t="s">
        <v>182</v>
      </c>
      <c r="BM2696" s="217" t="s">
        <v>2624</v>
      </c>
    </row>
    <row r="2697" s="13" customFormat="1">
      <c r="A2697" s="13"/>
      <c r="B2697" s="224"/>
      <c r="C2697" s="225"/>
      <c r="D2697" s="226" t="s">
        <v>186</v>
      </c>
      <c r="E2697" s="227" t="s">
        <v>19</v>
      </c>
      <c r="F2697" s="228" t="s">
        <v>2557</v>
      </c>
      <c r="G2697" s="225"/>
      <c r="H2697" s="227" t="s">
        <v>19</v>
      </c>
      <c r="I2697" s="229"/>
      <c r="J2697" s="225"/>
      <c r="K2697" s="225"/>
      <c r="L2697" s="230"/>
      <c r="M2697" s="231"/>
      <c r="N2697" s="232"/>
      <c r="O2697" s="232"/>
      <c r="P2697" s="232"/>
      <c r="Q2697" s="232"/>
      <c r="R2697" s="232"/>
      <c r="S2697" s="232"/>
      <c r="T2697" s="233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34" t="s">
        <v>186</v>
      </c>
      <c r="AU2697" s="234" t="s">
        <v>78</v>
      </c>
      <c r="AV2697" s="13" t="s">
        <v>76</v>
      </c>
      <c r="AW2697" s="13" t="s">
        <v>188</v>
      </c>
      <c r="AX2697" s="13" t="s">
        <v>68</v>
      </c>
      <c r="AY2697" s="234" t="s">
        <v>175</v>
      </c>
    </row>
    <row r="2698" s="13" customFormat="1">
      <c r="A2698" s="13"/>
      <c r="B2698" s="224"/>
      <c r="C2698" s="225"/>
      <c r="D2698" s="226" t="s">
        <v>186</v>
      </c>
      <c r="E2698" s="227" t="s">
        <v>19</v>
      </c>
      <c r="F2698" s="228" t="s">
        <v>189</v>
      </c>
      <c r="G2698" s="225"/>
      <c r="H2698" s="227" t="s">
        <v>19</v>
      </c>
      <c r="I2698" s="229"/>
      <c r="J2698" s="225"/>
      <c r="K2698" s="225"/>
      <c r="L2698" s="230"/>
      <c r="M2698" s="231"/>
      <c r="N2698" s="232"/>
      <c r="O2698" s="232"/>
      <c r="P2698" s="232"/>
      <c r="Q2698" s="232"/>
      <c r="R2698" s="232"/>
      <c r="S2698" s="232"/>
      <c r="T2698" s="23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34" t="s">
        <v>186</v>
      </c>
      <c r="AU2698" s="234" t="s">
        <v>78</v>
      </c>
      <c r="AV2698" s="13" t="s">
        <v>76</v>
      </c>
      <c r="AW2698" s="13" t="s">
        <v>188</v>
      </c>
      <c r="AX2698" s="13" t="s">
        <v>68</v>
      </c>
      <c r="AY2698" s="234" t="s">
        <v>175</v>
      </c>
    </row>
    <row r="2699" s="14" customFormat="1">
      <c r="A2699" s="14"/>
      <c r="B2699" s="235"/>
      <c r="C2699" s="236"/>
      <c r="D2699" s="226" t="s">
        <v>186</v>
      </c>
      <c r="E2699" s="237" t="s">
        <v>19</v>
      </c>
      <c r="F2699" s="238" t="s">
        <v>336</v>
      </c>
      <c r="G2699" s="236"/>
      <c r="H2699" s="239">
        <v>22</v>
      </c>
      <c r="I2699" s="240"/>
      <c r="J2699" s="236"/>
      <c r="K2699" s="236"/>
      <c r="L2699" s="241"/>
      <c r="M2699" s="242"/>
      <c r="N2699" s="243"/>
      <c r="O2699" s="243"/>
      <c r="P2699" s="243"/>
      <c r="Q2699" s="243"/>
      <c r="R2699" s="243"/>
      <c r="S2699" s="243"/>
      <c r="T2699" s="24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45" t="s">
        <v>186</v>
      </c>
      <c r="AU2699" s="245" t="s">
        <v>78</v>
      </c>
      <c r="AV2699" s="14" t="s">
        <v>78</v>
      </c>
      <c r="AW2699" s="14" t="s">
        <v>188</v>
      </c>
      <c r="AX2699" s="14" t="s">
        <v>68</v>
      </c>
      <c r="AY2699" s="245" t="s">
        <v>175</v>
      </c>
    </row>
    <row r="2700" s="15" customFormat="1">
      <c r="A2700" s="15"/>
      <c r="B2700" s="246"/>
      <c r="C2700" s="247"/>
      <c r="D2700" s="226" t="s">
        <v>186</v>
      </c>
      <c r="E2700" s="248" t="s">
        <v>19</v>
      </c>
      <c r="F2700" s="249" t="s">
        <v>191</v>
      </c>
      <c r="G2700" s="247"/>
      <c r="H2700" s="250">
        <v>22</v>
      </c>
      <c r="I2700" s="251"/>
      <c r="J2700" s="247"/>
      <c r="K2700" s="247"/>
      <c r="L2700" s="252"/>
      <c r="M2700" s="253"/>
      <c r="N2700" s="254"/>
      <c r="O2700" s="254"/>
      <c r="P2700" s="254"/>
      <c r="Q2700" s="254"/>
      <c r="R2700" s="254"/>
      <c r="S2700" s="254"/>
      <c r="T2700" s="255"/>
      <c r="U2700" s="15"/>
      <c r="V2700" s="15"/>
      <c r="W2700" s="15"/>
      <c r="X2700" s="15"/>
      <c r="Y2700" s="15"/>
      <c r="Z2700" s="15"/>
      <c r="AA2700" s="15"/>
      <c r="AB2700" s="15"/>
      <c r="AC2700" s="15"/>
      <c r="AD2700" s="15"/>
      <c r="AE2700" s="15"/>
      <c r="AT2700" s="256" t="s">
        <v>186</v>
      </c>
      <c r="AU2700" s="256" t="s">
        <v>78</v>
      </c>
      <c r="AV2700" s="15" t="s">
        <v>182</v>
      </c>
      <c r="AW2700" s="15" t="s">
        <v>188</v>
      </c>
      <c r="AX2700" s="15" t="s">
        <v>76</v>
      </c>
      <c r="AY2700" s="256" t="s">
        <v>175</v>
      </c>
    </row>
    <row r="2701" s="2" customFormat="1" ht="37.8" customHeight="1">
      <c r="A2701" s="40"/>
      <c r="B2701" s="41"/>
      <c r="C2701" s="206" t="s">
        <v>2625</v>
      </c>
      <c r="D2701" s="206" t="s">
        <v>177</v>
      </c>
      <c r="E2701" s="207" t="s">
        <v>2626</v>
      </c>
      <c r="F2701" s="208" t="s">
        <v>2627</v>
      </c>
      <c r="G2701" s="209" t="s">
        <v>468</v>
      </c>
      <c r="H2701" s="210">
        <v>1</v>
      </c>
      <c r="I2701" s="211"/>
      <c r="J2701" s="212">
        <f>ROUND(I2701*H2701,2)</f>
        <v>0</v>
      </c>
      <c r="K2701" s="208" t="s">
        <v>19</v>
      </c>
      <c r="L2701" s="46"/>
      <c r="M2701" s="213" t="s">
        <v>19</v>
      </c>
      <c r="N2701" s="214" t="s">
        <v>39</v>
      </c>
      <c r="O2701" s="86"/>
      <c r="P2701" s="215">
        <f>O2701*H2701</f>
        <v>0</v>
      </c>
      <c r="Q2701" s="215">
        <v>0</v>
      </c>
      <c r="R2701" s="215">
        <f>Q2701*H2701</f>
        <v>0</v>
      </c>
      <c r="S2701" s="215">
        <v>0</v>
      </c>
      <c r="T2701" s="216">
        <f>S2701*H2701</f>
        <v>0</v>
      </c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R2701" s="217" t="s">
        <v>182</v>
      </c>
      <c r="AT2701" s="217" t="s">
        <v>177</v>
      </c>
      <c r="AU2701" s="217" t="s">
        <v>78</v>
      </c>
      <c r="AY2701" s="19" t="s">
        <v>175</v>
      </c>
      <c r="BE2701" s="218">
        <f>IF(N2701="základní",J2701,0)</f>
        <v>0</v>
      </c>
      <c r="BF2701" s="218">
        <f>IF(N2701="snížená",J2701,0)</f>
        <v>0</v>
      </c>
      <c r="BG2701" s="218">
        <f>IF(N2701="zákl. přenesená",J2701,0)</f>
        <v>0</v>
      </c>
      <c r="BH2701" s="218">
        <f>IF(N2701="sníž. přenesená",J2701,0)</f>
        <v>0</v>
      </c>
      <c r="BI2701" s="218">
        <f>IF(N2701="nulová",J2701,0)</f>
        <v>0</v>
      </c>
      <c r="BJ2701" s="19" t="s">
        <v>76</v>
      </c>
      <c r="BK2701" s="218">
        <f>ROUND(I2701*H2701,2)</f>
        <v>0</v>
      </c>
      <c r="BL2701" s="19" t="s">
        <v>182</v>
      </c>
      <c r="BM2701" s="217" t="s">
        <v>2628</v>
      </c>
    </row>
    <row r="2702" s="13" customFormat="1">
      <c r="A2702" s="13"/>
      <c r="B2702" s="224"/>
      <c r="C2702" s="225"/>
      <c r="D2702" s="226" t="s">
        <v>186</v>
      </c>
      <c r="E2702" s="227" t="s">
        <v>19</v>
      </c>
      <c r="F2702" s="228" t="s">
        <v>2629</v>
      </c>
      <c r="G2702" s="225"/>
      <c r="H2702" s="227" t="s">
        <v>19</v>
      </c>
      <c r="I2702" s="229"/>
      <c r="J2702" s="225"/>
      <c r="K2702" s="225"/>
      <c r="L2702" s="230"/>
      <c r="M2702" s="231"/>
      <c r="N2702" s="232"/>
      <c r="O2702" s="232"/>
      <c r="P2702" s="232"/>
      <c r="Q2702" s="232"/>
      <c r="R2702" s="232"/>
      <c r="S2702" s="232"/>
      <c r="T2702" s="233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34" t="s">
        <v>186</v>
      </c>
      <c r="AU2702" s="234" t="s">
        <v>78</v>
      </c>
      <c r="AV2702" s="13" t="s">
        <v>76</v>
      </c>
      <c r="AW2702" s="13" t="s">
        <v>188</v>
      </c>
      <c r="AX2702" s="13" t="s">
        <v>68</v>
      </c>
      <c r="AY2702" s="234" t="s">
        <v>175</v>
      </c>
    </row>
    <row r="2703" s="13" customFormat="1">
      <c r="A2703" s="13"/>
      <c r="B2703" s="224"/>
      <c r="C2703" s="225"/>
      <c r="D2703" s="226" t="s">
        <v>186</v>
      </c>
      <c r="E2703" s="227" t="s">
        <v>19</v>
      </c>
      <c r="F2703" s="228" t="s">
        <v>189</v>
      </c>
      <c r="G2703" s="225"/>
      <c r="H2703" s="227" t="s">
        <v>19</v>
      </c>
      <c r="I2703" s="229"/>
      <c r="J2703" s="225"/>
      <c r="K2703" s="225"/>
      <c r="L2703" s="230"/>
      <c r="M2703" s="231"/>
      <c r="N2703" s="232"/>
      <c r="O2703" s="232"/>
      <c r="P2703" s="232"/>
      <c r="Q2703" s="232"/>
      <c r="R2703" s="232"/>
      <c r="S2703" s="232"/>
      <c r="T2703" s="23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34" t="s">
        <v>186</v>
      </c>
      <c r="AU2703" s="234" t="s">
        <v>78</v>
      </c>
      <c r="AV2703" s="13" t="s">
        <v>76</v>
      </c>
      <c r="AW2703" s="13" t="s">
        <v>188</v>
      </c>
      <c r="AX2703" s="13" t="s">
        <v>68</v>
      </c>
      <c r="AY2703" s="234" t="s">
        <v>175</v>
      </c>
    </row>
    <row r="2704" s="14" customFormat="1">
      <c r="A2704" s="14"/>
      <c r="B2704" s="235"/>
      <c r="C2704" s="236"/>
      <c r="D2704" s="226" t="s">
        <v>186</v>
      </c>
      <c r="E2704" s="237" t="s">
        <v>19</v>
      </c>
      <c r="F2704" s="238" t="s">
        <v>2630</v>
      </c>
      <c r="G2704" s="236"/>
      <c r="H2704" s="239">
        <v>1</v>
      </c>
      <c r="I2704" s="240"/>
      <c r="J2704" s="236"/>
      <c r="K2704" s="236"/>
      <c r="L2704" s="241"/>
      <c r="M2704" s="242"/>
      <c r="N2704" s="243"/>
      <c r="O2704" s="243"/>
      <c r="P2704" s="243"/>
      <c r="Q2704" s="243"/>
      <c r="R2704" s="243"/>
      <c r="S2704" s="243"/>
      <c r="T2704" s="24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45" t="s">
        <v>186</v>
      </c>
      <c r="AU2704" s="245" t="s">
        <v>78</v>
      </c>
      <c r="AV2704" s="14" t="s">
        <v>78</v>
      </c>
      <c r="AW2704" s="14" t="s">
        <v>188</v>
      </c>
      <c r="AX2704" s="14" t="s">
        <v>68</v>
      </c>
      <c r="AY2704" s="245" t="s">
        <v>175</v>
      </c>
    </row>
    <row r="2705" s="15" customFormat="1">
      <c r="A2705" s="15"/>
      <c r="B2705" s="246"/>
      <c r="C2705" s="247"/>
      <c r="D2705" s="226" t="s">
        <v>186</v>
      </c>
      <c r="E2705" s="248" t="s">
        <v>19</v>
      </c>
      <c r="F2705" s="249" t="s">
        <v>191</v>
      </c>
      <c r="G2705" s="247"/>
      <c r="H2705" s="250">
        <v>1</v>
      </c>
      <c r="I2705" s="251"/>
      <c r="J2705" s="247"/>
      <c r="K2705" s="247"/>
      <c r="L2705" s="252"/>
      <c r="M2705" s="253"/>
      <c r="N2705" s="254"/>
      <c r="O2705" s="254"/>
      <c r="P2705" s="254"/>
      <c r="Q2705" s="254"/>
      <c r="R2705" s="254"/>
      <c r="S2705" s="254"/>
      <c r="T2705" s="255"/>
      <c r="U2705" s="15"/>
      <c r="V2705" s="15"/>
      <c r="W2705" s="15"/>
      <c r="X2705" s="15"/>
      <c r="Y2705" s="15"/>
      <c r="Z2705" s="15"/>
      <c r="AA2705" s="15"/>
      <c r="AB2705" s="15"/>
      <c r="AC2705" s="15"/>
      <c r="AD2705" s="15"/>
      <c r="AE2705" s="15"/>
      <c r="AT2705" s="256" t="s">
        <v>186</v>
      </c>
      <c r="AU2705" s="256" t="s">
        <v>78</v>
      </c>
      <c r="AV2705" s="15" t="s">
        <v>182</v>
      </c>
      <c r="AW2705" s="15" t="s">
        <v>188</v>
      </c>
      <c r="AX2705" s="15" t="s">
        <v>76</v>
      </c>
      <c r="AY2705" s="256" t="s">
        <v>175</v>
      </c>
    </row>
    <row r="2706" s="2" customFormat="1" ht="44.25" customHeight="1">
      <c r="A2706" s="40"/>
      <c r="B2706" s="41"/>
      <c r="C2706" s="206" t="s">
        <v>2631</v>
      </c>
      <c r="D2706" s="206" t="s">
        <v>177</v>
      </c>
      <c r="E2706" s="207" t="s">
        <v>2632</v>
      </c>
      <c r="F2706" s="208" t="s">
        <v>2633</v>
      </c>
      <c r="G2706" s="209" t="s">
        <v>468</v>
      </c>
      <c r="H2706" s="210">
        <v>1</v>
      </c>
      <c r="I2706" s="211"/>
      <c r="J2706" s="212">
        <f>ROUND(I2706*H2706,2)</f>
        <v>0</v>
      </c>
      <c r="K2706" s="208" t="s">
        <v>19</v>
      </c>
      <c r="L2706" s="46"/>
      <c r="M2706" s="213" t="s">
        <v>19</v>
      </c>
      <c r="N2706" s="214" t="s">
        <v>39</v>
      </c>
      <c r="O2706" s="86"/>
      <c r="P2706" s="215">
        <f>O2706*H2706</f>
        <v>0</v>
      </c>
      <c r="Q2706" s="215">
        <v>0</v>
      </c>
      <c r="R2706" s="215">
        <f>Q2706*H2706</f>
        <v>0</v>
      </c>
      <c r="S2706" s="215">
        <v>0</v>
      </c>
      <c r="T2706" s="216">
        <f>S2706*H2706</f>
        <v>0</v>
      </c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R2706" s="217" t="s">
        <v>182</v>
      </c>
      <c r="AT2706" s="217" t="s">
        <v>177</v>
      </c>
      <c r="AU2706" s="217" t="s">
        <v>78</v>
      </c>
      <c r="AY2706" s="19" t="s">
        <v>175</v>
      </c>
      <c r="BE2706" s="218">
        <f>IF(N2706="základní",J2706,0)</f>
        <v>0</v>
      </c>
      <c r="BF2706" s="218">
        <f>IF(N2706="snížená",J2706,0)</f>
        <v>0</v>
      </c>
      <c r="BG2706" s="218">
        <f>IF(N2706="zákl. přenesená",J2706,0)</f>
        <v>0</v>
      </c>
      <c r="BH2706" s="218">
        <f>IF(N2706="sníž. přenesená",J2706,0)</f>
        <v>0</v>
      </c>
      <c r="BI2706" s="218">
        <f>IF(N2706="nulová",J2706,0)</f>
        <v>0</v>
      </c>
      <c r="BJ2706" s="19" t="s">
        <v>76</v>
      </c>
      <c r="BK2706" s="218">
        <f>ROUND(I2706*H2706,2)</f>
        <v>0</v>
      </c>
      <c r="BL2706" s="19" t="s">
        <v>182</v>
      </c>
      <c r="BM2706" s="217" t="s">
        <v>2634</v>
      </c>
    </row>
    <row r="2707" s="13" customFormat="1">
      <c r="A2707" s="13"/>
      <c r="B2707" s="224"/>
      <c r="C2707" s="225"/>
      <c r="D2707" s="226" t="s">
        <v>186</v>
      </c>
      <c r="E2707" s="227" t="s">
        <v>19</v>
      </c>
      <c r="F2707" s="228" t="s">
        <v>2629</v>
      </c>
      <c r="G2707" s="225"/>
      <c r="H2707" s="227" t="s">
        <v>19</v>
      </c>
      <c r="I2707" s="229"/>
      <c r="J2707" s="225"/>
      <c r="K2707" s="225"/>
      <c r="L2707" s="230"/>
      <c r="M2707" s="231"/>
      <c r="N2707" s="232"/>
      <c r="O2707" s="232"/>
      <c r="P2707" s="232"/>
      <c r="Q2707" s="232"/>
      <c r="R2707" s="232"/>
      <c r="S2707" s="232"/>
      <c r="T2707" s="23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34" t="s">
        <v>186</v>
      </c>
      <c r="AU2707" s="234" t="s">
        <v>78</v>
      </c>
      <c r="AV2707" s="13" t="s">
        <v>76</v>
      </c>
      <c r="AW2707" s="13" t="s">
        <v>188</v>
      </c>
      <c r="AX2707" s="13" t="s">
        <v>68</v>
      </c>
      <c r="AY2707" s="234" t="s">
        <v>175</v>
      </c>
    </row>
    <row r="2708" s="13" customFormat="1">
      <c r="A2708" s="13"/>
      <c r="B2708" s="224"/>
      <c r="C2708" s="225"/>
      <c r="D2708" s="226" t="s">
        <v>186</v>
      </c>
      <c r="E2708" s="227" t="s">
        <v>19</v>
      </c>
      <c r="F2708" s="228" t="s">
        <v>189</v>
      </c>
      <c r="G2708" s="225"/>
      <c r="H2708" s="227" t="s">
        <v>19</v>
      </c>
      <c r="I2708" s="229"/>
      <c r="J2708" s="225"/>
      <c r="K2708" s="225"/>
      <c r="L2708" s="230"/>
      <c r="M2708" s="231"/>
      <c r="N2708" s="232"/>
      <c r="O2708" s="232"/>
      <c r="P2708" s="232"/>
      <c r="Q2708" s="232"/>
      <c r="R2708" s="232"/>
      <c r="S2708" s="232"/>
      <c r="T2708" s="23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34" t="s">
        <v>186</v>
      </c>
      <c r="AU2708" s="234" t="s">
        <v>78</v>
      </c>
      <c r="AV2708" s="13" t="s">
        <v>76</v>
      </c>
      <c r="AW2708" s="13" t="s">
        <v>188</v>
      </c>
      <c r="AX2708" s="13" t="s">
        <v>68</v>
      </c>
      <c r="AY2708" s="234" t="s">
        <v>175</v>
      </c>
    </row>
    <row r="2709" s="14" customFormat="1">
      <c r="A2709" s="14"/>
      <c r="B2709" s="235"/>
      <c r="C2709" s="236"/>
      <c r="D2709" s="226" t="s">
        <v>186</v>
      </c>
      <c r="E2709" s="237" t="s">
        <v>19</v>
      </c>
      <c r="F2709" s="238" t="s">
        <v>2635</v>
      </c>
      <c r="G2709" s="236"/>
      <c r="H2709" s="239">
        <v>1</v>
      </c>
      <c r="I2709" s="240"/>
      <c r="J2709" s="236"/>
      <c r="K2709" s="236"/>
      <c r="L2709" s="241"/>
      <c r="M2709" s="242"/>
      <c r="N2709" s="243"/>
      <c r="O2709" s="243"/>
      <c r="P2709" s="243"/>
      <c r="Q2709" s="243"/>
      <c r="R2709" s="243"/>
      <c r="S2709" s="243"/>
      <c r="T2709" s="24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45" t="s">
        <v>186</v>
      </c>
      <c r="AU2709" s="245" t="s">
        <v>78</v>
      </c>
      <c r="AV2709" s="14" t="s">
        <v>78</v>
      </c>
      <c r="AW2709" s="14" t="s">
        <v>188</v>
      </c>
      <c r="AX2709" s="14" t="s">
        <v>68</v>
      </c>
      <c r="AY2709" s="245" t="s">
        <v>175</v>
      </c>
    </row>
    <row r="2710" s="15" customFormat="1">
      <c r="A2710" s="15"/>
      <c r="B2710" s="246"/>
      <c r="C2710" s="247"/>
      <c r="D2710" s="226" t="s">
        <v>186</v>
      </c>
      <c r="E2710" s="248" t="s">
        <v>19</v>
      </c>
      <c r="F2710" s="249" t="s">
        <v>191</v>
      </c>
      <c r="G2710" s="247"/>
      <c r="H2710" s="250">
        <v>1</v>
      </c>
      <c r="I2710" s="251"/>
      <c r="J2710" s="247"/>
      <c r="K2710" s="247"/>
      <c r="L2710" s="252"/>
      <c r="M2710" s="253"/>
      <c r="N2710" s="254"/>
      <c r="O2710" s="254"/>
      <c r="P2710" s="254"/>
      <c r="Q2710" s="254"/>
      <c r="R2710" s="254"/>
      <c r="S2710" s="254"/>
      <c r="T2710" s="255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5"/>
      <c r="AE2710" s="15"/>
      <c r="AT2710" s="256" t="s">
        <v>186</v>
      </c>
      <c r="AU2710" s="256" t="s">
        <v>78</v>
      </c>
      <c r="AV2710" s="15" t="s">
        <v>182</v>
      </c>
      <c r="AW2710" s="15" t="s">
        <v>188</v>
      </c>
      <c r="AX2710" s="15" t="s">
        <v>76</v>
      </c>
      <c r="AY2710" s="256" t="s">
        <v>175</v>
      </c>
    </row>
    <row r="2711" s="12" customFormat="1" ht="22.8" customHeight="1">
      <c r="A2711" s="12"/>
      <c r="B2711" s="190"/>
      <c r="C2711" s="191"/>
      <c r="D2711" s="192" t="s">
        <v>67</v>
      </c>
      <c r="E2711" s="204" t="s">
        <v>2636</v>
      </c>
      <c r="F2711" s="204" t="s">
        <v>2637</v>
      </c>
      <c r="G2711" s="191"/>
      <c r="H2711" s="191"/>
      <c r="I2711" s="194"/>
      <c r="J2711" s="205">
        <f>BK2711</f>
        <v>0</v>
      </c>
      <c r="K2711" s="191"/>
      <c r="L2711" s="196"/>
      <c r="M2711" s="197"/>
      <c r="N2711" s="198"/>
      <c r="O2711" s="198"/>
      <c r="P2711" s="199">
        <f>SUM(P2712:P2741)</f>
        <v>0</v>
      </c>
      <c r="Q2711" s="198"/>
      <c r="R2711" s="199">
        <f>SUM(R2712:R2741)</f>
        <v>0</v>
      </c>
      <c r="S2711" s="198"/>
      <c r="T2711" s="200">
        <f>SUM(T2712:T2741)</f>
        <v>0</v>
      </c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R2711" s="201" t="s">
        <v>76</v>
      </c>
      <c r="AT2711" s="202" t="s">
        <v>67</v>
      </c>
      <c r="AU2711" s="202" t="s">
        <v>76</v>
      </c>
      <c r="AY2711" s="201" t="s">
        <v>175</v>
      </c>
      <c r="BK2711" s="203">
        <f>SUM(BK2712:BK2741)</f>
        <v>0</v>
      </c>
    </row>
    <row r="2712" s="2" customFormat="1" ht="24.15" customHeight="1">
      <c r="A2712" s="40"/>
      <c r="B2712" s="41"/>
      <c r="C2712" s="206" t="s">
        <v>2638</v>
      </c>
      <c r="D2712" s="206" t="s">
        <v>177</v>
      </c>
      <c r="E2712" s="207" t="s">
        <v>2639</v>
      </c>
      <c r="F2712" s="208" t="s">
        <v>2640</v>
      </c>
      <c r="G2712" s="209" t="s">
        <v>265</v>
      </c>
      <c r="H2712" s="210">
        <v>0.27800000000000002</v>
      </c>
      <c r="I2712" s="211"/>
      <c r="J2712" s="212">
        <f>ROUND(I2712*H2712,2)</f>
        <v>0</v>
      </c>
      <c r="K2712" s="208" t="s">
        <v>181</v>
      </c>
      <c r="L2712" s="46"/>
      <c r="M2712" s="213" t="s">
        <v>19</v>
      </c>
      <c r="N2712" s="214" t="s">
        <v>39</v>
      </c>
      <c r="O2712" s="86"/>
      <c r="P2712" s="215">
        <f>O2712*H2712</f>
        <v>0</v>
      </c>
      <c r="Q2712" s="215">
        <v>0</v>
      </c>
      <c r="R2712" s="215">
        <f>Q2712*H2712</f>
        <v>0</v>
      </c>
      <c r="S2712" s="215">
        <v>0</v>
      </c>
      <c r="T2712" s="216">
        <f>S2712*H2712</f>
        <v>0</v>
      </c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R2712" s="217" t="s">
        <v>182</v>
      </c>
      <c r="AT2712" s="217" t="s">
        <v>177</v>
      </c>
      <c r="AU2712" s="217" t="s">
        <v>78</v>
      </c>
      <c r="AY2712" s="19" t="s">
        <v>175</v>
      </c>
      <c r="BE2712" s="218">
        <f>IF(N2712="základní",J2712,0)</f>
        <v>0</v>
      </c>
      <c r="BF2712" s="218">
        <f>IF(N2712="snížená",J2712,0)</f>
        <v>0</v>
      </c>
      <c r="BG2712" s="218">
        <f>IF(N2712="zákl. přenesená",J2712,0)</f>
        <v>0</v>
      </c>
      <c r="BH2712" s="218">
        <f>IF(N2712="sníž. přenesená",J2712,0)</f>
        <v>0</v>
      </c>
      <c r="BI2712" s="218">
        <f>IF(N2712="nulová",J2712,0)</f>
        <v>0</v>
      </c>
      <c r="BJ2712" s="19" t="s">
        <v>76</v>
      </c>
      <c r="BK2712" s="218">
        <f>ROUND(I2712*H2712,2)</f>
        <v>0</v>
      </c>
      <c r="BL2712" s="19" t="s">
        <v>182</v>
      </c>
      <c r="BM2712" s="217" t="s">
        <v>2641</v>
      </c>
    </row>
    <row r="2713" s="2" customFormat="1">
      <c r="A2713" s="40"/>
      <c r="B2713" s="41"/>
      <c r="C2713" s="42"/>
      <c r="D2713" s="219" t="s">
        <v>184</v>
      </c>
      <c r="E2713" s="42"/>
      <c r="F2713" s="220" t="s">
        <v>2642</v>
      </c>
      <c r="G2713" s="42"/>
      <c r="H2713" s="42"/>
      <c r="I2713" s="221"/>
      <c r="J2713" s="42"/>
      <c r="K2713" s="42"/>
      <c r="L2713" s="46"/>
      <c r="M2713" s="222"/>
      <c r="N2713" s="223"/>
      <c r="O2713" s="86"/>
      <c r="P2713" s="86"/>
      <c r="Q2713" s="86"/>
      <c r="R2713" s="86"/>
      <c r="S2713" s="86"/>
      <c r="T2713" s="87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T2713" s="19" t="s">
        <v>184</v>
      </c>
      <c r="AU2713" s="19" t="s">
        <v>78</v>
      </c>
    </row>
    <row r="2714" s="2" customFormat="1" ht="21.75" customHeight="1">
      <c r="A2714" s="40"/>
      <c r="B2714" s="41"/>
      <c r="C2714" s="257" t="s">
        <v>2643</v>
      </c>
      <c r="D2714" s="257" t="s">
        <v>303</v>
      </c>
      <c r="E2714" s="258" t="s">
        <v>2644</v>
      </c>
      <c r="F2714" s="259" t="s">
        <v>2645</v>
      </c>
      <c r="G2714" s="260" t="s">
        <v>265</v>
      </c>
      <c r="H2714" s="261">
        <v>0.017999999999999999</v>
      </c>
      <c r="I2714" s="262"/>
      <c r="J2714" s="263">
        <f>ROUND(I2714*H2714,2)</f>
        <v>0</v>
      </c>
      <c r="K2714" s="259" t="s">
        <v>181</v>
      </c>
      <c r="L2714" s="264"/>
      <c r="M2714" s="265" t="s">
        <v>19</v>
      </c>
      <c r="N2714" s="266" t="s">
        <v>39</v>
      </c>
      <c r="O2714" s="86"/>
      <c r="P2714" s="215">
        <f>O2714*H2714</f>
        <v>0</v>
      </c>
      <c r="Q2714" s="215">
        <v>0</v>
      </c>
      <c r="R2714" s="215">
        <f>Q2714*H2714</f>
        <v>0</v>
      </c>
      <c r="S2714" s="215">
        <v>0</v>
      </c>
      <c r="T2714" s="216">
        <f>S2714*H2714</f>
        <v>0</v>
      </c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R2714" s="217" t="s">
        <v>244</v>
      </c>
      <c r="AT2714" s="217" t="s">
        <v>303</v>
      </c>
      <c r="AU2714" s="217" t="s">
        <v>78</v>
      </c>
      <c r="AY2714" s="19" t="s">
        <v>175</v>
      </c>
      <c r="BE2714" s="218">
        <f>IF(N2714="základní",J2714,0)</f>
        <v>0</v>
      </c>
      <c r="BF2714" s="218">
        <f>IF(N2714="snížená",J2714,0)</f>
        <v>0</v>
      </c>
      <c r="BG2714" s="218">
        <f>IF(N2714="zákl. přenesená",J2714,0)</f>
        <v>0</v>
      </c>
      <c r="BH2714" s="218">
        <f>IF(N2714="sníž. přenesená",J2714,0)</f>
        <v>0</v>
      </c>
      <c r="BI2714" s="218">
        <f>IF(N2714="nulová",J2714,0)</f>
        <v>0</v>
      </c>
      <c r="BJ2714" s="19" t="s">
        <v>76</v>
      </c>
      <c r="BK2714" s="218">
        <f>ROUND(I2714*H2714,2)</f>
        <v>0</v>
      </c>
      <c r="BL2714" s="19" t="s">
        <v>182</v>
      </c>
      <c r="BM2714" s="217" t="s">
        <v>2646</v>
      </c>
    </row>
    <row r="2715" s="13" customFormat="1">
      <c r="A2715" s="13"/>
      <c r="B2715" s="224"/>
      <c r="C2715" s="225"/>
      <c r="D2715" s="226" t="s">
        <v>186</v>
      </c>
      <c r="E2715" s="227" t="s">
        <v>19</v>
      </c>
      <c r="F2715" s="228" t="s">
        <v>187</v>
      </c>
      <c r="G2715" s="225"/>
      <c r="H2715" s="227" t="s">
        <v>19</v>
      </c>
      <c r="I2715" s="229"/>
      <c r="J2715" s="225"/>
      <c r="K2715" s="225"/>
      <c r="L2715" s="230"/>
      <c r="M2715" s="231"/>
      <c r="N2715" s="232"/>
      <c r="O2715" s="232"/>
      <c r="P2715" s="232"/>
      <c r="Q2715" s="232"/>
      <c r="R2715" s="232"/>
      <c r="S2715" s="232"/>
      <c r="T2715" s="23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34" t="s">
        <v>186</v>
      </c>
      <c r="AU2715" s="234" t="s">
        <v>78</v>
      </c>
      <c r="AV2715" s="13" t="s">
        <v>76</v>
      </c>
      <c r="AW2715" s="13" t="s">
        <v>188</v>
      </c>
      <c r="AX2715" s="13" t="s">
        <v>68</v>
      </c>
      <c r="AY2715" s="234" t="s">
        <v>175</v>
      </c>
    </row>
    <row r="2716" s="13" customFormat="1">
      <c r="A2716" s="13"/>
      <c r="B2716" s="224"/>
      <c r="C2716" s="225"/>
      <c r="D2716" s="226" t="s">
        <v>186</v>
      </c>
      <c r="E2716" s="227" t="s">
        <v>19</v>
      </c>
      <c r="F2716" s="228" t="s">
        <v>189</v>
      </c>
      <c r="G2716" s="225"/>
      <c r="H2716" s="227" t="s">
        <v>19</v>
      </c>
      <c r="I2716" s="229"/>
      <c r="J2716" s="225"/>
      <c r="K2716" s="225"/>
      <c r="L2716" s="230"/>
      <c r="M2716" s="231"/>
      <c r="N2716" s="232"/>
      <c r="O2716" s="232"/>
      <c r="P2716" s="232"/>
      <c r="Q2716" s="232"/>
      <c r="R2716" s="232"/>
      <c r="S2716" s="232"/>
      <c r="T2716" s="233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34" t="s">
        <v>186</v>
      </c>
      <c r="AU2716" s="234" t="s">
        <v>78</v>
      </c>
      <c r="AV2716" s="13" t="s">
        <v>76</v>
      </c>
      <c r="AW2716" s="13" t="s">
        <v>188</v>
      </c>
      <c r="AX2716" s="13" t="s">
        <v>68</v>
      </c>
      <c r="AY2716" s="234" t="s">
        <v>175</v>
      </c>
    </row>
    <row r="2717" s="13" customFormat="1">
      <c r="A2717" s="13"/>
      <c r="B2717" s="224"/>
      <c r="C2717" s="225"/>
      <c r="D2717" s="226" t="s">
        <v>186</v>
      </c>
      <c r="E2717" s="227" t="s">
        <v>19</v>
      </c>
      <c r="F2717" s="228" t="s">
        <v>2647</v>
      </c>
      <c r="G2717" s="225"/>
      <c r="H2717" s="227" t="s">
        <v>19</v>
      </c>
      <c r="I2717" s="229"/>
      <c r="J2717" s="225"/>
      <c r="K2717" s="225"/>
      <c r="L2717" s="230"/>
      <c r="M2717" s="231"/>
      <c r="N2717" s="232"/>
      <c r="O2717" s="232"/>
      <c r="P2717" s="232"/>
      <c r="Q2717" s="232"/>
      <c r="R2717" s="232"/>
      <c r="S2717" s="232"/>
      <c r="T2717" s="23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34" t="s">
        <v>186</v>
      </c>
      <c r="AU2717" s="234" t="s">
        <v>78</v>
      </c>
      <c r="AV2717" s="13" t="s">
        <v>76</v>
      </c>
      <c r="AW2717" s="13" t="s">
        <v>188</v>
      </c>
      <c r="AX2717" s="13" t="s">
        <v>68</v>
      </c>
      <c r="AY2717" s="234" t="s">
        <v>175</v>
      </c>
    </row>
    <row r="2718" s="14" customFormat="1">
      <c r="A2718" s="14"/>
      <c r="B2718" s="235"/>
      <c r="C2718" s="236"/>
      <c r="D2718" s="226" t="s">
        <v>186</v>
      </c>
      <c r="E2718" s="237" t="s">
        <v>19</v>
      </c>
      <c r="F2718" s="238" t="s">
        <v>2648</v>
      </c>
      <c r="G2718" s="236"/>
      <c r="H2718" s="239">
        <v>0.017917200000000005</v>
      </c>
      <c r="I2718" s="240"/>
      <c r="J2718" s="236"/>
      <c r="K2718" s="236"/>
      <c r="L2718" s="241"/>
      <c r="M2718" s="242"/>
      <c r="N2718" s="243"/>
      <c r="O2718" s="243"/>
      <c r="P2718" s="243"/>
      <c r="Q2718" s="243"/>
      <c r="R2718" s="243"/>
      <c r="S2718" s="243"/>
      <c r="T2718" s="24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45" t="s">
        <v>186</v>
      </c>
      <c r="AU2718" s="245" t="s">
        <v>78</v>
      </c>
      <c r="AV2718" s="14" t="s">
        <v>78</v>
      </c>
      <c r="AW2718" s="14" t="s">
        <v>188</v>
      </c>
      <c r="AX2718" s="14" t="s">
        <v>68</v>
      </c>
      <c r="AY2718" s="245" t="s">
        <v>175</v>
      </c>
    </row>
    <row r="2719" s="15" customFormat="1">
      <c r="A2719" s="15"/>
      <c r="B2719" s="246"/>
      <c r="C2719" s="247"/>
      <c r="D2719" s="226" t="s">
        <v>186</v>
      </c>
      <c r="E2719" s="248" t="s">
        <v>19</v>
      </c>
      <c r="F2719" s="249" t="s">
        <v>191</v>
      </c>
      <c r="G2719" s="247"/>
      <c r="H2719" s="250">
        <v>0.017917200000000005</v>
      </c>
      <c r="I2719" s="251"/>
      <c r="J2719" s="247"/>
      <c r="K2719" s="247"/>
      <c r="L2719" s="252"/>
      <c r="M2719" s="253"/>
      <c r="N2719" s="254"/>
      <c r="O2719" s="254"/>
      <c r="P2719" s="254"/>
      <c r="Q2719" s="254"/>
      <c r="R2719" s="254"/>
      <c r="S2719" s="254"/>
      <c r="T2719" s="255"/>
      <c r="U2719" s="15"/>
      <c r="V2719" s="15"/>
      <c r="W2719" s="15"/>
      <c r="X2719" s="15"/>
      <c r="Y2719" s="15"/>
      <c r="Z2719" s="15"/>
      <c r="AA2719" s="15"/>
      <c r="AB2719" s="15"/>
      <c r="AC2719" s="15"/>
      <c r="AD2719" s="15"/>
      <c r="AE2719" s="15"/>
      <c r="AT2719" s="256" t="s">
        <v>186</v>
      </c>
      <c r="AU2719" s="256" t="s">
        <v>78</v>
      </c>
      <c r="AV2719" s="15" t="s">
        <v>182</v>
      </c>
      <c r="AW2719" s="15" t="s">
        <v>188</v>
      </c>
      <c r="AX2719" s="15" t="s">
        <v>76</v>
      </c>
      <c r="AY2719" s="256" t="s">
        <v>175</v>
      </c>
    </row>
    <row r="2720" s="2" customFormat="1" ht="24.15" customHeight="1">
      <c r="A2720" s="40"/>
      <c r="B2720" s="41"/>
      <c r="C2720" s="257" t="s">
        <v>2649</v>
      </c>
      <c r="D2720" s="257" t="s">
        <v>303</v>
      </c>
      <c r="E2720" s="258" t="s">
        <v>2650</v>
      </c>
      <c r="F2720" s="259" t="s">
        <v>2651</v>
      </c>
      <c r="G2720" s="260" t="s">
        <v>265</v>
      </c>
      <c r="H2720" s="261">
        <v>0.26000000000000001</v>
      </c>
      <c r="I2720" s="262"/>
      <c r="J2720" s="263">
        <f>ROUND(I2720*H2720,2)</f>
        <v>0</v>
      </c>
      <c r="K2720" s="259" t="s">
        <v>19</v>
      </c>
      <c r="L2720" s="264"/>
      <c r="M2720" s="265" t="s">
        <v>19</v>
      </c>
      <c r="N2720" s="266" t="s">
        <v>39</v>
      </c>
      <c r="O2720" s="86"/>
      <c r="P2720" s="215">
        <f>O2720*H2720</f>
        <v>0</v>
      </c>
      <c r="Q2720" s="215">
        <v>0</v>
      </c>
      <c r="R2720" s="215">
        <f>Q2720*H2720</f>
        <v>0</v>
      </c>
      <c r="S2720" s="215">
        <v>0</v>
      </c>
      <c r="T2720" s="216">
        <f>S2720*H2720</f>
        <v>0</v>
      </c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R2720" s="217" t="s">
        <v>244</v>
      </c>
      <c r="AT2720" s="217" t="s">
        <v>303</v>
      </c>
      <c r="AU2720" s="217" t="s">
        <v>78</v>
      </c>
      <c r="AY2720" s="19" t="s">
        <v>175</v>
      </c>
      <c r="BE2720" s="218">
        <f>IF(N2720="základní",J2720,0)</f>
        <v>0</v>
      </c>
      <c r="BF2720" s="218">
        <f>IF(N2720="snížená",J2720,0)</f>
        <v>0</v>
      </c>
      <c r="BG2720" s="218">
        <f>IF(N2720="zákl. přenesená",J2720,0)</f>
        <v>0</v>
      </c>
      <c r="BH2720" s="218">
        <f>IF(N2720="sníž. přenesená",J2720,0)</f>
        <v>0</v>
      </c>
      <c r="BI2720" s="218">
        <f>IF(N2720="nulová",J2720,0)</f>
        <v>0</v>
      </c>
      <c r="BJ2720" s="19" t="s">
        <v>76</v>
      </c>
      <c r="BK2720" s="218">
        <f>ROUND(I2720*H2720,2)</f>
        <v>0</v>
      </c>
      <c r="BL2720" s="19" t="s">
        <v>182</v>
      </c>
      <c r="BM2720" s="217" t="s">
        <v>2652</v>
      </c>
    </row>
    <row r="2721" s="13" customFormat="1">
      <c r="A2721" s="13"/>
      <c r="B2721" s="224"/>
      <c r="C2721" s="225"/>
      <c r="D2721" s="226" t="s">
        <v>186</v>
      </c>
      <c r="E2721" s="227" t="s">
        <v>19</v>
      </c>
      <c r="F2721" s="228" t="s">
        <v>187</v>
      </c>
      <c r="G2721" s="225"/>
      <c r="H2721" s="227" t="s">
        <v>19</v>
      </c>
      <c r="I2721" s="229"/>
      <c r="J2721" s="225"/>
      <c r="K2721" s="225"/>
      <c r="L2721" s="230"/>
      <c r="M2721" s="231"/>
      <c r="N2721" s="232"/>
      <c r="O2721" s="232"/>
      <c r="P2721" s="232"/>
      <c r="Q2721" s="232"/>
      <c r="R2721" s="232"/>
      <c r="S2721" s="232"/>
      <c r="T2721" s="23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34" t="s">
        <v>186</v>
      </c>
      <c r="AU2721" s="234" t="s">
        <v>78</v>
      </c>
      <c r="AV2721" s="13" t="s">
        <v>76</v>
      </c>
      <c r="AW2721" s="13" t="s">
        <v>188</v>
      </c>
      <c r="AX2721" s="13" t="s">
        <v>68</v>
      </c>
      <c r="AY2721" s="234" t="s">
        <v>175</v>
      </c>
    </row>
    <row r="2722" s="13" customFormat="1">
      <c r="A2722" s="13"/>
      <c r="B2722" s="224"/>
      <c r="C2722" s="225"/>
      <c r="D2722" s="226" t="s">
        <v>186</v>
      </c>
      <c r="E2722" s="227" t="s">
        <v>19</v>
      </c>
      <c r="F2722" s="228" t="s">
        <v>189</v>
      </c>
      <c r="G2722" s="225"/>
      <c r="H2722" s="227" t="s">
        <v>19</v>
      </c>
      <c r="I2722" s="229"/>
      <c r="J2722" s="225"/>
      <c r="K2722" s="225"/>
      <c r="L2722" s="230"/>
      <c r="M2722" s="231"/>
      <c r="N2722" s="232"/>
      <c r="O2722" s="232"/>
      <c r="P2722" s="232"/>
      <c r="Q2722" s="232"/>
      <c r="R2722" s="232"/>
      <c r="S2722" s="232"/>
      <c r="T2722" s="233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34" t="s">
        <v>186</v>
      </c>
      <c r="AU2722" s="234" t="s">
        <v>78</v>
      </c>
      <c r="AV2722" s="13" t="s">
        <v>76</v>
      </c>
      <c r="AW2722" s="13" t="s">
        <v>188</v>
      </c>
      <c r="AX2722" s="13" t="s">
        <v>68</v>
      </c>
      <c r="AY2722" s="234" t="s">
        <v>175</v>
      </c>
    </row>
    <row r="2723" s="13" customFormat="1">
      <c r="A2723" s="13"/>
      <c r="B2723" s="224"/>
      <c r="C2723" s="225"/>
      <c r="D2723" s="226" t="s">
        <v>186</v>
      </c>
      <c r="E2723" s="227" t="s">
        <v>19</v>
      </c>
      <c r="F2723" s="228" t="s">
        <v>2647</v>
      </c>
      <c r="G2723" s="225"/>
      <c r="H2723" s="227" t="s">
        <v>19</v>
      </c>
      <c r="I2723" s="229"/>
      <c r="J2723" s="225"/>
      <c r="K2723" s="225"/>
      <c r="L2723" s="230"/>
      <c r="M2723" s="231"/>
      <c r="N2723" s="232"/>
      <c r="O2723" s="232"/>
      <c r="P2723" s="232"/>
      <c r="Q2723" s="232"/>
      <c r="R2723" s="232"/>
      <c r="S2723" s="232"/>
      <c r="T2723" s="23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34" t="s">
        <v>186</v>
      </c>
      <c r="AU2723" s="234" t="s">
        <v>78</v>
      </c>
      <c r="AV2723" s="13" t="s">
        <v>76</v>
      </c>
      <c r="AW2723" s="13" t="s">
        <v>188</v>
      </c>
      <c r="AX2723" s="13" t="s">
        <v>68</v>
      </c>
      <c r="AY2723" s="234" t="s">
        <v>175</v>
      </c>
    </row>
    <row r="2724" s="14" customFormat="1">
      <c r="A2724" s="14"/>
      <c r="B2724" s="235"/>
      <c r="C2724" s="236"/>
      <c r="D2724" s="226" t="s">
        <v>186</v>
      </c>
      <c r="E2724" s="237" t="s">
        <v>19</v>
      </c>
      <c r="F2724" s="238" t="s">
        <v>2653</v>
      </c>
      <c r="G2724" s="236"/>
      <c r="H2724" s="239">
        <v>0.26000000000000001</v>
      </c>
      <c r="I2724" s="240"/>
      <c r="J2724" s="236"/>
      <c r="K2724" s="236"/>
      <c r="L2724" s="241"/>
      <c r="M2724" s="242"/>
      <c r="N2724" s="243"/>
      <c r="O2724" s="243"/>
      <c r="P2724" s="243"/>
      <c r="Q2724" s="243"/>
      <c r="R2724" s="243"/>
      <c r="S2724" s="243"/>
      <c r="T2724" s="24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45" t="s">
        <v>186</v>
      </c>
      <c r="AU2724" s="245" t="s">
        <v>78</v>
      </c>
      <c r="AV2724" s="14" t="s">
        <v>78</v>
      </c>
      <c r="AW2724" s="14" t="s">
        <v>188</v>
      </c>
      <c r="AX2724" s="14" t="s">
        <v>68</v>
      </c>
      <c r="AY2724" s="245" t="s">
        <v>175</v>
      </c>
    </row>
    <row r="2725" s="15" customFormat="1">
      <c r="A2725" s="15"/>
      <c r="B2725" s="246"/>
      <c r="C2725" s="247"/>
      <c r="D2725" s="226" t="s">
        <v>186</v>
      </c>
      <c r="E2725" s="248" t="s">
        <v>19</v>
      </c>
      <c r="F2725" s="249" t="s">
        <v>191</v>
      </c>
      <c r="G2725" s="247"/>
      <c r="H2725" s="250">
        <v>0.26000000000000001</v>
      </c>
      <c r="I2725" s="251"/>
      <c r="J2725" s="247"/>
      <c r="K2725" s="247"/>
      <c r="L2725" s="252"/>
      <c r="M2725" s="253"/>
      <c r="N2725" s="254"/>
      <c r="O2725" s="254"/>
      <c r="P2725" s="254"/>
      <c r="Q2725" s="254"/>
      <c r="R2725" s="254"/>
      <c r="S2725" s="254"/>
      <c r="T2725" s="255"/>
      <c r="U2725" s="15"/>
      <c r="V2725" s="15"/>
      <c r="W2725" s="15"/>
      <c r="X2725" s="15"/>
      <c r="Y2725" s="15"/>
      <c r="Z2725" s="15"/>
      <c r="AA2725" s="15"/>
      <c r="AB2725" s="15"/>
      <c r="AC2725" s="15"/>
      <c r="AD2725" s="15"/>
      <c r="AE2725" s="15"/>
      <c r="AT2725" s="256" t="s">
        <v>186</v>
      </c>
      <c r="AU2725" s="256" t="s">
        <v>78</v>
      </c>
      <c r="AV2725" s="15" t="s">
        <v>182</v>
      </c>
      <c r="AW2725" s="15" t="s">
        <v>188</v>
      </c>
      <c r="AX2725" s="15" t="s">
        <v>76</v>
      </c>
      <c r="AY2725" s="256" t="s">
        <v>175</v>
      </c>
    </row>
    <row r="2726" s="2" customFormat="1" ht="33" customHeight="1">
      <c r="A2726" s="40"/>
      <c r="B2726" s="41"/>
      <c r="C2726" s="206" t="s">
        <v>2654</v>
      </c>
      <c r="D2726" s="206" t="s">
        <v>177</v>
      </c>
      <c r="E2726" s="207" t="s">
        <v>2655</v>
      </c>
      <c r="F2726" s="208" t="s">
        <v>2656</v>
      </c>
      <c r="G2726" s="209" t="s">
        <v>265</v>
      </c>
      <c r="H2726" s="210">
        <v>0.64800000000000002</v>
      </c>
      <c r="I2726" s="211"/>
      <c r="J2726" s="212">
        <f>ROUND(I2726*H2726,2)</f>
        <v>0</v>
      </c>
      <c r="K2726" s="208" t="s">
        <v>181</v>
      </c>
      <c r="L2726" s="46"/>
      <c r="M2726" s="213" t="s">
        <v>19</v>
      </c>
      <c r="N2726" s="214" t="s">
        <v>39</v>
      </c>
      <c r="O2726" s="86"/>
      <c r="P2726" s="215">
        <f>O2726*H2726</f>
        <v>0</v>
      </c>
      <c r="Q2726" s="215">
        <v>0</v>
      </c>
      <c r="R2726" s="215">
        <f>Q2726*H2726</f>
        <v>0</v>
      </c>
      <c r="S2726" s="215">
        <v>0</v>
      </c>
      <c r="T2726" s="216">
        <f>S2726*H2726</f>
        <v>0</v>
      </c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R2726" s="217" t="s">
        <v>182</v>
      </c>
      <c r="AT2726" s="217" t="s">
        <v>177</v>
      </c>
      <c r="AU2726" s="217" t="s">
        <v>78</v>
      </c>
      <c r="AY2726" s="19" t="s">
        <v>175</v>
      </c>
      <c r="BE2726" s="218">
        <f>IF(N2726="základní",J2726,0)</f>
        <v>0</v>
      </c>
      <c r="BF2726" s="218">
        <f>IF(N2726="snížená",J2726,0)</f>
        <v>0</v>
      </c>
      <c r="BG2726" s="218">
        <f>IF(N2726="zákl. přenesená",J2726,0)</f>
        <v>0</v>
      </c>
      <c r="BH2726" s="218">
        <f>IF(N2726="sníž. přenesená",J2726,0)</f>
        <v>0</v>
      </c>
      <c r="BI2726" s="218">
        <f>IF(N2726="nulová",J2726,0)</f>
        <v>0</v>
      </c>
      <c r="BJ2726" s="19" t="s">
        <v>76</v>
      </c>
      <c r="BK2726" s="218">
        <f>ROUND(I2726*H2726,2)</f>
        <v>0</v>
      </c>
      <c r="BL2726" s="19" t="s">
        <v>182</v>
      </c>
      <c r="BM2726" s="217" t="s">
        <v>2657</v>
      </c>
    </row>
    <row r="2727" s="2" customFormat="1">
      <c r="A2727" s="40"/>
      <c r="B2727" s="41"/>
      <c r="C2727" s="42"/>
      <c r="D2727" s="219" t="s">
        <v>184</v>
      </c>
      <c r="E2727" s="42"/>
      <c r="F2727" s="220" t="s">
        <v>2658</v>
      </c>
      <c r="G2727" s="42"/>
      <c r="H2727" s="42"/>
      <c r="I2727" s="221"/>
      <c r="J2727" s="42"/>
      <c r="K2727" s="42"/>
      <c r="L2727" s="46"/>
      <c r="M2727" s="222"/>
      <c r="N2727" s="223"/>
      <c r="O2727" s="86"/>
      <c r="P2727" s="86"/>
      <c r="Q2727" s="86"/>
      <c r="R2727" s="86"/>
      <c r="S2727" s="86"/>
      <c r="T2727" s="87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T2727" s="19" t="s">
        <v>184</v>
      </c>
      <c r="AU2727" s="19" t="s">
        <v>78</v>
      </c>
    </row>
    <row r="2728" s="2" customFormat="1" ht="37.8" customHeight="1">
      <c r="A2728" s="40"/>
      <c r="B2728" s="41"/>
      <c r="C2728" s="257" t="s">
        <v>2659</v>
      </c>
      <c r="D2728" s="257" t="s">
        <v>303</v>
      </c>
      <c r="E2728" s="258" t="s">
        <v>2660</v>
      </c>
      <c r="F2728" s="259" t="s">
        <v>2661</v>
      </c>
      <c r="G2728" s="260" t="s">
        <v>265</v>
      </c>
      <c r="H2728" s="261">
        <v>0.64800000000000002</v>
      </c>
      <c r="I2728" s="262"/>
      <c r="J2728" s="263">
        <f>ROUND(I2728*H2728,2)</f>
        <v>0</v>
      </c>
      <c r="K2728" s="259" t="s">
        <v>19</v>
      </c>
      <c r="L2728" s="264"/>
      <c r="M2728" s="265" t="s">
        <v>19</v>
      </c>
      <c r="N2728" s="266" t="s">
        <v>39</v>
      </c>
      <c r="O2728" s="86"/>
      <c r="P2728" s="215">
        <f>O2728*H2728</f>
        <v>0</v>
      </c>
      <c r="Q2728" s="215">
        <v>0</v>
      </c>
      <c r="R2728" s="215">
        <f>Q2728*H2728</f>
        <v>0</v>
      </c>
      <c r="S2728" s="215">
        <v>0</v>
      </c>
      <c r="T2728" s="216">
        <f>S2728*H2728</f>
        <v>0</v>
      </c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R2728" s="217" t="s">
        <v>244</v>
      </c>
      <c r="AT2728" s="217" t="s">
        <v>303</v>
      </c>
      <c r="AU2728" s="217" t="s">
        <v>78</v>
      </c>
      <c r="AY2728" s="19" t="s">
        <v>175</v>
      </c>
      <c r="BE2728" s="218">
        <f>IF(N2728="základní",J2728,0)</f>
        <v>0</v>
      </c>
      <c r="BF2728" s="218">
        <f>IF(N2728="snížená",J2728,0)</f>
        <v>0</v>
      </c>
      <c r="BG2728" s="218">
        <f>IF(N2728="zákl. přenesená",J2728,0)</f>
        <v>0</v>
      </c>
      <c r="BH2728" s="218">
        <f>IF(N2728="sníž. přenesená",J2728,0)</f>
        <v>0</v>
      </c>
      <c r="BI2728" s="218">
        <f>IF(N2728="nulová",J2728,0)</f>
        <v>0</v>
      </c>
      <c r="BJ2728" s="19" t="s">
        <v>76</v>
      </c>
      <c r="BK2728" s="218">
        <f>ROUND(I2728*H2728,2)</f>
        <v>0</v>
      </c>
      <c r="BL2728" s="19" t="s">
        <v>182</v>
      </c>
      <c r="BM2728" s="217" t="s">
        <v>2662</v>
      </c>
    </row>
    <row r="2729" s="13" customFormat="1">
      <c r="A2729" s="13"/>
      <c r="B2729" s="224"/>
      <c r="C2729" s="225"/>
      <c r="D2729" s="226" t="s">
        <v>186</v>
      </c>
      <c r="E2729" s="227" t="s">
        <v>19</v>
      </c>
      <c r="F2729" s="228" t="s">
        <v>187</v>
      </c>
      <c r="G2729" s="225"/>
      <c r="H2729" s="227" t="s">
        <v>19</v>
      </c>
      <c r="I2729" s="229"/>
      <c r="J2729" s="225"/>
      <c r="K2729" s="225"/>
      <c r="L2729" s="230"/>
      <c r="M2729" s="231"/>
      <c r="N2729" s="232"/>
      <c r="O2729" s="232"/>
      <c r="P2729" s="232"/>
      <c r="Q2729" s="232"/>
      <c r="R2729" s="232"/>
      <c r="S2729" s="232"/>
      <c r="T2729" s="233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34" t="s">
        <v>186</v>
      </c>
      <c r="AU2729" s="234" t="s">
        <v>78</v>
      </c>
      <c r="AV2729" s="13" t="s">
        <v>76</v>
      </c>
      <c r="AW2729" s="13" t="s">
        <v>188</v>
      </c>
      <c r="AX2729" s="13" t="s">
        <v>68</v>
      </c>
      <c r="AY2729" s="234" t="s">
        <v>175</v>
      </c>
    </row>
    <row r="2730" s="13" customFormat="1">
      <c r="A2730" s="13"/>
      <c r="B2730" s="224"/>
      <c r="C2730" s="225"/>
      <c r="D2730" s="226" t="s">
        <v>186</v>
      </c>
      <c r="E2730" s="227" t="s">
        <v>19</v>
      </c>
      <c r="F2730" s="228" t="s">
        <v>189</v>
      </c>
      <c r="G2730" s="225"/>
      <c r="H2730" s="227" t="s">
        <v>19</v>
      </c>
      <c r="I2730" s="229"/>
      <c r="J2730" s="225"/>
      <c r="K2730" s="225"/>
      <c r="L2730" s="230"/>
      <c r="M2730" s="231"/>
      <c r="N2730" s="232"/>
      <c r="O2730" s="232"/>
      <c r="P2730" s="232"/>
      <c r="Q2730" s="232"/>
      <c r="R2730" s="232"/>
      <c r="S2730" s="232"/>
      <c r="T2730" s="233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34" t="s">
        <v>186</v>
      </c>
      <c r="AU2730" s="234" t="s">
        <v>78</v>
      </c>
      <c r="AV2730" s="13" t="s">
        <v>76</v>
      </c>
      <c r="AW2730" s="13" t="s">
        <v>188</v>
      </c>
      <c r="AX2730" s="13" t="s">
        <v>68</v>
      </c>
      <c r="AY2730" s="234" t="s">
        <v>175</v>
      </c>
    </row>
    <row r="2731" s="13" customFormat="1">
      <c r="A2731" s="13"/>
      <c r="B2731" s="224"/>
      <c r="C2731" s="225"/>
      <c r="D2731" s="226" t="s">
        <v>186</v>
      </c>
      <c r="E2731" s="227" t="s">
        <v>19</v>
      </c>
      <c r="F2731" s="228" t="s">
        <v>2647</v>
      </c>
      <c r="G2731" s="225"/>
      <c r="H2731" s="227" t="s">
        <v>19</v>
      </c>
      <c r="I2731" s="229"/>
      <c r="J2731" s="225"/>
      <c r="K2731" s="225"/>
      <c r="L2731" s="230"/>
      <c r="M2731" s="231"/>
      <c r="N2731" s="232"/>
      <c r="O2731" s="232"/>
      <c r="P2731" s="232"/>
      <c r="Q2731" s="232"/>
      <c r="R2731" s="232"/>
      <c r="S2731" s="232"/>
      <c r="T2731" s="23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34" t="s">
        <v>186</v>
      </c>
      <c r="AU2731" s="234" t="s">
        <v>78</v>
      </c>
      <c r="AV2731" s="13" t="s">
        <v>76</v>
      </c>
      <c r="AW2731" s="13" t="s">
        <v>188</v>
      </c>
      <c r="AX2731" s="13" t="s">
        <v>68</v>
      </c>
      <c r="AY2731" s="234" t="s">
        <v>175</v>
      </c>
    </row>
    <row r="2732" s="14" customFormat="1">
      <c r="A2732" s="14"/>
      <c r="B2732" s="235"/>
      <c r="C2732" s="236"/>
      <c r="D2732" s="226" t="s">
        <v>186</v>
      </c>
      <c r="E2732" s="237" t="s">
        <v>19</v>
      </c>
      <c r="F2732" s="238" t="s">
        <v>2663</v>
      </c>
      <c r="G2732" s="236"/>
      <c r="H2732" s="239">
        <v>0.64800000000000002</v>
      </c>
      <c r="I2732" s="240"/>
      <c r="J2732" s="236"/>
      <c r="K2732" s="236"/>
      <c r="L2732" s="241"/>
      <c r="M2732" s="242"/>
      <c r="N2732" s="243"/>
      <c r="O2732" s="243"/>
      <c r="P2732" s="243"/>
      <c r="Q2732" s="243"/>
      <c r="R2732" s="243"/>
      <c r="S2732" s="243"/>
      <c r="T2732" s="24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T2732" s="245" t="s">
        <v>186</v>
      </c>
      <c r="AU2732" s="245" t="s">
        <v>78</v>
      </c>
      <c r="AV2732" s="14" t="s">
        <v>78</v>
      </c>
      <c r="AW2732" s="14" t="s">
        <v>188</v>
      </c>
      <c r="AX2732" s="14" t="s">
        <v>68</v>
      </c>
      <c r="AY2732" s="245" t="s">
        <v>175</v>
      </c>
    </row>
    <row r="2733" s="15" customFormat="1">
      <c r="A2733" s="15"/>
      <c r="B2733" s="246"/>
      <c r="C2733" s="247"/>
      <c r="D2733" s="226" t="s">
        <v>186</v>
      </c>
      <c r="E2733" s="248" t="s">
        <v>19</v>
      </c>
      <c r="F2733" s="249" t="s">
        <v>191</v>
      </c>
      <c r="G2733" s="247"/>
      <c r="H2733" s="250">
        <v>0.64800000000000002</v>
      </c>
      <c r="I2733" s="251"/>
      <c r="J2733" s="247"/>
      <c r="K2733" s="247"/>
      <c r="L2733" s="252"/>
      <c r="M2733" s="253"/>
      <c r="N2733" s="254"/>
      <c r="O2733" s="254"/>
      <c r="P2733" s="254"/>
      <c r="Q2733" s="254"/>
      <c r="R2733" s="254"/>
      <c r="S2733" s="254"/>
      <c r="T2733" s="255"/>
      <c r="U2733" s="15"/>
      <c r="V2733" s="15"/>
      <c r="W2733" s="15"/>
      <c r="X2733" s="15"/>
      <c r="Y2733" s="15"/>
      <c r="Z2733" s="15"/>
      <c r="AA2733" s="15"/>
      <c r="AB2733" s="15"/>
      <c r="AC2733" s="15"/>
      <c r="AD2733" s="15"/>
      <c r="AE2733" s="15"/>
      <c r="AT2733" s="256" t="s">
        <v>186</v>
      </c>
      <c r="AU2733" s="256" t="s">
        <v>78</v>
      </c>
      <c r="AV2733" s="15" t="s">
        <v>182</v>
      </c>
      <c r="AW2733" s="15" t="s">
        <v>188</v>
      </c>
      <c r="AX2733" s="15" t="s">
        <v>76</v>
      </c>
      <c r="AY2733" s="256" t="s">
        <v>175</v>
      </c>
    </row>
    <row r="2734" s="2" customFormat="1" ht="33" customHeight="1">
      <c r="A2734" s="40"/>
      <c r="B2734" s="41"/>
      <c r="C2734" s="206" t="s">
        <v>2664</v>
      </c>
      <c r="D2734" s="206" t="s">
        <v>177</v>
      </c>
      <c r="E2734" s="207" t="s">
        <v>2665</v>
      </c>
      <c r="F2734" s="208" t="s">
        <v>2666</v>
      </c>
      <c r="G2734" s="209" t="s">
        <v>265</v>
      </c>
      <c r="H2734" s="210">
        <v>1.512</v>
      </c>
      <c r="I2734" s="211"/>
      <c r="J2734" s="212">
        <f>ROUND(I2734*H2734,2)</f>
        <v>0</v>
      </c>
      <c r="K2734" s="208" t="s">
        <v>181</v>
      </c>
      <c r="L2734" s="46"/>
      <c r="M2734" s="213" t="s">
        <v>19</v>
      </c>
      <c r="N2734" s="214" t="s">
        <v>39</v>
      </c>
      <c r="O2734" s="86"/>
      <c r="P2734" s="215">
        <f>O2734*H2734</f>
        <v>0</v>
      </c>
      <c r="Q2734" s="215">
        <v>0</v>
      </c>
      <c r="R2734" s="215">
        <f>Q2734*H2734</f>
        <v>0</v>
      </c>
      <c r="S2734" s="215">
        <v>0</v>
      </c>
      <c r="T2734" s="216">
        <f>S2734*H2734</f>
        <v>0</v>
      </c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R2734" s="217" t="s">
        <v>182</v>
      </c>
      <c r="AT2734" s="217" t="s">
        <v>177</v>
      </c>
      <c r="AU2734" s="217" t="s">
        <v>78</v>
      </c>
      <c r="AY2734" s="19" t="s">
        <v>175</v>
      </c>
      <c r="BE2734" s="218">
        <f>IF(N2734="základní",J2734,0)</f>
        <v>0</v>
      </c>
      <c r="BF2734" s="218">
        <f>IF(N2734="snížená",J2734,0)</f>
        <v>0</v>
      </c>
      <c r="BG2734" s="218">
        <f>IF(N2734="zákl. přenesená",J2734,0)</f>
        <v>0</v>
      </c>
      <c r="BH2734" s="218">
        <f>IF(N2734="sníž. přenesená",J2734,0)</f>
        <v>0</v>
      </c>
      <c r="BI2734" s="218">
        <f>IF(N2734="nulová",J2734,0)</f>
        <v>0</v>
      </c>
      <c r="BJ2734" s="19" t="s">
        <v>76</v>
      </c>
      <c r="BK2734" s="218">
        <f>ROUND(I2734*H2734,2)</f>
        <v>0</v>
      </c>
      <c r="BL2734" s="19" t="s">
        <v>182</v>
      </c>
      <c r="BM2734" s="217" t="s">
        <v>2667</v>
      </c>
    </row>
    <row r="2735" s="2" customFormat="1">
      <c r="A2735" s="40"/>
      <c r="B2735" s="41"/>
      <c r="C2735" s="42"/>
      <c r="D2735" s="219" t="s">
        <v>184</v>
      </c>
      <c r="E2735" s="42"/>
      <c r="F2735" s="220" t="s">
        <v>2668</v>
      </c>
      <c r="G2735" s="42"/>
      <c r="H2735" s="42"/>
      <c r="I2735" s="221"/>
      <c r="J2735" s="42"/>
      <c r="K2735" s="42"/>
      <c r="L2735" s="46"/>
      <c r="M2735" s="222"/>
      <c r="N2735" s="223"/>
      <c r="O2735" s="86"/>
      <c r="P2735" s="86"/>
      <c r="Q2735" s="86"/>
      <c r="R2735" s="86"/>
      <c r="S2735" s="86"/>
      <c r="T2735" s="87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T2735" s="19" t="s">
        <v>184</v>
      </c>
      <c r="AU2735" s="19" t="s">
        <v>78</v>
      </c>
    </row>
    <row r="2736" s="2" customFormat="1" ht="24.15" customHeight="1">
      <c r="A2736" s="40"/>
      <c r="B2736" s="41"/>
      <c r="C2736" s="257" t="s">
        <v>2669</v>
      </c>
      <c r="D2736" s="257" t="s">
        <v>303</v>
      </c>
      <c r="E2736" s="258" t="s">
        <v>2670</v>
      </c>
      <c r="F2736" s="259" t="s">
        <v>2671</v>
      </c>
      <c r="G2736" s="260" t="s">
        <v>265</v>
      </c>
      <c r="H2736" s="261">
        <v>1.512</v>
      </c>
      <c r="I2736" s="262"/>
      <c r="J2736" s="263">
        <f>ROUND(I2736*H2736,2)</f>
        <v>0</v>
      </c>
      <c r="K2736" s="259" t="s">
        <v>19</v>
      </c>
      <c r="L2736" s="264"/>
      <c r="M2736" s="265" t="s">
        <v>19</v>
      </c>
      <c r="N2736" s="266" t="s">
        <v>39</v>
      </c>
      <c r="O2736" s="86"/>
      <c r="P2736" s="215">
        <f>O2736*H2736</f>
        <v>0</v>
      </c>
      <c r="Q2736" s="215">
        <v>0</v>
      </c>
      <c r="R2736" s="215">
        <f>Q2736*H2736</f>
        <v>0</v>
      </c>
      <c r="S2736" s="215">
        <v>0</v>
      </c>
      <c r="T2736" s="216">
        <f>S2736*H2736</f>
        <v>0</v>
      </c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R2736" s="217" t="s">
        <v>244</v>
      </c>
      <c r="AT2736" s="217" t="s">
        <v>303</v>
      </c>
      <c r="AU2736" s="217" t="s">
        <v>78</v>
      </c>
      <c r="AY2736" s="19" t="s">
        <v>175</v>
      </c>
      <c r="BE2736" s="218">
        <f>IF(N2736="základní",J2736,0)</f>
        <v>0</v>
      </c>
      <c r="BF2736" s="218">
        <f>IF(N2736="snížená",J2736,0)</f>
        <v>0</v>
      </c>
      <c r="BG2736" s="218">
        <f>IF(N2736="zákl. přenesená",J2736,0)</f>
        <v>0</v>
      </c>
      <c r="BH2736" s="218">
        <f>IF(N2736="sníž. přenesená",J2736,0)</f>
        <v>0</v>
      </c>
      <c r="BI2736" s="218">
        <f>IF(N2736="nulová",J2736,0)</f>
        <v>0</v>
      </c>
      <c r="BJ2736" s="19" t="s">
        <v>76</v>
      </c>
      <c r="BK2736" s="218">
        <f>ROUND(I2736*H2736,2)</f>
        <v>0</v>
      </c>
      <c r="BL2736" s="19" t="s">
        <v>182</v>
      </c>
      <c r="BM2736" s="217" t="s">
        <v>2672</v>
      </c>
    </row>
    <row r="2737" s="13" customFormat="1">
      <c r="A2737" s="13"/>
      <c r="B2737" s="224"/>
      <c r="C2737" s="225"/>
      <c r="D2737" s="226" t="s">
        <v>186</v>
      </c>
      <c r="E2737" s="227" t="s">
        <v>19</v>
      </c>
      <c r="F2737" s="228" t="s">
        <v>187</v>
      </c>
      <c r="G2737" s="225"/>
      <c r="H2737" s="227" t="s">
        <v>19</v>
      </c>
      <c r="I2737" s="229"/>
      <c r="J2737" s="225"/>
      <c r="K2737" s="225"/>
      <c r="L2737" s="230"/>
      <c r="M2737" s="231"/>
      <c r="N2737" s="232"/>
      <c r="O2737" s="232"/>
      <c r="P2737" s="232"/>
      <c r="Q2737" s="232"/>
      <c r="R2737" s="232"/>
      <c r="S2737" s="232"/>
      <c r="T2737" s="23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34" t="s">
        <v>186</v>
      </c>
      <c r="AU2737" s="234" t="s">
        <v>78</v>
      </c>
      <c r="AV2737" s="13" t="s">
        <v>76</v>
      </c>
      <c r="AW2737" s="13" t="s">
        <v>188</v>
      </c>
      <c r="AX2737" s="13" t="s">
        <v>68</v>
      </c>
      <c r="AY2737" s="234" t="s">
        <v>175</v>
      </c>
    </row>
    <row r="2738" s="13" customFormat="1">
      <c r="A2738" s="13"/>
      <c r="B2738" s="224"/>
      <c r="C2738" s="225"/>
      <c r="D2738" s="226" t="s">
        <v>186</v>
      </c>
      <c r="E2738" s="227" t="s">
        <v>19</v>
      </c>
      <c r="F2738" s="228" t="s">
        <v>189</v>
      </c>
      <c r="G2738" s="225"/>
      <c r="H2738" s="227" t="s">
        <v>19</v>
      </c>
      <c r="I2738" s="229"/>
      <c r="J2738" s="225"/>
      <c r="K2738" s="225"/>
      <c r="L2738" s="230"/>
      <c r="M2738" s="231"/>
      <c r="N2738" s="232"/>
      <c r="O2738" s="232"/>
      <c r="P2738" s="232"/>
      <c r="Q2738" s="232"/>
      <c r="R2738" s="232"/>
      <c r="S2738" s="232"/>
      <c r="T2738" s="233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34" t="s">
        <v>186</v>
      </c>
      <c r="AU2738" s="234" t="s">
        <v>78</v>
      </c>
      <c r="AV2738" s="13" t="s">
        <v>76</v>
      </c>
      <c r="AW2738" s="13" t="s">
        <v>188</v>
      </c>
      <c r="AX2738" s="13" t="s">
        <v>68</v>
      </c>
      <c r="AY2738" s="234" t="s">
        <v>175</v>
      </c>
    </row>
    <row r="2739" s="13" customFormat="1">
      <c r="A2739" s="13"/>
      <c r="B2739" s="224"/>
      <c r="C2739" s="225"/>
      <c r="D2739" s="226" t="s">
        <v>186</v>
      </c>
      <c r="E2739" s="227" t="s">
        <v>19</v>
      </c>
      <c r="F2739" s="228" t="s">
        <v>2647</v>
      </c>
      <c r="G2739" s="225"/>
      <c r="H2739" s="227" t="s">
        <v>19</v>
      </c>
      <c r="I2739" s="229"/>
      <c r="J2739" s="225"/>
      <c r="K2739" s="225"/>
      <c r="L2739" s="230"/>
      <c r="M2739" s="231"/>
      <c r="N2739" s="232"/>
      <c r="O2739" s="232"/>
      <c r="P2739" s="232"/>
      <c r="Q2739" s="232"/>
      <c r="R2739" s="232"/>
      <c r="S2739" s="232"/>
      <c r="T2739" s="233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34" t="s">
        <v>186</v>
      </c>
      <c r="AU2739" s="234" t="s">
        <v>78</v>
      </c>
      <c r="AV2739" s="13" t="s">
        <v>76</v>
      </c>
      <c r="AW2739" s="13" t="s">
        <v>188</v>
      </c>
      <c r="AX2739" s="13" t="s">
        <v>68</v>
      </c>
      <c r="AY2739" s="234" t="s">
        <v>175</v>
      </c>
    </row>
    <row r="2740" s="14" customFormat="1">
      <c r="A2740" s="14"/>
      <c r="B2740" s="235"/>
      <c r="C2740" s="236"/>
      <c r="D2740" s="226" t="s">
        <v>186</v>
      </c>
      <c r="E2740" s="237" t="s">
        <v>19</v>
      </c>
      <c r="F2740" s="238" t="s">
        <v>2673</v>
      </c>
      <c r="G2740" s="236"/>
      <c r="H2740" s="239">
        <v>1.512</v>
      </c>
      <c r="I2740" s="240"/>
      <c r="J2740" s="236"/>
      <c r="K2740" s="236"/>
      <c r="L2740" s="241"/>
      <c r="M2740" s="242"/>
      <c r="N2740" s="243"/>
      <c r="O2740" s="243"/>
      <c r="P2740" s="243"/>
      <c r="Q2740" s="243"/>
      <c r="R2740" s="243"/>
      <c r="S2740" s="243"/>
      <c r="T2740" s="24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45" t="s">
        <v>186</v>
      </c>
      <c r="AU2740" s="245" t="s">
        <v>78</v>
      </c>
      <c r="AV2740" s="14" t="s">
        <v>78</v>
      </c>
      <c r="AW2740" s="14" t="s">
        <v>188</v>
      </c>
      <c r="AX2740" s="14" t="s">
        <v>68</v>
      </c>
      <c r="AY2740" s="245" t="s">
        <v>175</v>
      </c>
    </row>
    <row r="2741" s="15" customFormat="1">
      <c r="A2741" s="15"/>
      <c r="B2741" s="246"/>
      <c r="C2741" s="247"/>
      <c r="D2741" s="226" t="s">
        <v>186</v>
      </c>
      <c r="E2741" s="248" t="s">
        <v>19</v>
      </c>
      <c r="F2741" s="249" t="s">
        <v>191</v>
      </c>
      <c r="G2741" s="247"/>
      <c r="H2741" s="250">
        <v>1.512</v>
      </c>
      <c r="I2741" s="251"/>
      <c r="J2741" s="247"/>
      <c r="K2741" s="247"/>
      <c r="L2741" s="252"/>
      <c r="M2741" s="253"/>
      <c r="N2741" s="254"/>
      <c r="O2741" s="254"/>
      <c r="P2741" s="254"/>
      <c r="Q2741" s="254"/>
      <c r="R2741" s="254"/>
      <c r="S2741" s="254"/>
      <c r="T2741" s="255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T2741" s="256" t="s">
        <v>186</v>
      </c>
      <c r="AU2741" s="256" t="s">
        <v>78</v>
      </c>
      <c r="AV2741" s="15" t="s">
        <v>182</v>
      </c>
      <c r="AW2741" s="15" t="s">
        <v>188</v>
      </c>
      <c r="AX2741" s="15" t="s">
        <v>76</v>
      </c>
      <c r="AY2741" s="256" t="s">
        <v>175</v>
      </c>
    </row>
    <row r="2742" s="12" customFormat="1" ht="22.8" customHeight="1">
      <c r="A2742" s="12"/>
      <c r="B2742" s="190"/>
      <c r="C2742" s="191"/>
      <c r="D2742" s="192" t="s">
        <v>67</v>
      </c>
      <c r="E2742" s="204" t="s">
        <v>2674</v>
      </c>
      <c r="F2742" s="204" t="s">
        <v>2675</v>
      </c>
      <c r="G2742" s="191"/>
      <c r="H2742" s="191"/>
      <c r="I2742" s="194"/>
      <c r="J2742" s="205">
        <f>BK2742</f>
        <v>0</v>
      </c>
      <c r="K2742" s="191"/>
      <c r="L2742" s="196"/>
      <c r="M2742" s="197"/>
      <c r="N2742" s="198"/>
      <c r="O2742" s="198"/>
      <c r="P2742" s="199">
        <f>SUM(P2743:P2874)</f>
        <v>0</v>
      </c>
      <c r="Q2742" s="198"/>
      <c r="R2742" s="199">
        <f>SUM(R2743:R2874)</f>
        <v>0</v>
      </c>
      <c r="S2742" s="198"/>
      <c r="T2742" s="200">
        <f>SUM(T2743:T2874)</f>
        <v>0</v>
      </c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R2742" s="201" t="s">
        <v>78</v>
      </c>
      <c r="AT2742" s="202" t="s">
        <v>67</v>
      </c>
      <c r="AU2742" s="202" t="s">
        <v>76</v>
      </c>
      <c r="AY2742" s="201" t="s">
        <v>175</v>
      </c>
      <c r="BK2742" s="203">
        <f>SUM(BK2743:BK2874)</f>
        <v>0</v>
      </c>
    </row>
    <row r="2743" s="2" customFormat="1" ht="37.8" customHeight="1">
      <c r="A2743" s="40"/>
      <c r="B2743" s="41"/>
      <c r="C2743" s="206" t="s">
        <v>2676</v>
      </c>
      <c r="D2743" s="206" t="s">
        <v>177</v>
      </c>
      <c r="E2743" s="207" t="s">
        <v>2677</v>
      </c>
      <c r="F2743" s="208" t="s">
        <v>2678</v>
      </c>
      <c r="G2743" s="209" t="s">
        <v>402</v>
      </c>
      <c r="H2743" s="210">
        <v>18.122</v>
      </c>
      <c r="I2743" s="211"/>
      <c r="J2743" s="212">
        <f>ROUND(I2743*H2743,2)</f>
        <v>0</v>
      </c>
      <c r="K2743" s="208" t="s">
        <v>181</v>
      </c>
      <c r="L2743" s="46"/>
      <c r="M2743" s="213" t="s">
        <v>19</v>
      </c>
      <c r="N2743" s="214" t="s">
        <v>39</v>
      </c>
      <c r="O2743" s="86"/>
      <c r="P2743" s="215">
        <f>O2743*H2743</f>
        <v>0</v>
      </c>
      <c r="Q2743" s="215">
        <v>0</v>
      </c>
      <c r="R2743" s="215">
        <f>Q2743*H2743</f>
        <v>0</v>
      </c>
      <c r="S2743" s="215">
        <v>0</v>
      </c>
      <c r="T2743" s="216">
        <f>S2743*H2743</f>
        <v>0</v>
      </c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R2743" s="217" t="s">
        <v>297</v>
      </c>
      <c r="AT2743" s="217" t="s">
        <v>177</v>
      </c>
      <c r="AU2743" s="217" t="s">
        <v>78</v>
      </c>
      <c r="AY2743" s="19" t="s">
        <v>175</v>
      </c>
      <c r="BE2743" s="218">
        <f>IF(N2743="základní",J2743,0)</f>
        <v>0</v>
      </c>
      <c r="BF2743" s="218">
        <f>IF(N2743="snížená",J2743,0)</f>
        <v>0</v>
      </c>
      <c r="BG2743" s="218">
        <f>IF(N2743="zákl. přenesená",J2743,0)</f>
        <v>0</v>
      </c>
      <c r="BH2743" s="218">
        <f>IF(N2743="sníž. přenesená",J2743,0)</f>
        <v>0</v>
      </c>
      <c r="BI2743" s="218">
        <f>IF(N2743="nulová",J2743,0)</f>
        <v>0</v>
      </c>
      <c r="BJ2743" s="19" t="s">
        <v>76</v>
      </c>
      <c r="BK2743" s="218">
        <f>ROUND(I2743*H2743,2)</f>
        <v>0</v>
      </c>
      <c r="BL2743" s="19" t="s">
        <v>297</v>
      </c>
      <c r="BM2743" s="217" t="s">
        <v>2679</v>
      </c>
    </row>
    <row r="2744" s="2" customFormat="1">
      <c r="A2744" s="40"/>
      <c r="B2744" s="41"/>
      <c r="C2744" s="42"/>
      <c r="D2744" s="219" t="s">
        <v>184</v>
      </c>
      <c r="E2744" s="42"/>
      <c r="F2744" s="220" t="s">
        <v>2680</v>
      </c>
      <c r="G2744" s="42"/>
      <c r="H2744" s="42"/>
      <c r="I2744" s="221"/>
      <c r="J2744" s="42"/>
      <c r="K2744" s="42"/>
      <c r="L2744" s="46"/>
      <c r="M2744" s="222"/>
      <c r="N2744" s="223"/>
      <c r="O2744" s="86"/>
      <c r="P2744" s="86"/>
      <c r="Q2744" s="86"/>
      <c r="R2744" s="86"/>
      <c r="S2744" s="86"/>
      <c r="T2744" s="87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T2744" s="19" t="s">
        <v>184</v>
      </c>
      <c r="AU2744" s="19" t="s">
        <v>78</v>
      </c>
    </row>
    <row r="2745" s="13" customFormat="1">
      <c r="A2745" s="13"/>
      <c r="B2745" s="224"/>
      <c r="C2745" s="225"/>
      <c r="D2745" s="226" t="s">
        <v>186</v>
      </c>
      <c r="E2745" s="227" t="s">
        <v>19</v>
      </c>
      <c r="F2745" s="228" t="s">
        <v>2681</v>
      </c>
      <c r="G2745" s="225"/>
      <c r="H2745" s="227" t="s">
        <v>19</v>
      </c>
      <c r="I2745" s="229"/>
      <c r="J2745" s="225"/>
      <c r="K2745" s="225"/>
      <c r="L2745" s="230"/>
      <c r="M2745" s="231"/>
      <c r="N2745" s="232"/>
      <c r="O2745" s="232"/>
      <c r="P2745" s="232"/>
      <c r="Q2745" s="232"/>
      <c r="R2745" s="232"/>
      <c r="S2745" s="232"/>
      <c r="T2745" s="233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34" t="s">
        <v>186</v>
      </c>
      <c r="AU2745" s="234" t="s">
        <v>78</v>
      </c>
      <c r="AV2745" s="13" t="s">
        <v>76</v>
      </c>
      <c r="AW2745" s="13" t="s">
        <v>188</v>
      </c>
      <c r="AX2745" s="13" t="s">
        <v>68</v>
      </c>
      <c r="AY2745" s="234" t="s">
        <v>175</v>
      </c>
    </row>
    <row r="2746" s="14" customFormat="1">
      <c r="A2746" s="14"/>
      <c r="B2746" s="235"/>
      <c r="C2746" s="236"/>
      <c r="D2746" s="226" t="s">
        <v>186</v>
      </c>
      <c r="E2746" s="237" t="s">
        <v>19</v>
      </c>
      <c r="F2746" s="238" t="s">
        <v>2682</v>
      </c>
      <c r="G2746" s="236"/>
      <c r="H2746" s="239">
        <v>7.7219999999999995</v>
      </c>
      <c r="I2746" s="240"/>
      <c r="J2746" s="236"/>
      <c r="K2746" s="236"/>
      <c r="L2746" s="241"/>
      <c r="M2746" s="242"/>
      <c r="N2746" s="243"/>
      <c r="O2746" s="243"/>
      <c r="P2746" s="243"/>
      <c r="Q2746" s="243"/>
      <c r="R2746" s="243"/>
      <c r="S2746" s="243"/>
      <c r="T2746" s="244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45" t="s">
        <v>186</v>
      </c>
      <c r="AU2746" s="245" t="s">
        <v>78</v>
      </c>
      <c r="AV2746" s="14" t="s">
        <v>78</v>
      </c>
      <c r="AW2746" s="14" t="s">
        <v>188</v>
      </c>
      <c r="AX2746" s="14" t="s">
        <v>68</v>
      </c>
      <c r="AY2746" s="245" t="s">
        <v>175</v>
      </c>
    </row>
    <row r="2747" s="13" customFormat="1">
      <c r="A2747" s="13"/>
      <c r="B2747" s="224"/>
      <c r="C2747" s="225"/>
      <c r="D2747" s="226" t="s">
        <v>186</v>
      </c>
      <c r="E2747" s="227" t="s">
        <v>19</v>
      </c>
      <c r="F2747" s="228" t="s">
        <v>2683</v>
      </c>
      <c r="G2747" s="225"/>
      <c r="H2747" s="227" t="s">
        <v>19</v>
      </c>
      <c r="I2747" s="229"/>
      <c r="J2747" s="225"/>
      <c r="K2747" s="225"/>
      <c r="L2747" s="230"/>
      <c r="M2747" s="231"/>
      <c r="N2747" s="232"/>
      <c r="O2747" s="232"/>
      <c r="P2747" s="232"/>
      <c r="Q2747" s="232"/>
      <c r="R2747" s="232"/>
      <c r="S2747" s="232"/>
      <c r="T2747" s="23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34" t="s">
        <v>186</v>
      </c>
      <c r="AU2747" s="234" t="s">
        <v>78</v>
      </c>
      <c r="AV2747" s="13" t="s">
        <v>76</v>
      </c>
      <c r="AW2747" s="13" t="s">
        <v>188</v>
      </c>
      <c r="AX2747" s="13" t="s">
        <v>68</v>
      </c>
      <c r="AY2747" s="234" t="s">
        <v>175</v>
      </c>
    </row>
    <row r="2748" s="14" customFormat="1">
      <c r="A2748" s="14"/>
      <c r="B2748" s="235"/>
      <c r="C2748" s="236"/>
      <c r="D2748" s="226" t="s">
        <v>186</v>
      </c>
      <c r="E2748" s="237" t="s">
        <v>19</v>
      </c>
      <c r="F2748" s="238" t="s">
        <v>2684</v>
      </c>
      <c r="G2748" s="236"/>
      <c r="H2748" s="239">
        <v>2.2999999999999998</v>
      </c>
      <c r="I2748" s="240"/>
      <c r="J2748" s="236"/>
      <c r="K2748" s="236"/>
      <c r="L2748" s="241"/>
      <c r="M2748" s="242"/>
      <c r="N2748" s="243"/>
      <c r="O2748" s="243"/>
      <c r="P2748" s="243"/>
      <c r="Q2748" s="243"/>
      <c r="R2748" s="243"/>
      <c r="S2748" s="243"/>
      <c r="T2748" s="24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45" t="s">
        <v>186</v>
      </c>
      <c r="AU2748" s="245" t="s">
        <v>78</v>
      </c>
      <c r="AV2748" s="14" t="s">
        <v>78</v>
      </c>
      <c r="AW2748" s="14" t="s">
        <v>188</v>
      </c>
      <c r="AX2748" s="14" t="s">
        <v>68</v>
      </c>
      <c r="AY2748" s="245" t="s">
        <v>175</v>
      </c>
    </row>
    <row r="2749" s="13" customFormat="1">
      <c r="A2749" s="13"/>
      <c r="B2749" s="224"/>
      <c r="C2749" s="225"/>
      <c r="D2749" s="226" t="s">
        <v>186</v>
      </c>
      <c r="E2749" s="227" t="s">
        <v>19</v>
      </c>
      <c r="F2749" s="228" t="s">
        <v>2685</v>
      </c>
      <c r="G2749" s="225"/>
      <c r="H2749" s="227" t="s">
        <v>19</v>
      </c>
      <c r="I2749" s="229"/>
      <c r="J2749" s="225"/>
      <c r="K2749" s="225"/>
      <c r="L2749" s="230"/>
      <c r="M2749" s="231"/>
      <c r="N2749" s="232"/>
      <c r="O2749" s="232"/>
      <c r="P2749" s="232"/>
      <c r="Q2749" s="232"/>
      <c r="R2749" s="232"/>
      <c r="S2749" s="232"/>
      <c r="T2749" s="23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34" t="s">
        <v>186</v>
      </c>
      <c r="AU2749" s="234" t="s">
        <v>78</v>
      </c>
      <c r="AV2749" s="13" t="s">
        <v>76</v>
      </c>
      <c r="AW2749" s="13" t="s">
        <v>188</v>
      </c>
      <c r="AX2749" s="13" t="s">
        <v>68</v>
      </c>
      <c r="AY2749" s="234" t="s">
        <v>175</v>
      </c>
    </row>
    <row r="2750" s="14" customFormat="1">
      <c r="A2750" s="14"/>
      <c r="B2750" s="235"/>
      <c r="C2750" s="236"/>
      <c r="D2750" s="226" t="s">
        <v>186</v>
      </c>
      <c r="E2750" s="237" t="s">
        <v>19</v>
      </c>
      <c r="F2750" s="238" t="s">
        <v>2686</v>
      </c>
      <c r="G2750" s="236"/>
      <c r="H2750" s="239">
        <v>8.0999999999999996</v>
      </c>
      <c r="I2750" s="240"/>
      <c r="J2750" s="236"/>
      <c r="K2750" s="236"/>
      <c r="L2750" s="241"/>
      <c r="M2750" s="242"/>
      <c r="N2750" s="243"/>
      <c r="O2750" s="243"/>
      <c r="P2750" s="243"/>
      <c r="Q2750" s="243"/>
      <c r="R2750" s="243"/>
      <c r="S2750" s="243"/>
      <c r="T2750" s="24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45" t="s">
        <v>186</v>
      </c>
      <c r="AU2750" s="245" t="s">
        <v>78</v>
      </c>
      <c r="AV2750" s="14" t="s">
        <v>78</v>
      </c>
      <c r="AW2750" s="14" t="s">
        <v>188</v>
      </c>
      <c r="AX2750" s="14" t="s">
        <v>68</v>
      </c>
      <c r="AY2750" s="245" t="s">
        <v>175</v>
      </c>
    </row>
    <row r="2751" s="15" customFormat="1">
      <c r="A2751" s="15"/>
      <c r="B2751" s="246"/>
      <c r="C2751" s="247"/>
      <c r="D2751" s="226" t="s">
        <v>186</v>
      </c>
      <c r="E2751" s="248" t="s">
        <v>19</v>
      </c>
      <c r="F2751" s="249" t="s">
        <v>191</v>
      </c>
      <c r="G2751" s="247"/>
      <c r="H2751" s="250">
        <v>18.122</v>
      </c>
      <c r="I2751" s="251"/>
      <c r="J2751" s="247"/>
      <c r="K2751" s="247"/>
      <c r="L2751" s="252"/>
      <c r="M2751" s="253"/>
      <c r="N2751" s="254"/>
      <c r="O2751" s="254"/>
      <c r="P2751" s="254"/>
      <c r="Q2751" s="254"/>
      <c r="R2751" s="254"/>
      <c r="S2751" s="254"/>
      <c r="T2751" s="255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5"/>
      <c r="AE2751" s="15"/>
      <c r="AT2751" s="256" t="s">
        <v>186</v>
      </c>
      <c r="AU2751" s="256" t="s">
        <v>78</v>
      </c>
      <c r="AV2751" s="15" t="s">
        <v>182</v>
      </c>
      <c r="AW2751" s="15" t="s">
        <v>188</v>
      </c>
      <c r="AX2751" s="15" t="s">
        <v>76</v>
      </c>
      <c r="AY2751" s="256" t="s">
        <v>175</v>
      </c>
    </row>
    <row r="2752" s="2" customFormat="1" ht="33" customHeight="1">
      <c r="A2752" s="40"/>
      <c r="B2752" s="41"/>
      <c r="C2752" s="206" t="s">
        <v>2687</v>
      </c>
      <c r="D2752" s="206" t="s">
        <v>177</v>
      </c>
      <c r="E2752" s="207" t="s">
        <v>2688</v>
      </c>
      <c r="F2752" s="208" t="s">
        <v>2689</v>
      </c>
      <c r="G2752" s="209" t="s">
        <v>402</v>
      </c>
      <c r="H2752" s="210">
        <v>264.13</v>
      </c>
      <c r="I2752" s="211"/>
      <c r="J2752" s="212">
        <f>ROUND(I2752*H2752,2)</f>
        <v>0</v>
      </c>
      <c r="K2752" s="208" t="s">
        <v>181</v>
      </c>
      <c r="L2752" s="46"/>
      <c r="M2752" s="213" t="s">
        <v>19</v>
      </c>
      <c r="N2752" s="214" t="s">
        <v>39</v>
      </c>
      <c r="O2752" s="86"/>
      <c r="P2752" s="215">
        <f>O2752*H2752</f>
        <v>0</v>
      </c>
      <c r="Q2752" s="215">
        <v>0</v>
      </c>
      <c r="R2752" s="215">
        <f>Q2752*H2752</f>
        <v>0</v>
      </c>
      <c r="S2752" s="215">
        <v>0</v>
      </c>
      <c r="T2752" s="216">
        <f>S2752*H2752</f>
        <v>0</v>
      </c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R2752" s="217" t="s">
        <v>297</v>
      </c>
      <c r="AT2752" s="217" t="s">
        <v>177</v>
      </c>
      <c r="AU2752" s="217" t="s">
        <v>78</v>
      </c>
      <c r="AY2752" s="19" t="s">
        <v>175</v>
      </c>
      <c r="BE2752" s="218">
        <f>IF(N2752="základní",J2752,0)</f>
        <v>0</v>
      </c>
      <c r="BF2752" s="218">
        <f>IF(N2752="snížená",J2752,0)</f>
        <v>0</v>
      </c>
      <c r="BG2752" s="218">
        <f>IF(N2752="zákl. přenesená",J2752,0)</f>
        <v>0</v>
      </c>
      <c r="BH2752" s="218">
        <f>IF(N2752="sníž. přenesená",J2752,0)</f>
        <v>0</v>
      </c>
      <c r="BI2752" s="218">
        <f>IF(N2752="nulová",J2752,0)</f>
        <v>0</v>
      </c>
      <c r="BJ2752" s="19" t="s">
        <v>76</v>
      </c>
      <c r="BK2752" s="218">
        <f>ROUND(I2752*H2752,2)</f>
        <v>0</v>
      </c>
      <c r="BL2752" s="19" t="s">
        <v>297</v>
      </c>
      <c r="BM2752" s="217" t="s">
        <v>2690</v>
      </c>
    </row>
    <row r="2753" s="2" customFormat="1">
      <c r="A2753" s="40"/>
      <c r="B2753" s="41"/>
      <c r="C2753" s="42"/>
      <c r="D2753" s="219" t="s">
        <v>184</v>
      </c>
      <c r="E2753" s="42"/>
      <c r="F2753" s="220" t="s">
        <v>2691</v>
      </c>
      <c r="G2753" s="42"/>
      <c r="H2753" s="42"/>
      <c r="I2753" s="221"/>
      <c r="J2753" s="42"/>
      <c r="K2753" s="42"/>
      <c r="L2753" s="46"/>
      <c r="M2753" s="222"/>
      <c r="N2753" s="223"/>
      <c r="O2753" s="86"/>
      <c r="P2753" s="86"/>
      <c r="Q2753" s="86"/>
      <c r="R2753" s="86"/>
      <c r="S2753" s="86"/>
      <c r="T2753" s="87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T2753" s="19" t="s">
        <v>184</v>
      </c>
      <c r="AU2753" s="19" t="s">
        <v>78</v>
      </c>
    </row>
    <row r="2754" s="13" customFormat="1">
      <c r="A2754" s="13"/>
      <c r="B2754" s="224"/>
      <c r="C2754" s="225"/>
      <c r="D2754" s="226" t="s">
        <v>186</v>
      </c>
      <c r="E2754" s="227" t="s">
        <v>19</v>
      </c>
      <c r="F2754" s="228" t="s">
        <v>187</v>
      </c>
      <c r="G2754" s="225"/>
      <c r="H2754" s="227" t="s">
        <v>19</v>
      </c>
      <c r="I2754" s="229"/>
      <c r="J2754" s="225"/>
      <c r="K2754" s="225"/>
      <c r="L2754" s="230"/>
      <c r="M2754" s="231"/>
      <c r="N2754" s="232"/>
      <c r="O2754" s="232"/>
      <c r="P2754" s="232"/>
      <c r="Q2754" s="232"/>
      <c r="R2754" s="232"/>
      <c r="S2754" s="232"/>
      <c r="T2754" s="233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34" t="s">
        <v>186</v>
      </c>
      <c r="AU2754" s="234" t="s">
        <v>78</v>
      </c>
      <c r="AV2754" s="13" t="s">
        <v>76</v>
      </c>
      <c r="AW2754" s="13" t="s">
        <v>188</v>
      </c>
      <c r="AX2754" s="13" t="s">
        <v>68</v>
      </c>
      <c r="AY2754" s="234" t="s">
        <v>175</v>
      </c>
    </row>
    <row r="2755" s="13" customFormat="1">
      <c r="A2755" s="13"/>
      <c r="B2755" s="224"/>
      <c r="C2755" s="225"/>
      <c r="D2755" s="226" t="s">
        <v>186</v>
      </c>
      <c r="E2755" s="227" t="s">
        <v>19</v>
      </c>
      <c r="F2755" s="228" t="s">
        <v>189</v>
      </c>
      <c r="G2755" s="225"/>
      <c r="H2755" s="227" t="s">
        <v>19</v>
      </c>
      <c r="I2755" s="229"/>
      <c r="J2755" s="225"/>
      <c r="K2755" s="225"/>
      <c r="L2755" s="230"/>
      <c r="M2755" s="231"/>
      <c r="N2755" s="232"/>
      <c r="O2755" s="232"/>
      <c r="P2755" s="232"/>
      <c r="Q2755" s="232"/>
      <c r="R2755" s="232"/>
      <c r="S2755" s="232"/>
      <c r="T2755" s="233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34" t="s">
        <v>186</v>
      </c>
      <c r="AU2755" s="234" t="s">
        <v>78</v>
      </c>
      <c r="AV2755" s="13" t="s">
        <v>76</v>
      </c>
      <c r="AW2755" s="13" t="s">
        <v>188</v>
      </c>
      <c r="AX2755" s="13" t="s">
        <v>68</v>
      </c>
      <c r="AY2755" s="234" t="s">
        <v>175</v>
      </c>
    </row>
    <row r="2756" s="13" customFormat="1">
      <c r="A2756" s="13"/>
      <c r="B2756" s="224"/>
      <c r="C2756" s="225"/>
      <c r="D2756" s="226" t="s">
        <v>186</v>
      </c>
      <c r="E2756" s="227" t="s">
        <v>19</v>
      </c>
      <c r="F2756" s="228" t="s">
        <v>1077</v>
      </c>
      <c r="G2756" s="225"/>
      <c r="H2756" s="227" t="s">
        <v>19</v>
      </c>
      <c r="I2756" s="229"/>
      <c r="J2756" s="225"/>
      <c r="K2756" s="225"/>
      <c r="L2756" s="230"/>
      <c r="M2756" s="231"/>
      <c r="N2756" s="232"/>
      <c r="O2756" s="232"/>
      <c r="P2756" s="232"/>
      <c r="Q2756" s="232"/>
      <c r="R2756" s="232"/>
      <c r="S2756" s="232"/>
      <c r="T2756" s="233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34" t="s">
        <v>186</v>
      </c>
      <c r="AU2756" s="234" t="s">
        <v>78</v>
      </c>
      <c r="AV2756" s="13" t="s">
        <v>76</v>
      </c>
      <c r="AW2756" s="13" t="s">
        <v>188</v>
      </c>
      <c r="AX2756" s="13" t="s">
        <v>68</v>
      </c>
      <c r="AY2756" s="234" t="s">
        <v>175</v>
      </c>
    </row>
    <row r="2757" s="13" customFormat="1">
      <c r="A2757" s="13"/>
      <c r="B2757" s="224"/>
      <c r="C2757" s="225"/>
      <c r="D2757" s="226" t="s">
        <v>186</v>
      </c>
      <c r="E2757" s="227" t="s">
        <v>19</v>
      </c>
      <c r="F2757" s="228" t="s">
        <v>425</v>
      </c>
      <c r="G2757" s="225"/>
      <c r="H2757" s="227" t="s">
        <v>19</v>
      </c>
      <c r="I2757" s="229"/>
      <c r="J2757" s="225"/>
      <c r="K2757" s="225"/>
      <c r="L2757" s="230"/>
      <c r="M2757" s="231"/>
      <c r="N2757" s="232"/>
      <c r="O2757" s="232"/>
      <c r="P2757" s="232"/>
      <c r="Q2757" s="232"/>
      <c r="R2757" s="232"/>
      <c r="S2757" s="232"/>
      <c r="T2757" s="23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34" t="s">
        <v>186</v>
      </c>
      <c r="AU2757" s="234" t="s">
        <v>78</v>
      </c>
      <c r="AV2757" s="13" t="s">
        <v>76</v>
      </c>
      <c r="AW2757" s="13" t="s">
        <v>188</v>
      </c>
      <c r="AX2757" s="13" t="s">
        <v>68</v>
      </c>
      <c r="AY2757" s="234" t="s">
        <v>175</v>
      </c>
    </row>
    <row r="2758" s="14" customFormat="1">
      <c r="A2758" s="14"/>
      <c r="B2758" s="235"/>
      <c r="C2758" s="236"/>
      <c r="D2758" s="226" t="s">
        <v>186</v>
      </c>
      <c r="E2758" s="237" t="s">
        <v>19</v>
      </c>
      <c r="F2758" s="238" t="s">
        <v>2692</v>
      </c>
      <c r="G2758" s="236"/>
      <c r="H2758" s="239">
        <v>14.260000000000003</v>
      </c>
      <c r="I2758" s="240"/>
      <c r="J2758" s="236"/>
      <c r="K2758" s="236"/>
      <c r="L2758" s="241"/>
      <c r="M2758" s="242"/>
      <c r="N2758" s="243"/>
      <c r="O2758" s="243"/>
      <c r="P2758" s="243"/>
      <c r="Q2758" s="243"/>
      <c r="R2758" s="243"/>
      <c r="S2758" s="243"/>
      <c r="T2758" s="24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45" t="s">
        <v>186</v>
      </c>
      <c r="AU2758" s="245" t="s">
        <v>78</v>
      </c>
      <c r="AV2758" s="14" t="s">
        <v>78</v>
      </c>
      <c r="AW2758" s="14" t="s">
        <v>188</v>
      </c>
      <c r="AX2758" s="14" t="s">
        <v>68</v>
      </c>
      <c r="AY2758" s="245" t="s">
        <v>175</v>
      </c>
    </row>
    <row r="2759" s="14" customFormat="1">
      <c r="A2759" s="14"/>
      <c r="B2759" s="235"/>
      <c r="C2759" s="236"/>
      <c r="D2759" s="226" t="s">
        <v>186</v>
      </c>
      <c r="E2759" s="237" t="s">
        <v>19</v>
      </c>
      <c r="F2759" s="238" t="s">
        <v>2693</v>
      </c>
      <c r="G2759" s="236"/>
      <c r="H2759" s="239">
        <v>7.0600000000000014</v>
      </c>
      <c r="I2759" s="240"/>
      <c r="J2759" s="236"/>
      <c r="K2759" s="236"/>
      <c r="L2759" s="241"/>
      <c r="M2759" s="242"/>
      <c r="N2759" s="243"/>
      <c r="O2759" s="243"/>
      <c r="P2759" s="243"/>
      <c r="Q2759" s="243"/>
      <c r="R2759" s="243"/>
      <c r="S2759" s="243"/>
      <c r="T2759" s="244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45" t="s">
        <v>186</v>
      </c>
      <c r="AU2759" s="245" t="s">
        <v>78</v>
      </c>
      <c r="AV2759" s="14" t="s">
        <v>78</v>
      </c>
      <c r="AW2759" s="14" t="s">
        <v>188</v>
      </c>
      <c r="AX2759" s="14" t="s">
        <v>68</v>
      </c>
      <c r="AY2759" s="245" t="s">
        <v>175</v>
      </c>
    </row>
    <row r="2760" s="14" customFormat="1">
      <c r="A2760" s="14"/>
      <c r="B2760" s="235"/>
      <c r="C2760" s="236"/>
      <c r="D2760" s="226" t="s">
        <v>186</v>
      </c>
      <c r="E2760" s="237" t="s">
        <v>19</v>
      </c>
      <c r="F2760" s="238" t="s">
        <v>2694</v>
      </c>
      <c r="G2760" s="236"/>
      <c r="H2760" s="239">
        <v>15.800000000000001</v>
      </c>
      <c r="I2760" s="240"/>
      <c r="J2760" s="236"/>
      <c r="K2760" s="236"/>
      <c r="L2760" s="241"/>
      <c r="M2760" s="242"/>
      <c r="N2760" s="243"/>
      <c r="O2760" s="243"/>
      <c r="P2760" s="243"/>
      <c r="Q2760" s="243"/>
      <c r="R2760" s="243"/>
      <c r="S2760" s="243"/>
      <c r="T2760" s="24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45" t="s">
        <v>186</v>
      </c>
      <c r="AU2760" s="245" t="s">
        <v>78</v>
      </c>
      <c r="AV2760" s="14" t="s">
        <v>78</v>
      </c>
      <c r="AW2760" s="14" t="s">
        <v>188</v>
      </c>
      <c r="AX2760" s="14" t="s">
        <v>68</v>
      </c>
      <c r="AY2760" s="245" t="s">
        <v>175</v>
      </c>
    </row>
    <row r="2761" s="14" customFormat="1">
      <c r="A2761" s="14"/>
      <c r="B2761" s="235"/>
      <c r="C2761" s="236"/>
      <c r="D2761" s="226" t="s">
        <v>186</v>
      </c>
      <c r="E2761" s="237" t="s">
        <v>19</v>
      </c>
      <c r="F2761" s="238" t="s">
        <v>2695</v>
      </c>
      <c r="G2761" s="236"/>
      <c r="H2761" s="239">
        <v>15.260000000000002</v>
      </c>
      <c r="I2761" s="240"/>
      <c r="J2761" s="236"/>
      <c r="K2761" s="236"/>
      <c r="L2761" s="241"/>
      <c r="M2761" s="242"/>
      <c r="N2761" s="243"/>
      <c r="O2761" s="243"/>
      <c r="P2761" s="243"/>
      <c r="Q2761" s="243"/>
      <c r="R2761" s="243"/>
      <c r="S2761" s="243"/>
      <c r="T2761" s="24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45" t="s">
        <v>186</v>
      </c>
      <c r="AU2761" s="245" t="s">
        <v>78</v>
      </c>
      <c r="AV2761" s="14" t="s">
        <v>78</v>
      </c>
      <c r="AW2761" s="14" t="s">
        <v>188</v>
      </c>
      <c r="AX2761" s="14" t="s">
        <v>68</v>
      </c>
      <c r="AY2761" s="245" t="s">
        <v>175</v>
      </c>
    </row>
    <row r="2762" s="14" customFormat="1">
      <c r="A2762" s="14"/>
      <c r="B2762" s="235"/>
      <c r="C2762" s="236"/>
      <c r="D2762" s="226" t="s">
        <v>186</v>
      </c>
      <c r="E2762" s="237" t="s">
        <v>19</v>
      </c>
      <c r="F2762" s="238" t="s">
        <v>2696</v>
      </c>
      <c r="G2762" s="236"/>
      <c r="H2762" s="239">
        <v>15.460000000000001</v>
      </c>
      <c r="I2762" s="240"/>
      <c r="J2762" s="236"/>
      <c r="K2762" s="236"/>
      <c r="L2762" s="241"/>
      <c r="M2762" s="242"/>
      <c r="N2762" s="243"/>
      <c r="O2762" s="243"/>
      <c r="P2762" s="243"/>
      <c r="Q2762" s="243"/>
      <c r="R2762" s="243"/>
      <c r="S2762" s="243"/>
      <c r="T2762" s="24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45" t="s">
        <v>186</v>
      </c>
      <c r="AU2762" s="245" t="s">
        <v>78</v>
      </c>
      <c r="AV2762" s="14" t="s">
        <v>78</v>
      </c>
      <c r="AW2762" s="14" t="s">
        <v>188</v>
      </c>
      <c r="AX2762" s="14" t="s">
        <v>68</v>
      </c>
      <c r="AY2762" s="245" t="s">
        <v>175</v>
      </c>
    </row>
    <row r="2763" s="14" customFormat="1">
      <c r="A2763" s="14"/>
      <c r="B2763" s="235"/>
      <c r="C2763" s="236"/>
      <c r="D2763" s="226" t="s">
        <v>186</v>
      </c>
      <c r="E2763" s="237" t="s">
        <v>19</v>
      </c>
      <c r="F2763" s="238" t="s">
        <v>2697</v>
      </c>
      <c r="G2763" s="236"/>
      <c r="H2763" s="239">
        <v>13.1</v>
      </c>
      <c r="I2763" s="240"/>
      <c r="J2763" s="236"/>
      <c r="K2763" s="236"/>
      <c r="L2763" s="241"/>
      <c r="M2763" s="242"/>
      <c r="N2763" s="243"/>
      <c r="O2763" s="243"/>
      <c r="P2763" s="243"/>
      <c r="Q2763" s="243"/>
      <c r="R2763" s="243"/>
      <c r="S2763" s="243"/>
      <c r="T2763" s="24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45" t="s">
        <v>186</v>
      </c>
      <c r="AU2763" s="245" t="s">
        <v>78</v>
      </c>
      <c r="AV2763" s="14" t="s">
        <v>78</v>
      </c>
      <c r="AW2763" s="14" t="s">
        <v>188</v>
      </c>
      <c r="AX2763" s="14" t="s">
        <v>68</v>
      </c>
      <c r="AY2763" s="245" t="s">
        <v>175</v>
      </c>
    </row>
    <row r="2764" s="14" customFormat="1">
      <c r="A2764" s="14"/>
      <c r="B2764" s="235"/>
      <c r="C2764" s="236"/>
      <c r="D2764" s="226" t="s">
        <v>186</v>
      </c>
      <c r="E2764" s="237" t="s">
        <v>19</v>
      </c>
      <c r="F2764" s="238" t="s">
        <v>2698</v>
      </c>
      <c r="G2764" s="236"/>
      <c r="H2764" s="239">
        <v>12.9</v>
      </c>
      <c r="I2764" s="240"/>
      <c r="J2764" s="236"/>
      <c r="K2764" s="236"/>
      <c r="L2764" s="241"/>
      <c r="M2764" s="242"/>
      <c r="N2764" s="243"/>
      <c r="O2764" s="243"/>
      <c r="P2764" s="243"/>
      <c r="Q2764" s="243"/>
      <c r="R2764" s="243"/>
      <c r="S2764" s="243"/>
      <c r="T2764" s="244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T2764" s="245" t="s">
        <v>186</v>
      </c>
      <c r="AU2764" s="245" t="s">
        <v>78</v>
      </c>
      <c r="AV2764" s="14" t="s">
        <v>78</v>
      </c>
      <c r="AW2764" s="14" t="s">
        <v>188</v>
      </c>
      <c r="AX2764" s="14" t="s">
        <v>68</v>
      </c>
      <c r="AY2764" s="245" t="s">
        <v>175</v>
      </c>
    </row>
    <row r="2765" s="14" customFormat="1">
      <c r="A2765" s="14"/>
      <c r="B2765" s="235"/>
      <c r="C2765" s="236"/>
      <c r="D2765" s="226" t="s">
        <v>186</v>
      </c>
      <c r="E2765" s="237" t="s">
        <v>19</v>
      </c>
      <c r="F2765" s="238" t="s">
        <v>2699</v>
      </c>
      <c r="G2765" s="236"/>
      <c r="H2765" s="239">
        <v>34.159999999999997</v>
      </c>
      <c r="I2765" s="240"/>
      <c r="J2765" s="236"/>
      <c r="K2765" s="236"/>
      <c r="L2765" s="241"/>
      <c r="M2765" s="242"/>
      <c r="N2765" s="243"/>
      <c r="O2765" s="243"/>
      <c r="P2765" s="243"/>
      <c r="Q2765" s="243"/>
      <c r="R2765" s="243"/>
      <c r="S2765" s="243"/>
      <c r="T2765" s="24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45" t="s">
        <v>186</v>
      </c>
      <c r="AU2765" s="245" t="s">
        <v>78</v>
      </c>
      <c r="AV2765" s="14" t="s">
        <v>78</v>
      </c>
      <c r="AW2765" s="14" t="s">
        <v>188</v>
      </c>
      <c r="AX2765" s="14" t="s">
        <v>68</v>
      </c>
      <c r="AY2765" s="245" t="s">
        <v>175</v>
      </c>
    </row>
    <row r="2766" s="14" customFormat="1">
      <c r="A2766" s="14"/>
      <c r="B2766" s="235"/>
      <c r="C2766" s="236"/>
      <c r="D2766" s="226" t="s">
        <v>186</v>
      </c>
      <c r="E2766" s="237" t="s">
        <v>19</v>
      </c>
      <c r="F2766" s="238" t="s">
        <v>2700</v>
      </c>
      <c r="G2766" s="236"/>
      <c r="H2766" s="239">
        <v>11.66</v>
      </c>
      <c r="I2766" s="240"/>
      <c r="J2766" s="236"/>
      <c r="K2766" s="236"/>
      <c r="L2766" s="241"/>
      <c r="M2766" s="242"/>
      <c r="N2766" s="243"/>
      <c r="O2766" s="243"/>
      <c r="P2766" s="243"/>
      <c r="Q2766" s="243"/>
      <c r="R2766" s="243"/>
      <c r="S2766" s="243"/>
      <c r="T2766" s="24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45" t="s">
        <v>186</v>
      </c>
      <c r="AU2766" s="245" t="s">
        <v>78</v>
      </c>
      <c r="AV2766" s="14" t="s">
        <v>78</v>
      </c>
      <c r="AW2766" s="14" t="s">
        <v>188</v>
      </c>
      <c r="AX2766" s="14" t="s">
        <v>68</v>
      </c>
      <c r="AY2766" s="245" t="s">
        <v>175</v>
      </c>
    </row>
    <row r="2767" s="14" customFormat="1">
      <c r="A2767" s="14"/>
      <c r="B2767" s="235"/>
      <c r="C2767" s="236"/>
      <c r="D2767" s="226" t="s">
        <v>186</v>
      </c>
      <c r="E2767" s="237" t="s">
        <v>19</v>
      </c>
      <c r="F2767" s="238" t="s">
        <v>2701</v>
      </c>
      <c r="G2767" s="236"/>
      <c r="H2767" s="239">
        <v>10.969999999999999</v>
      </c>
      <c r="I2767" s="240"/>
      <c r="J2767" s="236"/>
      <c r="K2767" s="236"/>
      <c r="L2767" s="241"/>
      <c r="M2767" s="242"/>
      <c r="N2767" s="243"/>
      <c r="O2767" s="243"/>
      <c r="P2767" s="243"/>
      <c r="Q2767" s="243"/>
      <c r="R2767" s="243"/>
      <c r="S2767" s="243"/>
      <c r="T2767" s="24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45" t="s">
        <v>186</v>
      </c>
      <c r="AU2767" s="245" t="s">
        <v>78</v>
      </c>
      <c r="AV2767" s="14" t="s">
        <v>78</v>
      </c>
      <c r="AW2767" s="14" t="s">
        <v>188</v>
      </c>
      <c r="AX2767" s="14" t="s">
        <v>68</v>
      </c>
      <c r="AY2767" s="245" t="s">
        <v>175</v>
      </c>
    </row>
    <row r="2768" s="14" customFormat="1">
      <c r="A2768" s="14"/>
      <c r="B2768" s="235"/>
      <c r="C2768" s="236"/>
      <c r="D2768" s="226" t="s">
        <v>186</v>
      </c>
      <c r="E2768" s="237" t="s">
        <v>19</v>
      </c>
      <c r="F2768" s="238" t="s">
        <v>2702</v>
      </c>
      <c r="G2768" s="236"/>
      <c r="H2768" s="239">
        <v>6.9399999999999995</v>
      </c>
      <c r="I2768" s="240"/>
      <c r="J2768" s="236"/>
      <c r="K2768" s="236"/>
      <c r="L2768" s="241"/>
      <c r="M2768" s="242"/>
      <c r="N2768" s="243"/>
      <c r="O2768" s="243"/>
      <c r="P2768" s="243"/>
      <c r="Q2768" s="243"/>
      <c r="R2768" s="243"/>
      <c r="S2768" s="243"/>
      <c r="T2768" s="244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T2768" s="245" t="s">
        <v>186</v>
      </c>
      <c r="AU2768" s="245" t="s">
        <v>78</v>
      </c>
      <c r="AV2768" s="14" t="s">
        <v>78</v>
      </c>
      <c r="AW2768" s="14" t="s">
        <v>188</v>
      </c>
      <c r="AX2768" s="14" t="s">
        <v>68</v>
      </c>
      <c r="AY2768" s="245" t="s">
        <v>175</v>
      </c>
    </row>
    <row r="2769" s="13" customFormat="1">
      <c r="A2769" s="13"/>
      <c r="B2769" s="224"/>
      <c r="C2769" s="225"/>
      <c r="D2769" s="226" t="s">
        <v>186</v>
      </c>
      <c r="E2769" s="227" t="s">
        <v>19</v>
      </c>
      <c r="F2769" s="228" t="s">
        <v>189</v>
      </c>
      <c r="G2769" s="225"/>
      <c r="H2769" s="227" t="s">
        <v>19</v>
      </c>
      <c r="I2769" s="229"/>
      <c r="J2769" s="225"/>
      <c r="K2769" s="225"/>
      <c r="L2769" s="230"/>
      <c r="M2769" s="231"/>
      <c r="N2769" s="232"/>
      <c r="O2769" s="232"/>
      <c r="P2769" s="232"/>
      <c r="Q2769" s="232"/>
      <c r="R2769" s="232"/>
      <c r="S2769" s="232"/>
      <c r="T2769" s="233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34" t="s">
        <v>186</v>
      </c>
      <c r="AU2769" s="234" t="s">
        <v>78</v>
      </c>
      <c r="AV2769" s="13" t="s">
        <v>76</v>
      </c>
      <c r="AW2769" s="13" t="s">
        <v>188</v>
      </c>
      <c r="AX2769" s="13" t="s">
        <v>68</v>
      </c>
      <c r="AY2769" s="234" t="s">
        <v>175</v>
      </c>
    </row>
    <row r="2770" s="13" customFormat="1">
      <c r="A2770" s="13"/>
      <c r="B2770" s="224"/>
      <c r="C2770" s="225"/>
      <c r="D2770" s="226" t="s">
        <v>186</v>
      </c>
      <c r="E2770" s="227" t="s">
        <v>19</v>
      </c>
      <c r="F2770" s="228" t="s">
        <v>1070</v>
      </c>
      <c r="G2770" s="225"/>
      <c r="H2770" s="227" t="s">
        <v>19</v>
      </c>
      <c r="I2770" s="229"/>
      <c r="J2770" s="225"/>
      <c r="K2770" s="225"/>
      <c r="L2770" s="230"/>
      <c r="M2770" s="231"/>
      <c r="N2770" s="232"/>
      <c r="O2770" s="232"/>
      <c r="P2770" s="232"/>
      <c r="Q2770" s="232"/>
      <c r="R2770" s="232"/>
      <c r="S2770" s="232"/>
      <c r="T2770" s="23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34" t="s">
        <v>186</v>
      </c>
      <c r="AU2770" s="234" t="s">
        <v>78</v>
      </c>
      <c r="AV2770" s="13" t="s">
        <v>76</v>
      </c>
      <c r="AW2770" s="13" t="s">
        <v>188</v>
      </c>
      <c r="AX2770" s="13" t="s">
        <v>68</v>
      </c>
      <c r="AY2770" s="234" t="s">
        <v>175</v>
      </c>
    </row>
    <row r="2771" s="13" customFormat="1">
      <c r="A2771" s="13"/>
      <c r="B2771" s="224"/>
      <c r="C2771" s="225"/>
      <c r="D2771" s="226" t="s">
        <v>186</v>
      </c>
      <c r="E2771" s="227" t="s">
        <v>19</v>
      </c>
      <c r="F2771" s="228" t="s">
        <v>425</v>
      </c>
      <c r="G2771" s="225"/>
      <c r="H2771" s="227" t="s">
        <v>19</v>
      </c>
      <c r="I2771" s="229"/>
      <c r="J2771" s="225"/>
      <c r="K2771" s="225"/>
      <c r="L2771" s="230"/>
      <c r="M2771" s="231"/>
      <c r="N2771" s="232"/>
      <c r="O2771" s="232"/>
      <c r="P2771" s="232"/>
      <c r="Q2771" s="232"/>
      <c r="R2771" s="232"/>
      <c r="S2771" s="232"/>
      <c r="T2771" s="233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34" t="s">
        <v>186</v>
      </c>
      <c r="AU2771" s="234" t="s">
        <v>78</v>
      </c>
      <c r="AV2771" s="13" t="s">
        <v>76</v>
      </c>
      <c r="AW2771" s="13" t="s">
        <v>188</v>
      </c>
      <c r="AX2771" s="13" t="s">
        <v>68</v>
      </c>
      <c r="AY2771" s="234" t="s">
        <v>175</v>
      </c>
    </row>
    <row r="2772" s="14" customFormat="1">
      <c r="A2772" s="14"/>
      <c r="B2772" s="235"/>
      <c r="C2772" s="236"/>
      <c r="D2772" s="226" t="s">
        <v>186</v>
      </c>
      <c r="E2772" s="237" t="s">
        <v>19</v>
      </c>
      <c r="F2772" s="238" t="s">
        <v>2703</v>
      </c>
      <c r="G2772" s="236"/>
      <c r="H2772" s="239">
        <v>55.420000000000009</v>
      </c>
      <c r="I2772" s="240"/>
      <c r="J2772" s="236"/>
      <c r="K2772" s="236"/>
      <c r="L2772" s="241"/>
      <c r="M2772" s="242"/>
      <c r="N2772" s="243"/>
      <c r="O2772" s="243"/>
      <c r="P2772" s="243"/>
      <c r="Q2772" s="243"/>
      <c r="R2772" s="243"/>
      <c r="S2772" s="243"/>
      <c r="T2772" s="24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45" t="s">
        <v>186</v>
      </c>
      <c r="AU2772" s="245" t="s">
        <v>78</v>
      </c>
      <c r="AV2772" s="14" t="s">
        <v>78</v>
      </c>
      <c r="AW2772" s="14" t="s">
        <v>188</v>
      </c>
      <c r="AX2772" s="14" t="s">
        <v>68</v>
      </c>
      <c r="AY2772" s="245" t="s">
        <v>175</v>
      </c>
    </row>
    <row r="2773" s="13" customFormat="1">
      <c r="A2773" s="13"/>
      <c r="B2773" s="224"/>
      <c r="C2773" s="225"/>
      <c r="D2773" s="226" t="s">
        <v>186</v>
      </c>
      <c r="E2773" s="227" t="s">
        <v>19</v>
      </c>
      <c r="F2773" s="228" t="s">
        <v>189</v>
      </c>
      <c r="G2773" s="225"/>
      <c r="H2773" s="227" t="s">
        <v>19</v>
      </c>
      <c r="I2773" s="229"/>
      <c r="J2773" s="225"/>
      <c r="K2773" s="225"/>
      <c r="L2773" s="230"/>
      <c r="M2773" s="231"/>
      <c r="N2773" s="232"/>
      <c r="O2773" s="232"/>
      <c r="P2773" s="232"/>
      <c r="Q2773" s="232"/>
      <c r="R2773" s="232"/>
      <c r="S2773" s="232"/>
      <c r="T2773" s="233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34" t="s">
        <v>186</v>
      </c>
      <c r="AU2773" s="234" t="s">
        <v>78</v>
      </c>
      <c r="AV2773" s="13" t="s">
        <v>76</v>
      </c>
      <c r="AW2773" s="13" t="s">
        <v>188</v>
      </c>
      <c r="AX2773" s="13" t="s">
        <v>68</v>
      </c>
      <c r="AY2773" s="234" t="s">
        <v>175</v>
      </c>
    </row>
    <row r="2774" s="13" customFormat="1">
      <c r="A2774" s="13"/>
      <c r="B2774" s="224"/>
      <c r="C2774" s="225"/>
      <c r="D2774" s="226" t="s">
        <v>186</v>
      </c>
      <c r="E2774" s="227" t="s">
        <v>19</v>
      </c>
      <c r="F2774" s="228" t="s">
        <v>1098</v>
      </c>
      <c r="G2774" s="225"/>
      <c r="H2774" s="227" t="s">
        <v>19</v>
      </c>
      <c r="I2774" s="229"/>
      <c r="J2774" s="225"/>
      <c r="K2774" s="225"/>
      <c r="L2774" s="230"/>
      <c r="M2774" s="231"/>
      <c r="N2774" s="232"/>
      <c r="O2774" s="232"/>
      <c r="P2774" s="232"/>
      <c r="Q2774" s="232"/>
      <c r="R2774" s="232"/>
      <c r="S2774" s="232"/>
      <c r="T2774" s="23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34" t="s">
        <v>186</v>
      </c>
      <c r="AU2774" s="234" t="s">
        <v>78</v>
      </c>
      <c r="AV2774" s="13" t="s">
        <v>76</v>
      </c>
      <c r="AW2774" s="13" t="s">
        <v>188</v>
      </c>
      <c r="AX2774" s="13" t="s">
        <v>68</v>
      </c>
      <c r="AY2774" s="234" t="s">
        <v>175</v>
      </c>
    </row>
    <row r="2775" s="13" customFormat="1">
      <c r="A2775" s="13"/>
      <c r="B2775" s="224"/>
      <c r="C2775" s="225"/>
      <c r="D2775" s="226" t="s">
        <v>186</v>
      </c>
      <c r="E2775" s="227" t="s">
        <v>19</v>
      </c>
      <c r="F2775" s="228" t="s">
        <v>428</v>
      </c>
      <c r="G2775" s="225"/>
      <c r="H2775" s="227" t="s">
        <v>19</v>
      </c>
      <c r="I2775" s="229"/>
      <c r="J2775" s="225"/>
      <c r="K2775" s="225"/>
      <c r="L2775" s="230"/>
      <c r="M2775" s="231"/>
      <c r="N2775" s="232"/>
      <c r="O2775" s="232"/>
      <c r="P2775" s="232"/>
      <c r="Q2775" s="232"/>
      <c r="R2775" s="232"/>
      <c r="S2775" s="232"/>
      <c r="T2775" s="233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34" t="s">
        <v>186</v>
      </c>
      <c r="AU2775" s="234" t="s">
        <v>78</v>
      </c>
      <c r="AV2775" s="13" t="s">
        <v>76</v>
      </c>
      <c r="AW2775" s="13" t="s">
        <v>188</v>
      </c>
      <c r="AX2775" s="13" t="s">
        <v>68</v>
      </c>
      <c r="AY2775" s="234" t="s">
        <v>175</v>
      </c>
    </row>
    <row r="2776" s="14" customFormat="1">
      <c r="A2776" s="14"/>
      <c r="B2776" s="235"/>
      <c r="C2776" s="236"/>
      <c r="D2776" s="226" t="s">
        <v>186</v>
      </c>
      <c r="E2776" s="237" t="s">
        <v>19</v>
      </c>
      <c r="F2776" s="238" t="s">
        <v>2704</v>
      </c>
      <c r="G2776" s="236"/>
      <c r="H2776" s="239">
        <v>42.000000000000007</v>
      </c>
      <c r="I2776" s="240"/>
      <c r="J2776" s="236"/>
      <c r="K2776" s="236"/>
      <c r="L2776" s="241"/>
      <c r="M2776" s="242"/>
      <c r="N2776" s="243"/>
      <c r="O2776" s="243"/>
      <c r="P2776" s="243"/>
      <c r="Q2776" s="243"/>
      <c r="R2776" s="243"/>
      <c r="S2776" s="243"/>
      <c r="T2776" s="244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45" t="s">
        <v>186</v>
      </c>
      <c r="AU2776" s="245" t="s">
        <v>78</v>
      </c>
      <c r="AV2776" s="14" t="s">
        <v>78</v>
      </c>
      <c r="AW2776" s="14" t="s">
        <v>188</v>
      </c>
      <c r="AX2776" s="14" t="s">
        <v>68</v>
      </c>
      <c r="AY2776" s="245" t="s">
        <v>175</v>
      </c>
    </row>
    <row r="2777" s="14" customFormat="1">
      <c r="A2777" s="14"/>
      <c r="B2777" s="235"/>
      <c r="C2777" s="236"/>
      <c r="D2777" s="226" t="s">
        <v>186</v>
      </c>
      <c r="E2777" s="237" t="s">
        <v>19</v>
      </c>
      <c r="F2777" s="238" t="s">
        <v>2705</v>
      </c>
      <c r="G2777" s="236"/>
      <c r="H2777" s="239">
        <v>9.1400000000000006</v>
      </c>
      <c r="I2777" s="240"/>
      <c r="J2777" s="236"/>
      <c r="K2777" s="236"/>
      <c r="L2777" s="241"/>
      <c r="M2777" s="242"/>
      <c r="N2777" s="243"/>
      <c r="O2777" s="243"/>
      <c r="P2777" s="243"/>
      <c r="Q2777" s="243"/>
      <c r="R2777" s="243"/>
      <c r="S2777" s="243"/>
      <c r="T2777" s="24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45" t="s">
        <v>186</v>
      </c>
      <c r="AU2777" s="245" t="s">
        <v>78</v>
      </c>
      <c r="AV2777" s="14" t="s">
        <v>78</v>
      </c>
      <c r="AW2777" s="14" t="s">
        <v>188</v>
      </c>
      <c r="AX2777" s="14" t="s">
        <v>68</v>
      </c>
      <c r="AY2777" s="245" t="s">
        <v>175</v>
      </c>
    </row>
    <row r="2778" s="15" customFormat="1">
      <c r="A2778" s="15"/>
      <c r="B2778" s="246"/>
      <c r="C2778" s="247"/>
      <c r="D2778" s="226" t="s">
        <v>186</v>
      </c>
      <c r="E2778" s="248" t="s">
        <v>19</v>
      </c>
      <c r="F2778" s="249" t="s">
        <v>191</v>
      </c>
      <c r="G2778" s="247"/>
      <c r="H2778" s="250">
        <v>264.13</v>
      </c>
      <c r="I2778" s="251"/>
      <c r="J2778" s="247"/>
      <c r="K2778" s="247"/>
      <c r="L2778" s="252"/>
      <c r="M2778" s="253"/>
      <c r="N2778" s="254"/>
      <c r="O2778" s="254"/>
      <c r="P2778" s="254"/>
      <c r="Q2778" s="254"/>
      <c r="R2778" s="254"/>
      <c r="S2778" s="254"/>
      <c r="T2778" s="255"/>
      <c r="U2778" s="15"/>
      <c r="V2778" s="15"/>
      <c r="W2778" s="15"/>
      <c r="X2778" s="15"/>
      <c r="Y2778" s="15"/>
      <c r="Z2778" s="15"/>
      <c r="AA2778" s="15"/>
      <c r="AB2778" s="15"/>
      <c r="AC2778" s="15"/>
      <c r="AD2778" s="15"/>
      <c r="AE2778" s="15"/>
      <c r="AT2778" s="256" t="s">
        <v>186</v>
      </c>
      <c r="AU2778" s="256" t="s">
        <v>78</v>
      </c>
      <c r="AV2778" s="15" t="s">
        <v>182</v>
      </c>
      <c r="AW2778" s="15" t="s">
        <v>188</v>
      </c>
      <c r="AX2778" s="15" t="s">
        <v>76</v>
      </c>
      <c r="AY2778" s="256" t="s">
        <v>175</v>
      </c>
    </row>
    <row r="2779" s="2" customFormat="1" ht="16.5" customHeight="1">
      <c r="A2779" s="40"/>
      <c r="B2779" s="41"/>
      <c r="C2779" s="257" t="s">
        <v>2706</v>
      </c>
      <c r="D2779" s="257" t="s">
        <v>303</v>
      </c>
      <c r="E2779" s="258" t="s">
        <v>2707</v>
      </c>
      <c r="F2779" s="259" t="s">
        <v>2708</v>
      </c>
      <c r="G2779" s="260" t="s">
        <v>402</v>
      </c>
      <c r="H2779" s="261">
        <v>296.36500000000001</v>
      </c>
      <c r="I2779" s="262"/>
      <c r="J2779" s="263">
        <f>ROUND(I2779*H2779,2)</f>
        <v>0</v>
      </c>
      <c r="K2779" s="259" t="s">
        <v>19</v>
      </c>
      <c r="L2779" s="264"/>
      <c r="M2779" s="265" t="s">
        <v>19</v>
      </c>
      <c r="N2779" s="266" t="s">
        <v>39</v>
      </c>
      <c r="O2779" s="86"/>
      <c r="P2779" s="215">
        <f>O2779*H2779</f>
        <v>0</v>
      </c>
      <c r="Q2779" s="215">
        <v>0</v>
      </c>
      <c r="R2779" s="215">
        <f>Q2779*H2779</f>
        <v>0</v>
      </c>
      <c r="S2779" s="215">
        <v>0</v>
      </c>
      <c r="T2779" s="216">
        <f>S2779*H2779</f>
        <v>0</v>
      </c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R2779" s="217" t="s">
        <v>399</v>
      </c>
      <c r="AT2779" s="217" t="s">
        <v>303</v>
      </c>
      <c r="AU2779" s="217" t="s">
        <v>78</v>
      </c>
      <c r="AY2779" s="19" t="s">
        <v>175</v>
      </c>
      <c r="BE2779" s="218">
        <f>IF(N2779="základní",J2779,0)</f>
        <v>0</v>
      </c>
      <c r="BF2779" s="218">
        <f>IF(N2779="snížená",J2779,0)</f>
        <v>0</v>
      </c>
      <c r="BG2779" s="218">
        <f>IF(N2779="zákl. přenesená",J2779,0)</f>
        <v>0</v>
      </c>
      <c r="BH2779" s="218">
        <f>IF(N2779="sníž. přenesená",J2779,0)</f>
        <v>0</v>
      </c>
      <c r="BI2779" s="218">
        <f>IF(N2779="nulová",J2779,0)</f>
        <v>0</v>
      </c>
      <c r="BJ2779" s="19" t="s">
        <v>76</v>
      </c>
      <c r="BK2779" s="218">
        <f>ROUND(I2779*H2779,2)</f>
        <v>0</v>
      </c>
      <c r="BL2779" s="19" t="s">
        <v>297</v>
      </c>
      <c r="BM2779" s="217" t="s">
        <v>2709</v>
      </c>
    </row>
    <row r="2780" s="14" customFormat="1">
      <c r="A2780" s="14"/>
      <c r="B2780" s="235"/>
      <c r="C2780" s="236"/>
      <c r="D2780" s="226" t="s">
        <v>186</v>
      </c>
      <c r="E2780" s="237" t="s">
        <v>19</v>
      </c>
      <c r="F2780" s="238" t="s">
        <v>2710</v>
      </c>
      <c r="G2780" s="236"/>
      <c r="H2780" s="239">
        <v>296.3646</v>
      </c>
      <c r="I2780" s="240"/>
      <c r="J2780" s="236"/>
      <c r="K2780" s="236"/>
      <c r="L2780" s="241"/>
      <c r="M2780" s="242"/>
      <c r="N2780" s="243"/>
      <c r="O2780" s="243"/>
      <c r="P2780" s="243"/>
      <c r="Q2780" s="243"/>
      <c r="R2780" s="243"/>
      <c r="S2780" s="243"/>
      <c r="T2780" s="244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45" t="s">
        <v>186</v>
      </c>
      <c r="AU2780" s="245" t="s">
        <v>78</v>
      </c>
      <c r="AV2780" s="14" t="s">
        <v>78</v>
      </c>
      <c r="AW2780" s="14" t="s">
        <v>188</v>
      </c>
      <c r="AX2780" s="14" t="s">
        <v>68</v>
      </c>
      <c r="AY2780" s="245" t="s">
        <v>175</v>
      </c>
    </row>
    <row r="2781" s="15" customFormat="1">
      <c r="A2781" s="15"/>
      <c r="B2781" s="246"/>
      <c r="C2781" s="247"/>
      <c r="D2781" s="226" t="s">
        <v>186</v>
      </c>
      <c r="E2781" s="248" t="s">
        <v>19</v>
      </c>
      <c r="F2781" s="249" t="s">
        <v>191</v>
      </c>
      <c r="G2781" s="247"/>
      <c r="H2781" s="250">
        <v>296.3646</v>
      </c>
      <c r="I2781" s="251"/>
      <c r="J2781" s="247"/>
      <c r="K2781" s="247"/>
      <c r="L2781" s="252"/>
      <c r="M2781" s="253"/>
      <c r="N2781" s="254"/>
      <c r="O2781" s="254"/>
      <c r="P2781" s="254"/>
      <c r="Q2781" s="254"/>
      <c r="R2781" s="254"/>
      <c r="S2781" s="254"/>
      <c r="T2781" s="255"/>
      <c r="U2781" s="15"/>
      <c r="V2781" s="15"/>
      <c r="W2781" s="15"/>
      <c r="X2781" s="15"/>
      <c r="Y2781" s="15"/>
      <c r="Z2781" s="15"/>
      <c r="AA2781" s="15"/>
      <c r="AB2781" s="15"/>
      <c r="AC2781" s="15"/>
      <c r="AD2781" s="15"/>
      <c r="AE2781" s="15"/>
      <c r="AT2781" s="256" t="s">
        <v>186</v>
      </c>
      <c r="AU2781" s="256" t="s">
        <v>78</v>
      </c>
      <c r="AV2781" s="15" t="s">
        <v>182</v>
      </c>
      <c r="AW2781" s="15" t="s">
        <v>188</v>
      </c>
      <c r="AX2781" s="15" t="s">
        <v>76</v>
      </c>
      <c r="AY2781" s="256" t="s">
        <v>175</v>
      </c>
    </row>
    <row r="2782" s="2" customFormat="1" ht="37.8" customHeight="1">
      <c r="A2782" s="40"/>
      <c r="B2782" s="41"/>
      <c r="C2782" s="206" t="s">
        <v>2711</v>
      </c>
      <c r="D2782" s="206" t="s">
        <v>177</v>
      </c>
      <c r="E2782" s="207" t="s">
        <v>2712</v>
      </c>
      <c r="F2782" s="208" t="s">
        <v>2713</v>
      </c>
      <c r="G2782" s="209" t="s">
        <v>402</v>
      </c>
      <c r="H2782" s="210">
        <v>24.199999999999999</v>
      </c>
      <c r="I2782" s="211"/>
      <c r="J2782" s="212">
        <f>ROUND(I2782*H2782,2)</f>
        <v>0</v>
      </c>
      <c r="K2782" s="208" t="s">
        <v>181</v>
      </c>
      <c r="L2782" s="46"/>
      <c r="M2782" s="213" t="s">
        <v>19</v>
      </c>
      <c r="N2782" s="214" t="s">
        <v>39</v>
      </c>
      <c r="O2782" s="86"/>
      <c r="P2782" s="215">
        <f>O2782*H2782</f>
        <v>0</v>
      </c>
      <c r="Q2782" s="215">
        <v>0</v>
      </c>
      <c r="R2782" s="215">
        <f>Q2782*H2782</f>
        <v>0</v>
      </c>
      <c r="S2782" s="215">
        <v>0</v>
      </c>
      <c r="T2782" s="216">
        <f>S2782*H2782</f>
        <v>0</v>
      </c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R2782" s="217" t="s">
        <v>297</v>
      </c>
      <c r="AT2782" s="217" t="s">
        <v>177</v>
      </c>
      <c r="AU2782" s="217" t="s">
        <v>78</v>
      </c>
      <c r="AY2782" s="19" t="s">
        <v>175</v>
      </c>
      <c r="BE2782" s="218">
        <f>IF(N2782="základní",J2782,0)</f>
        <v>0</v>
      </c>
      <c r="BF2782" s="218">
        <f>IF(N2782="snížená",J2782,0)</f>
        <v>0</v>
      </c>
      <c r="BG2782" s="218">
        <f>IF(N2782="zákl. přenesená",J2782,0)</f>
        <v>0</v>
      </c>
      <c r="BH2782" s="218">
        <f>IF(N2782="sníž. přenesená",J2782,0)</f>
        <v>0</v>
      </c>
      <c r="BI2782" s="218">
        <f>IF(N2782="nulová",J2782,0)</f>
        <v>0</v>
      </c>
      <c r="BJ2782" s="19" t="s">
        <v>76</v>
      </c>
      <c r="BK2782" s="218">
        <f>ROUND(I2782*H2782,2)</f>
        <v>0</v>
      </c>
      <c r="BL2782" s="19" t="s">
        <v>297</v>
      </c>
      <c r="BM2782" s="217" t="s">
        <v>2714</v>
      </c>
    </row>
    <row r="2783" s="2" customFormat="1">
      <c r="A2783" s="40"/>
      <c r="B2783" s="41"/>
      <c r="C2783" s="42"/>
      <c r="D2783" s="219" t="s">
        <v>184</v>
      </c>
      <c r="E2783" s="42"/>
      <c r="F2783" s="220" t="s">
        <v>2715</v>
      </c>
      <c r="G2783" s="42"/>
      <c r="H2783" s="42"/>
      <c r="I2783" s="221"/>
      <c r="J2783" s="42"/>
      <c r="K2783" s="42"/>
      <c r="L2783" s="46"/>
      <c r="M2783" s="222"/>
      <c r="N2783" s="223"/>
      <c r="O2783" s="86"/>
      <c r="P2783" s="86"/>
      <c r="Q2783" s="86"/>
      <c r="R2783" s="86"/>
      <c r="S2783" s="86"/>
      <c r="T2783" s="87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T2783" s="19" t="s">
        <v>184</v>
      </c>
      <c r="AU2783" s="19" t="s">
        <v>78</v>
      </c>
    </row>
    <row r="2784" s="13" customFormat="1">
      <c r="A2784" s="13"/>
      <c r="B2784" s="224"/>
      <c r="C2784" s="225"/>
      <c r="D2784" s="226" t="s">
        <v>186</v>
      </c>
      <c r="E2784" s="227" t="s">
        <v>19</v>
      </c>
      <c r="F2784" s="228" t="s">
        <v>187</v>
      </c>
      <c r="G2784" s="225"/>
      <c r="H2784" s="227" t="s">
        <v>19</v>
      </c>
      <c r="I2784" s="229"/>
      <c r="J2784" s="225"/>
      <c r="K2784" s="225"/>
      <c r="L2784" s="230"/>
      <c r="M2784" s="231"/>
      <c r="N2784" s="232"/>
      <c r="O2784" s="232"/>
      <c r="P2784" s="232"/>
      <c r="Q2784" s="232"/>
      <c r="R2784" s="232"/>
      <c r="S2784" s="232"/>
      <c r="T2784" s="233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34" t="s">
        <v>186</v>
      </c>
      <c r="AU2784" s="234" t="s">
        <v>78</v>
      </c>
      <c r="AV2784" s="13" t="s">
        <v>76</v>
      </c>
      <c r="AW2784" s="13" t="s">
        <v>188</v>
      </c>
      <c r="AX2784" s="13" t="s">
        <v>68</v>
      </c>
      <c r="AY2784" s="234" t="s">
        <v>175</v>
      </c>
    </row>
    <row r="2785" s="13" customFormat="1">
      <c r="A2785" s="13"/>
      <c r="B2785" s="224"/>
      <c r="C2785" s="225"/>
      <c r="D2785" s="226" t="s">
        <v>186</v>
      </c>
      <c r="E2785" s="227" t="s">
        <v>19</v>
      </c>
      <c r="F2785" s="228" t="s">
        <v>189</v>
      </c>
      <c r="G2785" s="225"/>
      <c r="H2785" s="227" t="s">
        <v>19</v>
      </c>
      <c r="I2785" s="229"/>
      <c r="J2785" s="225"/>
      <c r="K2785" s="225"/>
      <c r="L2785" s="230"/>
      <c r="M2785" s="231"/>
      <c r="N2785" s="232"/>
      <c r="O2785" s="232"/>
      <c r="P2785" s="232"/>
      <c r="Q2785" s="232"/>
      <c r="R2785" s="232"/>
      <c r="S2785" s="232"/>
      <c r="T2785" s="23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34" t="s">
        <v>186</v>
      </c>
      <c r="AU2785" s="234" t="s">
        <v>78</v>
      </c>
      <c r="AV2785" s="13" t="s">
        <v>76</v>
      </c>
      <c r="AW2785" s="13" t="s">
        <v>188</v>
      </c>
      <c r="AX2785" s="13" t="s">
        <v>68</v>
      </c>
      <c r="AY2785" s="234" t="s">
        <v>175</v>
      </c>
    </row>
    <row r="2786" s="14" customFormat="1">
      <c r="A2786" s="14"/>
      <c r="B2786" s="235"/>
      <c r="C2786" s="236"/>
      <c r="D2786" s="226" t="s">
        <v>186</v>
      </c>
      <c r="E2786" s="237" t="s">
        <v>19</v>
      </c>
      <c r="F2786" s="238" t="s">
        <v>2716</v>
      </c>
      <c r="G2786" s="236"/>
      <c r="H2786" s="239">
        <v>24.200000000000003</v>
      </c>
      <c r="I2786" s="240"/>
      <c r="J2786" s="236"/>
      <c r="K2786" s="236"/>
      <c r="L2786" s="241"/>
      <c r="M2786" s="242"/>
      <c r="N2786" s="243"/>
      <c r="O2786" s="243"/>
      <c r="P2786" s="243"/>
      <c r="Q2786" s="243"/>
      <c r="R2786" s="243"/>
      <c r="S2786" s="243"/>
      <c r="T2786" s="24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45" t="s">
        <v>186</v>
      </c>
      <c r="AU2786" s="245" t="s">
        <v>78</v>
      </c>
      <c r="AV2786" s="14" t="s">
        <v>78</v>
      </c>
      <c r="AW2786" s="14" t="s">
        <v>188</v>
      </c>
      <c r="AX2786" s="14" t="s">
        <v>68</v>
      </c>
      <c r="AY2786" s="245" t="s">
        <v>175</v>
      </c>
    </row>
    <row r="2787" s="15" customFormat="1">
      <c r="A2787" s="15"/>
      <c r="B2787" s="246"/>
      <c r="C2787" s="247"/>
      <c r="D2787" s="226" t="s">
        <v>186</v>
      </c>
      <c r="E2787" s="248" t="s">
        <v>19</v>
      </c>
      <c r="F2787" s="249" t="s">
        <v>191</v>
      </c>
      <c r="G2787" s="247"/>
      <c r="H2787" s="250">
        <v>24.200000000000003</v>
      </c>
      <c r="I2787" s="251"/>
      <c r="J2787" s="247"/>
      <c r="K2787" s="247"/>
      <c r="L2787" s="252"/>
      <c r="M2787" s="253"/>
      <c r="N2787" s="254"/>
      <c r="O2787" s="254"/>
      <c r="P2787" s="254"/>
      <c r="Q2787" s="254"/>
      <c r="R2787" s="254"/>
      <c r="S2787" s="254"/>
      <c r="T2787" s="255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  <c r="AE2787" s="15"/>
      <c r="AT2787" s="256" t="s">
        <v>186</v>
      </c>
      <c r="AU2787" s="256" t="s">
        <v>78</v>
      </c>
      <c r="AV2787" s="15" t="s">
        <v>182</v>
      </c>
      <c r="AW2787" s="15" t="s">
        <v>188</v>
      </c>
      <c r="AX2787" s="15" t="s">
        <v>76</v>
      </c>
      <c r="AY2787" s="256" t="s">
        <v>175</v>
      </c>
    </row>
    <row r="2788" s="2" customFormat="1" ht="37.8" customHeight="1">
      <c r="A2788" s="40"/>
      <c r="B2788" s="41"/>
      <c r="C2788" s="257" t="s">
        <v>2717</v>
      </c>
      <c r="D2788" s="257" t="s">
        <v>303</v>
      </c>
      <c r="E2788" s="258" t="s">
        <v>2718</v>
      </c>
      <c r="F2788" s="259" t="s">
        <v>2719</v>
      </c>
      <c r="G2788" s="260" t="s">
        <v>402</v>
      </c>
      <c r="H2788" s="261">
        <v>26.620000000000001</v>
      </c>
      <c r="I2788" s="262"/>
      <c r="J2788" s="263">
        <f>ROUND(I2788*H2788,2)</f>
        <v>0</v>
      </c>
      <c r="K2788" s="259" t="s">
        <v>181</v>
      </c>
      <c r="L2788" s="264"/>
      <c r="M2788" s="265" t="s">
        <v>19</v>
      </c>
      <c r="N2788" s="266" t="s">
        <v>39</v>
      </c>
      <c r="O2788" s="86"/>
      <c r="P2788" s="215">
        <f>O2788*H2788</f>
        <v>0</v>
      </c>
      <c r="Q2788" s="215">
        <v>0</v>
      </c>
      <c r="R2788" s="215">
        <f>Q2788*H2788</f>
        <v>0</v>
      </c>
      <c r="S2788" s="215">
        <v>0</v>
      </c>
      <c r="T2788" s="216">
        <f>S2788*H2788</f>
        <v>0</v>
      </c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R2788" s="217" t="s">
        <v>399</v>
      </c>
      <c r="AT2788" s="217" t="s">
        <v>303</v>
      </c>
      <c r="AU2788" s="217" t="s">
        <v>78</v>
      </c>
      <c r="AY2788" s="19" t="s">
        <v>175</v>
      </c>
      <c r="BE2788" s="218">
        <f>IF(N2788="základní",J2788,0)</f>
        <v>0</v>
      </c>
      <c r="BF2788" s="218">
        <f>IF(N2788="snížená",J2788,0)</f>
        <v>0</v>
      </c>
      <c r="BG2788" s="218">
        <f>IF(N2788="zákl. přenesená",J2788,0)</f>
        <v>0</v>
      </c>
      <c r="BH2788" s="218">
        <f>IF(N2788="sníž. přenesená",J2788,0)</f>
        <v>0</v>
      </c>
      <c r="BI2788" s="218">
        <f>IF(N2788="nulová",J2788,0)</f>
        <v>0</v>
      </c>
      <c r="BJ2788" s="19" t="s">
        <v>76</v>
      </c>
      <c r="BK2788" s="218">
        <f>ROUND(I2788*H2788,2)</f>
        <v>0</v>
      </c>
      <c r="BL2788" s="19" t="s">
        <v>297</v>
      </c>
      <c r="BM2788" s="217" t="s">
        <v>2720</v>
      </c>
    </row>
    <row r="2789" s="14" customFormat="1">
      <c r="A2789" s="14"/>
      <c r="B2789" s="235"/>
      <c r="C2789" s="236"/>
      <c r="D2789" s="226" t="s">
        <v>186</v>
      </c>
      <c r="E2789" s="237" t="s">
        <v>19</v>
      </c>
      <c r="F2789" s="238" t="s">
        <v>2721</v>
      </c>
      <c r="G2789" s="236"/>
      <c r="H2789" s="239">
        <v>26.620000000000001</v>
      </c>
      <c r="I2789" s="240"/>
      <c r="J2789" s="236"/>
      <c r="K2789" s="236"/>
      <c r="L2789" s="241"/>
      <c r="M2789" s="242"/>
      <c r="N2789" s="243"/>
      <c r="O2789" s="243"/>
      <c r="P2789" s="243"/>
      <c r="Q2789" s="243"/>
      <c r="R2789" s="243"/>
      <c r="S2789" s="243"/>
      <c r="T2789" s="244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45" t="s">
        <v>186</v>
      </c>
      <c r="AU2789" s="245" t="s">
        <v>78</v>
      </c>
      <c r="AV2789" s="14" t="s">
        <v>78</v>
      </c>
      <c r="AW2789" s="14" t="s">
        <v>188</v>
      </c>
      <c r="AX2789" s="14" t="s">
        <v>68</v>
      </c>
      <c r="AY2789" s="245" t="s">
        <v>175</v>
      </c>
    </row>
    <row r="2790" s="15" customFormat="1">
      <c r="A2790" s="15"/>
      <c r="B2790" s="246"/>
      <c r="C2790" s="247"/>
      <c r="D2790" s="226" t="s">
        <v>186</v>
      </c>
      <c r="E2790" s="248" t="s">
        <v>19</v>
      </c>
      <c r="F2790" s="249" t="s">
        <v>191</v>
      </c>
      <c r="G2790" s="247"/>
      <c r="H2790" s="250">
        <v>26.620000000000001</v>
      </c>
      <c r="I2790" s="251"/>
      <c r="J2790" s="247"/>
      <c r="K2790" s="247"/>
      <c r="L2790" s="252"/>
      <c r="M2790" s="253"/>
      <c r="N2790" s="254"/>
      <c r="O2790" s="254"/>
      <c r="P2790" s="254"/>
      <c r="Q2790" s="254"/>
      <c r="R2790" s="254"/>
      <c r="S2790" s="254"/>
      <c r="T2790" s="255"/>
      <c r="U2790" s="15"/>
      <c r="V2790" s="15"/>
      <c r="W2790" s="15"/>
      <c r="X2790" s="15"/>
      <c r="Y2790" s="15"/>
      <c r="Z2790" s="15"/>
      <c r="AA2790" s="15"/>
      <c r="AB2790" s="15"/>
      <c r="AC2790" s="15"/>
      <c r="AD2790" s="15"/>
      <c r="AE2790" s="15"/>
      <c r="AT2790" s="256" t="s">
        <v>186</v>
      </c>
      <c r="AU2790" s="256" t="s">
        <v>78</v>
      </c>
      <c r="AV2790" s="15" t="s">
        <v>182</v>
      </c>
      <c r="AW2790" s="15" t="s">
        <v>188</v>
      </c>
      <c r="AX2790" s="15" t="s">
        <v>76</v>
      </c>
      <c r="AY2790" s="256" t="s">
        <v>175</v>
      </c>
    </row>
    <row r="2791" s="2" customFormat="1" ht="37.8" customHeight="1">
      <c r="A2791" s="40"/>
      <c r="B2791" s="41"/>
      <c r="C2791" s="206" t="s">
        <v>2722</v>
      </c>
      <c r="D2791" s="206" t="s">
        <v>177</v>
      </c>
      <c r="E2791" s="207" t="s">
        <v>2723</v>
      </c>
      <c r="F2791" s="208" t="s">
        <v>2724</v>
      </c>
      <c r="G2791" s="209" t="s">
        <v>402</v>
      </c>
      <c r="H2791" s="210">
        <v>24.199999999999999</v>
      </c>
      <c r="I2791" s="211"/>
      <c r="J2791" s="212">
        <f>ROUND(I2791*H2791,2)</f>
        <v>0</v>
      </c>
      <c r="K2791" s="208" t="s">
        <v>181</v>
      </c>
      <c r="L2791" s="46"/>
      <c r="M2791" s="213" t="s">
        <v>19</v>
      </c>
      <c r="N2791" s="214" t="s">
        <v>39</v>
      </c>
      <c r="O2791" s="86"/>
      <c r="P2791" s="215">
        <f>O2791*H2791</f>
        <v>0</v>
      </c>
      <c r="Q2791" s="215">
        <v>0</v>
      </c>
      <c r="R2791" s="215">
        <f>Q2791*H2791</f>
        <v>0</v>
      </c>
      <c r="S2791" s="215">
        <v>0</v>
      </c>
      <c r="T2791" s="216">
        <f>S2791*H2791</f>
        <v>0</v>
      </c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R2791" s="217" t="s">
        <v>297</v>
      </c>
      <c r="AT2791" s="217" t="s">
        <v>177</v>
      </c>
      <c r="AU2791" s="217" t="s">
        <v>78</v>
      </c>
      <c r="AY2791" s="19" t="s">
        <v>175</v>
      </c>
      <c r="BE2791" s="218">
        <f>IF(N2791="základní",J2791,0)</f>
        <v>0</v>
      </c>
      <c r="BF2791" s="218">
        <f>IF(N2791="snížená",J2791,0)</f>
        <v>0</v>
      </c>
      <c r="BG2791" s="218">
        <f>IF(N2791="zákl. přenesená",J2791,0)</f>
        <v>0</v>
      </c>
      <c r="BH2791" s="218">
        <f>IF(N2791="sníž. přenesená",J2791,0)</f>
        <v>0</v>
      </c>
      <c r="BI2791" s="218">
        <f>IF(N2791="nulová",J2791,0)</f>
        <v>0</v>
      </c>
      <c r="BJ2791" s="19" t="s">
        <v>76</v>
      </c>
      <c r="BK2791" s="218">
        <f>ROUND(I2791*H2791,2)</f>
        <v>0</v>
      </c>
      <c r="BL2791" s="19" t="s">
        <v>297</v>
      </c>
      <c r="BM2791" s="217" t="s">
        <v>2725</v>
      </c>
    </row>
    <row r="2792" s="2" customFormat="1">
      <c r="A2792" s="40"/>
      <c r="B2792" s="41"/>
      <c r="C2792" s="42"/>
      <c r="D2792" s="219" t="s">
        <v>184</v>
      </c>
      <c r="E2792" s="42"/>
      <c r="F2792" s="220" t="s">
        <v>2726</v>
      </c>
      <c r="G2792" s="42"/>
      <c r="H2792" s="42"/>
      <c r="I2792" s="221"/>
      <c r="J2792" s="42"/>
      <c r="K2792" s="42"/>
      <c r="L2792" s="46"/>
      <c r="M2792" s="222"/>
      <c r="N2792" s="223"/>
      <c r="O2792" s="86"/>
      <c r="P2792" s="86"/>
      <c r="Q2792" s="86"/>
      <c r="R2792" s="86"/>
      <c r="S2792" s="86"/>
      <c r="T2792" s="87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T2792" s="19" t="s">
        <v>184</v>
      </c>
      <c r="AU2792" s="19" t="s">
        <v>78</v>
      </c>
    </row>
    <row r="2793" s="13" customFormat="1">
      <c r="A2793" s="13"/>
      <c r="B2793" s="224"/>
      <c r="C2793" s="225"/>
      <c r="D2793" s="226" t="s">
        <v>186</v>
      </c>
      <c r="E2793" s="227" t="s">
        <v>19</v>
      </c>
      <c r="F2793" s="228" t="s">
        <v>187</v>
      </c>
      <c r="G2793" s="225"/>
      <c r="H2793" s="227" t="s">
        <v>19</v>
      </c>
      <c r="I2793" s="229"/>
      <c r="J2793" s="225"/>
      <c r="K2793" s="225"/>
      <c r="L2793" s="230"/>
      <c r="M2793" s="231"/>
      <c r="N2793" s="232"/>
      <c r="O2793" s="232"/>
      <c r="P2793" s="232"/>
      <c r="Q2793" s="232"/>
      <c r="R2793" s="232"/>
      <c r="S2793" s="232"/>
      <c r="T2793" s="23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34" t="s">
        <v>186</v>
      </c>
      <c r="AU2793" s="234" t="s">
        <v>78</v>
      </c>
      <c r="AV2793" s="13" t="s">
        <v>76</v>
      </c>
      <c r="AW2793" s="13" t="s">
        <v>188</v>
      </c>
      <c r="AX2793" s="13" t="s">
        <v>68</v>
      </c>
      <c r="AY2793" s="234" t="s">
        <v>175</v>
      </c>
    </row>
    <row r="2794" s="13" customFormat="1">
      <c r="A2794" s="13"/>
      <c r="B2794" s="224"/>
      <c r="C2794" s="225"/>
      <c r="D2794" s="226" t="s">
        <v>186</v>
      </c>
      <c r="E2794" s="227" t="s">
        <v>19</v>
      </c>
      <c r="F2794" s="228" t="s">
        <v>189</v>
      </c>
      <c r="G2794" s="225"/>
      <c r="H2794" s="227" t="s">
        <v>19</v>
      </c>
      <c r="I2794" s="229"/>
      <c r="J2794" s="225"/>
      <c r="K2794" s="225"/>
      <c r="L2794" s="230"/>
      <c r="M2794" s="231"/>
      <c r="N2794" s="232"/>
      <c r="O2794" s="232"/>
      <c r="P2794" s="232"/>
      <c r="Q2794" s="232"/>
      <c r="R2794" s="232"/>
      <c r="S2794" s="232"/>
      <c r="T2794" s="233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34" t="s">
        <v>186</v>
      </c>
      <c r="AU2794" s="234" t="s">
        <v>78</v>
      </c>
      <c r="AV2794" s="13" t="s">
        <v>76</v>
      </c>
      <c r="AW2794" s="13" t="s">
        <v>188</v>
      </c>
      <c r="AX2794" s="13" t="s">
        <v>68</v>
      </c>
      <c r="AY2794" s="234" t="s">
        <v>175</v>
      </c>
    </row>
    <row r="2795" s="14" customFormat="1">
      <c r="A2795" s="14"/>
      <c r="B2795" s="235"/>
      <c r="C2795" s="236"/>
      <c r="D2795" s="226" t="s">
        <v>186</v>
      </c>
      <c r="E2795" s="237" t="s">
        <v>19</v>
      </c>
      <c r="F2795" s="238" t="s">
        <v>2716</v>
      </c>
      <c r="G2795" s="236"/>
      <c r="H2795" s="239">
        <v>24.200000000000003</v>
      </c>
      <c r="I2795" s="240"/>
      <c r="J2795" s="236"/>
      <c r="K2795" s="236"/>
      <c r="L2795" s="241"/>
      <c r="M2795" s="242"/>
      <c r="N2795" s="243"/>
      <c r="O2795" s="243"/>
      <c r="P2795" s="243"/>
      <c r="Q2795" s="243"/>
      <c r="R2795" s="243"/>
      <c r="S2795" s="243"/>
      <c r="T2795" s="24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45" t="s">
        <v>186</v>
      </c>
      <c r="AU2795" s="245" t="s">
        <v>78</v>
      </c>
      <c r="AV2795" s="14" t="s">
        <v>78</v>
      </c>
      <c r="AW2795" s="14" t="s">
        <v>188</v>
      </c>
      <c r="AX2795" s="14" t="s">
        <v>68</v>
      </c>
      <c r="AY2795" s="245" t="s">
        <v>175</v>
      </c>
    </row>
    <row r="2796" s="15" customFormat="1">
      <c r="A2796" s="15"/>
      <c r="B2796" s="246"/>
      <c r="C2796" s="247"/>
      <c r="D2796" s="226" t="s">
        <v>186</v>
      </c>
      <c r="E2796" s="248" t="s">
        <v>19</v>
      </c>
      <c r="F2796" s="249" t="s">
        <v>191</v>
      </c>
      <c r="G2796" s="247"/>
      <c r="H2796" s="250">
        <v>24.200000000000003</v>
      </c>
      <c r="I2796" s="251"/>
      <c r="J2796" s="247"/>
      <c r="K2796" s="247"/>
      <c r="L2796" s="252"/>
      <c r="M2796" s="253"/>
      <c r="N2796" s="254"/>
      <c r="O2796" s="254"/>
      <c r="P2796" s="254"/>
      <c r="Q2796" s="254"/>
      <c r="R2796" s="254"/>
      <c r="S2796" s="254"/>
      <c r="T2796" s="255"/>
      <c r="U2796" s="15"/>
      <c r="V2796" s="15"/>
      <c r="W2796" s="15"/>
      <c r="X2796" s="15"/>
      <c r="Y2796" s="15"/>
      <c r="Z2796" s="15"/>
      <c r="AA2796" s="15"/>
      <c r="AB2796" s="15"/>
      <c r="AC2796" s="15"/>
      <c r="AD2796" s="15"/>
      <c r="AE2796" s="15"/>
      <c r="AT2796" s="256" t="s">
        <v>186</v>
      </c>
      <c r="AU2796" s="256" t="s">
        <v>78</v>
      </c>
      <c r="AV2796" s="15" t="s">
        <v>182</v>
      </c>
      <c r="AW2796" s="15" t="s">
        <v>188</v>
      </c>
      <c r="AX2796" s="15" t="s">
        <v>76</v>
      </c>
      <c r="AY2796" s="256" t="s">
        <v>175</v>
      </c>
    </row>
    <row r="2797" s="2" customFormat="1" ht="33" customHeight="1">
      <c r="A2797" s="40"/>
      <c r="B2797" s="41"/>
      <c r="C2797" s="206" t="s">
        <v>2727</v>
      </c>
      <c r="D2797" s="206" t="s">
        <v>177</v>
      </c>
      <c r="E2797" s="207" t="s">
        <v>2728</v>
      </c>
      <c r="F2797" s="208" t="s">
        <v>2729</v>
      </c>
      <c r="G2797" s="209" t="s">
        <v>180</v>
      </c>
      <c r="H2797" s="210">
        <v>420.61000000000001</v>
      </c>
      <c r="I2797" s="211"/>
      <c r="J2797" s="212">
        <f>ROUND(I2797*H2797,2)</f>
        <v>0</v>
      </c>
      <c r="K2797" s="208" t="s">
        <v>181</v>
      </c>
      <c r="L2797" s="46"/>
      <c r="M2797" s="213" t="s">
        <v>19</v>
      </c>
      <c r="N2797" s="214" t="s">
        <v>39</v>
      </c>
      <c r="O2797" s="86"/>
      <c r="P2797" s="215">
        <f>O2797*H2797</f>
        <v>0</v>
      </c>
      <c r="Q2797" s="215">
        <v>0</v>
      </c>
      <c r="R2797" s="215">
        <f>Q2797*H2797</f>
        <v>0</v>
      </c>
      <c r="S2797" s="215">
        <v>0</v>
      </c>
      <c r="T2797" s="216">
        <f>S2797*H2797</f>
        <v>0</v>
      </c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R2797" s="217" t="s">
        <v>297</v>
      </c>
      <c r="AT2797" s="217" t="s">
        <v>177</v>
      </c>
      <c r="AU2797" s="217" t="s">
        <v>78</v>
      </c>
      <c r="AY2797" s="19" t="s">
        <v>175</v>
      </c>
      <c r="BE2797" s="218">
        <f>IF(N2797="základní",J2797,0)</f>
        <v>0</v>
      </c>
      <c r="BF2797" s="218">
        <f>IF(N2797="snížená",J2797,0)</f>
        <v>0</v>
      </c>
      <c r="BG2797" s="218">
        <f>IF(N2797="zákl. přenesená",J2797,0)</f>
        <v>0</v>
      </c>
      <c r="BH2797" s="218">
        <f>IF(N2797="sníž. přenesená",J2797,0)</f>
        <v>0</v>
      </c>
      <c r="BI2797" s="218">
        <f>IF(N2797="nulová",J2797,0)</f>
        <v>0</v>
      </c>
      <c r="BJ2797" s="19" t="s">
        <v>76</v>
      </c>
      <c r="BK2797" s="218">
        <f>ROUND(I2797*H2797,2)</f>
        <v>0</v>
      </c>
      <c r="BL2797" s="19" t="s">
        <v>297</v>
      </c>
      <c r="BM2797" s="217" t="s">
        <v>2730</v>
      </c>
    </row>
    <row r="2798" s="2" customFormat="1">
      <c r="A2798" s="40"/>
      <c r="B2798" s="41"/>
      <c r="C2798" s="42"/>
      <c r="D2798" s="219" t="s">
        <v>184</v>
      </c>
      <c r="E2798" s="42"/>
      <c r="F2798" s="220" t="s">
        <v>2731</v>
      </c>
      <c r="G2798" s="42"/>
      <c r="H2798" s="42"/>
      <c r="I2798" s="221"/>
      <c r="J2798" s="42"/>
      <c r="K2798" s="42"/>
      <c r="L2798" s="46"/>
      <c r="M2798" s="222"/>
      <c r="N2798" s="223"/>
      <c r="O2798" s="86"/>
      <c r="P2798" s="86"/>
      <c r="Q2798" s="86"/>
      <c r="R2798" s="86"/>
      <c r="S2798" s="86"/>
      <c r="T2798" s="87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T2798" s="19" t="s">
        <v>184</v>
      </c>
      <c r="AU2798" s="19" t="s">
        <v>78</v>
      </c>
    </row>
    <row r="2799" s="2" customFormat="1" ht="33" customHeight="1">
      <c r="A2799" s="40"/>
      <c r="B2799" s="41"/>
      <c r="C2799" s="257" t="s">
        <v>2732</v>
      </c>
      <c r="D2799" s="257" t="s">
        <v>303</v>
      </c>
      <c r="E2799" s="258" t="s">
        <v>2733</v>
      </c>
      <c r="F2799" s="259" t="s">
        <v>2734</v>
      </c>
      <c r="G2799" s="260" t="s">
        <v>180</v>
      </c>
      <c r="H2799" s="261">
        <v>462.67099999999999</v>
      </c>
      <c r="I2799" s="262"/>
      <c r="J2799" s="263">
        <f>ROUND(I2799*H2799,2)</f>
        <v>0</v>
      </c>
      <c r="K2799" s="259" t="s">
        <v>181</v>
      </c>
      <c r="L2799" s="264"/>
      <c r="M2799" s="265" t="s">
        <v>19</v>
      </c>
      <c r="N2799" s="266" t="s">
        <v>39</v>
      </c>
      <c r="O2799" s="86"/>
      <c r="P2799" s="215">
        <f>O2799*H2799</f>
        <v>0</v>
      </c>
      <c r="Q2799" s="215">
        <v>0</v>
      </c>
      <c r="R2799" s="215">
        <f>Q2799*H2799</f>
        <v>0</v>
      </c>
      <c r="S2799" s="215">
        <v>0</v>
      </c>
      <c r="T2799" s="216">
        <f>S2799*H2799</f>
        <v>0</v>
      </c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R2799" s="217" t="s">
        <v>399</v>
      </c>
      <c r="AT2799" s="217" t="s">
        <v>303</v>
      </c>
      <c r="AU2799" s="217" t="s">
        <v>78</v>
      </c>
      <c r="AY2799" s="19" t="s">
        <v>175</v>
      </c>
      <c r="BE2799" s="218">
        <f>IF(N2799="základní",J2799,0)</f>
        <v>0</v>
      </c>
      <c r="BF2799" s="218">
        <f>IF(N2799="snížená",J2799,0)</f>
        <v>0</v>
      </c>
      <c r="BG2799" s="218">
        <f>IF(N2799="zákl. přenesená",J2799,0)</f>
        <v>0</v>
      </c>
      <c r="BH2799" s="218">
        <f>IF(N2799="sníž. přenesená",J2799,0)</f>
        <v>0</v>
      </c>
      <c r="BI2799" s="218">
        <f>IF(N2799="nulová",J2799,0)</f>
        <v>0</v>
      </c>
      <c r="BJ2799" s="19" t="s">
        <v>76</v>
      </c>
      <c r="BK2799" s="218">
        <f>ROUND(I2799*H2799,2)</f>
        <v>0</v>
      </c>
      <c r="BL2799" s="19" t="s">
        <v>297</v>
      </c>
      <c r="BM2799" s="217" t="s">
        <v>2735</v>
      </c>
    </row>
    <row r="2800" s="2" customFormat="1" ht="16.5" customHeight="1">
      <c r="A2800" s="40"/>
      <c r="B2800" s="41"/>
      <c r="C2800" s="206" t="s">
        <v>2736</v>
      </c>
      <c r="D2800" s="206" t="s">
        <v>177</v>
      </c>
      <c r="E2800" s="207" t="s">
        <v>2737</v>
      </c>
      <c r="F2800" s="208" t="s">
        <v>2738</v>
      </c>
      <c r="G2800" s="209" t="s">
        <v>180</v>
      </c>
      <c r="H2800" s="210">
        <v>448.83499999999998</v>
      </c>
      <c r="I2800" s="211"/>
      <c r="J2800" s="212">
        <f>ROUND(I2800*H2800,2)</f>
        <v>0</v>
      </c>
      <c r="K2800" s="208" t="s">
        <v>181</v>
      </c>
      <c r="L2800" s="46"/>
      <c r="M2800" s="213" t="s">
        <v>19</v>
      </c>
      <c r="N2800" s="214" t="s">
        <v>39</v>
      </c>
      <c r="O2800" s="86"/>
      <c r="P2800" s="215">
        <f>O2800*H2800</f>
        <v>0</v>
      </c>
      <c r="Q2800" s="215">
        <v>0</v>
      </c>
      <c r="R2800" s="215">
        <f>Q2800*H2800</f>
        <v>0</v>
      </c>
      <c r="S2800" s="215">
        <v>0</v>
      </c>
      <c r="T2800" s="216">
        <f>S2800*H2800</f>
        <v>0</v>
      </c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R2800" s="217" t="s">
        <v>297</v>
      </c>
      <c r="AT2800" s="217" t="s">
        <v>177</v>
      </c>
      <c r="AU2800" s="217" t="s">
        <v>78</v>
      </c>
      <c r="AY2800" s="19" t="s">
        <v>175</v>
      </c>
      <c r="BE2800" s="218">
        <f>IF(N2800="základní",J2800,0)</f>
        <v>0</v>
      </c>
      <c r="BF2800" s="218">
        <f>IF(N2800="snížená",J2800,0)</f>
        <v>0</v>
      </c>
      <c r="BG2800" s="218">
        <f>IF(N2800="zákl. přenesená",J2800,0)</f>
        <v>0</v>
      </c>
      <c r="BH2800" s="218">
        <f>IF(N2800="sníž. přenesená",J2800,0)</f>
        <v>0</v>
      </c>
      <c r="BI2800" s="218">
        <f>IF(N2800="nulová",J2800,0)</f>
        <v>0</v>
      </c>
      <c r="BJ2800" s="19" t="s">
        <v>76</v>
      </c>
      <c r="BK2800" s="218">
        <f>ROUND(I2800*H2800,2)</f>
        <v>0</v>
      </c>
      <c r="BL2800" s="19" t="s">
        <v>297</v>
      </c>
      <c r="BM2800" s="217" t="s">
        <v>2739</v>
      </c>
    </row>
    <row r="2801" s="2" customFormat="1">
      <c r="A2801" s="40"/>
      <c r="B2801" s="41"/>
      <c r="C2801" s="42"/>
      <c r="D2801" s="219" t="s">
        <v>184</v>
      </c>
      <c r="E2801" s="42"/>
      <c r="F2801" s="220" t="s">
        <v>2740</v>
      </c>
      <c r="G2801" s="42"/>
      <c r="H2801" s="42"/>
      <c r="I2801" s="221"/>
      <c r="J2801" s="42"/>
      <c r="K2801" s="42"/>
      <c r="L2801" s="46"/>
      <c r="M2801" s="222"/>
      <c r="N2801" s="223"/>
      <c r="O2801" s="86"/>
      <c r="P2801" s="86"/>
      <c r="Q2801" s="86"/>
      <c r="R2801" s="86"/>
      <c r="S2801" s="86"/>
      <c r="T2801" s="87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T2801" s="19" t="s">
        <v>184</v>
      </c>
      <c r="AU2801" s="19" t="s">
        <v>78</v>
      </c>
    </row>
    <row r="2802" s="2" customFormat="1" ht="37.8" customHeight="1">
      <c r="A2802" s="40"/>
      <c r="B2802" s="41"/>
      <c r="C2802" s="206" t="s">
        <v>2741</v>
      </c>
      <c r="D2802" s="206" t="s">
        <v>177</v>
      </c>
      <c r="E2802" s="207" t="s">
        <v>2742</v>
      </c>
      <c r="F2802" s="208" t="s">
        <v>2743</v>
      </c>
      <c r="G2802" s="209" t="s">
        <v>180</v>
      </c>
      <c r="H2802" s="210">
        <v>97.227999999999994</v>
      </c>
      <c r="I2802" s="211"/>
      <c r="J2802" s="212">
        <f>ROUND(I2802*H2802,2)</f>
        <v>0</v>
      </c>
      <c r="K2802" s="208" t="s">
        <v>19</v>
      </c>
      <c r="L2802" s="46"/>
      <c r="M2802" s="213" t="s">
        <v>19</v>
      </c>
      <c r="N2802" s="214" t="s">
        <v>39</v>
      </c>
      <c r="O2802" s="86"/>
      <c r="P2802" s="215">
        <f>O2802*H2802</f>
        <v>0</v>
      </c>
      <c r="Q2802" s="215">
        <v>0</v>
      </c>
      <c r="R2802" s="215">
        <f>Q2802*H2802</f>
        <v>0</v>
      </c>
      <c r="S2802" s="215">
        <v>0</v>
      </c>
      <c r="T2802" s="216">
        <f>S2802*H2802</f>
        <v>0</v>
      </c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R2802" s="217" t="s">
        <v>297</v>
      </c>
      <c r="AT2802" s="217" t="s">
        <v>177</v>
      </c>
      <c r="AU2802" s="217" t="s">
        <v>78</v>
      </c>
      <c r="AY2802" s="19" t="s">
        <v>175</v>
      </c>
      <c r="BE2802" s="218">
        <f>IF(N2802="základní",J2802,0)</f>
        <v>0</v>
      </c>
      <c r="BF2802" s="218">
        <f>IF(N2802="snížená",J2802,0)</f>
        <v>0</v>
      </c>
      <c r="BG2802" s="218">
        <f>IF(N2802="zákl. přenesená",J2802,0)</f>
        <v>0</v>
      </c>
      <c r="BH2802" s="218">
        <f>IF(N2802="sníž. přenesená",J2802,0)</f>
        <v>0</v>
      </c>
      <c r="BI2802" s="218">
        <f>IF(N2802="nulová",J2802,0)</f>
        <v>0</v>
      </c>
      <c r="BJ2802" s="19" t="s">
        <v>76</v>
      </c>
      <c r="BK2802" s="218">
        <f>ROUND(I2802*H2802,2)</f>
        <v>0</v>
      </c>
      <c r="BL2802" s="19" t="s">
        <v>297</v>
      </c>
      <c r="BM2802" s="217" t="s">
        <v>2744</v>
      </c>
    </row>
    <row r="2803" s="2" customFormat="1" ht="16.5" customHeight="1">
      <c r="A2803" s="40"/>
      <c r="B2803" s="41"/>
      <c r="C2803" s="206" t="s">
        <v>2745</v>
      </c>
      <c r="D2803" s="206" t="s">
        <v>177</v>
      </c>
      <c r="E2803" s="207" t="s">
        <v>2746</v>
      </c>
      <c r="F2803" s="208" t="s">
        <v>2747</v>
      </c>
      <c r="G2803" s="209" t="s">
        <v>402</v>
      </c>
      <c r="H2803" s="210">
        <v>282.25200000000001</v>
      </c>
      <c r="I2803" s="211"/>
      <c r="J2803" s="212">
        <f>ROUND(I2803*H2803,2)</f>
        <v>0</v>
      </c>
      <c r="K2803" s="208" t="s">
        <v>181</v>
      </c>
      <c r="L2803" s="46"/>
      <c r="M2803" s="213" t="s">
        <v>19</v>
      </c>
      <c r="N2803" s="214" t="s">
        <v>39</v>
      </c>
      <c r="O2803" s="86"/>
      <c r="P2803" s="215">
        <f>O2803*H2803</f>
        <v>0</v>
      </c>
      <c r="Q2803" s="215">
        <v>0</v>
      </c>
      <c r="R2803" s="215">
        <f>Q2803*H2803</f>
        <v>0</v>
      </c>
      <c r="S2803" s="215">
        <v>0</v>
      </c>
      <c r="T2803" s="216">
        <f>S2803*H2803</f>
        <v>0</v>
      </c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R2803" s="217" t="s">
        <v>297</v>
      </c>
      <c r="AT2803" s="217" t="s">
        <v>177</v>
      </c>
      <c r="AU2803" s="217" t="s">
        <v>78</v>
      </c>
      <c r="AY2803" s="19" t="s">
        <v>175</v>
      </c>
      <c r="BE2803" s="218">
        <f>IF(N2803="základní",J2803,0)</f>
        <v>0</v>
      </c>
      <c r="BF2803" s="218">
        <f>IF(N2803="snížená",J2803,0)</f>
        <v>0</v>
      </c>
      <c r="BG2803" s="218">
        <f>IF(N2803="zákl. přenesená",J2803,0)</f>
        <v>0</v>
      </c>
      <c r="BH2803" s="218">
        <f>IF(N2803="sníž. přenesená",J2803,0)</f>
        <v>0</v>
      </c>
      <c r="BI2803" s="218">
        <f>IF(N2803="nulová",J2803,0)</f>
        <v>0</v>
      </c>
      <c r="BJ2803" s="19" t="s">
        <v>76</v>
      </c>
      <c r="BK2803" s="218">
        <f>ROUND(I2803*H2803,2)</f>
        <v>0</v>
      </c>
      <c r="BL2803" s="19" t="s">
        <v>297</v>
      </c>
      <c r="BM2803" s="217" t="s">
        <v>2748</v>
      </c>
    </row>
    <row r="2804" s="2" customFormat="1">
      <c r="A2804" s="40"/>
      <c r="B2804" s="41"/>
      <c r="C2804" s="42"/>
      <c r="D2804" s="219" t="s">
        <v>184</v>
      </c>
      <c r="E2804" s="42"/>
      <c r="F2804" s="220" t="s">
        <v>2749</v>
      </c>
      <c r="G2804" s="42"/>
      <c r="H2804" s="42"/>
      <c r="I2804" s="221"/>
      <c r="J2804" s="42"/>
      <c r="K2804" s="42"/>
      <c r="L2804" s="46"/>
      <c r="M2804" s="222"/>
      <c r="N2804" s="223"/>
      <c r="O2804" s="86"/>
      <c r="P2804" s="86"/>
      <c r="Q2804" s="86"/>
      <c r="R2804" s="86"/>
      <c r="S2804" s="86"/>
      <c r="T2804" s="87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T2804" s="19" t="s">
        <v>184</v>
      </c>
      <c r="AU2804" s="19" t="s">
        <v>78</v>
      </c>
    </row>
    <row r="2805" s="13" customFormat="1">
      <c r="A2805" s="13"/>
      <c r="B2805" s="224"/>
      <c r="C2805" s="225"/>
      <c r="D2805" s="226" t="s">
        <v>186</v>
      </c>
      <c r="E2805" s="227" t="s">
        <v>19</v>
      </c>
      <c r="F2805" s="228" t="s">
        <v>187</v>
      </c>
      <c r="G2805" s="225"/>
      <c r="H2805" s="227" t="s">
        <v>19</v>
      </c>
      <c r="I2805" s="229"/>
      <c r="J2805" s="225"/>
      <c r="K2805" s="225"/>
      <c r="L2805" s="230"/>
      <c r="M2805" s="231"/>
      <c r="N2805" s="232"/>
      <c r="O2805" s="232"/>
      <c r="P2805" s="232"/>
      <c r="Q2805" s="232"/>
      <c r="R2805" s="232"/>
      <c r="S2805" s="232"/>
      <c r="T2805" s="233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34" t="s">
        <v>186</v>
      </c>
      <c r="AU2805" s="234" t="s">
        <v>78</v>
      </c>
      <c r="AV2805" s="13" t="s">
        <v>76</v>
      </c>
      <c r="AW2805" s="13" t="s">
        <v>188</v>
      </c>
      <c r="AX2805" s="13" t="s">
        <v>68</v>
      </c>
      <c r="AY2805" s="234" t="s">
        <v>175</v>
      </c>
    </row>
    <row r="2806" s="13" customFormat="1">
      <c r="A2806" s="13"/>
      <c r="B2806" s="224"/>
      <c r="C2806" s="225"/>
      <c r="D2806" s="226" t="s">
        <v>186</v>
      </c>
      <c r="E2806" s="227" t="s">
        <v>19</v>
      </c>
      <c r="F2806" s="228" t="s">
        <v>189</v>
      </c>
      <c r="G2806" s="225"/>
      <c r="H2806" s="227" t="s">
        <v>19</v>
      </c>
      <c r="I2806" s="229"/>
      <c r="J2806" s="225"/>
      <c r="K2806" s="225"/>
      <c r="L2806" s="230"/>
      <c r="M2806" s="231"/>
      <c r="N2806" s="232"/>
      <c r="O2806" s="232"/>
      <c r="P2806" s="232"/>
      <c r="Q2806" s="232"/>
      <c r="R2806" s="232"/>
      <c r="S2806" s="232"/>
      <c r="T2806" s="233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34" t="s">
        <v>186</v>
      </c>
      <c r="AU2806" s="234" t="s">
        <v>78</v>
      </c>
      <c r="AV2806" s="13" t="s">
        <v>76</v>
      </c>
      <c r="AW2806" s="13" t="s">
        <v>188</v>
      </c>
      <c r="AX2806" s="13" t="s">
        <v>68</v>
      </c>
      <c r="AY2806" s="234" t="s">
        <v>175</v>
      </c>
    </row>
    <row r="2807" s="13" customFormat="1">
      <c r="A2807" s="13"/>
      <c r="B2807" s="224"/>
      <c r="C2807" s="225"/>
      <c r="D2807" s="226" t="s">
        <v>186</v>
      </c>
      <c r="E2807" s="227" t="s">
        <v>19</v>
      </c>
      <c r="F2807" s="228" t="s">
        <v>2750</v>
      </c>
      <c r="G2807" s="225"/>
      <c r="H2807" s="227" t="s">
        <v>19</v>
      </c>
      <c r="I2807" s="229"/>
      <c r="J2807" s="225"/>
      <c r="K2807" s="225"/>
      <c r="L2807" s="230"/>
      <c r="M2807" s="231"/>
      <c r="N2807" s="232"/>
      <c r="O2807" s="232"/>
      <c r="P2807" s="232"/>
      <c r="Q2807" s="232"/>
      <c r="R2807" s="232"/>
      <c r="S2807" s="232"/>
      <c r="T2807" s="233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34" t="s">
        <v>186</v>
      </c>
      <c r="AU2807" s="234" t="s">
        <v>78</v>
      </c>
      <c r="AV2807" s="13" t="s">
        <v>76</v>
      </c>
      <c r="AW2807" s="13" t="s">
        <v>188</v>
      </c>
      <c r="AX2807" s="13" t="s">
        <v>68</v>
      </c>
      <c r="AY2807" s="234" t="s">
        <v>175</v>
      </c>
    </row>
    <row r="2808" s="13" customFormat="1">
      <c r="A2808" s="13"/>
      <c r="B2808" s="224"/>
      <c r="C2808" s="225"/>
      <c r="D2808" s="226" t="s">
        <v>186</v>
      </c>
      <c r="E2808" s="227" t="s">
        <v>19</v>
      </c>
      <c r="F2808" s="228" t="s">
        <v>1077</v>
      </c>
      <c r="G2808" s="225"/>
      <c r="H2808" s="227" t="s">
        <v>19</v>
      </c>
      <c r="I2808" s="229"/>
      <c r="J2808" s="225"/>
      <c r="K2808" s="225"/>
      <c r="L2808" s="230"/>
      <c r="M2808" s="231"/>
      <c r="N2808" s="232"/>
      <c r="O2808" s="232"/>
      <c r="P2808" s="232"/>
      <c r="Q2808" s="232"/>
      <c r="R2808" s="232"/>
      <c r="S2808" s="232"/>
      <c r="T2808" s="233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34" t="s">
        <v>186</v>
      </c>
      <c r="AU2808" s="234" t="s">
        <v>78</v>
      </c>
      <c r="AV2808" s="13" t="s">
        <v>76</v>
      </c>
      <c r="AW2808" s="13" t="s">
        <v>188</v>
      </c>
      <c r="AX2808" s="13" t="s">
        <v>68</v>
      </c>
      <c r="AY2808" s="234" t="s">
        <v>175</v>
      </c>
    </row>
    <row r="2809" s="13" customFormat="1">
      <c r="A2809" s="13"/>
      <c r="B2809" s="224"/>
      <c r="C2809" s="225"/>
      <c r="D2809" s="226" t="s">
        <v>186</v>
      </c>
      <c r="E2809" s="227" t="s">
        <v>19</v>
      </c>
      <c r="F2809" s="228" t="s">
        <v>425</v>
      </c>
      <c r="G2809" s="225"/>
      <c r="H2809" s="227" t="s">
        <v>19</v>
      </c>
      <c r="I2809" s="229"/>
      <c r="J2809" s="225"/>
      <c r="K2809" s="225"/>
      <c r="L2809" s="230"/>
      <c r="M2809" s="231"/>
      <c r="N2809" s="232"/>
      <c r="O2809" s="232"/>
      <c r="P2809" s="232"/>
      <c r="Q2809" s="232"/>
      <c r="R2809" s="232"/>
      <c r="S2809" s="232"/>
      <c r="T2809" s="233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34" t="s">
        <v>186</v>
      </c>
      <c r="AU2809" s="234" t="s">
        <v>78</v>
      </c>
      <c r="AV2809" s="13" t="s">
        <v>76</v>
      </c>
      <c r="AW2809" s="13" t="s">
        <v>188</v>
      </c>
      <c r="AX2809" s="13" t="s">
        <v>68</v>
      </c>
      <c r="AY2809" s="234" t="s">
        <v>175</v>
      </c>
    </row>
    <row r="2810" s="14" customFormat="1">
      <c r="A2810" s="14"/>
      <c r="B2810" s="235"/>
      <c r="C2810" s="236"/>
      <c r="D2810" s="226" t="s">
        <v>186</v>
      </c>
      <c r="E2810" s="237" t="s">
        <v>19</v>
      </c>
      <c r="F2810" s="238" t="s">
        <v>2692</v>
      </c>
      <c r="G2810" s="236"/>
      <c r="H2810" s="239">
        <v>14.260000000000003</v>
      </c>
      <c r="I2810" s="240"/>
      <c r="J2810" s="236"/>
      <c r="K2810" s="236"/>
      <c r="L2810" s="241"/>
      <c r="M2810" s="242"/>
      <c r="N2810" s="243"/>
      <c r="O2810" s="243"/>
      <c r="P2810" s="243"/>
      <c r="Q2810" s="243"/>
      <c r="R2810" s="243"/>
      <c r="S2810" s="243"/>
      <c r="T2810" s="24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45" t="s">
        <v>186</v>
      </c>
      <c r="AU2810" s="245" t="s">
        <v>78</v>
      </c>
      <c r="AV2810" s="14" t="s">
        <v>78</v>
      </c>
      <c r="AW2810" s="14" t="s">
        <v>188</v>
      </c>
      <c r="AX2810" s="14" t="s">
        <v>68</v>
      </c>
      <c r="AY2810" s="245" t="s">
        <v>175</v>
      </c>
    </row>
    <row r="2811" s="14" customFormat="1">
      <c r="A2811" s="14"/>
      <c r="B2811" s="235"/>
      <c r="C2811" s="236"/>
      <c r="D2811" s="226" t="s">
        <v>186</v>
      </c>
      <c r="E2811" s="237" t="s">
        <v>19</v>
      </c>
      <c r="F2811" s="238" t="s">
        <v>2693</v>
      </c>
      <c r="G2811" s="236"/>
      <c r="H2811" s="239">
        <v>7.0600000000000014</v>
      </c>
      <c r="I2811" s="240"/>
      <c r="J2811" s="236"/>
      <c r="K2811" s="236"/>
      <c r="L2811" s="241"/>
      <c r="M2811" s="242"/>
      <c r="N2811" s="243"/>
      <c r="O2811" s="243"/>
      <c r="P2811" s="243"/>
      <c r="Q2811" s="243"/>
      <c r="R2811" s="243"/>
      <c r="S2811" s="243"/>
      <c r="T2811" s="24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45" t="s">
        <v>186</v>
      </c>
      <c r="AU2811" s="245" t="s">
        <v>78</v>
      </c>
      <c r="AV2811" s="14" t="s">
        <v>78</v>
      </c>
      <c r="AW2811" s="14" t="s">
        <v>188</v>
      </c>
      <c r="AX2811" s="14" t="s">
        <v>68</v>
      </c>
      <c r="AY2811" s="245" t="s">
        <v>175</v>
      </c>
    </row>
    <row r="2812" s="14" customFormat="1">
      <c r="A2812" s="14"/>
      <c r="B2812" s="235"/>
      <c r="C2812" s="236"/>
      <c r="D2812" s="226" t="s">
        <v>186</v>
      </c>
      <c r="E2812" s="237" t="s">
        <v>19</v>
      </c>
      <c r="F2812" s="238" t="s">
        <v>2694</v>
      </c>
      <c r="G2812" s="236"/>
      <c r="H2812" s="239">
        <v>15.800000000000001</v>
      </c>
      <c r="I2812" s="240"/>
      <c r="J2812" s="236"/>
      <c r="K2812" s="236"/>
      <c r="L2812" s="241"/>
      <c r="M2812" s="242"/>
      <c r="N2812" s="243"/>
      <c r="O2812" s="243"/>
      <c r="P2812" s="243"/>
      <c r="Q2812" s="243"/>
      <c r="R2812" s="243"/>
      <c r="S2812" s="243"/>
      <c r="T2812" s="244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45" t="s">
        <v>186</v>
      </c>
      <c r="AU2812" s="245" t="s">
        <v>78</v>
      </c>
      <c r="AV2812" s="14" t="s">
        <v>78</v>
      </c>
      <c r="AW2812" s="14" t="s">
        <v>188</v>
      </c>
      <c r="AX2812" s="14" t="s">
        <v>68</v>
      </c>
      <c r="AY2812" s="245" t="s">
        <v>175</v>
      </c>
    </row>
    <row r="2813" s="14" customFormat="1">
      <c r="A2813" s="14"/>
      <c r="B2813" s="235"/>
      <c r="C2813" s="236"/>
      <c r="D2813" s="226" t="s">
        <v>186</v>
      </c>
      <c r="E2813" s="237" t="s">
        <v>19</v>
      </c>
      <c r="F2813" s="238" t="s">
        <v>2695</v>
      </c>
      <c r="G2813" s="236"/>
      <c r="H2813" s="239">
        <v>15.260000000000002</v>
      </c>
      <c r="I2813" s="240"/>
      <c r="J2813" s="236"/>
      <c r="K2813" s="236"/>
      <c r="L2813" s="241"/>
      <c r="M2813" s="242"/>
      <c r="N2813" s="243"/>
      <c r="O2813" s="243"/>
      <c r="P2813" s="243"/>
      <c r="Q2813" s="243"/>
      <c r="R2813" s="243"/>
      <c r="S2813" s="243"/>
      <c r="T2813" s="244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45" t="s">
        <v>186</v>
      </c>
      <c r="AU2813" s="245" t="s">
        <v>78</v>
      </c>
      <c r="AV2813" s="14" t="s">
        <v>78</v>
      </c>
      <c r="AW2813" s="14" t="s">
        <v>188</v>
      </c>
      <c r="AX2813" s="14" t="s">
        <v>68</v>
      </c>
      <c r="AY2813" s="245" t="s">
        <v>175</v>
      </c>
    </row>
    <row r="2814" s="14" customFormat="1">
      <c r="A2814" s="14"/>
      <c r="B2814" s="235"/>
      <c r="C2814" s="236"/>
      <c r="D2814" s="226" t="s">
        <v>186</v>
      </c>
      <c r="E2814" s="237" t="s">
        <v>19</v>
      </c>
      <c r="F2814" s="238" t="s">
        <v>2696</v>
      </c>
      <c r="G2814" s="236"/>
      <c r="H2814" s="239">
        <v>15.460000000000001</v>
      </c>
      <c r="I2814" s="240"/>
      <c r="J2814" s="236"/>
      <c r="K2814" s="236"/>
      <c r="L2814" s="241"/>
      <c r="M2814" s="242"/>
      <c r="N2814" s="243"/>
      <c r="O2814" s="243"/>
      <c r="P2814" s="243"/>
      <c r="Q2814" s="243"/>
      <c r="R2814" s="243"/>
      <c r="S2814" s="243"/>
      <c r="T2814" s="24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45" t="s">
        <v>186</v>
      </c>
      <c r="AU2814" s="245" t="s">
        <v>78</v>
      </c>
      <c r="AV2814" s="14" t="s">
        <v>78</v>
      </c>
      <c r="AW2814" s="14" t="s">
        <v>188</v>
      </c>
      <c r="AX2814" s="14" t="s">
        <v>68</v>
      </c>
      <c r="AY2814" s="245" t="s">
        <v>175</v>
      </c>
    </row>
    <row r="2815" s="14" customFormat="1">
      <c r="A2815" s="14"/>
      <c r="B2815" s="235"/>
      <c r="C2815" s="236"/>
      <c r="D2815" s="226" t="s">
        <v>186</v>
      </c>
      <c r="E2815" s="237" t="s">
        <v>19</v>
      </c>
      <c r="F2815" s="238" t="s">
        <v>2697</v>
      </c>
      <c r="G2815" s="236"/>
      <c r="H2815" s="239">
        <v>13.1</v>
      </c>
      <c r="I2815" s="240"/>
      <c r="J2815" s="236"/>
      <c r="K2815" s="236"/>
      <c r="L2815" s="241"/>
      <c r="M2815" s="242"/>
      <c r="N2815" s="243"/>
      <c r="O2815" s="243"/>
      <c r="P2815" s="243"/>
      <c r="Q2815" s="243"/>
      <c r="R2815" s="243"/>
      <c r="S2815" s="243"/>
      <c r="T2815" s="244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45" t="s">
        <v>186</v>
      </c>
      <c r="AU2815" s="245" t="s">
        <v>78</v>
      </c>
      <c r="AV2815" s="14" t="s">
        <v>78</v>
      </c>
      <c r="AW2815" s="14" t="s">
        <v>188</v>
      </c>
      <c r="AX2815" s="14" t="s">
        <v>68</v>
      </c>
      <c r="AY2815" s="245" t="s">
        <v>175</v>
      </c>
    </row>
    <row r="2816" s="14" customFormat="1">
      <c r="A2816" s="14"/>
      <c r="B2816" s="235"/>
      <c r="C2816" s="236"/>
      <c r="D2816" s="226" t="s">
        <v>186</v>
      </c>
      <c r="E2816" s="237" t="s">
        <v>19</v>
      </c>
      <c r="F2816" s="238" t="s">
        <v>2698</v>
      </c>
      <c r="G2816" s="236"/>
      <c r="H2816" s="239">
        <v>12.9</v>
      </c>
      <c r="I2816" s="240"/>
      <c r="J2816" s="236"/>
      <c r="K2816" s="236"/>
      <c r="L2816" s="241"/>
      <c r="M2816" s="242"/>
      <c r="N2816" s="243"/>
      <c r="O2816" s="243"/>
      <c r="P2816" s="243"/>
      <c r="Q2816" s="243"/>
      <c r="R2816" s="243"/>
      <c r="S2816" s="243"/>
      <c r="T2816" s="244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T2816" s="245" t="s">
        <v>186</v>
      </c>
      <c r="AU2816" s="245" t="s">
        <v>78</v>
      </c>
      <c r="AV2816" s="14" t="s">
        <v>78</v>
      </c>
      <c r="AW2816" s="14" t="s">
        <v>188</v>
      </c>
      <c r="AX2816" s="14" t="s">
        <v>68</v>
      </c>
      <c r="AY2816" s="245" t="s">
        <v>175</v>
      </c>
    </row>
    <row r="2817" s="14" customFormat="1">
      <c r="A2817" s="14"/>
      <c r="B2817" s="235"/>
      <c r="C2817" s="236"/>
      <c r="D2817" s="226" t="s">
        <v>186</v>
      </c>
      <c r="E2817" s="237" t="s">
        <v>19</v>
      </c>
      <c r="F2817" s="238" t="s">
        <v>2699</v>
      </c>
      <c r="G2817" s="236"/>
      <c r="H2817" s="239">
        <v>34.159999999999997</v>
      </c>
      <c r="I2817" s="240"/>
      <c r="J2817" s="236"/>
      <c r="K2817" s="236"/>
      <c r="L2817" s="241"/>
      <c r="M2817" s="242"/>
      <c r="N2817" s="243"/>
      <c r="O2817" s="243"/>
      <c r="P2817" s="243"/>
      <c r="Q2817" s="243"/>
      <c r="R2817" s="243"/>
      <c r="S2817" s="243"/>
      <c r="T2817" s="24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45" t="s">
        <v>186</v>
      </c>
      <c r="AU2817" s="245" t="s">
        <v>78</v>
      </c>
      <c r="AV2817" s="14" t="s">
        <v>78</v>
      </c>
      <c r="AW2817" s="14" t="s">
        <v>188</v>
      </c>
      <c r="AX2817" s="14" t="s">
        <v>68</v>
      </c>
      <c r="AY2817" s="245" t="s">
        <v>175</v>
      </c>
    </row>
    <row r="2818" s="14" customFormat="1">
      <c r="A2818" s="14"/>
      <c r="B2818" s="235"/>
      <c r="C2818" s="236"/>
      <c r="D2818" s="226" t="s">
        <v>186</v>
      </c>
      <c r="E2818" s="237" t="s">
        <v>19</v>
      </c>
      <c r="F2818" s="238" t="s">
        <v>2700</v>
      </c>
      <c r="G2818" s="236"/>
      <c r="H2818" s="239">
        <v>11.66</v>
      </c>
      <c r="I2818" s="240"/>
      <c r="J2818" s="236"/>
      <c r="K2818" s="236"/>
      <c r="L2818" s="241"/>
      <c r="M2818" s="242"/>
      <c r="N2818" s="243"/>
      <c r="O2818" s="243"/>
      <c r="P2818" s="243"/>
      <c r="Q2818" s="243"/>
      <c r="R2818" s="243"/>
      <c r="S2818" s="243"/>
      <c r="T2818" s="24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45" t="s">
        <v>186</v>
      </c>
      <c r="AU2818" s="245" t="s">
        <v>78</v>
      </c>
      <c r="AV2818" s="14" t="s">
        <v>78</v>
      </c>
      <c r="AW2818" s="14" t="s">
        <v>188</v>
      </c>
      <c r="AX2818" s="14" t="s">
        <v>68</v>
      </c>
      <c r="AY2818" s="245" t="s">
        <v>175</v>
      </c>
    </row>
    <row r="2819" s="14" customFormat="1">
      <c r="A2819" s="14"/>
      <c r="B2819" s="235"/>
      <c r="C2819" s="236"/>
      <c r="D2819" s="226" t="s">
        <v>186</v>
      </c>
      <c r="E2819" s="237" t="s">
        <v>19</v>
      </c>
      <c r="F2819" s="238" t="s">
        <v>2701</v>
      </c>
      <c r="G2819" s="236"/>
      <c r="H2819" s="239">
        <v>10.969999999999999</v>
      </c>
      <c r="I2819" s="240"/>
      <c r="J2819" s="236"/>
      <c r="K2819" s="236"/>
      <c r="L2819" s="241"/>
      <c r="M2819" s="242"/>
      <c r="N2819" s="243"/>
      <c r="O2819" s="243"/>
      <c r="P2819" s="243"/>
      <c r="Q2819" s="243"/>
      <c r="R2819" s="243"/>
      <c r="S2819" s="243"/>
      <c r="T2819" s="24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45" t="s">
        <v>186</v>
      </c>
      <c r="AU2819" s="245" t="s">
        <v>78</v>
      </c>
      <c r="AV2819" s="14" t="s">
        <v>78</v>
      </c>
      <c r="AW2819" s="14" t="s">
        <v>188</v>
      </c>
      <c r="AX2819" s="14" t="s">
        <v>68</v>
      </c>
      <c r="AY2819" s="245" t="s">
        <v>175</v>
      </c>
    </row>
    <row r="2820" s="14" customFormat="1">
      <c r="A2820" s="14"/>
      <c r="B2820" s="235"/>
      <c r="C2820" s="236"/>
      <c r="D2820" s="226" t="s">
        <v>186</v>
      </c>
      <c r="E2820" s="237" t="s">
        <v>19</v>
      </c>
      <c r="F2820" s="238" t="s">
        <v>2702</v>
      </c>
      <c r="G2820" s="236"/>
      <c r="H2820" s="239">
        <v>6.9399999999999995</v>
      </c>
      <c r="I2820" s="240"/>
      <c r="J2820" s="236"/>
      <c r="K2820" s="236"/>
      <c r="L2820" s="241"/>
      <c r="M2820" s="242"/>
      <c r="N2820" s="243"/>
      <c r="O2820" s="243"/>
      <c r="P2820" s="243"/>
      <c r="Q2820" s="243"/>
      <c r="R2820" s="243"/>
      <c r="S2820" s="243"/>
      <c r="T2820" s="244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45" t="s">
        <v>186</v>
      </c>
      <c r="AU2820" s="245" t="s">
        <v>78</v>
      </c>
      <c r="AV2820" s="14" t="s">
        <v>78</v>
      </c>
      <c r="AW2820" s="14" t="s">
        <v>188</v>
      </c>
      <c r="AX2820" s="14" t="s">
        <v>68</v>
      </c>
      <c r="AY2820" s="245" t="s">
        <v>175</v>
      </c>
    </row>
    <row r="2821" s="13" customFormat="1">
      <c r="A2821" s="13"/>
      <c r="B2821" s="224"/>
      <c r="C2821" s="225"/>
      <c r="D2821" s="226" t="s">
        <v>186</v>
      </c>
      <c r="E2821" s="227" t="s">
        <v>19</v>
      </c>
      <c r="F2821" s="228" t="s">
        <v>189</v>
      </c>
      <c r="G2821" s="225"/>
      <c r="H2821" s="227" t="s">
        <v>19</v>
      </c>
      <c r="I2821" s="229"/>
      <c r="J2821" s="225"/>
      <c r="K2821" s="225"/>
      <c r="L2821" s="230"/>
      <c r="M2821" s="231"/>
      <c r="N2821" s="232"/>
      <c r="O2821" s="232"/>
      <c r="P2821" s="232"/>
      <c r="Q2821" s="232"/>
      <c r="R2821" s="232"/>
      <c r="S2821" s="232"/>
      <c r="T2821" s="233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34" t="s">
        <v>186</v>
      </c>
      <c r="AU2821" s="234" t="s">
        <v>78</v>
      </c>
      <c r="AV2821" s="13" t="s">
        <v>76</v>
      </c>
      <c r="AW2821" s="13" t="s">
        <v>188</v>
      </c>
      <c r="AX2821" s="13" t="s">
        <v>68</v>
      </c>
      <c r="AY2821" s="234" t="s">
        <v>175</v>
      </c>
    </row>
    <row r="2822" s="13" customFormat="1">
      <c r="A2822" s="13"/>
      <c r="B2822" s="224"/>
      <c r="C2822" s="225"/>
      <c r="D2822" s="226" t="s">
        <v>186</v>
      </c>
      <c r="E2822" s="227" t="s">
        <v>19</v>
      </c>
      <c r="F2822" s="228" t="s">
        <v>1070</v>
      </c>
      <c r="G2822" s="225"/>
      <c r="H2822" s="227" t="s">
        <v>19</v>
      </c>
      <c r="I2822" s="229"/>
      <c r="J2822" s="225"/>
      <c r="K2822" s="225"/>
      <c r="L2822" s="230"/>
      <c r="M2822" s="231"/>
      <c r="N2822" s="232"/>
      <c r="O2822" s="232"/>
      <c r="P2822" s="232"/>
      <c r="Q2822" s="232"/>
      <c r="R2822" s="232"/>
      <c r="S2822" s="232"/>
      <c r="T2822" s="233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34" t="s">
        <v>186</v>
      </c>
      <c r="AU2822" s="234" t="s">
        <v>78</v>
      </c>
      <c r="AV2822" s="13" t="s">
        <v>76</v>
      </c>
      <c r="AW2822" s="13" t="s">
        <v>188</v>
      </c>
      <c r="AX2822" s="13" t="s">
        <v>68</v>
      </c>
      <c r="AY2822" s="234" t="s">
        <v>175</v>
      </c>
    </row>
    <row r="2823" s="13" customFormat="1">
      <c r="A2823" s="13"/>
      <c r="B2823" s="224"/>
      <c r="C2823" s="225"/>
      <c r="D2823" s="226" t="s">
        <v>186</v>
      </c>
      <c r="E2823" s="227" t="s">
        <v>19</v>
      </c>
      <c r="F2823" s="228" t="s">
        <v>425</v>
      </c>
      <c r="G2823" s="225"/>
      <c r="H2823" s="227" t="s">
        <v>19</v>
      </c>
      <c r="I2823" s="229"/>
      <c r="J2823" s="225"/>
      <c r="K2823" s="225"/>
      <c r="L2823" s="230"/>
      <c r="M2823" s="231"/>
      <c r="N2823" s="232"/>
      <c r="O2823" s="232"/>
      <c r="P2823" s="232"/>
      <c r="Q2823" s="232"/>
      <c r="R2823" s="232"/>
      <c r="S2823" s="232"/>
      <c r="T2823" s="233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34" t="s">
        <v>186</v>
      </c>
      <c r="AU2823" s="234" t="s">
        <v>78</v>
      </c>
      <c r="AV2823" s="13" t="s">
        <v>76</v>
      </c>
      <c r="AW2823" s="13" t="s">
        <v>188</v>
      </c>
      <c r="AX2823" s="13" t="s">
        <v>68</v>
      </c>
      <c r="AY2823" s="234" t="s">
        <v>175</v>
      </c>
    </row>
    <row r="2824" s="14" customFormat="1">
      <c r="A2824" s="14"/>
      <c r="B2824" s="235"/>
      <c r="C2824" s="236"/>
      <c r="D2824" s="226" t="s">
        <v>186</v>
      </c>
      <c r="E2824" s="237" t="s">
        <v>19</v>
      </c>
      <c r="F2824" s="238" t="s">
        <v>2703</v>
      </c>
      <c r="G2824" s="236"/>
      <c r="H2824" s="239">
        <v>55.420000000000009</v>
      </c>
      <c r="I2824" s="240"/>
      <c r="J2824" s="236"/>
      <c r="K2824" s="236"/>
      <c r="L2824" s="241"/>
      <c r="M2824" s="242"/>
      <c r="N2824" s="243"/>
      <c r="O2824" s="243"/>
      <c r="P2824" s="243"/>
      <c r="Q2824" s="243"/>
      <c r="R2824" s="243"/>
      <c r="S2824" s="243"/>
      <c r="T2824" s="244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45" t="s">
        <v>186</v>
      </c>
      <c r="AU2824" s="245" t="s">
        <v>78</v>
      </c>
      <c r="AV2824" s="14" t="s">
        <v>78</v>
      </c>
      <c r="AW2824" s="14" t="s">
        <v>188</v>
      </c>
      <c r="AX2824" s="14" t="s">
        <v>68</v>
      </c>
      <c r="AY2824" s="245" t="s">
        <v>175</v>
      </c>
    </row>
    <row r="2825" s="13" customFormat="1">
      <c r="A2825" s="13"/>
      <c r="B2825" s="224"/>
      <c r="C2825" s="225"/>
      <c r="D2825" s="226" t="s">
        <v>186</v>
      </c>
      <c r="E2825" s="227" t="s">
        <v>19</v>
      </c>
      <c r="F2825" s="228" t="s">
        <v>189</v>
      </c>
      <c r="G2825" s="225"/>
      <c r="H2825" s="227" t="s">
        <v>19</v>
      </c>
      <c r="I2825" s="229"/>
      <c r="J2825" s="225"/>
      <c r="K2825" s="225"/>
      <c r="L2825" s="230"/>
      <c r="M2825" s="231"/>
      <c r="N2825" s="232"/>
      <c r="O2825" s="232"/>
      <c r="P2825" s="232"/>
      <c r="Q2825" s="232"/>
      <c r="R2825" s="232"/>
      <c r="S2825" s="232"/>
      <c r="T2825" s="233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34" t="s">
        <v>186</v>
      </c>
      <c r="AU2825" s="234" t="s">
        <v>78</v>
      </c>
      <c r="AV2825" s="13" t="s">
        <v>76</v>
      </c>
      <c r="AW2825" s="13" t="s">
        <v>188</v>
      </c>
      <c r="AX2825" s="13" t="s">
        <v>68</v>
      </c>
      <c r="AY2825" s="234" t="s">
        <v>175</v>
      </c>
    </row>
    <row r="2826" s="13" customFormat="1">
      <c r="A2826" s="13"/>
      <c r="B2826" s="224"/>
      <c r="C2826" s="225"/>
      <c r="D2826" s="226" t="s">
        <v>186</v>
      </c>
      <c r="E2826" s="227" t="s">
        <v>19</v>
      </c>
      <c r="F2826" s="228" t="s">
        <v>1098</v>
      </c>
      <c r="G2826" s="225"/>
      <c r="H2826" s="227" t="s">
        <v>19</v>
      </c>
      <c r="I2826" s="229"/>
      <c r="J2826" s="225"/>
      <c r="K2826" s="225"/>
      <c r="L2826" s="230"/>
      <c r="M2826" s="231"/>
      <c r="N2826" s="232"/>
      <c r="O2826" s="232"/>
      <c r="P2826" s="232"/>
      <c r="Q2826" s="232"/>
      <c r="R2826" s="232"/>
      <c r="S2826" s="232"/>
      <c r="T2826" s="233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34" t="s">
        <v>186</v>
      </c>
      <c r="AU2826" s="234" t="s">
        <v>78</v>
      </c>
      <c r="AV2826" s="13" t="s">
        <v>76</v>
      </c>
      <c r="AW2826" s="13" t="s">
        <v>188</v>
      </c>
      <c r="AX2826" s="13" t="s">
        <v>68</v>
      </c>
      <c r="AY2826" s="234" t="s">
        <v>175</v>
      </c>
    </row>
    <row r="2827" s="13" customFormat="1">
      <c r="A2827" s="13"/>
      <c r="B2827" s="224"/>
      <c r="C2827" s="225"/>
      <c r="D2827" s="226" t="s">
        <v>186</v>
      </c>
      <c r="E2827" s="227" t="s">
        <v>19</v>
      </c>
      <c r="F2827" s="228" t="s">
        <v>428</v>
      </c>
      <c r="G2827" s="225"/>
      <c r="H2827" s="227" t="s">
        <v>19</v>
      </c>
      <c r="I2827" s="229"/>
      <c r="J2827" s="225"/>
      <c r="K2827" s="225"/>
      <c r="L2827" s="230"/>
      <c r="M2827" s="231"/>
      <c r="N2827" s="232"/>
      <c r="O2827" s="232"/>
      <c r="P2827" s="232"/>
      <c r="Q2827" s="232"/>
      <c r="R2827" s="232"/>
      <c r="S2827" s="232"/>
      <c r="T2827" s="233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34" t="s">
        <v>186</v>
      </c>
      <c r="AU2827" s="234" t="s">
        <v>78</v>
      </c>
      <c r="AV2827" s="13" t="s">
        <v>76</v>
      </c>
      <c r="AW2827" s="13" t="s">
        <v>188</v>
      </c>
      <c r="AX2827" s="13" t="s">
        <v>68</v>
      </c>
      <c r="AY2827" s="234" t="s">
        <v>175</v>
      </c>
    </row>
    <row r="2828" s="14" customFormat="1">
      <c r="A2828" s="14"/>
      <c r="B2828" s="235"/>
      <c r="C2828" s="236"/>
      <c r="D2828" s="226" t="s">
        <v>186</v>
      </c>
      <c r="E2828" s="237" t="s">
        <v>19</v>
      </c>
      <c r="F2828" s="238" t="s">
        <v>2704</v>
      </c>
      <c r="G2828" s="236"/>
      <c r="H2828" s="239">
        <v>42.000000000000007</v>
      </c>
      <c r="I2828" s="240"/>
      <c r="J2828" s="236"/>
      <c r="K2828" s="236"/>
      <c r="L2828" s="241"/>
      <c r="M2828" s="242"/>
      <c r="N2828" s="243"/>
      <c r="O2828" s="243"/>
      <c r="P2828" s="243"/>
      <c r="Q2828" s="243"/>
      <c r="R2828" s="243"/>
      <c r="S2828" s="243"/>
      <c r="T2828" s="244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T2828" s="245" t="s">
        <v>186</v>
      </c>
      <c r="AU2828" s="245" t="s">
        <v>78</v>
      </c>
      <c r="AV2828" s="14" t="s">
        <v>78</v>
      </c>
      <c r="AW2828" s="14" t="s">
        <v>188</v>
      </c>
      <c r="AX2828" s="14" t="s">
        <v>68</v>
      </c>
      <c r="AY2828" s="245" t="s">
        <v>175</v>
      </c>
    </row>
    <row r="2829" s="14" customFormat="1">
      <c r="A2829" s="14"/>
      <c r="B2829" s="235"/>
      <c r="C2829" s="236"/>
      <c r="D2829" s="226" t="s">
        <v>186</v>
      </c>
      <c r="E2829" s="237" t="s">
        <v>19</v>
      </c>
      <c r="F2829" s="238" t="s">
        <v>2705</v>
      </c>
      <c r="G2829" s="236"/>
      <c r="H2829" s="239">
        <v>9.1400000000000006</v>
      </c>
      <c r="I2829" s="240"/>
      <c r="J2829" s="236"/>
      <c r="K2829" s="236"/>
      <c r="L2829" s="241"/>
      <c r="M2829" s="242"/>
      <c r="N2829" s="243"/>
      <c r="O2829" s="243"/>
      <c r="P2829" s="243"/>
      <c r="Q2829" s="243"/>
      <c r="R2829" s="243"/>
      <c r="S2829" s="243"/>
      <c r="T2829" s="24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45" t="s">
        <v>186</v>
      </c>
      <c r="AU2829" s="245" t="s">
        <v>78</v>
      </c>
      <c r="AV2829" s="14" t="s">
        <v>78</v>
      </c>
      <c r="AW2829" s="14" t="s">
        <v>188</v>
      </c>
      <c r="AX2829" s="14" t="s">
        <v>68</v>
      </c>
      <c r="AY2829" s="245" t="s">
        <v>175</v>
      </c>
    </row>
    <row r="2830" s="13" customFormat="1">
      <c r="A2830" s="13"/>
      <c r="B2830" s="224"/>
      <c r="C2830" s="225"/>
      <c r="D2830" s="226" t="s">
        <v>186</v>
      </c>
      <c r="E2830" s="227" t="s">
        <v>19</v>
      </c>
      <c r="F2830" s="228" t="s">
        <v>189</v>
      </c>
      <c r="G2830" s="225"/>
      <c r="H2830" s="227" t="s">
        <v>19</v>
      </c>
      <c r="I2830" s="229"/>
      <c r="J2830" s="225"/>
      <c r="K2830" s="225"/>
      <c r="L2830" s="230"/>
      <c r="M2830" s="231"/>
      <c r="N2830" s="232"/>
      <c r="O2830" s="232"/>
      <c r="P2830" s="232"/>
      <c r="Q2830" s="232"/>
      <c r="R2830" s="232"/>
      <c r="S2830" s="232"/>
      <c r="T2830" s="233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34" t="s">
        <v>186</v>
      </c>
      <c r="AU2830" s="234" t="s">
        <v>78</v>
      </c>
      <c r="AV2830" s="13" t="s">
        <v>76</v>
      </c>
      <c r="AW2830" s="13" t="s">
        <v>188</v>
      </c>
      <c r="AX2830" s="13" t="s">
        <v>68</v>
      </c>
      <c r="AY2830" s="234" t="s">
        <v>175</v>
      </c>
    </row>
    <row r="2831" s="13" customFormat="1">
      <c r="A2831" s="13"/>
      <c r="B2831" s="224"/>
      <c r="C2831" s="225"/>
      <c r="D2831" s="226" t="s">
        <v>186</v>
      </c>
      <c r="E2831" s="227" t="s">
        <v>19</v>
      </c>
      <c r="F2831" s="228" t="s">
        <v>2681</v>
      </c>
      <c r="G2831" s="225"/>
      <c r="H2831" s="227" t="s">
        <v>19</v>
      </c>
      <c r="I2831" s="229"/>
      <c r="J2831" s="225"/>
      <c r="K2831" s="225"/>
      <c r="L2831" s="230"/>
      <c r="M2831" s="231"/>
      <c r="N2831" s="232"/>
      <c r="O2831" s="232"/>
      <c r="P2831" s="232"/>
      <c r="Q2831" s="232"/>
      <c r="R2831" s="232"/>
      <c r="S2831" s="232"/>
      <c r="T2831" s="233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34" t="s">
        <v>186</v>
      </c>
      <c r="AU2831" s="234" t="s">
        <v>78</v>
      </c>
      <c r="AV2831" s="13" t="s">
        <v>76</v>
      </c>
      <c r="AW2831" s="13" t="s">
        <v>188</v>
      </c>
      <c r="AX2831" s="13" t="s">
        <v>68</v>
      </c>
      <c r="AY2831" s="234" t="s">
        <v>175</v>
      </c>
    </row>
    <row r="2832" s="14" customFormat="1">
      <c r="A2832" s="14"/>
      <c r="B2832" s="235"/>
      <c r="C2832" s="236"/>
      <c r="D2832" s="226" t="s">
        <v>186</v>
      </c>
      <c r="E2832" s="237" t="s">
        <v>19</v>
      </c>
      <c r="F2832" s="238" t="s">
        <v>2682</v>
      </c>
      <c r="G2832" s="236"/>
      <c r="H2832" s="239">
        <v>7.7219999999999995</v>
      </c>
      <c r="I2832" s="240"/>
      <c r="J2832" s="236"/>
      <c r="K2832" s="236"/>
      <c r="L2832" s="241"/>
      <c r="M2832" s="242"/>
      <c r="N2832" s="243"/>
      <c r="O2832" s="243"/>
      <c r="P2832" s="243"/>
      <c r="Q2832" s="243"/>
      <c r="R2832" s="243"/>
      <c r="S2832" s="243"/>
      <c r="T2832" s="244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45" t="s">
        <v>186</v>
      </c>
      <c r="AU2832" s="245" t="s">
        <v>78</v>
      </c>
      <c r="AV2832" s="14" t="s">
        <v>78</v>
      </c>
      <c r="AW2832" s="14" t="s">
        <v>188</v>
      </c>
      <c r="AX2832" s="14" t="s">
        <v>68</v>
      </c>
      <c r="AY2832" s="245" t="s">
        <v>175</v>
      </c>
    </row>
    <row r="2833" s="13" customFormat="1">
      <c r="A2833" s="13"/>
      <c r="B2833" s="224"/>
      <c r="C2833" s="225"/>
      <c r="D2833" s="226" t="s">
        <v>186</v>
      </c>
      <c r="E2833" s="227" t="s">
        <v>19</v>
      </c>
      <c r="F2833" s="228" t="s">
        <v>2683</v>
      </c>
      <c r="G2833" s="225"/>
      <c r="H2833" s="227" t="s">
        <v>19</v>
      </c>
      <c r="I2833" s="229"/>
      <c r="J2833" s="225"/>
      <c r="K2833" s="225"/>
      <c r="L2833" s="230"/>
      <c r="M2833" s="231"/>
      <c r="N2833" s="232"/>
      <c r="O2833" s="232"/>
      <c r="P2833" s="232"/>
      <c r="Q2833" s="232"/>
      <c r="R2833" s="232"/>
      <c r="S2833" s="232"/>
      <c r="T2833" s="233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34" t="s">
        <v>186</v>
      </c>
      <c r="AU2833" s="234" t="s">
        <v>78</v>
      </c>
      <c r="AV2833" s="13" t="s">
        <v>76</v>
      </c>
      <c r="AW2833" s="13" t="s">
        <v>188</v>
      </c>
      <c r="AX2833" s="13" t="s">
        <v>68</v>
      </c>
      <c r="AY2833" s="234" t="s">
        <v>175</v>
      </c>
    </row>
    <row r="2834" s="14" customFormat="1">
      <c r="A2834" s="14"/>
      <c r="B2834" s="235"/>
      <c r="C2834" s="236"/>
      <c r="D2834" s="226" t="s">
        <v>186</v>
      </c>
      <c r="E2834" s="237" t="s">
        <v>19</v>
      </c>
      <c r="F2834" s="238" t="s">
        <v>2684</v>
      </c>
      <c r="G2834" s="236"/>
      <c r="H2834" s="239">
        <v>2.2999999999999998</v>
      </c>
      <c r="I2834" s="240"/>
      <c r="J2834" s="236"/>
      <c r="K2834" s="236"/>
      <c r="L2834" s="241"/>
      <c r="M2834" s="242"/>
      <c r="N2834" s="243"/>
      <c r="O2834" s="243"/>
      <c r="P2834" s="243"/>
      <c r="Q2834" s="243"/>
      <c r="R2834" s="243"/>
      <c r="S2834" s="243"/>
      <c r="T2834" s="24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45" t="s">
        <v>186</v>
      </c>
      <c r="AU2834" s="245" t="s">
        <v>78</v>
      </c>
      <c r="AV2834" s="14" t="s">
        <v>78</v>
      </c>
      <c r="AW2834" s="14" t="s">
        <v>188</v>
      </c>
      <c r="AX2834" s="14" t="s">
        <v>68</v>
      </c>
      <c r="AY2834" s="245" t="s">
        <v>175</v>
      </c>
    </row>
    <row r="2835" s="13" customFormat="1">
      <c r="A2835" s="13"/>
      <c r="B2835" s="224"/>
      <c r="C2835" s="225"/>
      <c r="D2835" s="226" t="s">
        <v>186</v>
      </c>
      <c r="E2835" s="227" t="s">
        <v>19</v>
      </c>
      <c r="F2835" s="228" t="s">
        <v>2685</v>
      </c>
      <c r="G2835" s="225"/>
      <c r="H2835" s="227" t="s">
        <v>19</v>
      </c>
      <c r="I2835" s="229"/>
      <c r="J2835" s="225"/>
      <c r="K2835" s="225"/>
      <c r="L2835" s="230"/>
      <c r="M2835" s="231"/>
      <c r="N2835" s="232"/>
      <c r="O2835" s="232"/>
      <c r="P2835" s="232"/>
      <c r="Q2835" s="232"/>
      <c r="R2835" s="232"/>
      <c r="S2835" s="232"/>
      <c r="T2835" s="233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34" t="s">
        <v>186</v>
      </c>
      <c r="AU2835" s="234" t="s">
        <v>78</v>
      </c>
      <c r="AV2835" s="13" t="s">
        <v>76</v>
      </c>
      <c r="AW2835" s="13" t="s">
        <v>188</v>
      </c>
      <c r="AX2835" s="13" t="s">
        <v>68</v>
      </c>
      <c r="AY2835" s="234" t="s">
        <v>175</v>
      </c>
    </row>
    <row r="2836" s="14" customFormat="1">
      <c r="A2836" s="14"/>
      <c r="B2836" s="235"/>
      <c r="C2836" s="236"/>
      <c r="D2836" s="226" t="s">
        <v>186</v>
      </c>
      <c r="E2836" s="237" t="s">
        <v>19</v>
      </c>
      <c r="F2836" s="238" t="s">
        <v>2686</v>
      </c>
      <c r="G2836" s="236"/>
      <c r="H2836" s="239">
        <v>8.0999999999999996</v>
      </c>
      <c r="I2836" s="240"/>
      <c r="J2836" s="236"/>
      <c r="K2836" s="236"/>
      <c r="L2836" s="241"/>
      <c r="M2836" s="242"/>
      <c r="N2836" s="243"/>
      <c r="O2836" s="243"/>
      <c r="P2836" s="243"/>
      <c r="Q2836" s="243"/>
      <c r="R2836" s="243"/>
      <c r="S2836" s="243"/>
      <c r="T2836" s="244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45" t="s">
        <v>186</v>
      </c>
      <c r="AU2836" s="245" t="s">
        <v>78</v>
      </c>
      <c r="AV2836" s="14" t="s">
        <v>78</v>
      </c>
      <c r="AW2836" s="14" t="s">
        <v>188</v>
      </c>
      <c r="AX2836" s="14" t="s">
        <v>68</v>
      </c>
      <c r="AY2836" s="245" t="s">
        <v>175</v>
      </c>
    </row>
    <row r="2837" s="15" customFormat="1">
      <c r="A2837" s="15"/>
      <c r="B2837" s="246"/>
      <c r="C2837" s="247"/>
      <c r="D2837" s="226" t="s">
        <v>186</v>
      </c>
      <c r="E2837" s="248" t="s">
        <v>19</v>
      </c>
      <c r="F2837" s="249" t="s">
        <v>191</v>
      </c>
      <c r="G2837" s="247"/>
      <c r="H2837" s="250">
        <v>282.25200000000001</v>
      </c>
      <c r="I2837" s="251"/>
      <c r="J2837" s="247"/>
      <c r="K2837" s="247"/>
      <c r="L2837" s="252"/>
      <c r="M2837" s="253"/>
      <c r="N2837" s="254"/>
      <c r="O2837" s="254"/>
      <c r="P2837" s="254"/>
      <c r="Q2837" s="254"/>
      <c r="R2837" s="254"/>
      <c r="S2837" s="254"/>
      <c r="T2837" s="255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56" t="s">
        <v>186</v>
      </c>
      <c r="AU2837" s="256" t="s">
        <v>78</v>
      </c>
      <c r="AV2837" s="15" t="s">
        <v>182</v>
      </c>
      <c r="AW2837" s="15" t="s">
        <v>188</v>
      </c>
      <c r="AX2837" s="15" t="s">
        <v>76</v>
      </c>
      <c r="AY2837" s="256" t="s">
        <v>175</v>
      </c>
    </row>
    <row r="2838" s="2" customFormat="1" ht="16.5" customHeight="1">
      <c r="A2838" s="40"/>
      <c r="B2838" s="41"/>
      <c r="C2838" s="206" t="s">
        <v>2751</v>
      </c>
      <c r="D2838" s="206" t="s">
        <v>177</v>
      </c>
      <c r="E2838" s="207" t="s">
        <v>2752</v>
      </c>
      <c r="F2838" s="208" t="s">
        <v>2753</v>
      </c>
      <c r="G2838" s="209" t="s">
        <v>402</v>
      </c>
      <c r="H2838" s="210">
        <v>282.25200000000001</v>
      </c>
      <c r="I2838" s="211"/>
      <c r="J2838" s="212">
        <f>ROUND(I2838*H2838,2)</f>
        <v>0</v>
      </c>
      <c r="K2838" s="208" t="s">
        <v>181</v>
      </c>
      <c r="L2838" s="46"/>
      <c r="M2838" s="213" t="s">
        <v>19</v>
      </c>
      <c r="N2838" s="214" t="s">
        <v>39</v>
      </c>
      <c r="O2838" s="86"/>
      <c r="P2838" s="215">
        <f>O2838*H2838</f>
        <v>0</v>
      </c>
      <c r="Q2838" s="215">
        <v>0</v>
      </c>
      <c r="R2838" s="215">
        <f>Q2838*H2838</f>
        <v>0</v>
      </c>
      <c r="S2838" s="215">
        <v>0</v>
      </c>
      <c r="T2838" s="216">
        <f>S2838*H2838</f>
        <v>0</v>
      </c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R2838" s="217" t="s">
        <v>297</v>
      </c>
      <c r="AT2838" s="217" t="s">
        <v>177</v>
      </c>
      <c r="AU2838" s="217" t="s">
        <v>78</v>
      </c>
      <c r="AY2838" s="19" t="s">
        <v>175</v>
      </c>
      <c r="BE2838" s="218">
        <f>IF(N2838="základní",J2838,0)</f>
        <v>0</v>
      </c>
      <c r="BF2838" s="218">
        <f>IF(N2838="snížená",J2838,0)</f>
        <v>0</v>
      </c>
      <c r="BG2838" s="218">
        <f>IF(N2838="zákl. přenesená",J2838,0)</f>
        <v>0</v>
      </c>
      <c r="BH2838" s="218">
        <f>IF(N2838="sníž. přenesená",J2838,0)</f>
        <v>0</v>
      </c>
      <c r="BI2838" s="218">
        <f>IF(N2838="nulová",J2838,0)</f>
        <v>0</v>
      </c>
      <c r="BJ2838" s="19" t="s">
        <v>76</v>
      </c>
      <c r="BK2838" s="218">
        <f>ROUND(I2838*H2838,2)</f>
        <v>0</v>
      </c>
      <c r="BL2838" s="19" t="s">
        <v>297</v>
      </c>
      <c r="BM2838" s="217" t="s">
        <v>2754</v>
      </c>
    </row>
    <row r="2839" s="2" customFormat="1">
      <c r="A2839" s="40"/>
      <c r="B2839" s="41"/>
      <c r="C2839" s="42"/>
      <c r="D2839" s="219" t="s">
        <v>184</v>
      </c>
      <c r="E2839" s="42"/>
      <c r="F2839" s="220" t="s">
        <v>2755</v>
      </c>
      <c r="G2839" s="42"/>
      <c r="H2839" s="42"/>
      <c r="I2839" s="221"/>
      <c r="J2839" s="42"/>
      <c r="K2839" s="42"/>
      <c r="L2839" s="46"/>
      <c r="M2839" s="222"/>
      <c r="N2839" s="223"/>
      <c r="O2839" s="86"/>
      <c r="P2839" s="86"/>
      <c r="Q2839" s="86"/>
      <c r="R2839" s="86"/>
      <c r="S2839" s="86"/>
      <c r="T2839" s="87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T2839" s="19" t="s">
        <v>184</v>
      </c>
      <c r="AU2839" s="19" t="s">
        <v>78</v>
      </c>
    </row>
    <row r="2840" s="13" customFormat="1">
      <c r="A2840" s="13"/>
      <c r="B2840" s="224"/>
      <c r="C2840" s="225"/>
      <c r="D2840" s="226" t="s">
        <v>186</v>
      </c>
      <c r="E2840" s="227" t="s">
        <v>19</v>
      </c>
      <c r="F2840" s="228" t="s">
        <v>187</v>
      </c>
      <c r="G2840" s="225"/>
      <c r="H2840" s="227" t="s">
        <v>19</v>
      </c>
      <c r="I2840" s="229"/>
      <c r="J2840" s="225"/>
      <c r="K2840" s="225"/>
      <c r="L2840" s="230"/>
      <c r="M2840" s="231"/>
      <c r="N2840" s="232"/>
      <c r="O2840" s="232"/>
      <c r="P2840" s="232"/>
      <c r="Q2840" s="232"/>
      <c r="R2840" s="232"/>
      <c r="S2840" s="232"/>
      <c r="T2840" s="233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34" t="s">
        <v>186</v>
      </c>
      <c r="AU2840" s="234" t="s">
        <v>78</v>
      </c>
      <c r="AV2840" s="13" t="s">
        <v>76</v>
      </c>
      <c r="AW2840" s="13" t="s">
        <v>188</v>
      </c>
      <c r="AX2840" s="13" t="s">
        <v>68</v>
      </c>
      <c r="AY2840" s="234" t="s">
        <v>175</v>
      </c>
    </row>
    <row r="2841" s="13" customFormat="1">
      <c r="A2841" s="13"/>
      <c r="B2841" s="224"/>
      <c r="C2841" s="225"/>
      <c r="D2841" s="226" t="s">
        <v>186</v>
      </c>
      <c r="E2841" s="227" t="s">
        <v>19</v>
      </c>
      <c r="F2841" s="228" t="s">
        <v>189</v>
      </c>
      <c r="G2841" s="225"/>
      <c r="H2841" s="227" t="s">
        <v>19</v>
      </c>
      <c r="I2841" s="229"/>
      <c r="J2841" s="225"/>
      <c r="K2841" s="225"/>
      <c r="L2841" s="230"/>
      <c r="M2841" s="231"/>
      <c r="N2841" s="232"/>
      <c r="O2841" s="232"/>
      <c r="P2841" s="232"/>
      <c r="Q2841" s="232"/>
      <c r="R2841" s="232"/>
      <c r="S2841" s="232"/>
      <c r="T2841" s="233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34" t="s">
        <v>186</v>
      </c>
      <c r="AU2841" s="234" t="s">
        <v>78</v>
      </c>
      <c r="AV2841" s="13" t="s">
        <v>76</v>
      </c>
      <c r="AW2841" s="13" t="s">
        <v>188</v>
      </c>
      <c r="AX2841" s="13" t="s">
        <v>68</v>
      </c>
      <c r="AY2841" s="234" t="s">
        <v>175</v>
      </c>
    </row>
    <row r="2842" s="13" customFormat="1">
      <c r="A2842" s="13"/>
      <c r="B2842" s="224"/>
      <c r="C2842" s="225"/>
      <c r="D2842" s="226" t="s">
        <v>186</v>
      </c>
      <c r="E2842" s="227" t="s">
        <v>19</v>
      </c>
      <c r="F2842" s="228" t="s">
        <v>2756</v>
      </c>
      <c r="G2842" s="225"/>
      <c r="H2842" s="227" t="s">
        <v>19</v>
      </c>
      <c r="I2842" s="229"/>
      <c r="J2842" s="225"/>
      <c r="K2842" s="225"/>
      <c r="L2842" s="230"/>
      <c r="M2842" s="231"/>
      <c r="N2842" s="232"/>
      <c r="O2842" s="232"/>
      <c r="P2842" s="232"/>
      <c r="Q2842" s="232"/>
      <c r="R2842" s="232"/>
      <c r="S2842" s="232"/>
      <c r="T2842" s="233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34" t="s">
        <v>186</v>
      </c>
      <c r="AU2842" s="234" t="s">
        <v>78</v>
      </c>
      <c r="AV2842" s="13" t="s">
        <v>76</v>
      </c>
      <c r="AW2842" s="13" t="s">
        <v>188</v>
      </c>
      <c r="AX2842" s="13" t="s">
        <v>68</v>
      </c>
      <c r="AY2842" s="234" t="s">
        <v>175</v>
      </c>
    </row>
    <row r="2843" s="13" customFormat="1">
      <c r="A2843" s="13"/>
      <c r="B2843" s="224"/>
      <c r="C2843" s="225"/>
      <c r="D2843" s="226" t="s">
        <v>186</v>
      </c>
      <c r="E2843" s="227" t="s">
        <v>19</v>
      </c>
      <c r="F2843" s="228" t="s">
        <v>1077</v>
      </c>
      <c r="G2843" s="225"/>
      <c r="H2843" s="227" t="s">
        <v>19</v>
      </c>
      <c r="I2843" s="229"/>
      <c r="J2843" s="225"/>
      <c r="K2843" s="225"/>
      <c r="L2843" s="230"/>
      <c r="M2843" s="231"/>
      <c r="N2843" s="232"/>
      <c r="O2843" s="232"/>
      <c r="P2843" s="232"/>
      <c r="Q2843" s="232"/>
      <c r="R2843" s="232"/>
      <c r="S2843" s="232"/>
      <c r="T2843" s="233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34" t="s">
        <v>186</v>
      </c>
      <c r="AU2843" s="234" t="s">
        <v>78</v>
      </c>
      <c r="AV2843" s="13" t="s">
        <v>76</v>
      </c>
      <c r="AW2843" s="13" t="s">
        <v>188</v>
      </c>
      <c r="AX2843" s="13" t="s">
        <v>68</v>
      </c>
      <c r="AY2843" s="234" t="s">
        <v>175</v>
      </c>
    </row>
    <row r="2844" s="13" customFormat="1">
      <c r="A2844" s="13"/>
      <c r="B2844" s="224"/>
      <c r="C2844" s="225"/>
      <c r="D2844" s="226" t="s">
        <v>186</v>
      </c>
      <c r="E2844" s="227" t="s">
        <v>19</v>
      </c>
      <c r="F2844" s="228" t="s">
        <v>425</v>
      </c>
      <c r="G2844" s="225"/>
      <c r="H2844" s="227" t="s">
        <v>19</v>
      </c>
      <c r="I2844" s="229"/>
      <c r="J2844" s="225"/>
      <c r="K2844" s="225"/>
      <c r="L2844" s="230"/>
      <c r="M2844" s="231"/>
      <c r="N2844" s="232"/>
      <c r="O2844" s="232"/>
      <c r="P2844" s="232"/>
      <c r="Q2844" s="232"/>
      <c r="R2844" s="232"/>
      <c r="S2844" s="232"/>
      <c r="T2844" s="233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34" t="s">
        <v>186</v>
      </c>
      <c r="AU2844" s="234" t="s">
        <v>78</v>
      </c>
      <c r="AV2844" s="13" t="s">
        <v>76</v>
      </c>
      <c r="AW2844" s="13" t="s">
        <v>188</v>
      </c>
      <c r="AX2844" s="13" t="s">
        <v>68</v>
      </c>
      <c r="AY2844" s="234" t="s">
        <v>175</v>
      </c>
    </row>
    <row r="2845" s="14" customFormat="1">
      <c r="A2845" s="14"/>
      <c r="B2845" s="235"/>
      <c r="C2845" s="236"/>
      <c r="D2845" s="226" t="s">
        <v>186</v>
      </c>
      <c r="E2845" s="237" t="s">
        <v>19</v>
      </c>
      <c r="F2845" s="238" t="s">
        <v>2692</v>
      </c>
      <c r="G2845" s="236"/>
      <c r="H2845" s="239">
        <v>14.260000000000003</v>
      </c>
      <c r="I2845" s="240"/>
      <c r="J2845" s="236"/>
      <c r="K2845" s="236"/>
      <c r="L2845" s="241"/>
      <c r="M2845" s="242"/>
      <c r="N2845" s="243"/>
      <c r="O2845" s="243"/>
      <c r="P2845" s="243"/>
      <c r="Q2845" s="243"/>
      <c r="R2845" s="243"/>
      <c r="S2845" s="243"/>
      <c r="T2845" s="24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45" t="s">
        <v>186</v>
      </c>
      <c r="AU2845" s="245" t="s">
        <v>78</v>
      </c>
      <c r="AV2845" s="14" t="s">
        <v>78</v>
      </c>
      <c r="AW2845" s="14" t="s">
        <v>188</v>
      </c>
      <c r="AX2845" s="14" t="s">
        <v>68</v>
      </c>
      <c r="AY2845" s="245" t="s">
        <v>175</v>
      </c>
    </row>
    <row r="2846" s="14" customFormat="1">
      <c r="A2846" s="14"/>
      <c r="B2846" s="235"/>
      <c r="C2846" s="236"/>
      <c r="D2846" s="226" t="s">
        <v>186</v>
      </c>
      <c r="E2846" s="237" t="s">
        <v>19</v>
      </c>
      <c r="F2846" s="238" t="s">
        <v>2693</v>
      </c>
      <c r="G2846" s="236"/>
      <c r="H2846" s="239">
        <v>7.0600000000000014</v>
      </c>
      <c r="I2846" s="240"/>
      <c r="J2846" s="236"/>
      <c r="K2846" s="236"/>
      <c r="L2846" s="241"/>
      <c r="M2846" s="242"/>
      <c r="N2846" s="243"/>
      <c r="O2846" s="243"/>
      <c r="P2846" s="243"/>
      <c r="Q2846" s="243"/>
      <c r="R2846" s="243"/>
      <c r="S2846" s="243"/>
      <c r="T2846" s="244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45" t="s">
        <v>186</v>
      </c>
      <c r="AU2846" s="245" t="s">
        <v>78</v>
      </c>
      <c r="AV2846" s="14" t="s">
        <v>78</v>
      </c>
      <c r="AW2846" s="14" t="s">
        <v>188</v>
      </c>
      <c r="AX2846" s="14" t="s">
        <v>68</v>
      </c>
      <c r="AY2846" s="245" t="s">
        <v>175</v>
      </c>
    </row>
    <row r="2847" s="14" customFormat="1">
      <c r="A2847" s="14"/>
      <c r="B2847" s="235"/>
      <c r="C2847" s="236"/>
      <c r="D2847" s="226" t="s">
        <v>186</v>
      </c>
      <c r="E2847" s="237" t="s">
        <v>19</v>
      </c>
      <c r="F2847" s="238" t="s">
        <v>2694</v>
      </c>
      <c r="G2847" s="236"/>
      <c r="H2847" s="239">
        <v>15.800000000000001</v>
      </c>
      <c r="I2847" s="240"/>
      <c r="J2847" s="236"/>
      <c r="K2847" s="236"/>
      <c r="L2847" s="241"/>
      <c r="M2847" s="242"/>
      <c r="N2847" s="243"/>
      <c r="O2847" s="243"/>
      <c r="P2847" s="243"/>
      <c r="Q2847" s="243"/>
      <c r="R2847" s="243"/>
      <c r="S2847" s="243"/>
      <c r="T2847" s="24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45" t="s">
        <v>186</v>
      </c>
      <c r="AU2847" s="245" t="s">
        <v>78</v>
      </c>
      <c r="AV2847" s="14" t="s">
        <v>78</v>
      </c>
      <c r="AW2847" s="14" t="s">
        <v>188</v>
      </c>
      <c r="AX2847" s="14" t="s">
        <v>68</v>
      </c>
      <c r="AY2847" s="245" t="s">
        <v>175</v>
      </c>
    </row>
    <row r="2848" s="14" customFormat="1">
      <c r="A2848" s="14"/>
      <c r="B2848" s="235"/>
      <c r="C2848" s="236"/>
      <c r="D2848" s="226" t="s">
        <v>186</v>
      </c>
      <c r="E2848" s="237" t="s">
        <v>19</v>
      </c>
      <c r="F2848" s="238" t="s">
        <v>2695</v>
      </c>
      <c r="G2848" s="236"/>
      <c r="H2848" s="239">
        <v>15.260000000000002</v>
      </c>
      <c r="I2848" s="240"/>
      <c r="J2848" s="236"/>
      <c r="K2848" s="236"/>
      <c r="L2848" s="241"/>
      <c r="M2848" s="242"/>
      <c r="N2848" s="243"/>
      <c r="O2848" s="243"/>
      <c r="P2848" s="243"/>
      <c r="Q2848" s="243"/>
      <c r="R2848" s="243"/>
      <c r="S2848" s="243"/>
      <c r="T2848" s="24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45" t="s">
        <v>186</v>
      </c>
      <c r="AU2848" s="245" t="s">
        <v>78</v>
      </c>
      <c r="AV2848" s="14" t="s">
        <v>78</v>
      </c>
      <c r="AW2848" s="14" t="s">
        <v>188</v>
      </c>
      <c r="AX2848" s="14" t="s">
        <v>68</v>
      </c>
      <c r="AY2848" s="245" t="s">
        <v>175</v>
      </c>
    </row>
    <row r="2849" s="14" customFormat="1">
      <c r="A2849" s="14"/>
      <c r="B2849" s="235"/>
      <c r="C2849" s="236"/>
      <c r="D2849" s="226" t="s">
        <v>186</v>
      </c>
      <c r="E2849" s="237" t="s">
        <v>19</v>
      </c>
      <c r="F2849" s="238" t="s">
        <v>2696</v>
      </c>
      <c r="G2849" s="236"/>
      <c r="H2849" s="239">
        <v>15.460000000000001</v>
      </c>
      <c r="I2849" s="240"/>
      <c r="J2849" s="236"/>
      <c r="K2849" s="236"/>
      <c r="L2849" s="241"/>
      <c r="M2849" s="242"/>
      <c r="N2849" s="243"/>
      <c r="O2849" s="243"/>
      <c r="P2849" s="243"/>
      <c r="Q2849" s="243"/>
      <c r="R2849" s="243"/>
      <c r="S2849" s="243"/>
      <c r="T2849" s="24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45" t="s">
        <v>186</v>
      </c>
      <c r="AU2849" s="245" t="s">
        <v>78</v>
      </c>
      <c r="AV2849" s="14" t="s">
        <v>78</v>
      </c>
      <c r="AW2849" s="14" t="s">
        <v>188</v>
      </c>
      <c r="AX2849" s="14" t="s">
        <v>68</v>
      </c>
      <c r="AY2849" s="245" t="s">
        <v>175</v>
      </c>
    </row>
    <row r="2850" s="14" customFormat="1">
      <c r="A2850" s="14"/>
      <c r="B2850" s="235"/>
      <c r="C2850" s="236"/>
      <c r="D2850" s="226" t="s">
        <v>186</v>
      </c>
      <c r="E2850" s="237" t="s">
        <v>19</v>
      </c>
      <c r="F2850" s="238" t="s">
        <v>2697</v>
      </c>
      <c r="G2850" s="236"/>
      <c r="H2850" s="239">
        <v>13.1</v>
      </c>
      <c r="I2850" s="240"/>
      <c r="J2850" s="236"/>
      <c r="K2850" s="236"/>
      <c r="L2850" s="241"/>
      <c r="M2850" s="242"/>
      <c r="N2850" s="243"/>
      <c r="O2850" s="243"/>
      <c r="P2850" s="243"/>
      <c r="Q2850" s="243"/>
      <c r="R2850" s="243"/>
      <c r="S2850" s="243"/>
      <c r="T2850" s="24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45" t="s">
        <v>186</v>
      </c>
      <c r="AU2850" s="245" t="s">
        <v>78</v>
      </c>
      <c r="AV2850" s="14" t="s">
        <v>78</v>
      </c>
      <c r="AW2850" s="14" t="s">
        <v>188</v>
      </c>
      <c r="AX2850" s="14" t="s">
        <v>68</v>
      </c>
      <c r="AY2850" s="245" t="s">
        <v>175</v>
      </c>
    </row>
    <row r="2851" s="14" customFormat="1">
      <c r="A2851" s="14"/>
      <c r="B2851" s="235"/>
      <c r="C2851" s="236"/>
      <c r="D2851" s="226" t="s">
        <v>186</v>
      </c>
      <c r="E2851" s="237" t="s">
        <v>19</v>
      </c>
      <c r="F2851" s="238" t="s">
        <v>2698</v>
      </c>
      <c r="G2851" s="236"/>
      <c r="H2851" s="239">
        <v>12.9</v>
      </c>
      <c r="I2851" s="240"/>
      <c r="J2851" s="236"/>
      <c r="K2851" s="236"/>
      <c r="L2851" s="241"/>
      <c r="M2851" s="242"/>
      <c r="N2851" s="243"/>
      <c r="O2851" s="243"/>
      <c r="P2851" s="243"/>
      <c r="Q2851" s="243"/>
      <c r="R2851" s="243"/>
      <c r="S2851" s="243"/>
      <c r="T2851" s="24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45" t="s">
        <v>186</v>
      </c>
      <c r="AU2851" s="245" t="s">
        <v>78</v>
      </c>
      <c r="AV2851" s="14" t="s">
        <v>78</v>
      </c>
      <c r="AW2851" s="14" t="s">
        <v>188</v>
      </c>
      <c r="AX2851" s="14" t="s">
        <v>68</v>
      </c>
      <c r="AY2851" s="245" t="s">
        <v>175</v>
      </c>
    </row>
    <row r="2852" s="14" customFormat="1">
      <c r="A2852" s="14"/>
      <c r="B2852" s="235"/>
      <c r="C2852" s="236"/>
      <c r="D2852" s="226" t="s">
        <v>186</v>
      </c>
      <c r="E2852" s="237" t="s">
        <v>19</v>
      </c>
      <c r="F2852" s="238" t="s">
        <v>2699</v>
      </c>
      <c r="G2852" s="236"/>
      <c r="H2852" s="239">
        <v>34.159999999999997</v>
      </c>
      <c r="I2852" s="240"/>
      <c r="J2852" s="236"/>
      <c r="K2852" s="236"/>
      <c r="L2852" s="241"/>
      <c r="M2852" s="242"/>
      <c r="N2852" s="243"/>
      <c r="O2852" s="243"/>
      <c r="P2852" s="243"/>
      <c r="Q2852" s="243"/>
      <c r="R2852" s="243"/>
      <c r="S2852" s="243"/>
      <c r="T2852" s="244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45" t="s">
        <v>186</v>
      </c>
      <c r="AU2852" s="245" t="s">
        <v>78</v>
      </c>
      <c r="AV2852" s="14" t="s">
        <v>78</v>
      </c>
      <c r="AW2852" s="14" t="s">
        <v>188</v>
      </c>
      <c r="AX2852" s="14" t="s">
        <v>68</v>
      </c>
      <c r="AY2852" s="245" t="s">
        <v>175</v>
      </c>
    </row>
    <row r="2853" s="14" customFormat="1">
      <c r="A2853" s="14"/>
      <c r="B2853" s="235"/>
      <c r="C2853" s="236"/>
      <c r="D2853" s="226" t="s">
        <v>186</v>
      </c>
      <c r="E2853" s="237" t="s">
        <v>19</v>
      </c>
      <c r="F2853" s="238" t="s">
        <v>2700</v>
      </c>
      <c r="G2853" s="236"/>
      <c r="H2853" s="239">
        <v>11.66</v>
      </c>
      <c r="I2853" s="240"/>
      <c r="J2853" s="236"/>
      <c r="K2853" s="236"/>
      <c r="L2853" s="241"/>
      <c r="M2853" s="242"/>
      <c r="N2853" s="243"/>
      <c r="O2853" s="243"/>
      <c r="P2853" s="243"/>
      <c r="Q2853" s="243"/>
      <c r="R2853" s="243"/>
      <c r="S2853" s="243"/>
      <c r="T2853" s="24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45" t="s">
        <v>186</v>
      </c>
      <c r="AU2853" s="245" t="s">
        <v>78</v>
      </c>
      <c r="AV2853" s="14" t="s">
        <v>78</v>
      </c>
      <c r="AW2853" s="14" t="s">
        <v>188</v>
      </c>
      <c r="AX2853" s="14" t="s">
        <v>68</v>
      </c>
      <c r="AY2853" s="245" t="s">
        <v>175</v>
      </c>
    </row>
    <row r="2854" s="14" customFormat="1">
      <c r="A2854" s="14"/>
      <c r="B2854" s="235"/>
      <c r="C2854" s="236"/>
      <c r="D2854" s="226" t="s">
        <v>186</v>
      </c>
      <c r="E2854" s="237" t="s">
        <v>19</v>
      </c>
      <c r="F2854" s="238" t="s">
        <v>2701</v>
      </c>
      <c r="G2854" s="236"/>
      <c r="H2854" s="239">
        <v>10.969999999999999</v>
      </c>
      <c r="I2854" s="240"/>
      <c r="J2854" s="236"/>
      <c r="K2854" s="236"/>
      <c r="L2854" s="241"/>
      <c r="M2854" s="242"/>
      <c r="N2854" s="243"/>
      <c r="O2854" s="243"/>
      <c r="P2854" s="243"/>
      <c r="Q2854" s="243"/>
      <c r="R2854" s="243"/>
      <c r="S2854" s="243"/>
      <c r="T2854" s="24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45" t="s">
        <v>186</v>
      </c>
      <c r="AU2854" s="245" t="s">
        <v>78</v>
      </c>
      <c r="AV2854" s="14" t="s">
        <v>78</v>
      </c>
      <c r="AW2854" s="14" t="s">
        <v>188</v>
      </c>
      <c r="AX2854" s="14" t="s">
        <v>68</v>
      </c>
      <c r="AY2854" s="245" t="s">
        <v>175</v>
      </c>
    </row>
    <row r="2855" s="14" customFormat="1">
      <c r="A2855" s="14"/>
      <c r="B2855" s="235"/>
      <c r="C2855" s="236"/>
      <c r="D2855" s="226" t="s">
        <v>186</v>
      </c>
      <c r="E2855" s="237" t="s">
        <v>19</v>
      </c>
      <c r="F2855" s="238" t="s">
        <v>2702</v>
      </c>
      <c r="G2855" s="236"/>
      <c r="H2855" s="239">
        <v>6.9399999999999995</v>
      </c>
      <c r="I2855" s="240"/>
      <c r="J2855" s="236"/>
      <c r="K2855" s="236"/>
      <c r="L2855" s="241"/>
      <c r="M2855" s="242"/>
      <c r="N2855" s="243"/>
      <c r="O2855" s="243"/>
      <c r="P2855" s="243"/>
      <c r="Q2855" s="243"/>
      <c r="R2855" s="243"/>
      <c r="S2855" s="243"/>
      <c r="T2855" s="24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45" t="s">
        <v>186</v>
      </c>
      <c r="AU2855" s="245" t="s">
        <v>78</v>
      </c>
      <c r="AV2855" s="14" t="s">
        <v>78</v>
      </c>
      <c r="AW2855" s="14" t="s">
        <v>188</v>
      </c>
      <c r="AX2855" s="14" t="s">
        <v>68</v>
      </c>
      <c r="AY2855" s="245" t="s">
        <v>175</v>
      </c>
    </row>
    <row r="2856" s="13" customFormat="1">
      <c r="A2856" s="13"/>
      <c r="B2856" s="224"/>
      <c r="C2856" s="225"/>
      <c r="D2856" s="226" t="s">
        <v>186</v>
      </c>
      <c r="E2856" s="227" t="s">
        <v>19</v>
      </c>
      <c r="F2856" s="228" t="s">
        <v>189</v>
      </c>
      <c r="G2856" s="225"/>
      <c r="H2856" s="227" t="s">
        <v>19</v>
      </c>
      <c r="I2856" s="229"/>
      <c r="J2856" s="225"/>
      <c r="K2856" s="225"/>
      <c r="L2856" s="230"/>
      <c r="M2856" s="231"/>
      <c r="N2856" s="232"/>
      <c r="O2856" s="232"/>
      <c r="P2856" s="232"/>
      <c r="Q2856" s="232"/>
      <c r="R2856" s="232"/>
      <c r="S2856" s="232"/>
      <c r="T2856" s="233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34" t="s">
        <v>186</v>
      </c>
      <c r="AU2856" s="234" t="s">
        <v>78</v>
      </c>
      <c r="AV2856" s="13" t="s">
        <v>76</v>
      </c>
      <c r="AW2856" s="13" t="s">
        <v>188</v>
      </c>
      <c r="AX2856" s="13" t="s">
        <v>68</v>
      </c>
      <c r="AY2856" s="234" t="s">
        <v>175</v>
      </c>
    </row>
    <row r="2857" s="13" customFormat="1">
      <c r="A2857" s="13"/>
      <c r="B2857" s="224"/>
      <c r="C2857" s="225"/>
      <c r="D2857" s="226" t="s">
        <v>186</v>
      </c>
      <c r="E2857" s="227" t="s">
        <v>19</v>
      </c>
      <c r="F2857" s="228" t="s">
        <v>1070</v>
      </c>
      <c r="G2857" s="225"/>
      <c r="H2857" s="227" t="s">
        <v>19</v>
      </c>
      <c r="I2857" s="229"/>
      <c r="J2857" s="225"/>
      <c r="K2857" s="225"/>
      <c r="L2857" s="230"/>
      <c r="M2857" s="231"/>
      <c r="N2857" s="232"/>
      <c r="O2857" s="232"/>
      <c r="P2857" s="232"/>
      <c r="Q2857" s="232"/>
      <c r="R2857" s="232"/>
      <c r="S2857" s="232"/>
      <c r="T2857" s="233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34" t="s">
        <v>186</v>
      </c>
      <c r="AU2857" s="234" t="s">
        <v>78</v>
      </c>
      <c r="AV2857" s="13" t="s">
        <v>76</v>
      </c>
      <c r="AW2857" s="13" t="s">
        <v>188</v>
      </c>
      <c r="AX2857" s="13" t="s">
        <v>68</v>
      </c>
      <c r="AY2857" s="234" t="s">
        <v>175</v>
      </c>
    </row>
    <row r="2858" s="13" customFormat="1">
      <c r="A2858" s="13"/>
      <c r="B2858" s="224"/>
      <c r="C2858" s="225"/>
      <c r="D2858" s="226" t="s">
        <v>186</v>
      </c>
      <c r="E2858" s="227" t="s">
        <v>19</v>
      </c>
      <c r="F2858" s="228" t="s">
        <v>425</v>
      </c>
      <c r="G2858" s="225"/>
      <c r="H2858" s="227" t="s">
        <v>19</v>
      </c>
      <c r="I2858" s="229"/>
      <c r="J2858" s="225"/>
      <c r="K2858" s="225"/>
      <c r="L2858" s="230"/>
      <c r="M2858" s="231"/>
      <c r="N2858" s="232"/>
      <c r="O2858" s="232"/>
      <c r="P2858" s="232"/>
      <c r="Q2858" s="232"/>
      <c r="R2858" s="232"/>
      <c r="S2858" s="232"/>
      <c r="T2858" s="233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34" t="s">
        <v>186</v>
      </c>
      <c r="AU2858" s="234" t="s">
        <v>78</v>
      </c>
      <c r="AV2858" s="13" t="s">
        <v>76</v>
      </c>
      <c r="AW2858" s="13" t="s">
        <v>188</v>
      </c>
      <c r="AX2858" s="13" t="s">
        <v>68</v>
      </c>
      <c r="AY2858" s="234" t="s">
        <v>175</v>
      </c>
    </row>
    <row r="2859" s="14" customFormat="1">
      <c r="A2859" s="14"/>
      <c r="B2859" s="235"/>
      <c r="C2859" s="236"/>
      <c r="D2859" s="226" t="s">
        <v>186</v>
      </c>
      <c r="E2859" s="237" t="s">
        <v>19</v>
      </c>
      <c r="F2859" s="238" t="s">
        <v>2703</v>
      </c>
      <c r="G2859" s="236"/>
      <c r="H2859" s="239">
        <v>55.420000000000009</v>
      </c>
      <c r="I2859" s="240"/>
      <c r="J2859" s="236"/>
      <c r="K2859" s="236"/>
      <c r="L2859" s="241"/>
      <c r="M2859" s="242"/>
      <c r="N2859" s="243"/>
      <c r="O2859" s="243"/>
      <c r="P2859" s="243"/>
      <c r="Q2859" s="243"/>
      <c r="R2859" s="243"/>
      <c r="S2859" s="243"/>
      <c r="T2859" s="24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45" t="s">
        <v>186</v>
      </c>
      <c r="AU2859" s="245" t="s">
        <v>78</v>
      </c>
      <c r="AV2859" s="14" t="s">
        <v>78</v>
      </c>
      <c r="AW2859" s="14" t="s">
        <v>188</v>
      </c>
      <c r="AX2859" s="14" t="s">
        <v>68</v>
      </c>
      <c r="AY2859" s="245" t="s">
        <v>175</v>
      </c>
    </row>
    <row r="2860" s="13" customFormat="1">
      <c r="A2860" s="13"/>
      <c r="B2860" s="224"/>
      <c r="C2860" s="225"/>
      <c r="D2860" s="226" t="s">
        <v>186</v>
      </c>
      <c r="E2860" s="227" t="s">
        <v>19</v>
      </c>
      <c r="F2860" s="228" t="s">
        <v>189</v>
      </c>
      <c r="G2860" s="225"/>
      <c r="H2860" s="227" t="s">
        <v>19</v>
      </c>
      <c r="I2860" s="229"/>
      <c r="J2860" s="225"/>
      <c r="K2860" s="225"/>
      <c r="L2860" s="230"/>
      <c r="M2860" s="231"/>
      <c r="N2860" s="232"/>
      <c r="O2860" s="232"/>
      <c r="P2860" s="232"/>
      <c r="Q2860" s="232"/>
      <c r="R2860" s="232"/>
      <c r="S2860" s="232"/>
      <c r="T2860" s="233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34" t="s">
        <v>186</v>
      </c>
      <c r="AU2860" s="234" t="s">
        <v>78</v>
      </c>
      <c r="AV2860" s="13" t="s">
        <v>76</v>
      </c>
      <c r="AW2860" s="13" t="s">
        <v>188</v>
      </c>
      <c r="AX2860" s="13" t="s">
        <v>68</v>
      </c>
      <c r="AY2860" s="234" t="s">
        <v>175</v>
      </c>
    </row>
    <row r="2861" s="13" customFormat="1">
      <c r="A2861" s="13"/>
      <c r="B2861" s="224"/>
      <c r="C2861" s="225"/>
      <c r="D2861" s="226" t="s">
        <v>186</v>
      </c>
      <c r="E2861" s="227" t="s">
        <v>19</v>
      </c>
      <c r="F2861" s="228" t="s">
        <v>1098</v>
      </c>
      <c r="G2861" s="225"/>
      <c r="H2861" s="227" t="s">
        <v>19</v>
      </c>
      <c r="I2861" s="229"/>
      <c r="J2861" s="225"/>
      <c r="K2861" s="225"/>
      <c r="L2861" s="230"/>
      <c r="M2861" s="231"/>
      <c r="N2861" s="232"/>
      <c r="O2861" s="232"/>
      <c r="P2861" s="232"/>
      <c r="Q2861" s="232"/>
      <c r="R2861" s="232"/>
      <c r="S2861" s="232"/>
      <c r="T2861" s="233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34" t="s">
        <v>186</v>
      </c>
      <c r="AU2861" s="234" t="s">
        <v>78</v>
      </c>
      <c r="AV2861" s="13" t="s">
        <v>76</v>
      </c>
      <c r="AW2861" s="13" t="s">
        <v>188</v>
      </c>
      <c r="AX2861" s="13" t="s">
        <v>68</v>
      </c>
      <c r="AY2861" s="234" t="s">
        <v>175</v>
      </c>
    </row>
    <row r="2862" s="13" customFormat="1">
      <c r="A2862" s="13"/>
      <c r="B2862" s="224"/>
      <c r="C2862" s="225"/>
      <c r="D2862" s="226" t="s">
        <v>186</v>
      </c>
      <c r="E2862" s="227" t="s">
        <v>19</v>
      </c>
      <c r="F2862" s="228" t="s">
        <v>428</v>
      </c>
      <c r="G2862" s="225"/>
      <c r="H2862" s="227" t="s">
        <v>19</v>
      </c>
      <c r="I2862" s="229"/>
      <c r="J2862" s="225"/>
      <c r="K2862" s="225"/>
      <c r="L2862" s="230"/>
      <c r="M2862" s="231"/>
      <c r="N2862" s="232"/>
      <c r="O2862" s="232"/>
      <c r="P2862" s="232"/>
      <c r="Q2862" s="232"/>
      <c r="R2862" s="232"/>
      <c r="S2862" s="232"/>
      <c r="T2862" s="233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34" t="s">
        <v>186</v>
      </c>
      <c r="AU2862" s="234" t="s">
        <v>78</v>
      </c>
      <c r="AV2862" s="13" t="s">
        <v>76</v>
      </c>
      <c r="AW2862" s="13" t="s">
        <v>188</v>
      </c>
      <c r="AX2862" s="13" t="s">
        <v>68</v>
      </c>
      <c r="AY2862" s="234" t="s">
        <v>175</v>
      </c>
    </row>
    <row r="2863" s="14" customFormat="1">
      <c r="A2863" s="14"/>
      <c r="B2863" s="235"/>
      <c r="C2863" s="236"/>
      <c r="D2863" s="226" t="s">
        <v>186</v>
      </c>
      <c r="E2863" s="237" t="s">
        <v>19</v>
      </c>
      <c r="F2863" s="238" t="s">
        <v>2704</v>
      </c>
      <c r="G2863" s="236"/>
      <c r="H2863" s="239">
        <v>42.000000000000007</v>
      </c>
      <c r="I2863" s="240"/>
      <c r="J2863" s="236"/>
      <c r="K2863" s="236"/>
      <c r="L2863" s="241"/>
      <c r="M2863" s="242"/>
      <c r="N2863" s="243"/>
      <c r="O2863" s="243"/>
      <c r="P2863" s="243"/>
      <c r="Q2863" s="243"/>
      <c r="R2863" s="243"/>
      <c r="S2863" s="243"/>
      <c r="T2863" s="24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45" t="s">
        <v>186</v>
      </c>
      <c r="AU2863" s="245" t="s">
        <v>78</v>
      </c>
      <c r="AV2863" s="14" t="s">
        <v>78</v>
      </c>
      <c r="AW2863" s="14" t="s">
        <v>188</v>
      </c>
      <c r="AX2863" s="14" t="s">
        <v>68</v>
      </c>
      <c r="AY2863" s="245" t="s">
        <v>175</v>
      </c>
    </row>
    <row r="2864" s="14" customFormat="1">
      <c r="A2864" s="14"/>
      <c r="B2864" s="235"/>
      <c r="C2864" s="236"/>
      <c r="D2864" s="226" t="s">
        <v>186</v>
      </c>
      <c r="E2864" s="237" t="s">
        <v>19</v>
      </c>
      <c r="F2864" s="238" t="s">
        <v>2705</v>
      </c>
      <c r="G2864" s="236"/>
      <c r="H2864" s="239">
        <v>9.1400000000000006</v>
      </c>
      <c r="I2864" s="240"/>
      <c r="J2864" s="236"/>
      <c r="K2864" s="236"/>
      <c r="L2864" s="241"/>
      <c r="M2864" s="242"/>
      <c r="N2864" s="243"/>
      <c r="O2864" s="243"/>
      <c r="P2864" s="243"/>
      <c r="Q2864" s="243"/>
      <c r="R2864" s="243"/>
      <c r="S2864" s="243"/>
      <c r="T2864" s="244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T2864" s="245" t="s">
        <v>186</v>
      </c>
      <c r="AU2864" s="245" t="s">
        <v>78</v>
      </c>
      <c r="AV2864" s="14" t="s">
        <v>78</v>
      </c>
      <c r="AW2864" s="14" t="s">
        <v>188</v>
      </c>
      <c r="AX2864" s="14" t="s">
        <v>68</v>
      </c>
      <c r="AY2864" s="245" t="s">
        <v>175</v>
      </c>
    </row>
    <row r="2865" s="13" customFormat="1">
      <c r="A2865" s="13"/>
      <c r="B2865" s="224"/>
      <c r="C2865" s="225"/>
      <c r="D2865" s="226" t="s">
        <v>186</v>
      </c>
      <c r="E2865" s="227" t="s">
        <v>19</v>
      </c>
      <c r="F2865" s="228" t="s">
        <v>189</v>
      </c>
      <c r="G2865" s="225"/>
      <c r="H2865" s="227" t="s">
        <v>19</v>
      </c>
      <c r="I2865" s="229"/>
      <c r="J2865" s="225"/>
      <c r="K2865" s="225"/>
      <c r="L2865" s="230"/>
      <c r="M2865" s="231"/>
      <c r="N2865" s="232"/>
      <c r="O2865" s="232"/>
      <c r="P2865" s="232"/>
      <c r="Q2865" s="232"/>
      <c r="R2865" s="232"/>
      <c r="S2865" s="232"/>
      <c r="T2865" s="233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34" t="s">
        <v>186</v>
      </c>
      <c r="AU2865" s="234" t="s">
        <v>78</v>
      </c>
      <c r="AV2865" s="13" t="s">
        <v>76</v>
      </c>
      <c r="AW2865" s="13" t="s">
        <v>188</v>
      </c>
      <c r="AX2865" s="13" t="s">
        <v>68</v>
      </c>
      <c r="AY2865" s="234" t="s">
        <v>175</v>
      </c>
    </row>
    <row r="2866" s="13" customFormat="1">
      <c r="A2866" s="13"/>
      <c r="B2866" s="224"/>
      <c r="C2866" s="225"/>
      <c r="D2866" s="226" t="s">
        <v>186</v>
      </c>
      <c r="E2866" s="227" t="s">
        <v>19</v>
      </c>
      <c r="F2866" s="228" t="s">
        <v>2681</v>
      </c>
      <c r="G2866" s="225"/>
      <c r="H2866" s="227" t="s">
        <v>19</v>
      </c>
      <c r="I2866" s="229"/>
      <c r="J2866" s="225"/>
      <c r="K2866" s="225"/>
      <c r="L2866" s="230"/>
      <c r="M2866" s="231"/>
      <c r="N2866" s="232"/>
      <c r="O2866" s="232"/>
      <c r="P2866" s="232"/>
      <c r="Q2866" s="232"/>
      <c r="R2866" s="232"/>
      <c r="S2866" s="232"/>
      <c r="T2866" s="233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34" t="s">
        <v>186</v>
      </c>
      <c r="AU2866" s="234" t="s">
        <v>78</v>
      </c>
      <c r="AV2866" s="13" t="s">
        <v>76</v>
      </c>
      <c r="AW2866" s="13" t="s">
        <v>188</v>
      </c>
      <c r="AX2866" s="13" t="s">
        <v>68</v>
      </c>
      <c r="AY2866" s="234" t="s">
        <v>175</v>
      </c>
    </row>
    <row r="2867" s="14" customFormat="1">
      <c r="A2867" s="14"/>
      <c r="B2867" s="235"/>
      <c r="C2867" s="236"/>
      <c r="D2867" s="226" t="s">
        <v>186</v>
      </c>
      <c r="E2867" s="237" t="s">
        <v>19</v>
      </c>
      <c r="F2867" s="238" t="s">
        <v>2682</v>
      </c>
      <c r="G2867" s="236"/>
      <c r="H2867" s="239">
        <v>7.7219999999999995</v>
      </c>
      <c r="I2867" s="240"/>
      <c r="J2867" s="236"/>
      <c r="K2867" s="236"/>
      <c r="L2867" s="241"/>
      <c r="M2867" s="242"/>
      <c r="N2867" s="243"/>
      <c r="O2867" s="243"/>
      <c r="P2867" s="243"/>
      <c r="Q2867" s="243"/>
      <c r="R2867" s="243"/>
      <c r="S2867" s="243"/>
      <c r="T2867" s="24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45" t="s">
        <v>186</v>
      </c>
      <c r="AU2867" s="245" t="s">
        <v>78</v>
      </c>
      <c r="AV2867" s="14" t="s">
        <v>78</v>
      </c>
      <c r="AW2867" s="14" t="s">
        <v>188</v>
      </c>
      <c r="AX2867" s="14" t="s">
        <v>68</v>
      </c>
      <c r="AY2867" s="245" t="s">
        <v>175</v>
      </c>
    </row>
    <row r="2868" s="13" customFormat="1">
      <c r="A2868" s="13"/>
      <c r="B2868" s="224"/>
      <c r="C2868" s="225"/>
      <c r="D2868" s="226" t="s">
        <v>186</v>
      </c>
      <c r="E2868" s="227" t="s">
        <v>19</v>
      </c>
      <c r="F2868" s="228" t="s">
        <v>2683</v>
      </c>
      <c r="G2868" s="225"/>
      <c r="H2868" s="227" t="s">
        <v>19</v>
      </c>
      <c r="I2868" s="229"/>
      <c r="J2868" s="225"/>
      <c r="K2868" s="225"/>
      <c r="L2868" s="230"/>
      <c r="M2868" s="231"/>
      <c r="N2868" s="232"/>
      <c r="O2868" s="232"/>
      <c r="P2868" s="232"/>
      <c r="Q2868" s="232"/>
      <c r="R2868" s="232"/>
      <c r="S2868" s="232"/>
      <c r="T2868" s="233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34" t="s">
        <v>186</v>
      </c>
      <c r="AU2868" s="234" t="s">
        <v>78</v>
      </c>
      <c r="AV2868" s="13" t="s">
        <v>76</v>
      </c>
      <c r="AW2868" s="13" t="s">
        <v>188</v>
      </c>
      <c r="AX2868" s="13" t="s">
        <v>68</v>
      </c>
      <c r="AY2868" s="234" t="s">
        <v>175</v>
      </c>
    </row>
    <row r="2869" s="14" customFormat="1">
      <c r="A2869" s="14"/>
      <c r="B2869" s="235"/>
      <c r="C2869" s="236"/>
      <c r="D2869" s="226" t="s">
        <v>186</v>
      </c>
      <c r="E2869" s="237" t="s">
        <v>19</v>
      </c>
      <c r="F2869" s="238" t="s">
        <v>2684</v>
      </c>
      <c r="G2869" s="236"/>
      <c r="H2869" s="239">
        <v>2.2999999999999998</v>
      </c>
      <c r="I2869" s="240"/>
      <c r="J2869" s="236"/>
      <c r="K2869" s="236"/>
      <c r="L2869" s="241"/>
      <c r="M2869" s="242"/>
      <c r="N2869" s="243"/>
      <c r="O2869" s="243"/>
      <c r="P2869" s="243"/>
      <c r="Q2869" s="243"/>
      <c r="R2869" s="243"/>
      <c r="S2869" s="243"/>
      <c r="T2869" s="24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45" t="s">
        <v>186</v>
      </c>
      <c r="AU2869" s="245" t="s">
        <v>78</v>
      </c>
      <c r="AV2869" s="14" t="s">
        <v>78</v>
      </c>
      <c r="AW2869" s="14" t="s">
        <v>188</v>
      </c>
      <c r="AX2869" s="14" t="s">
        <v>68</v>
      </c>
      <c r="AY2869" s="245" t="s">
        <v>175</v>
      </c>
    </row>
    <row r="2870" s="13" customFormat="1">
      <c r="A2870" s="13"/>
      <c r="B2870" s="224"/>
      <c r="C2870" s="225"/>
      <c r="D2870" s="226" t="s">
        <v>186</v>
      </c>
      <c r="E2870" s="227" t="s">
        <v>19</v>
      </c>
      <c r="F2870" s="228" t="s">
        <v>2685</v>
      </c>
      <c r="G2870" s="225"/>
      <c r="H2870" s="227" t="s">
        <v>19</v>
      </c>
      <c r="I2870" s="229"/>
      <c r="J2870" s="225"/>
      <c r="K2870" s="225"/>
      <c r="L2870" s="230"/>
      <c r="M2870" s="231"/>
      <c r="N2870" s="232"/>
      <c r="O2870" s="232"/>
      <c r="P2870" s="232"/>
      <c r="Q2870" s="232"/>
      <c r="R2870" s="232"/>
      <c r="S2870" s="232"/>
      <c r="T2870" s="233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34" t="s">
        <v>186</v>
      </c>
      <c r="AU2870" s="234" t="s">
        <v>78</v>
      </c>
      <c r="AV2870" s="13" t="s">
        <v>76</v>
      </c>
      <c r="AW2870" s="13" t="s">
        <v>188</v>
      </c>
      <c r="AX2870" s="13" t="s">
        <v>68</v>
      </c>
      <c r="AY2870" s="234" t="s">
        <v>175</v>
      </c>
    </row>
    <row r="2871" s="14" customFormat="1">
      <c r="A2871" s="14"/>
      <c r="B2871" s="235"/>
      <c r="C2871" s="236"/>
      <c r="D2871" s="226" t="s">
        <v>186</v>
      </c>
      <c r="E2871" s="237" t="s">
        <v>19</v>
      </c>
      <c r="F2871" s="238" t="s">
        <v>2686</v>
      </c>
      <c r="G2871" s="236"/>
      <c r="H2871" s="239">
        <v>8.0999999999999996</v>
      </c>
      <c r="I2871" s="240"/>
      <c r="J2871" s="236"/>
      <c r="K2871" s="236"/>
      <c r="L2871" s="241"/>
      <c r="M2871" s="242"/>
      <c r="N2871" s="243"/>
      <c r="O2871" s="243"/>
      <c r="P2871" s="243"/>
      <c r="Q2871" s="243"/>
      <c r="R2871" s="243"/>
      <c r="S2871" s="243"/>
      <c r="T2871" s="24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45" t="s">
        <v>186</v>
      </c>
      <c r="AU2871" s="245" t="s">
        <v>78</v>
      </c>
      <c r="AV2871" s="14" t="s">
        <v>78</v>
      </c>
      <c r="AW2871" s="14" t="s">
        <v>188</v>
      </c>
      <c r="AX2871" s="14" t="s">
        <v>68</v>
      </c>
      <c r="AY2871" s="245" t="s">
        <v>175</v>
      </c>
    </row>
    <row r="2872" s="15" customFormat="1">
      <c r="A2872" s="15"/>
      <c r="B2872" s="246"/>
      <c r="C2872" s="247"/>
      <c r="D2872" s="226" t="s">
        <v>186</v>
      </c>
      <c r="E2872" s="248" t="s">
        <v>19</v>
      </c>
      <c r="F2872" s="249" t="s">
        <v>191</v>
      </c>
      <c r="G2872" s="247"/>
      <c r="H2872" s="250">
        <v>282.25200000000001</v>
      </c>
      <c r="I2872" s="251"/>
      <c r="J2872" s="247"/>
      <c r="K2872" s="247"/>
      <c r="L2872" s="252"/>
      <c r="M2872" s="253"/>
      <c r="N2872" s="254"/>
      <c r="O2872" s="254"/>
      <c r="P2872" s="254"/>
      <c r="Q2872" s="254"/>
      <c r="R2872" s="254"/>
      <c r="S2872" s="254"/>
      <c r="T2872" s="255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56" t="s">
        <v>186</v>
      </c>
      <c r="AU2872" s="256" t="s">
        <v>78</v>
      </c>
      <c r="AV2872" s="15" t="s">
        <v>182</v>
      </c>
      <c r="AW2872" s="15" t="s">
        <v>188</v>
      </c>
      <c r="AX2872" s="15" t="s">
        <v>76</v>
      </c>
      <c r="AY2872" s="256" t="s">
        <v>175</v>
      </c>
    </row>
    <row r="2873" s="2" customFormat="1" ht="24.15" customHeight="1">
      <c r="A2873" s="40"/>
      <c r="B2873" s="41"/>
      <c r="C2873" s="206" t="s">
        <v>2757</v>
      </c>
      <c r="D2873" s="206" t="s">
        <v>177</v>
      </c>
      <c r="E2873" s="207" t="s">
        <v>2758</v>
      </c>
      <c r="F2873" s="208" t="s">
        <v>2759</v>
      </c>
      <c r="G2873" s="209" t="s">
        <v>265</v>
      </c>
      <c r="H2873" s="210">
        <v>13.449999999999999</v>
      </c>
      <c r="I2873" s="211"/>
      <c r="J2873" s="212">
        <f>ROUND(I2873*H2873,2)</f>
        <v>0</v>
      </c>
      <c r="K2873" s="208" t="s">
        <v>181</v>
      </c>
      <c r="L2873" s="46"/>
      <c r="M2873" s="213" t="s">
        <v>19</v>
      </c>
      <c r="N2873" s="214" t="s">
        <v>39</v>
      </c>
      <c r="O2873" s="86"/>
      <c r="P2873" s="215">
        <f>O2873*H2873</f>
        <v>0</v>
      </c>
      <c r="Q2873" s="215">
        <v>0</v>
      </c>
      <c r="R2873" s="215">
        <f>Q2873*H2873</f>
        <v>0</v>
      </c>
      <c r="S2873" s="215">
        <v>0</v>
      </c>
      <c r="T2873" s="216">
        <f>S2873*H2873</f>
        <v>0</v>
      </c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R2873" s="217" t="s">
        <v>297</v>
      </c>
      <c r="AT2873" s="217" t="s">
        <v>177</v>
      </c>
      <c r="AU2873" s="217" t="s">
        <v>78</v>
      </c>
      <c r="AY2873" s="19" t="s">
        <v>175</v>
      </c>
      <c r="BE2873" s="218">
        <f>IF(N2873="základní",J2873,0)</f>
        <v>0</v>
      </c>
      <c r="BF2873" s="218">
        <f>IF(N2873="snížená",J2873,0)</f>
        <v>0</v>
      </c>
      <c r="BG2873" s="218">
        <f>IF(N2873="zákl. přenesená",J2873,0)</f>
        <v>0</v>
      </c>
      <c r="BH2873" s="218">
        <f>IF(N2873="sníž. přenesená",J2873,0)</f>
        <v>0</v>
      </c>
      <c r="BI2873" s="218">
        <f>IF(N2873="nulová",J2873,0)</f>
        <v>0</v>
      </c>
      <c r="BJ2873" s="19" t="s">
        <v>76</v>
      </c>
      <c r="BK2873" s="218">
        <f>ROUND(I2873*H2873,2)</f>
        <v>0</v>
      </c>
      <c r="BL2873" s="19" t="s">
        <v>297</v>
      </c>
      <c r="BM2873" s="217" t="s">
        <v>2760</v>
      </c>
    </row>
    <row r="2874" s="2" customFormat="1">
      <c r="A2874" s="40"/>
      <c r="B2874" s="41"/>
      <c r="C2874" s="42"/>
      <c r="D2874" s="219" t="s">
        <v>184</v>
      </c>
      <c r="E2874" s="42"/>
      <c r="F2874" s="220" t="s">
        <v>2761</v>
      </c>
      <c r="G2874" s="42"/>
      <c r="H2874" s="42"/>
      <c r="I2874" s="221"/>
      <c r="J2874" s="42"/>
      <c r="K2874" s="42"/>
      <c r="L2874" s="46"/>
      <c r="M2874" s="222"/>
      <c r="N2874" s="223"/>
      <c r="O2874" s="86"/>
      <c r="P2874" s="86"/>
      <c r="Q2874" s="86"/>
      <c r="R2874" s="86"/>
      <c r="S2874" s="86"/>
      <c r="T2874" s="87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T2874" s="19" t="s">
        <v>184</v>
      </c>
      <c r="AU2874" s="19" t="s">
        <v>78</v>
      </c>
    </row>
    <row r="2875" s="12" customFormat="1" ht="22.8" customHeight="1">
      <c r="A2875" s="12"/>
      <c r="B2875" s="190"/>
      <c r="C2875" s="191"/>
      <c r="D2875" s="192" t="s">
        <v>67</v>
      </c>
      <c r="E2875" s="204" t="s">
        <v>2762</v>
      </c>
      <c r="F2875" s="204" t="s">
        <v>2763</v>
      </c>
      <c r="G2875" s="191"/>
      <c r="H2875" s="191"/>
      <c r="I2875" s="194"/>
      <c r="J2875" s="205">
        <f>BK2875</f>
        <v>0</v>
      </c>
      <c r="K2875" s="191"/>
      <c r="L2875" s="196"/>
      <c r="M2875" s="197"/>
      <c r="N2875" s="198"/>
      <c r="O2875" s="198"/>
      <c r="P2875" s="199">
        <f>SUM(P2876:P2986)</f>
        <v>0</v>
      </c>
      <c r="Q2875" s="198"/>
      <c r="R2875" s="199">
        <f>SUM(R2876:R2986)</f>
        <v>0</v>
      </c>
      <c r="S2875" s="198"/>
      <c r="T2875" s="200">
        <f>SUM(T2876:T2986)</f>
        <v>0</v>
      </c>
      <c r="U2875" s="12"/>
      <c r="V2875" s="12"/>
      <c r="W2875" s="12"/>
      <c r="X2875" s="12"/>
      <c r="Y2875" s="12"/>
      <c r="Z2875" s="12"/>
      <c r="AA2875" s="12"/>
      <c r="AB2875" s="12"/>
      <c r="AC2875" s="12"/>
      <c r="AD2875" s="12"/>
      <c r="AE2875" s="12"/>
      <c r="AR2875" s="201" t="s">
        <v>78</v>
      </c>
      <c r="AT2875" s="202" t="s">
        <v>67</v>
      </c>
      <c r="AU2875" s="202" t="s">
        <v>76</v>
      </c>
      <c r="AY2875" s="201" t="s">
        <v>175</v>
      </c>
      <c r="BK2875" s="203">
        <f>SUM(BK2876:BK2986)</f>
        <v>0</v>
      </c>
    </row>
    <row r="2876" s="2" customFormat="1" ht="16.5" customHeight="1">
      <c r="A2876" s="40"/>
      <c r="B2876" s="41"/>
      <c r="C2876" s="206" t="s">
        <v>2764</v>
      </c>
      <c r="D2876" s="206" t="s">
        <v>177</v>
      </c>
      <c r="E2876" s="207" t="s">
        <v>2765</v>
      </c>
      <c r="F2876" s="208" t="s">
        <v>2766</v>
      </c>
      <c r="G2876" s="209" t="s">
        <v>180</v>
      </c>
      <c r="H2876" s="210">
        <v>133.25</v>
      </c>
      <c r="I2876" s="211"/>
      <c r="J2876" s="212">
        <f>ROUND(I2876*H2876,2)</f>
        <v>0</v>
      </c>
      <c r="K2876" s="208" t="s">
        <v>181</v>
      </c>
      <c r="L2876" s="46"/>
      <c r="M2876" s="213" t="s">
        <v>19</v>
      </c>
      <c r="N2876" s="214" t="s">
        <v>39</v>
      </c>
      <c r="O2876" s="86"/>
      <c r="P2876" s="215">
        <f>O2876*H2876</f>
        <v>0</v>
      </c>
      <c r="Q2876" s="215">
        <v>0</v>
      </c>
      <c r="R2876" s="215">
        <f>Q2876*H2876</f>
        <v>0</v>
      </c>
      <c r="S2876" s="215">
        <v>0</v>
      </c>
      <c r="T2876" s="216">
        <f>S2876*H2876</f>
        <v>0</v>
      </c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R2876" s="217" t="s">
        <v>297</v>
      </c>
      <c r="AT2876" s="217" t="s">
        <v>177</v>
      </c>
      <c r="AU2876" s="217" t="s">
        <v>78</v>
      </c>
      <c r="AY2876" s="19" t="s">
        <v>175</v>
      </c>
      <c r="BE2876" s="218">
        <f>IF(N2876="základní",J2876,0)</f>
        <v>0</v>
      </c>
      <c r="BF2876" s="218">
        <f>IF(N2876="snížená",J2876,0)</f>
        <v>0</v>
      </c>
      <c r="BG2876" s="218">
        <f>IF(N2876="zákl. přenesená",J2876,0)</f>
        <v>0</v>
      </c>
      <c r="BH2876" s="218">
        <f>IF(N2876="sníž. přenesená",J2876,0)</f>
        <v>0</v>
      </c>
      <c r="BI2876" s="218">
        <f>IF(N2876="nulová",J2876,0)</f>
        <v>0</v>
      </c>
      <c r="BJ2876" s="19" t="s">
        <v>76</v>
      </c>
      <c r="BK2876" s="218">
        <f>ROUND(I2876*H2876,2)</f>
        <v>0</v>
      </c>
      <c r="BL2876" s="19" t="s">
        <v>297</v>
      </c>
      <c r="BM2876" s="217" t="s">
        <v>2767</v>
      </c>
    </row>
    <row r="2877" s="2" customFormat="1">
      <c r="A2877" s="40"/>
      <c r="B2877" s="41"/>
      <c r="C2877" s="42"/>
      <c r="D2877" s="219" t="s">
        <v>184</v>
      </c>
      <c r="E2877" s="42"/>
      <c r="F2877" s="220" t="s">
        <v>2768</v>
      </c>
      <c r="G2877" s="42"/>
      <c r="H2877" s="42"/>
      <c r="I2877" s="221"/>
      <c r="J2877" s="42"/>
      <c r="K2877" s="42"/>
      <c r="L2877" s="46"/>
      <c r="M2877" s="222"/>
      <c r="N2877" s="223"/>
      <c r="O2877" s="86"/>
      <c r="P2877" s="86"/>
      <c r="Q2877" s="86"/>
      <c r="R2877" s="86"/>
      <c r="S2877" s="86"/>
      <c r="T2877" s="87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T2877" s="19" t="s">
        <v>184</v>
      </c>
      <c r="AU2877" s="19" t="s">
        <v>78</v>
      </c>
    </row>
    <row r="2878" s="13" customFormat="1">
      <c r="A2878" s="13"/>
      <c r="B2878" s="224"/>
      <c r="C2878" s="225"/>
      <c r="D2878" s="226" t="s">
        <v>186</v>
      </c>
      <c r="E2878" s="227" t="s">
        <v>19</v>
      </c>
      <c r="F2878" s="228" t="s">
        <v>187</v>
      </c>
      <c r="G2878" s="225"/>
      <c r="H2878" s="227" t="s">
        <v>19</v>
      </c>
      <c r="I2878" s="229"/>
      <c r="J2878" s="225"/>
      <c r="K2878" s="225"/>
      <c r="L2878" s="230"/>
      <c r="M2878" s="231"/>
      <c r="N2878" s="232"/>
      <c r="O2878" s="232"/>
      <c r="P2878" s="232"/>
      <c r="Q2878" s="232"/>
      <c r="R2878" s="232"/>
      <c r="S2878" s="232"/>
      <c r="T2878" s="233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34" t="s">
        <v>186</v>
      </c>
      <c r="AU2878" s="234" t="s">
        <v>78</v>
      </c>
      <c r="AV2878" s="13" t="s">
        <v>76</v>
      </c>
      <c r="AW2878" s="13" t="s">
        <v>188</v>
      </c>
      <c r="AX2878" s="13" t="s">
        <v>68</v>
      </c>
      <c r="AY2878" s="234" t="s">
        <v>175</v>
      </c>
    </row>
    <row r="2879" s="13" customFormat="1">
      <c r="A2879" s="13"/>
      <c r="B2879" s="224"/>
      <c r="C2879" s="225"/>
      <c r="D2879" s="226" t="s">
        <v>186</v>
      </c>
      <c r="E2879" s="227" t="s">
        <v>19</v>
      </c>
      <c r="F2879" s="228" t="s">
        <v>189</v>
      </c>
      <c r="G2879" s="225"/>
      <c r="H2879" s="227" t="s">
        <v>19</v>
      </c>
      <c r="I2879" s="229"/>
      <c r="J2879" s="225"/>
      <c r="K2879" s="225"/>
      <c r="L2879" s="230"/>
      <c r="M2879" s="231"/>
      <c r="N2879" s="232"/>
      <c r="O2879" s="232"/>
      <c r="P2879" s="232"/>
      <c r="Q2879" s="232"/>
      <c r="R2879" s="232"/>
      <c r="S2879" s="232"/>
      <c r="T2879" s="233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34" t="s">
        <v>186</v>
      </c>
      <c r="AU2879" s="234" t="s">
        <v>78</v>
      </c>
      <c r="AV2879" s="13" t="s">
        <v>76</v>
      </c>
      <c r="AW2879" s="13" t="s">
        <v>188</v>
      </c>
      <c r="AX2879" s="13" t="s">
        <v>68</v>
      </c>
      <c r="AY2879" s="234" t="s">
        <v>175</v>
      </c>
    </row>
    <row r="2880" s="13" customFormat="1">
      <c r="A2880" s="13"/>
      <c r="B2880" s="224"/>
      <c r="C2880" s="225"/>
      <c r="D2880" s="226" t="s">
        <v>186</v>
      </c>
      <c r="E2880" s="227" t="s">
        <v>19</v>
      </c>
      <c r="F2880" s="228" t="s">
        <v>1105</v>
      </c>
      <c r="G2880" s="225"/>
      <c r="H2880" s="227" t="s">
        <v>19</v>
      </c>
      <c r="I2880" s="229"/>
      <c r="J2880" s="225"/>
      <c r="K2880" s="225"/>
      <c r="L2880" s="230"/>
      <c r="M2880" s="231"/>
      <c r="N2880" s="232"/>
      <c r="O2880" s="232"/>
      <c r="P2880" s="232"/>
      <c r="Q2880" s="232"/>
      <c r="R2880" s="232"/>
      <c r="S2880" s="232"/>
      <c r="T2880" s="233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34" t="s">
        <v>186</v>
      </c>
      <c r="AU2880" s="234" t="s">
        <v>78</v>
      </c>
      <c r="AV2880" s="13" t="s">
        <v>76</v>
      </c>
      <c r="AW2880" s="13" t="s">
        <v>188</v>
      </c>
      <c r="AX2880" s="13" t="s">
        <v>68</v>
      </c>
      <c r="AY2880" s="234" t="s">
        <v>175</v>
      </c>
    </row>
    <row r="2881" s="13" customFormat="1">
      <c r="A2881" s="13"/>
      <c r="B2881" s="224"/>
      <c r="C2881" s="225"/>
      <c r="D2881" s="226" t="s">
        <v>186</v>
      </c>
      <c r="E2881" s="227" t="s">
        <v>19</v>
      </c>
      <c r="F2881" s="228" t="s">
        <v>428</v>
      </c>
      <c r="G2881" s="225"/>
      <c r="H2881" s="227" t="s">
        <v>19</v>
      </c>
      <c r="I2881" s="229"/>
      <c r="J2881" s="225"/>
      <c r="K2881" s="225"/>
      <c r="L2881" s="230"/>
      <c r="M2881" s="231"/>
      <c r="N2881" s="232"/>
      <c r="O2881" s="232"/>
      <c r="P2881" s="232"/>
      <c r="Q2881" s="232"/>
      <c r="R2881" s="232"/>
      <c r="S2881" s="232"/>
      <c r="T2881" s="233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34" t="s">
        <v>186</v>
      </c>
      <c r="AU2881" s="234" t="s">
        <v>78</v>
      </c>
      <c r="AV2881" s="13" t="s">
        <v>76</v>
      </c>
      <c r="AW2881" s="13" t="s">
        <v>188</v>
      </c>
      <c r="AX2881" s="13" t="s">
        <v>68</v>
      </c>
      <c r="AY2881" s="234" t="s">
        <v>175</v>
      </c>
    </row>
    <row r="2882" s="14" customFormat="1">
      <c r="A2882" s="14"/>
      <c r="B2882" s="235"/>
      <c r="C2882" s="236"/>
      <c r="D2882" s="226" t="s">
        <v>186</v>
      </c>
      <c r="E2882" s="237" t="s">
        <v>19</v>
      </c>
      <c r="F2882" s="238" t="s">
        <v>2769</v>
      </c>
      <c r="G2882" s="236"/>
      <c r="H2882" s="239">
        <v>64.179999999999993</v>
      </c>
      <c r="I2882" s="240"/>
      <c r="J2882" s="236"/>
      <c r="K2882" s="236"/>
      <c r="L2882" s="241"/>
      <c r="M2882" s="242"/>
      <c r="N2882" s="243"/>
      <c r="O2882" s="243"/>
      <c r="P2882" s="243"/>
      <c r="Q2882" s="243"/>
      <c r="R2882" s="243"/>
      <c r="S2882" s="243"/>
      <c r="T2882" s="24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45" t="s">
        <v>186</v>
      </c>
      <c r="AU2882" s="245" t="s">
        <v>78</v>
      </c>
      <c r="AV2882" s="14" t="s">
        <v>78</v>
      </c>
      <c r="AW2882" s="14" t="s">
        <v>188</v>
      </c>
      <c r="AX2882" s="14" t="s">
        <v>68</v>
      </c>
      <c r="AY2882" s="245" t="s">
        <v>175</v>
      </c>
    </row>
    <row r="2883" s="13" customFormat="1">
      <c r="A2883" s="13"/>
      <c r="B2883" s="224"/>
      <c r="C2883" s="225"/>
      <c r="D2883" s="226" t="s">
        <v>186</v>
      </c>
      <c r="E2883" s="227" t="s">
        <v>19</v>
      </c>
      <c r="F2883" s="228" t="s">
        <v>189</v>
      </c>
      <c r="G2883" s="225"/>
      <c r="H2883" s="227" t="s">
        <v>19</v>
      </c>
      <c r="I2883" s="229"/>
      <c r="J2883" s="225"/>
      <c r="K2883" s="225"/>
      <c r="L2883" s="230"/>
      <c r="M2883" s="231"/>
      <c r="N2883" s="232"/>
      <c r="O2883" s="232"/>
      <c r="P2883" s="232"/>
      <c r="Q2883" s="232"/>
      <c r="R2883" s="232"/>
      <c r="S2883" s="232"/>
      <c r="T2883" s="233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34" t="s">
        <v>186</v>
      </c>
      <c r="AU2883" s="234" t="s">
        <v>78</v>
      </c>
      <c r="AV2883" s="13" t="s">
        <v>76</v>
      </c>
      <c r="AW2883" s="13" t="s">
        <v>188</v>
      </c>
      <c r="AX2883" s="13" t="s">
        <v>68</v>
      </c>
      <c r="AY2883" s="234" t="s">
        <v>175</v>
      </c>
    </row>
    <row r="2884" s="13" customFormat="1">
      <c r="A2884" s="13"/>
      <c r="B2884" s="224"/>
      <c r="C2884" s="225"/>
      <c r="D2884" s="226" t="s">
        <v>186</v>
      </c>
      <c r="E2884" s="227" t="s">
        <v>19</v>
      </c>
      <c r="F2884" s="228" t="s">
        <v>1107</v>
      </c>
      <c r="G2884" s="225"/>
      <c r="H2884" s="227" t="s">
        <v>19</v>
      </c>
      <c r="I2884" s="229"/>
      <c r="J2884" s="225"/>
      <c r="K2884" s="225"/>
      <c r="L2884" s="230"/>
      <c r="M2884" s="231"/>
      <c r="N2884" s="232"/>
      <c r="O2884" s="232"/>
      <c r="P2884" s="232"/>
      <c r="Q2884" s="232"/>
      <c r="R2884" s="232"/>
      <c r="S2884" s="232"/>
      <c r="T2884" s="233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34" t="s">
        <v>186</v>
      </c>
      <c r="AU2884" s="234" t="s">
        <v>78</v>
      </c>
      <c r="AV2884" s="13" t="s">
        <v>76</v>
      </c>
      <c r="AW2884" s="13" t="s">
        <v>188</v>
      </c>
      <c r="AX2884" s="13" t="s">
        <v>68</v>
      </c>
      <c r="AY2884" s="234" t="s">
        <v>175</v>
      </c>
    </row>
    <row r="2885" s="13" customFormat="1">
      <c r="A2885" s="13"/>
      <c r="B2885" s="224"/>
      <c r="C2885" s="225"/>
      <c r="D2885" s="226" t="s">
        <v>186</v>
      </c>
      <c r="E2885" s="227" t="s">
        <v>19</v>
      </c>
      <c r="F2885" s="228" t="s">
        <v>428</v>
      </c>
      <c r="G2885" s="225"/>
      <c r="H2885" s="227" t="s">
        <v>19</v>
      </c>
      <c r="I2885" s="229"/>
      <c r="J2885" s="225"/>
      <c r="K2885" s="225"/>
      <c r="L2885" s="230"/>
      <c r="M2885" s="231"/>
      <c r="N2885" s="232"/>
      <c r="O2885" s="232"/>
      <c r="P2885" s="232"/>
      <c r="Q2885" s="232"/>
      <c r="R2885" s="232"/>
      <c r="S2885" s="232"/>
      <c r="T2885" s="233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34" t="s">
        <v>186</v>
      </c>
      <c r="AU2885" s="234" t="s">
        <v>78</v>
      </c>
      <c r="AV2885" s="13" t="s">
        <v>76</v>
      </c>
      <c r="AW2885" s="13" t="s">
        <v>188</v>
      </c>
      <c r="AX2885" s="13" t="s">
        <v>68</v>
      </c>
      <c r="AY2885" s="234" t="s">
        <v>175</v>
      </c>
    </row>
    <row r="2886" s="14" customFormat="1">
      <c r="A2886" s="14"/>
      <c r="B2886" s="235"/>
      <c r="C2886" s="236"/>
      <c r="D2886" s="226" t="s">
        <v>186</v>
      </c>
      <c r="E2886" s="237" t="s">
        <v>19</v>
      </c>
      <c r="F2886" s="238" t="s">
        <v>1807</v>
      </c>
      <c r="G2886" s="236"/>
      <c r="H2886" s="239">
        <v>24.349999999999998</v>
      </c>
      <c r="I2886" s="240"/>
      <c r="J2886" s="236"/>
      <c r="K2886" s="236"/>
      <c r="L2886" s="241"/>
      <c r="M2886" s="242"/>
      <c r="N2886" s="243"/>
      <c r="O2886" s="243"/>
      <c r="P2886" s="243"/>
      <c r="Q2886" s="243"/>
      <c r="R2886" s="243"/>
      <c r="S2886" s="243"/>
      <c r="T2886" s="244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45" t="s">
        <v>186</v>
      </c>
      <c r="AU2886" s="245" t="s">
        <v>78</v>
      </c>
      <c r="AV2886" s="14" t="s">
        <v>78</v>
      </c>
      <c r="AW2886" s="14" t="s">
        <v>188</v>
      </c>
      <c r="AX2886" s="14" t="s">
        <v>68</v>
      </c>
      <c r="AY2886" s="245" t="s">
        <v>175</v>
      </c>
    </row>
    <row r="2887" s="14" customFormat="1">
      <c r="A2887" s="14"/>
      <c r="B2887" s="235"/>
      <c r="C2887" s="236"/>
      <c r="D2887" s="226" t="s">
        <v>186</v>
      </c>
      <c r="E2887" s="237" t="s">
        <v>19</v>
      </c>
      <c r="F2887" s="238" t="s">
        <v>1808</v>
      </c>
      <c r="G2887" s="236"/>
      <c r="H2887" s="239">
        <v>10.51</v>
      </c>
      <c r="I2887" s="240"/>
      <c r="J2887" s="236"/>
      <c r="K2887" s="236"/>
      <c r="L2887" s="241"/>
      <c r="M2887" s="242"/>
      <c r="N2887" s="243"/>
      <c r="O2887" s="243"/>
      <c r="P2887" s="243"/>
      <c r="Q2887" s="243"/>
      <c r="R2887" s="243"/>
      <c r="S2887" s="243"/>
      <c r="T2887" s="24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45" t="s">
        <v>186</v>
      </c>
      <c r="AU2887" s="245" t="s">
        <v>78</v>
      </c>
      <c r="AV2887" s="14" t="s">
        <v>78</v>
      </c>
      <c r="AW2887" s="14" t="s">
        <v>188</v>
      </c>
      <c r="AX2887" s="14" t="s">
        <v>68</v>
      </c>
      <c r="AY2887" s="245" t="s">
        <v>175</v>
      </c>
    </row>
    <row r="2888" s="14" customFormat="1">
      <c r="A2888" s="14"/>
      <c r="B2888" s="235"/>
      <c r="C2888" s="236"/>
      <c r="D2888" s="226" t="s">
        <v>186</v>
      </c>
      <c r="E2888" s="237" t="s">
        <v>19</v>
      </c>
      <c r="F2888" s="238" t="s">
        <v>1809</v>
      </c>
      <c r="G2888" s="236"/>
      <c r="H2888" s="239">
        <v>20.23</v>
      </c>
      <c r="I2888" s="240"/>
      <c r="J2888" s="236"/>
      <c r="K2888" s="236"/>
      <c r="L2888" s="241"/>
      <c r="M2888" s="242"/>
      <c r="N2888" s="243"/>
      <c r="O2888" s="243"/>
      <c r="P2888" s="243"/>
      <c r="Q2888" s="243"/>
      <c r="R2888" s="243"/>
      <c r="S2888" s="243"/>
      <c r="T2888" s="244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T2888" s="245" t="s">
        <v>186</v>
      </c>
      <c r="AU2888" s="245" t="s">
        <v>78</v>
      </c>
      <c r="AV2888" s="14" t="s">
        <v>78</v>
      </c>
      <c r="AW2888" s="14" t="s">
        <v>188</v>
      </c>
      <c r="AX2888" s="14" t="s">
        <v>68</v>
      </c>
      <c r="AY2888" s="245" t="s">
        <v>175</v>
      </c>
    </row>
    <row r="2889" s="14" customFormat="1">
      <c r="A2889" s="14"/>
      <c r="B2889" s="235"/>
      <c r="C2889" s="236"/>
      <c r="D2889" s="226" t="s">
        <v>186</v>
      </c>
      <c r="E2889" s="237" t="s">
        <v>19</v>
      </c>
      <c r="F2889" s="238" t="s">
        <v>1810</v>
      </c>
      <c r="G2889" s="236"/>
      <c r="H2889" s="239">
        <v>13.98</v>
      </c>
      <c r="I2889" s="240"/>
      <c r="J2889" s="236"/>
      <c r="K2889" s="236"/>
      <c r="L2889" s="241"/>
      <c r="M2889" s="242"/>
      <c r="N2889" s="243"/>
      <c r="O2889" s="243"/>
      <c r="P2889" s="243"/>
      <c r="Q2889" s="243"/>
      <c r="R2889" s="243"/>
      <c r="S2889" s="243"/>
      <c r="T2889" s="244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T2889" s="245" t="s">
        <v>186</v>
      </c>
      <c r="AU2889" s="245" t="s">
        <v>78</v>
      </c>
      <c r="AV2889" s="14" t="s">
        <v>78</v>
      </c>
      <c r="AW2889" s="14" t="s">
        <v>188</v>
      </c>
      <c r="AX2889" s="14" t="s">
        <v>68</v>
      </c>
      <c r="AY2889" s="245" t="s">
        <v>175</v>
      </c>
    </row>
    <row r="2890" s="15" customFormat="1">
      <c r="A2890" s="15"/>
      <c r="B2890" s="246"/>
      <c r="C2890" s="247"/>
      <c r="D2890" s="226" t="s">
        <v>186</v>
      </c>
      <c r="E2890" s="248" t="s">
        <v>19</v>
      </c>
      <c r="F2890" s="249" t="s">
        <v>191</v>
      </c>
      <c r="G2890" s="247"/>
      <c r="H2890" s="250">
        <v>133.25</v>
      </c>
      <c r="I2890" s="251"/>
      <c r="J2890" s="247"/>
      <c r="K2890" s="247"/>
      <c r="L2890" s="252"/>
      <c r="M2890" s="253"/>
      <c r="N2890" s="254"/>
      <c r="O2890" s="254"/>
      <c r="P2890" s="254"/>
      <c r="Q2890" s="254"/>
      <c r="R2890" s="254"/>
      <c r="S2890" s="254"/>
      <c r="T2890" s="255"/>
      <c r="U2890" s="15"/>
      <c r="V2890" s="15"/>
      <c r="W2890" s="15"/>
      <c r="X2890" s="15"/>
      <c r="Y2890" s="15"/>
      <c r="Z2890" s="15"/>
      <c r="AA2890" s="15"/>
      <c r="AB2890" s="15"/>
      <c r="AC2890" s="15"/>
      <c r="AD2890" s="15"/>
      <c r="AE2890" s="15"/>
      <c r="AT2890" s="256" t="s">
        <v>186</v>
      </c>
      <c r="AU2890" s="256" t="s">
        <v>78</v>
      </c>
      <c r="AV2890" s="15" t="s">
        <v>182</v>
      </c>
      <c r="AW2890" s="15" t="s">
        <v>188</v>
      </c>
      <c r="AX2890" s="15" t="s">
        <v>76</v>
      </c>
      <c r="AY2890" s="256" t="s">
        <v>175</v>
      </c>
    </row>
    <row r="2891" s="2" customFormat="1" ht="24.15" customHeight="1">
      <c r="A2891" s="40"/>
      <c r="B2891" s="41"/>
      <c r="C2891" s="206" t="s">
        <v>2770</v>
      </c>
      <c r="D2891" s="206" t="s">
        <v>177</v>
      </c>
      <c r="E2891" s="207" t="s">
        <v>2771</v>
      </c>
      <c r="F2891" s="208" t="s">
        <v>2772</v>
      </c>
      <c r="G2891" s="209" t="s">
        <v>180</v>
      </c>
      <c r="H2891" s="210">
        <v>266.5</v>
      </c>
      <c r="I2891" s="211"/>
      <c r="J2891" s="212">
        <f>ROUND(I2891*H2891,2)</f>
        <v>0</v>
      </c>
      <c r="K2891" s="208" t="s">
        <v>181</v>
      </c>
      <c r="L2891" s="46"/>
      <c r="M2891" s="213" t="s">
        <v>19</v>
      </c>
      <c r="N2891" s="214" t="s">
        <v>39</v>
      </c>
      <c r="O2891" s="86"/>
      <c r="P2891" s="215">
        <f>O2891*H2891</f>
        <v>0</v>
      </c>
      <c r="Q2891" s="215">
        <v>0</v>
      </c>
      <c r="R2891" s="215">
        <f>Q2891*H2891</f>
        <v>0</v>
      </c>
      <c r="S2891" s="215">
        <v>0</v>
      </c>
      <c r="T2891" s="216">
        <f>S2891*H2891</f>
        <v>0</v>
      </c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R2891" s="217" t="s">
        <v>297</v>
      </c>
      <c r="AT2891" s="217" t="s">
        <v>177</v>
      </c>
      <c r="AU2891" s="217" t="s">
        <v>78</v>
      </c>
      <c r="AY2891" s="19" t="s">
        <v>175</v>
      </c>
      <c r="BE2891" s="218">
        <f>IF(N2891="základní",J2891,0)</f>
        <v>0</v>
      </c>
      <c r="BF2891" s="218">
        <f>IF(N2891="snížená",J2891,0)</f>
        <v>0</v>
      </c>
      <c r="BG2891" s="218">
        <f>IF(N2891="zákl. přenesená",J2891,0)</f>
        <v>0</v>
      </c>
      <c r="BH2891" s="218">
        <f>IF(N2891="sníž. přenesená",J2891,0)</f>
        <v>0</v>
      </c>
      <c r="BI2891" s="218">
        <f>IF(N2891="nulová",J2891,0)</f>
        <v>0</v>
      </c>
      <c r="BJ2891" s="19" t="s">
        <v>76</v>
      </c>
      <c r="BK2891" s="218">
        <f>ROUND(I2891*H2891,2)</f>
        <v>0</v>
      </c>
      <c r="BL2891" s="19" t="s">
        <v>297</v>
      </c>
      <c r="BM2891" s="217" t="s">
        <v>2773</v>
      </c>
    </row>
    <row r="2892" s="2" customFormat="1">
      <c r="A2892" s="40"/>
      <c r="B2892" s="41"/>
      <c r="C2892" s="42"/>
      <c r="D2892" s="219" t="s">
        <v>184</v>
      </c>
      <c r="E2892" s="42"/>
      <c r="F2892" s="220" t="s">
        <v>2774</v>
      </c>
      <c r="G2892" s="42"/>
      <c r="H2892" s="42"/>
      <c r="I2892" s="221"/>
      <c r="J2892" s="42"/>
      <c r="K2892" s="42"/>
      <c r="L2892" s="46"/>
      <c r="M2892" s="222"/>
      <c r="N2892" s="223"/>
      <c r="O2892" s="86"/>
      <c r="P2892" s="86"/>
      <c r="Q2892" s="86"/>
      <c r="R2892" s="86"/>
      <c r="S2892" s="86"/>
      <c r="T2892" s="87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T2892" s="19" t="s">
        <v>184</v>
      </c>
      <c r="AU2892" s="19" t="s">
        <v>78</v>
      </c>
    </row>
    <row r="2893" s="13" customFormat="1">
      <c r="A2893" s="13"/>
      <c r="B2893" s="224"/>
      <c r="C2893" s="225"/>
      <c r="D2893" s="226" t="s">
        <v>186</v>
      </c>
      <c r="E2893" s="227" t="s">
        <v>19</v>
      </c>
      <c r="F2893" s="228" t="s">
        <v>187</v>
      </c>
      <c r="G2893" s="225"/>
      <c r="H2893" s="227" t="s">
        <v>19</v>
      </c>
      <c r="I2893" s="229"/>
      <c r="J2893" s="225"/>
      <c r="K2893" s="225"/>
      <c r="L2893" s="230"/>
      <c r="M2893" s="231"/>
      <c r="N2893" s="232"/>
      <c r="O2893" s="232"/>
      <c r="P2893" s="232"/>
      <c r="Q2893" s="232"/>
      <c r="R2893" s="232"/>
      <c r="S2893" s="232"/>
      <c r="T2893" s="233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34" t="s">
        <v>186</v>
      </c>
      <c r="AU2893" s="234" t="s">
        <v>78</v>
      </c>
      <c r="AV2893" s="13" t="s">
        <v>76</v>
      </c>
      <c r="AW2893" s="13" t="s">
        <v>188</v>
      </c>
      <c r="AX2893" s="13" t="s">
        <v>68</v>
      </c>
      <c r="AY2893" s="234" t="s">
        <v>175</v>
      </c>
    </row>
    <row r="2894" s="13" customFormat="1">
      <c r="A2894" s="13"/>
      <c r="B2894" s="224"/>
      <c r="C2894" s="225"/>
      <c r="D2894" s="226" t="s">
        <v>186</v>
      </c>
      <c r="E2894" s="227" t="s">
        <v>19</v>
      </c>
      <c r="F2894" s="228" t="s">
        <v>189</v>
      </c>
      <c r="G2894" s="225"/>
      <c r="H2894" s="227" t="s">
        <v>19</v>
      </c>
      <c r="I2894" s="229"/>
      <c r="J2894" s="225"/>
      <c r="K2894" s="225"/>
      <c r="L2894" s="230"/>
      <c r="M2894" s="231"/>
      <c r="N2894" s="232"/>
      <c r="O2894" s="232"/>
      <c r="P2894" s="232"/>
      <c r="Q2894" s="232"/>
      <c r="R2894" s="232"/>
      <c r="S2894" s="232"/>
      <c r="T2894" s="233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34" t="s">
        <v>186</v>
      </c>
      <c r="AU2894" s="234" t="s">
        <v>78</v>
      </c>
      <c r="AV2894" s="13" t="s">
        <v>76</v>
      </c>
      <c r="AW2894" s="13" t="s">
        <v>188</v>
      </c>
      <c r="AX2894" s="13" t="s">
        <v>68</v>
      </c>
      <c r="AY2894" s="234" t="s">
        <v>175</v>
      </c>
    </row>
    <row r="2895" s="13" customFormat="1">
      <c r="A2895" s="13"/>
      <c r="B2895" s="224"/>
      <c r="C2895" s="225"/>
      <c r="D2895" s="226" t="s">
        <v>186</v>
      </c>
      <c r="E2895" s="227" t="s">
        <v>19</v>
      </c>
      <c r="F2895" s="228" t="s">
        <v>1105</v>
      </c>
      <c r="G2895" s="225"/>
      <c r="H2895" s="227" t="s">
        <v>19</v>
      </c>
      <c r="I2895" s="229"/>
      <c r="J2895" s="225"/>
      <c r="K2895" s="225"/>
      <c r="L2895" s="230"/>
      <c r="M2895" s="231"/>
      <c r="N2895" s="232"/>
      <c r="O2895" s="232"/>
      <c r="P2895" s="232"/>
      <c r="Q2895" s="232"/>
      <c r="R2895" s="232"/>
      <c r="S2895" s="232"/>
      <c r="T2895" s="233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34" t="s">
        <v>186</v>
      </c>
      <c r="AU2895" s="234" t="s">
        <v>78</v>
      </c>
      <c r="AV2895" s="13" t="s">
        <v>76</v>
      </c>
      <c r="AW2895" s="13" t="s">
        <v>188</v>
      </c>
      <c r="AX2895" s="13" t="s">
        <v>68</v>
      </c>
      <c r="AY2895" s="234" t="s">
        <v>175</v>
      </c>
    </row>
    <row r="2896" s="13" customFormat="1">
      <c r="A2896" s="13"/>
      <c r="B2896" s="224"/>
      <c r="C2896" s="225"/>
      <c r="D2896" s="226" t="s">
        <v>186</v>
      </c>
      <c r="E2896" s="227" t="s">
        <v>19</v>
      </c>
      <c r="F2896" s="228" t="s">
        <v>428</v>
      </c>
      <c r="G2896" s="225"/>
      <c r="H2896" s="227" t="s">
        <v>19</v>
      </c>
      <c r="I2896" s="229"/>
      <c r="J2896" s="225"/>
      <c r="K2896" s="225"/>
      <c r="L2896" s="230"/>
      <c r="M2896" s="231"/>
      <c r="N2896" s="232"/>
      <c r="O2896" s="232"/>
      <c r="P2896" s="232"/>
      <c r="Q2896" s="232"/>
      <c r="R2896" s="232"/>
      <c r="S2896" s="232"/>
      <c r="T2896" s="233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34" t="s">
        <v>186</v>
      </c>
      <c r="AU2896" s="234" t="s">
        <v>78</v>
      </c>
      <c r="AV2896" s="13" t="s">
        <v>76</v>
      </c>
      <c r="AW2896" s="13" t="s">
        <v>188</v>
      </c>
      <c r="AX2896" s="13" t="s">
        <v>68</v>
      </c>
      <c r="AY2896" s="234" t="s">
        <v>175</v>
      </c>
    </row>
    <row r="2897" s="14" customFormat="1">
      <c r="A2897" s="14"/>
      <c r="B2897" s="235"/>
      <c r="C2897" s="236"/>
      <c r="D2897" s="226" t="s">
        <v>186</v>
      </c>
      <c r="E2897" s="237" t="s">
        <v>19</v>
      </c>
      <c r="F2897" s="238" t="s">
        <v>2775</v>
      </c>
      <c r="G2897" s="236"/>
      <c r="H2897" s="239">
        <v>128.35999999999999</v>
      </c>
      <c r="I2897" s="240"/>
      <c r="J2897" s="236"/>
      <c r="K2897" s="236"/>
      <c r="L2897" s="241"/>
      <c r="M2897" s="242"/>
      <c r="N2897" s="243"/>
      <c r="O2897" s="243"/>
      <c r="P2897" s="243"/>
      <c r="Q2897" s="243"/>
      <c r="R2897" s="243"/>
      <c r="S2897" s="243"/>
      <c r="T2897" s="24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45" t="s">
        <v>186</v>
      </c>
      <c r="AU2897" s="245" t="s">
        <v>78</v>
      </c>
      <c r="AV2897" s="14" t="s">
        <v>78</v>
      </c>
      <c r="AW2897" s="14" t="s">
        <v>188</v>
      </c>
      <c r="AX2897" s="14" t="s">
        <v>68</v>
      </c>
      <c r="AY2897" s="245" t="s">
        <v>175</v>
      </c>
    </row>
    <row r="2898" s="13" customFormat="1">
      <c r="A2898" s="13"/>
      <c r="B2898" s="224"/>
      <c r="C2898" s="225"/>
      <c r="D2898" s="226" t="s">
        <v>186</v>
      </c>
      <c r="E2898" s="227" t="s">
        <v>19</v>
      </c>
      <c r="F2898" s="228" t="s">
        <v>189</v>
      </c>
      <c r="G2898" s="225"/>
      <c r="H2898" s="227" t="s">
        <v>19</v>
      </c>
      <c r="I2898" s="229"/>
      <c r="J2898" s="225"/>
      <c r="K2898" s="225"/>
      <c r="L2898" s="230"/>
      <c r="M2898" s="231"/>
      <c r="N2898" s="232"/>
      <c r="O2898" s="232"/>
      <c r="P2898" s="232"/>
      <c r="Q2898" s="232"/>
      <c r="R2898" s="232"/>
      <c r="S2898" s="232"/>
      <c r="T2898" s="233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34" t="s">
        <v>186</v>
      </c>
      <c r="AU2898" s="234" t="s">
        <v>78</v>
      </c>
      <c r="AV2898" s="13" t="s">
        <v>76</v>
      </c>
      <c r="AW2898" s="13" t="s">
        <v>188</v>
      </c>
      <c r="AX2898" s="13" t="s">
        <v>68</v>
      </c>
      <c r="AY2898" s="234" t="s">
        <v>175</v>
      </c>
    </row>
    <row r="2899" s="13" customFormat="1">
      <c r="A2899" s="13"/>
      <c r="B2899" s="224"/>
      <c r="C2899" s="225"/>
      <c r="D2899" s="226" t="s">
        <v>186</v>
      </c>
      <c r="E2899" s="227" t="s">
        <v>19</v>
      </c>
      <c r="F2899" s="228" t="s">
        <v>1107</v>
      </c>
      <c r="G2899" s="225"/>
      <c r="H2899" s="227" t="s">
        <v>19</v>
      </c>
      <c r="I2899" s="229"/>
      <c r="J2899" s="225"/>
      <c r="K2899" s="225"/>
      <c r="L2899" s="230"/>
      <c r="M2899" s="231"/>
      <c r="N2899" s="232"/>
      <c r="O2899" s="232"/>
      <c r="P2899" s="232"/>
      <c r="Q2899" s="232"/>
      <c r="R2899" s="232"/>
      <c r="S2899" s="232"/>
      <c r="T2899" s="233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34" t="s">
        <v>186</v>
      </c>
      <c r="AU2899" s="234" t="s">
        <v>78</v>
      </c>
      <c r="AV2899" s="13" t="s">
        <v>76</v>
      </c>
      <c r="AW2899" s="13" t="s">
        <v>188</v>
      </c>
      <c r="AX2899" s="13" t="s">
        <v>68</v>
      </c>
      <c r="AY2899" s="234" t="s">
        <v>175</v>
      </c>
    </row>
    <row r="2900" s="13" customFormat="1">
      <c r="A2900" s="13"/>
      <c r="B2900" s="224"/>
      <c r="C2900" s="225"/>
      <c r="D2900" s="226" t="s">
        <v>186</v>
      </c>
      <c r="E2900" s="227" t="s">
        <v>19</v>
      </c>
      <c r="F2900" s="228" t="s">
        <v>428</v>
      </c>
      <c r="G2900" s="225"/>
      <c r="H2900" s="227" t="s">
        <v>19</v>
      </c>
      <c r="I2900" s="229"/>
      <c r="J2900" s="225"/>
      <c r="K2900" s="225"/>
      <c r="L2900" s="230"/>
      <c r="M2900" s="231"/>
      <c r="N2900" s="232"/>
      <c r="O2900" s="232"/>
      <c r="P2900" s="232"/>
      <c r="Q2900" s="232"/>
      <c r="R2900" s="232"/>
      <c r="S2900" s="232"/>
      <c r="T2900" s="233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34" t="s">
        <v>186</v>
      </c>
      <c r="AU2900" s="234" t="s">
        <v>78</v>
      </c>
      <c r="AV2900" s="13" t="s">
        <v>76</v>
      </c>
      <c r="AW2900" s="13" t="s">
        <v>188</v>
      </c>
      <c r="AX2900" s="13" t="s">
        <v>68</v>
      </c>
      <c r="AY2900" s="234" t="s">
        <v>175</v>
      </c>
    </row>
    <row r="2901" s="14" customFormat="1">
      <c r="A2901" s="14"/>
      <c r="B2901" s="235"/>
      <c r="C2901" s="236"/>
      <c r="D2901" s="226" t="s">
        <v>186</v>
      </c>
      <c r="E2901" s="237" t="s">
        <v>19</v>
      </c>
      <c r="F2901" s="238" t="s">
        <v>2776</v>
      </c>
      <c r="G2901" s="236"/>
      <c r="H2901" s="239">
        <v>48.699999999999996</v>
      </c>
      <c r="I2901" s="240"/>
      <c r="J2901" s="236"/>
      <c r="K2901" s="236"/>
      <c r="L2901" s="241"/>
      <c r="M2901" s="242"/>
      <c r="N2901" s="243"/>
      <c r="O2901" s="243"/>
      <c r="P2901" s="243"/>
      <c r="Q2901" s="243"/>
      <c r="R2901" s="243"/>
      <c r="S2901" s="243"/>
      <c r="T2901" s="24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45" t="s">
        <v>186</v>
      </c>
      <c r="AU2901" s="245" t="s">
        <v>78</v>
      </c>
      <c r="AV2901" s="14" t="s">
        <v>78</v>
      </c>
      <c r="AW2901" s="14" t="s">
        <v>188</v>
      </c>
      <c r="AX2901" s="14" t="s">
        <v>68</v>
      </c>
      <c r="AY2901" s="245" t="s">
        <v>175</v>
      </c>
    </row>
    <row r="2902" s="14" customFormat="1">
      <c r="A2902" s="14"/>
      <c r="B2902" s="235"/>
      <c r="C2902" s="236"/>
      <c r="D2902" s="226" t="s">
        <v>186</v>
      </c>
      <c r="E2902" s="237" t="s">
        <v>19</v>
      </c>
      <c r="F2902" s="238" t="s">
        <v>2777</v>
      </c>
      <c r="G2902" s="236"/>
      <c r="H2902" s="239">
        <v>21.02</v>
      </c>
      <c r="I2902" s="240"/>
      <c r="J2902" s="236"/>
      <c r="K2902" s="236"/>
      <c r="L2902" s="241"/>
      <c r="M2902" s="242"/>
      <c r="N2902" s="243"/>
      <c r="O2902" s="243"/>
      <c r="P2902" s="243"/>
      <c r="Q2902" s="243"/>
      <c r="R2902" s="243"/>
      <c r="S2902" s="243"/>
      <c r="T2902" s="244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45" t="s">
        <v>186</v>
      </c>
      <c r="AU2902" s="245" t="s">
        <v>78</v>
      </c>
      <c r="AV2902" s="14" t="s">
        <v>78</v>
      </c>
      <c r="AW2902" s="14" t="s">
        <v>188</v>
      </c>
      <c r="AX2902" s="14" t="s">
        <v>68</v>
      </c>
      <c r="AY2902" s="245" t="s">
        <v>175</v>
      </c>
    </row>
    <row r="2903" s="14" customFormat="1">
      <c r="A2903" s="14"/>
      <c r="B2903" s="235"/>
      <c r="C2903" s="236"/>
      <c r="D2903" s="226" t="s">
        <v>186</v>
      </c>
      <c r="E2903" s="237" t="s">
        <v>19</v>
      </c>
      <c r="F2903" s="238" t="s">
        <v>2778</v>
      </c>
      <c r="G2903" s="236"/>
      <c r="H2903" s="239">
        <v>40.460000000000001</v>
      </c>
      <c r="I2903" s="240"/>
      <c r="J2903" s="236"/>
      <c r="K2903" s="236"/>
      <c r="L2903" s="241"/>
      <c r="M2903" s="242"/>
      <c r="N2903" s="243"/>
      <c r="O2903" s="243"/>
      <c r="P2903" s="243"/>
      <c r="Q2903" s="243"/>
      <c r="R2903" s="243"/>
      <c r="S2903" s="243"/>
      <c r="T2903" s="244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45" t="s">
        <v>186</v>
      </c>
      <c r="AU2903" s="245" t="s">
        <v>78</v>
      </c>
      <c r="AV2903" s="14" t="s">
        <v>78</v>
      </c>
      <c r="AW2903" s="14" t="s">
        <v>188</v>
      </c>
      <c r="AX2903" s="14" t="s">
        <v>68</v>
      </c>
      <c r="AY2903" s="245" t="s">
        <v>175</v>
      </c>
    </row>
    <row r="2904" s="14" customFormat="1">
      <c r="A2904" s="14"/>
      <c r="B2904" s="235"/>
      <c r="C2904" s="236"/>
      <c r="D2904" s="226" t="s">
        <v>186</v>
      </c>
      <c r="E2904" s="237" t="s">
        <v>19</v>
      </c>
      <c r="F2904" s="238" t="s">
        <v>2779</v>
      </c>
      <c r="G2904" s="236"/>
      <c r="H2904" s="239">
        <v>27.960000000000001</v>
      </c>
      <c r="I2904" s="240"/>
      <c r="J2904" s="236"/>
      <c r="K2904" s="236"/>
      <c r="L2904" s="241"/>
      <c r="M2904" s="242"/>
      <c r="N2904" s="243"/>
      <c r="O2904" s="243"/>
      <c r="P2904" s="243"/>
      <c r="Q2904" s="243"/>
      <c r="R2904" s="243"/>
      <c r="S2904" s="243"/>
      <c r="T2904" s="244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45" t="s">
        <v>186</v>
      </c>
      <c r="AU2904" s="245" t="s">
        <v>78</v>
      </c>
      <c r="AV2904" s="14" t="s">
        <v>78</v>
      </c>
      <c r="AW2904" s="14" t="s">
        <v>188</v>
      </c>
      <c r="AX2904" s="14" t="s">
        <v>68</v>
      </c>
      <c r="AY2904" s="245" t="s">
        <v>175</v>
      </c>
    </row>
    <row r="2905" s="15" customFormat="1">
      <c r="A2905" s="15"/>
      <c r="B2905" s="246"/>
      <c r="C2905" s="247"/>
      <c r="D2905" s="226" t="s">
        <v>186</v>
      </c>
      <c r="E2905" s="248" t="s">
        <v>19</v>
      </c>
      <c r="F2905" s="249" t="s">
        <v>191</v>
      </c>
      <c r="G2905" s="247"/>
      <c r="H2905" s="250">
        <v>266.5</v>
      </c>
      <c r="I2905" s="251"/>
      <c r="J2905" s="247"/>
      <c r="K2905" s="247"/>
      <c r="L2905" s="252"/>
      <c r="M2905" s="253"/>
      <c r="N2905" s="254"/>
      <c r="O2905" s="254"/>
      <c r="P2905" s="254"/>
      <c r="Q2905" s="254"/>
      <c r="R2905" s="254"/>
      <c r="S2905" s="254"/>
      <c r="T2905" s="255"/>
      <c r="U2905" s="15"/>
      <c r="V2905" s="15"/>
      <c r="W2905" s="15"/>
      <c r="X2905" s="15"/>
      <c r="Y2905" s="15"/>
      <c r="Z2905" s="15"/>
      <c r="AA2905" s="15"/>
      <c r="AB2905" s="15"/>
      <c r="AC2905" s="15"/>
      <c r="AD2905" s="15"/>
      <c r="AE2905" s="15"/>
      <c r="AT2905" s="256" t="s">
        <v>186</v>
      </c>
      <c r="AU2905" s="256" t="s">
        <v>78</v>
      </c>
      <c r="AV2905" s="15" t="s">
        <v>182</v>
      </c>
      <c r="AW2905" s="15" t="s">
        <v>188</v>
      </c>
      <c r="AX2905" s="15" t="s">
        <v>76</v>
      </c>
      <c r="AY2905" s="256" t="s">
        <v>175</v>
      </c>
    </row>
    <row r="2906" s="2" customFormat="1" ht="33" customHeight="1">
      <c r="A2906" s="40"/>
      <c r="B2906" s="41"/>
      <c r="C2906" s="206" t="s">
        <v>2780</v>
      </c>
      <c r="D2906" s="206" t="s">
        <v>177</v>
      </c>
      <c r="E2906" s="207" t="s">
        <v>2781</v>
      </c>
      <c r="F2906" s="208" t="s">
        <v>2782</v>
      </c>
      <c r="G2906" s="209" t="s">
        <v>180</v>
      </c>
      <c r="H2906" s="210">
        <v>133.25</v>
      </c>
      <c r="I2906" s="211"/>
      <c r="J2906" s="212">
        <f>ROUND(I2906*H2906,2)</f>
        <v>0</v>
      </c>
      <c r="K2906" s="208" t="s">
        <v>181</v>
      </c>
      <c r="L2906" s="46"/>
      <c r="M2906" s="213" t="s">
        <v>19</v>
      </c>
      <c r="N2906" s="214" t="s">
        <v>39</v>
      </c>
      <c r="O2906" s="86"/>
      <c r="P2906" s="215">
        <f>O2906*H2906</f>
        <v>0</v>
      </c>
      <c r="Q2906" s="215">
        <v>0</v>
      </c>
      <c r="R2906" s="215">
        <f>Q2906*H2906</f>
        <v>0</v>
      </c>
      <c r="S2906" s="215">
        <v>0</v>
      </c>
      <c r="T2906" s="216">
        <f>S2906*H2906</f>
        <v>0</v>
      </c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R2906" s="217" t="s">
        <v>297</v>
      </c>
      <c r="AT2906" s="217" t="s">
        <v>177</v>
      </c>
      <c r="AU2906" s="217" t="s">
        <v>78</v>
      </c>
      <c r="AY2906" s="19" t="s">
        <v>175</v>
      </c>
      <c r="BE2906" s="218">
        <f>IF(N2906="základní",J2906,0)</f>
        <v>0</v>
      </c>
      <c r="BF2906" s="218">
        <f>IF(N2906="snížená",J2906,0)</f>
        <v>0</v>
      </c>
      <c r="BG2906" s="218">
        <f>IF(N2906="zákl. přenesená",J2906,0)</f>
        <v>0</v>
      </c>
      <c r="BH2906" s="218">
        <f>IF(N2906="sníž. přenesená",J2906,0)</f>
        <v>0</v>
      </c>
      <c r="BI2906" s="218">
        <f>IF(N2906="nulová",J2906,0)</f>
        <v>0</v>
      </c>
      <c r="BJ2906" s="19" t="s">
        <v>76</v>
      </c>
      <c r="BK2906" s="218">
        <f>ROUND(I2906*H2906,2)</f>
        <v>0</v>
      </c>
      <c r="BL2906" s="19" t="s">
        <v>297</v>
      </c>
      <c r="BM2906" s="217" t="s">
        <v>2783</v>
      </c>
    </row>
    <row r="2907" s="2" customFormat="1">
      <c r="A2907" s="40"/>
      <c r="B2907" s="41"/>
      <c r="C2907" s="42"/>
      <c r="D2907" s="219" t="s">
        <v>184</v>
      </c>
      <c r="E2907" s="42"/>
      <c r="F2907" s="220" t="s">
        <v>2784</v>
      </c>
      <c r="G2907" s="42"/>
      <c r="H2907" s="42"/>
      <c r="I2907" s="221"/>
      <c r="J2907" s="42"/>
      <c r="K2907" s="42"/>
      <c r="L2907" s="46"/>
      <c r="M2907" s="222"/>
      <c r="N2907" s="223"/>
      <c r="O2907" s="86"/>
      <c r="P2907" s="86"/>
      <c r="Q2907" s="86"/>
      <c r="R2907" s="86"/>
      <c r="S2907" s="86"/>
      <c r="T2907" s="87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T2907" s="19" t="s">
        <v>184</v>
      </c>
      <c r="AU2907" s="19" t="s">
        <v>78</v>
      </c>
    </row>
    <row r="2908" s="13" customFormat="1">
      <c r="A2908" s="13"/>
      <c r="B2908" s="224"/>
      <c r="C2908" s="225"/>
      <c r="D2908" s="226" t="s">
        <v>186</v>
      </c>
      <c r="E2908" s="227" t="s">
        <v>19</v>
      </c>
      <c r="F2908" s="228" t="s">
        <v>187</v>
      </c>
      <c r="G2908" s="225"/>
      <c r="H2908" s="227" t="s">
        <v>19</v>
      </c>
      <c r="I2908" s="229"/>
      <c r="J2908" s="225"/>
      <c r="K2908" s="225"/>
      <c r="L2908" s="230"/>
      <c r="M2908" s="231"/>
      <c r="N2908" s="232"/>
      <c r="O2908" s="232"/>
      <c r="P2908" s="232"/>
      <c r="Q2908" s="232"/>
      <c r="R2908" s="232"/>
      <c r="S2908" s="232"/>
      <c r="T2908" s="233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34" t="s">
        <v>186</v>
      </c>
      <c r="AU2908" s="234" t="s">
        <v>78</v>
      </c>
      <c r="AV2908" s="13" t="s">
        <v>76</v>
      </c>
      <c r="AW2908" s="13" t="s">
        <v>188</v>
      </c>
      <c r="AX2908" s="13" t="s">
        <v>68</v>
      </c>
      <c r="AY2908" s="234" t="s">
        <v>175</v>
      </c>
    </row>
    <row r="2909" s="13" customFormat="1">
      <c r="A2909" s="13"/>
      <c r="B2909" s="224"/>
      <c r="C2909" s="225"/>
      <c r="D2909" s="226" t="s">
        <v>186</v>
      </c>
      <c r="E2909" s="227" t="s">
        <v>19</v>
      </c>
      <c r="F2909" s="228" t="s">
        <v>189</v>
      </c>
      <c r="G2909" s="225"/>
      <c r="H2909" s="227" t="s">
        <v>19</v>
      </c>
      <c r="I2909" s="229"/>
      <c r="J2909" s="225"/>
      <c r="K2909" s="225"/>
      <c r="L2909" s="230"/>
      <c r="M2909" s="231"/>
      <c r="N2909" s="232"/>
      <c r="O2909" s="232"/>
      <c r="P2909" s="232"/>
      <c r="Q2909" s="232"/>
      <c r="R2909" s="232"/>
      <c r="S2909" s="232"/>
      <c r="T2909" s="233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34" t="s">
        <v>186</v>
      </c>
      <c r="AU2909" s="234" t="s">
        <v>78</v>
      </c>
      <c r="AV2909" s="13" t="s">
        <v>76</v>
      </c>
      <c r="AW2909" s="13" t="s">
        <v>188</v>
      </c>
      <c r="AX2909" s="13" t="s">
        <v>68</v>
      </c>
      <c r="AY2909" s="234" t="s">
        <v>175</v>
      </c>
    </row>
    <row r="2910" s="13" customFormat="1">
      <c r="A2910" s="13"/>
      <c r="B2910" s="224"/>
      <c r="C2910" s="225"/>
      <c r="D2910" s="226" t="s">
        <v>186</v>
      </c>
      <c r="E2910" s="227" t="s">
        <v>19</v>
      </c>
      <c r="F2910" s="228" t="s">
        <v>1105</v>
      </c>
      <c r="G2910" s="225"/>
      <c r="H2910" s="227" t="s">
        <v>19</v>
      </c>
      <c r="I2910" s="229"/>
      <c r="J2910" s="225"/>
      <c r="K2910" s="225"/>
      <c r="L2910" s="230"/>
      <c r="M2910" s="231"/>
      <c r="N2910" s="232"/>
      <c r="O2910" s="232"/>
      <c r="P2910" s="232"/>
      <c r="Q2910" s="232"/>
      <c r="R2910" s="232"/>
      <c r="S2910" s="232"/>
      <c r="T2910" s="233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34" t="s">
        <v>186</v>
      </c>
      <c r="AU2910" s="234" t="s">
        <v>78</v>
      </c>
      <c r="AV2910" s="13" t="s">
        <v>76</v>
      </c>
      <c r="AW2910" s="13" t="s">
        <v>188</v>
      </c>
      <c r="AX2910" s="13" t="s">
        <v>68</v>
      </c>
      <c r="AY2910" s="234" t="s">
        <v>175</v>
      </c>
    </row>
    <row r="2911" s="13" customFormat="1">
      <c r="A2911" s="13"/>
      <c r="B2911" s="224"/>
      <c r="C2911" s="225"/>
      <c r="D2911" s="226" t="s">
        <v>186</v>
      </c>
      <c r="E2911" s="227" t="s">
        <v>19</v>
      </c>
      <c r="F2911" s="228" t="s">
        <v>428</v>
      </c>
      <c r="G2911" s="225"/>
      <c r="H2911" s="227" t="s">
        <v>19</v>
      </c>
      <c r="I2911" s="229"/>
      <c r="J2911" s="225"/>
      <c r="K2911" s="225"/>
      <c r="L2911" s="230"/>
      <c r="M2911" s="231"/>
      <c r="N2911" s="232"/>
      <c r="O2911" s="232"/>
      <c r="P2911" s="232"/>
      <c r="Q2911" s="232"/>
      <c r="R2911" s="232"/>
      <c r="S2911" s="232"/>
      <c r="T2911" s="233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34" t="s">
        <v>186</v>
      </c>
      <c r="AU2911" s="234" t="s">
        <v>78</v>
      </c>
      <c r="AV2911" s="13" t="s">
        <v>76</v>
      </c>
      <c r="AW2911" s="13" t="s">
        <v>188</v>
      </c>
      <c r="AX2911" s="13" t="s">
        <v>68</v>
      </c>
      <c r="AY2911" s="234" t="s">
        <v>175</v>
      </c>
    </row>
    <row r="2912" s="14" customFormat="1">
      <c r="A2912" s="14"/>
      <c r="B2912" s="235"/>
      <c r="C2912" s="236"/>
      <c r="D2912" s="226" t="s">
        <v>186</v>
      </c>
      <c r="E2912" s="237" t="s">
        <v>19</v>
      </c>
      <c r="F2912" s="238" t="s">
        <v>2769</v>
      </c>
      <c r="G2912" s="236"/>
      <c r="H2912" s="239">
        <v>64.179999999999993</v>
      </c>
      <c r="I2912" s="240"/>
      <c r="J2912" s="236"/>
      <c r="K2912" s="236"/>
      <c r="L2912" s="241"/>
      <c r="M2912" s="242"/>
      <c r="N2912" s="243"/>
      <c r="O2912" s="243"/>
      <c r="P2912" s="243"/>
      <c r="Q2912" s="243"/>
      <c r="R2912" s="243"/>
      <c r="S2912" s="243"/>
      <c r="T2912" s="244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45" t="s">
        <v>186</v>
      </c>
      <c r="AU2912" s="245" t="s">
        <v>78</v>
      </c>
      <c r="AV2912" s="14" t="s">
        <v>78</v>
      </c>
      <c r="AW2912" s="14" t="s">
        <v>188</v>
      </c>
      <c r="AX2912" s="14" t="s">
        <v>68</v>
      </c>
      <c r="AY2912" s="245" t="s">
        <v>175</v>
      </c>
    </row>
    <row r="2913" s="13" customFormat="1">
      <c r="A2913" s="13"/>
      <c r="B2913" s="224"/>
      <c r="C2913" s="225"/>
      <c r="D2913" s="226" t="s">
        <v>186</v>
      </c>
      <c r="E2913" s="227" t="s">
        <v>19</v>
      </c>
      <c r="F2913" s="228" t="s">
        <v>189</v>
      </c>
      <c r="G2913" s="225"/>
      <c r="H2913" s="227" t="s">
        <v>19</v>
      </c>
      <c r="I2913" s="229"/>
      <c r="J2913" s="225"/>
      <c r="K2913" s="225"/>
      <c r="L2913" s="230"/>
      <c r="M2913" s="231"/>
      <c r="N2913" s="232"/>
      <c r="O2913" s="232"/>
      <c r="P2913" s="232"/>
      <c r="Q2913" s="232"/>
      <c r="R2913" s="232"/>
      <c r="S2913" s="232"/>
      <c r="T2913" s="233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34" t="s">
        <v>186</v>
      </c>
      <c r="AU2913" s="234" t="s">
        <v>78</v>
      </c>
      <c r="AV2913" s="13" t="s">
        <v>76</v>
      </c>
      <c r="AW2913" s="13" t="s">
        <v>188</v>
      </c>
      <c r="AX2913" s="13" t="s">
        <v>68</v>
      </c>
      <c r="AY2913" s="234" t="s">
        <v>175</v>
      </c>
    </row>
    <row r="2914" s="13" customFormat="1">
      <c r="A2914" s="13"/>
      <c r="B2914" s="224"/>
      <c r="C2914" s="225"/>
      <c r="D2914" s="226" t="s">
        <v>186</v>
      </c>
      <c r="E2914" s="227" t="s">
        <v>19</v>
      </c>
      <c r="F2914" s="228" t="s">
        <v>1107</v>
      </c>
      <c r="G2914" s="225"/>
      <c r="H2914" s="227" t="s">
        <v>19</v>
      </c>
      <c r="I2914" s="229"/>
      <c r="J2914" s="225"/>
      <c r="K2914" s="225"/>
      <c r="L2914" s="230"/>
      <c r="M2914" s="231"/>
      <c r="N2914" s="232"/>
      <c r="O2914" s="232"/>
      <c r="P2914" s="232"/>
      <c r="Q2914" s="232"/>
      <c r="R2914" s="232"/>
      <c r="S2914" s="232"/>
      <c r="T2914" s="233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34" t="s">
        <v>186</v>
      </c>
      <c r="AU2914" s="234" t="s">
        <v>78</v>
      </c>
      <c r="AV2914" s="13" t="s">
        <v>76</v>
      </c>
      <c r="AW2914" s="13" t="s">
        <v>188</v>
      </c>
      <c r="AX2914" s="13" t="s">
        <v>68</v>
      </c>
      <c r="AY2914" s="234" t="s">
        <v>175</v>
      </c>
    </row>
    <row r="2915" s="13" customFormat="1">
      <c r="A2915" s="13"/>
      <c r="B2915" s="224"/>
      <c r="C2915" s="225"/>
      <c r="D2915" s="226" t="s">
        <v>186</v>
      </c>
      <c r="E2915" s="227" t="s">
        <v>19</v>
      </c>
      <c r="F2915" s="228" t="s">
        <v>428</v>
      </c>
      <c r="G2915" s="225"/>
      <c r="H2915" s="227" t="s">
        <v>19</v>
      </c>
      <c r="I2915" s="229"/>
      <c r="J2915" s="225"/>
      <c r="K2915" s="225"/>
      <c r="L2915" s="230"/>
      <c r="M2915" s="231"/>
      <c r="N2915" s="232"/>
      <c r="O2915" s="232"/>
      <c r="P2915" s="232"/>
      <c r="Q2915" s="232"/>
      <c r="R2915" s="232"/>
      <c r="S2915" s="232"/>
      <c r="T2915" s="233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34" t="s">
        <v>186</v>
      </c>
      <c r="AU2915" s="234" t="s">
        <v>78</v>
      </c>
      <c r="AV2915" s="13" t="s">
        <v>76</v>
      </c>
      <c r="AW2915" s="13" t="s">
        <v>188</v>
      </c>
      <c r="AX2915" s="13" t="s">
        <v>68</v>
      </c>
      <c r="AY2915" s="234" t="s">
        <v>175</v>
      </c>
    </row>
    <row r="2916" s="14" customFormat="1">
      <c r="A2916" s="14"/>
      <c r="B2916" s="235"/>
      <c r="C2916" s="236"/>
      <c r="D2916" s="226" t="s">
        <v>186</v>
      </c>
      <c r="E2916" s="237" t="s">
        <v>19</v>
      </c>
      <c r="F2916" s="238" t="s">
        <v>1807</v>
      </c>
      <c r="G2916" s="236"/>
      <c r="H2916" s="239">
        <v>24.349999999999998</v>
      </c>
      <c r="I2916" s="240"/>
      <c r="J2916" s="236"/>
      <c r="K2916" s="236"/>
      <c r="L2916" s="241"/>
      <c r="M2916" s="242"/>
      <c r="N2916" s="243"/>
      <c r="O2916" s="243"/>
      <c r="P2916" s="243"/>
      <c r="Q2916" s="243"/>
      <c r="R2916" s="243"/>
      <c r="S2916" s="243"/>
      <c r="T2916" s="244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45" t="s">
        <v>186</v>
      </c>
      <c r="AU2916" s="245" t="s">
        <v>78</v>
      </c>
      <c r="AV2916" s="14" t="s">
        <v>78</v>
      </c>
      <c r="AW2916" s="14" t="s">
        <v>188</v>
      </c>
      <c r="AX2916" s="14" t="s">
        <v>68</v>
      </c>
      <c r="AY2916" s="245" t="s">
        <v>175</v>
      </c>
    </row>
    <row r="2917" s="14" customFormat="1">
      <c r="A2917" s="14"/>
      <c r="B2917" s="235"/>
      <c r="C2917" s="236"/>
      <c r="D2917" s="226" t="s">
        <v>186</v>
      </c>
      <c r="E2917" s="237" t="s">
        <v>19</v>
      </c>
      <c r="F2917" s="238" t="s">
        <v>1808</v>
      </c>
      <c r="G2917" s="236"/>
      <c r="H2917" s="239">
        <v>10.51</v>
      </c>
      <c r="I2917" s="240"/>
      <c r="J2917" s="236"/>
      <c r="K2917" s="236"/>
      <c r="L2917" s="241"/>
      <c r="M2917" s="242"/>
      <c r="N2917" s="243"/>
      <c r="O2917" s="243"/>
      <c r="P2917" s="243"/>
      <c r="Q2917" s="243"/>
      <c r="R2917" s="243"/>
      <c r="S2917" s="243"/>
      <c r="T2917" s="24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45" t="s">
        <v>186</v>
      </c>
      <c r="AU2917" s="245" t="s">
        <v>78</v>
      </c>
      <c r="AV2917" s="14" t="s">
        <v>78</v>
      </c>
      <c r="AW2917" s="14" t="s">
        <v>188</v>
      </c>
      <c r="AX2917" s="14" t="s">
        <v>68</v>
      </c>
      <c r="AY2917" s="245" t="s">
        <v>175</v>
      </c>
    </row>
    <row r="2918" s="14" customFormat="1">
      <c r="A2918" s="14"/>
      <c r="B2918" s="235"/>
      <c r="C2918" s="236"/>
      <c r="D2918" s="226" t="s">
        <v>186</v>
      </c>
      <c r="E2918" s="237" t="s">
        <v>19</v>
      </c>
      <c r="F2918" s="238" t="s">
        <v>1809</v>
      </c>
      <c r="G2918" s="236"/>
      <c r="H2918" s="239">
        <v>20.23</v>
      </c>
      <c r="I2918" s="240"/>
      <c r="J2918" s="236"/>
      <c r="K2918" s="236"/>
      <c r="L2918" s="241"/>
      <c r="M2918" s="242"/>
      <c r="N2918" s="243"/>
      <c r="O2918" s="243"/>
      <c r="P2918" s="243"/>
      <c r="Q2918" s="243"/>
      <c r="R2918" s="243"/>
      <c r="S2918" s="243"/>
      <c r="T2918" s="24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45" t="s">
        <v>186</v>
      </c>
      <c r="AU2918" s="245" t="s">
        <v>78</v>
      </c>
      <c r="AV2918" s="14" t="s">
        <v>78</v>
      </c>
      <c r="AW2918" s="14" t="s">
        <v>188</v>
      </c>
      <c r="AX2918" s="14" t="s">
        <v>68</v>
      </c>
      <c r="AY2918" s="245" t="s">
        <v>175</v>
      </c>
    </row>
    <row r="2919" s="14" customFormat="1">
      <c r="A2919" s="14"/>
      <c r="B2919" s="235"/>
      <c r="C2919" s="236"/>
      <c r="D2919" s="226" t="s">
        <v>186</v>
      </c>
      <c r="E2919" s="237" t="s">
        <v>19</v>
      </c>
      <c r="F2919" s="238" t="s">
        <v>1810</v>
      </c>
      <c r="G2919" s="236"/>
      <c r="H2919" s="239">
        <v>13.98</v>
      </c>
      <c r="I2919" s="240"/>
      <c r="J2919" s="236"/>
      <c r="K2919" s="236"/>
      <c r="L2919" s="241"/>
      <c r="M2919" s="242"/>
      <c r="N2919" s="243"/>
      <c r="O2919" s="243"/>
      <c r="P2919" s="243"/>
      <c r="Q2919" s="243"/>
      <c r="R2919" s="243"/>
      <c r="S2919" s="243"/>
      <c r="T2919" s="244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45" t="s">
        <v>186</v>
      </c>
      <c r="AU2919" s="245" t="s">
        <v>78</v>
      </c>
      <c r="AV2919" s="14" t="s">
        <v>78</v>
      </c>
      <c r="AW2919" s="14" t="s">
        <v>188</v>
      </c>
      <c r="AX2919" s="14" t="s">
        <v>68</v>
      </c>
      <c r="AY2919" s="245" t="s">
        <v>175</v>
      </c>
    </row>
    <row r="2920" s="15" customFormat="1">
      <c r="A2920" s="15"/>
      <c r="B2920" s="246"/>
      <c r="C2920" s="247"/>
      <c r="D2920" s="226" t="s">
        <v>186</v>
      </c>
      <c r="E2920" s="248" t="s">
        <v>19</v>
      </c>
      <c r="F2920" s="249" t="s">
        <v>191</v>
      </c>
      <c r="G2920" s="247"/>
      <c r="H2920" s="250">
        <v>133.25</v>
      </c>
      <c r="I2920" s="251"/>
      <c r="J2920" s="247"/>
      <c r="K2920" s="247"/>
      <c r="L2920" s="252"/>
      <c r="M2920" s="253"/>
      <c r="N2920" s="254"/>
      <c r="O2920" s="254"/>
      <c r="P2920" s="254"/>
      <c r="Q2920" s="254"/>
      <c r="R2920" s="254"/>
      <c r="S2920" s="254"/>
      <c r="T2920" s="255"/>
      <c r="U2920" s="15"/>
      <c r="V2920" s="15"/>
      <c r="W2920" s="15"/>
      <c r="X2920" s="15"/>
      <c r="Y2920" s="15"/>
      <c r="Z2920" s="15"/>
      <c r="AA2920" s="15"/>
      <c r="AB2920" s="15"/>
      <c r="AC2920" s="15"/>
      <c r="AD2920" s="15"/>
      <c r="AE2920" s="15"/>
      <c r="AT2920" s="256" t="s">
        <v>186</v>
      </c>
      <c r="AU2920" s="256" t="s">
        <v>78</v>
      </c>
      <c r="AV2920" s="15" t="s">
        <v>182</v>
      </c>
      <c r="AW2920" s="15" t="s">
        <v>188</v>
      </c>
      <c r="AX2920" s="15" t="s">
        <v>76</v>
      </c>
      <c r="AY2920" s="256" t="s">
        <v>175</v>
      </c>
    </row>
    <row r="2921" s="2" customFormat="1" ht="16.5" customHeight="1">
      <c r="A2921" s="40"/>
      <c r="B2921" s="41"/>
      <c r="C2921" s="206" t="s">
        <v>2785</v>
      </c>
      <c r="D2921" s="206" t="s">
        <v>177</v>
      </c>
      <c r="E2921" s="207" t="s">
        <v>2786</v>
      </c>
      <c r="F2921" s="208" t="s">
        <v>2787</v>
      </c>
      <c r="G2921" s="209" t="s">
        <v>402</v>
      </c>
      <c r="H2921" s="210">
        <v>82.5</v>
      </c>
      <c r="I2921" s="211"/>
      <c r="J2921" s="212">
        <f>ROUND(I2921*H2921,2)</f>
        <v>0</v>
      </c>
      <c r="K2921" s="208" t="s">
        <v>181</v>
      </c>
      <c r="L2921" s="46"/>
      <c r="M2921" s="213" t="s">
        <v>19</v>
      </c>
      <c r="N2921" s="214" t="s">
        <v>39</v>
      </c>
      <c r="O2921" s="86"/>
      <c r="P2921" s="215">
        <f>O2921*H2921</f>
        <v>0</v>
      </c>
      <c r="Q2921" s="215">
        <v>0</v>
      </c>
      <c r="R2921" s="215">
        <f>Q2921*H2921</f>
        <v>0</v>
      </c>
      <c r="S2921" s="215">
        <v>0</v>
      </c>
      <c r="T2921" s="216">
        <f>S2921*H2921</f>
        <v>0</v>
      </c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R2921" s="217" t="s">
        <v>297</v>
      </c>
      <c r="AT2921" s="217" t="s">
        <v>177</v>
      </c>
      <c r="AU2921" s="217" t="s">
        <v>78</v>
      </c>
      <c r="AY2921" s="19" t="s">
        <v>175</v>
      </c>
      <c r="BE2921" s="218">
        <f>IF(N2921="základní",J2921,0)</f>
        <v>0</v>
      </c>
      <c r="BF2921" s="218">
        <f>IF(N2921="snížená",J2921,0)</f>
        <v>0</v>
      </c>
      <c r="BG2921" s="218">
        <f>IF(N2921="zákl. přenesená",J2921,0)</f>
        <v>0</v>
      </c>
      <c r="BH2921" s="218">
        <f>IF(N2921="sníž. přenesená",J2921,0)</f>
        <v>0</v>
      </c>
      <c r="BI2921" s="218">
        <f>IF(N2921="nulová",J2921,0)</f>
        <v>0</v>
      </c>
      <c r="BJ2921" s="19" t="s">
        <v>76</v>
      </c>
      <c r="BK2921" s="218">
        <f>ROUND(I2921*H2921,2)</f>
        <v>0</v>
      </c>
      <c r="BL2921" s="19" t="s">
        <v>297</v>
      </c>
      <c r="BM2921" s="217" t="s">
        <v>2788</v>
      </c>
    </row>
    <row r="2922" s="2" customFormat="1">
      <c r="A2922" s="40"/>
      <c r="B2922" s="41"/>
      <c r="C2922" s="42"/>
      <c r="D2922" s="219" t="s">
        <v>184</v>
      </c>
      <c r="E2922" s="42"/>
      <c r="F2922" s="220" t="s">
        <v>2789</v>
      </c>
      <c r="G2922" s="42"/>
      <c r="H2922" s="42"/>
      <c r="I2922" s="221"/>
      <c r="J2922" s="42"/>
      <c r="K2922" s="42"/>
      <c r="L2922" s="46"/>
      <c r="M2922" s="222"/>
      <c r="N2922" s="223"/>
      <c r="O2922" s="86"/>
      <c r="P2922" s="86"/>
      <c r="Q2922" s="86"/>
      <c r="R2922" s="86"/>
      <c r="S2922" s="86"/>
      <c r="T2922" s="87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T2922" s="19" t="s">
        <v>184</v>
      </c>
      <c r="AU2922" s="19" t="s">
        <v>78</v>
      </c>
    </row>
    <row r="2923" s="13" customFormat="1">
      <c r="A2923" s="13"/>
      <c r="B2923" s="224"/>
      <c r="C2923" s="225"/>
      <c r="D2923" s="226" t="s">
        <v>186</v>
      </c>
      <c r="E2923" s="227" t="s">
        <v>19</v>
      </c>
      <c r="F2923" s="228" t="s">
        <v>187</v>
      </c>
      <c r="G2923" s="225"/>
      <c r="H2923" s="227" t="s">
        <v>19</v>
      </c>
      <c r="I2923" s="229"/>
      <c r="J2923" s="225"/>
      <c r="K2923" s="225"/>
      <c r="L2923" s="230"/>
      <c r="M2923" s="231"/>
      <c r="N2923" s="232"/>
      <c r="O2923" s="232"/>
      <c r="P2923" s="232"/>
      <c r="Q2923" s="232"/>
      <c r="R2923" s="232"/>
      <c r="S2923" s="232"/>
      <c r="T2923" s="233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34" t="s">
        <v>186</v>
      </c>
      <c r="AU2923" s="234" t="s">
        <v>78</v>
      </c>
      <c r="AV2923" s="13" t="s">
        <v>76</v>
      </c>
      <c r="AW2923" s="13" t="s">
        <v>188</v>
      </c>
      <c r="AX2923" s="13" t="s">
        <v>68</v>
      </c>
      <c r="AY2923" s="234" t="s">
        <v>175</v>
      </c>
    </row>
    <row r="2924" s="13" customFormat="1">
      <c r="A2924" s="13"/>
      <c r="B2924" s="224"/>
      <c r="C2924" s="225"/>
      <c r="D2924" s="226" t="s">
        <v>186</v>
      </c>
      <c r="E2924" s="227" t="s">
        <v>19</v>
      </c>
      <c r="F2924" s="228" t="s">
        <v>189</v>
      </c>
      <c r="G2924" s="225"/>
      <c r="H2924" s="227" t="s">
        <v>19</v>
      </c>
      <c r="I2924" s="229"/>
      <c r="J2924" s="225"/>
      <c r="K2924" s="225"/>
      <c r="L2924" s="230"/>
      <c r="M2924" s="231"/>
      <c r="N2924" s="232"/>
      <c r="O2924" s="232"/>
      <c r="P2924" s="232"/>
      <c r="Q2924" s="232"/>
      <c r="R2924" s="232"/>
      <c r="S2924" s="232"/>
      <c r="T2924" s="233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34" t="s">
        <v>186</v>
      </c>
      <c r="AU2924" s="234" t="s">
        <v>78</v>
      </c>
      <c r="AV2924" s="13" t="s">
        <v>76</v>
      </c>
      <c r="AW2924" s="13" t="s">
        <v>188</v>
      </c>
      <c r="AX2924" s="13" t="s">
        <v>68</v>
      </c>
      <c r="AY2924" s="234" t="s">
        <v>175</v>
      </c>
    </row>
    <row r="2925" s="13" customFormat="1">
      <c r="A2925" s="13"/>
      <c r="B2925" s="224"/>
      <c r="C2925" s="225"/>
      <c r="D2925" s="226" t="s">
        <v>186</v>
      </c>
      <c r="E2925" s="227" t="s">
        <v>19</v>
      </c>
      <c r="F2925" s="228" t="s">
        <v>1105</v>
      </c>
      <c r="G2925" s="225"/>
      <c r="H2925" s="227" t="s">
        <v>19</v>
      </c>
      <c r="I2925" s="229"/>
      <c r="J2925" s="225"/>
      <c r="K2925" s="225"/>
      <c r="L2925" s="230"/>
      <c r="M2925" s="231"/>
      <c r="N2925" s="232"/>
      <c r="O2925" s="232"/>
      <c r="P2925" s="232"/>
      <c r="Q2925" s="232"/>
      <c r="R2925" s="232"/>
      <c r="S2925" s="232"/>
      <c r="T2925" s="233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34" t="s">
        <v>186</v>
      </c>
      <c r="AU2925" s="234" t="s">
        <v>78</v>
      </c>
      <c r="AV2925" s="13" t="s">
        <v>76</v>
      </c>
      <c r="AW2925" s="13" t="s">
        <v>188</v>
      </c>
      <c r="AX2925" s="13" t="s">
        <v>68</v>
      </c>
      <c r="AY2925" s="234" t="s">
        <v>175</v>
      </c>
    </row>
    <row r="2926" s="13" customFormat="1">
      <c r="A2926" s="13"/>
      <c r="B2926" s="224"/>
      <c r="C2926" s="225"/>
      <c r="D2926" s="226" t="s">
        <v>186</v>
      </c>
      <c r="E2926" s="227" t="s">
        <v>19</v>
      </c>
      <c r="F2926" s="228" t="s">
        <v>428</v>
      </c>
      <c r="G2926" s="225"/>
      <c r="H2926" s="227" t="s">
        <v>19</v>
      </c>
      <c r="I2926" s="229"/>
      <c r="J2926" s="225"/>
      <c r="K2926" s="225"/>
      <c r="L2926" s="230"/>
      <c r="M2926" s="231"/>
      <c r="N2926" s="232"/>
      <c r="O2926" s="232"/>
      <c r="P2926" s="232"/>
      <c r="Q2926" s="232"/>
      <c r="R2926" s="232"/>
      <c r="S2926" s="232"/>
      <c r="T2926" s="233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34" t="s">
        <v>186</v>
      </c>
      <c r="AU2926" s="234" t="s">
        <v>78</v>
      </c>
      <c r="AV2926" s="13" t="s">
        <v>76</v>
      </c>
      <c r="AW2926" s="13" t="s">
        <v>188</v>
      </c>
      <c r="AX2926" s="13" t="s">
        <v>68</v>
      </c>
      <c r="AY2926" s="234" t="s">
        <v>175</v>
      </c>
    </row>
    <row r="2927" s="14" customFormat="1">
      <c r="A2927" s="14"/>
      <c r="B2927" s="235"/>
      <c r="C2927" s="236"/>
      <c r="D2927" s="226" t="s">
        <v>186</v>
      </c>
      <c r="E2927" s="237" t="s">
        <v>19</v>
      </c>
      <c r="F2927" s="238" t="s">
        <v>2790</v>
      </c>
      <c r="G2927" s="236"/>
      <c r="H2927" s="239">
        <v>26</v>
      </c>
      <c r="I2927" s="240"/>
      <c r="J2927" s="236"/>
      <c r="K2927" s="236"/>
      <c r="L2927" s="241"/>
      <c r="M2927" s="242"/>
      <c r="N2927" s="243"/>
      <c r="O2927" s="243"/>
      <c r="P2927" s="243"/>
      <c r="Q2927" s="243"/>
      <c r="R2927" s="243"/>
      <c r="S2927" s="243"/>
      <c r="T2927" s="244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45" t="s">
        <v>186</v>
      </c>
      <c r="AU2927" s="245" t="s">
        <v>78</v>
      </c>
      <c r="AV2927" s="14" t="s">
        <v>78</v>
      </c>
      <c r="AW2927" s="14" t="s">
        <v>188</v>
      </c>
      <c r="AX2927" s="14" t="s">
        <v>68</v>
      </c>
      <c r="AY2927" s="245" t="s">
        <v>175</v>
      </c>
    </row>
    <row r="2928" s="13" customFormat="1">
      <c r="A2928" s="13"/>
      <c r="B2928" s="224"/>
      <c r="C2928" s="225"/>
      <c r="D2928" s="226" t="s">
        <v>186</v>
      </c>
      <c r="E2928" s="227" t="s">
        <v>19</v>
      </c>
      <c r="F2928" s="228" t="s">
        <v>189</v>
      </c>
      <c r="G2928" s="225"/>
      <c r="H2928" s="227" t="s">
        <v>19</v>
      </c>
      <c r="I2928" s="229"/>
      <c r="J2928" s="225"/>
      <c r="K2928" s="225"/>
      <c r="L2928" s="230"/>
      <c r="M2928" s="231"/>
      <c r="N2928" s="232"/>
      <c r="O2928" s="232"/>
      <c r="P2928" s="232"/>
      <c r="Q2928" s="232"/>
      <c r="R2928" s="232"/>
      <c r="S2928" s="232"/>
      <c r="T2928" s="233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34" t="s">
        <v>186</v>
      </c>
      <c r="AU2928" s="234" t="s">
        <v>78</v>
      </c>
      <c r="AV2928" s="13" t="s">
        <v>76</v>
      </c>
      <c r="AW2928" s="13" t="s">
        <v>188</v>
      </c>
      <c r="AX2928" s="13" t="s">
        <v>68</v>
      </c>
      <c r="AY2928" s="234" t="s">
        <v>175</v>
      </c>
    </row>
    <row r="2929" s="13" customFormat="1">
      <c r="A2929" s="13"/>
      <c r="B2929" s="224"/>
      <c r="C2929" s="225"/>
      <c r="D2929" s="226" t="s">
        <v>186</v>
      </c>
      <c r="E2929" s="227" t="s">
        <v>19</v>
      </c>
      <c r="F2929" s="228" t="s">
        <v>1107</v>
      </c>
      <c r="G2929" s="225"/>
      <c r="H2929" s="227" t="s">
        <v>19</v>
      </c>
      <c r="I2929" s="229"/>
      <c r="J2929" s="225"/>
      <c r="K2929" s="225"/>
      <c r="L2929" s="230"/>
      <c r="M2929" s="231"/>
      <c r="N2929" s="232"/>
      <c r="O2929" s="232"/>
      <c r="P2929" s="232"/>
      <c r="Q2929" s="232"/>
      <c r="R2929" s="232"/>
      <c r="S2929" s="232"/>
      <c r="T2929" s="233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34" t="s">
        <v>186</v>
      </c>
      <c r="AU2929" s="234" t="s">
        <v>78</v>
      </c>
      <c r="AV2929" s="13" t="s">
        <v>76</v>
      </c>
      <c r="AW2929" s="13" t="s">
        <v>188</v>
      </c>
      <c r="AX2929" s="13" t="s">
        <v>68</v>
      </c>
      <c r="AY2929" s="234" t="s">
        <v>175</v>
      </c>
    </row>
    <row r="2930" s="13" customFormat="1">
      <c r="A2930" s="13"/>
      <c r="B2930" s="224"/>
      <c r="C2930" s="225"/>
      <c r="D2930" s="226" t="s">
        <v>186</v>
      </c>
      <c r="E2930" s="227" t="s">
        <v>19</v>
      </c>
      <c r="F2930" s="228" t="s">
        <v>428</v>
      </c>
      <c r="G2930" s="225"/>
      <c r="H2930" s="227" t="s">
        <v>19</v>
      </c>
      <c r="I2930" s="229"/>
      <c r="J2930" s="225"/>
      <c r="K2930" s="225"/>
      <c r="L2930" s="230"/>
      <c r="M2930" s="231"/>
      <c r="N2930" s="232"/>
      <c r="O2930" s="232"/>
      <c r="P2930" s="232"/>
      <c r="Q2930" s="232"/>
      <c r="R2930" s="232"/>
      <c r="S2930" s="232"/>
      <c r="T2930" s="233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34" t="s">
        <v>186</v>
      </c>
      <c r="AU2930" s="234" t="s">
        <v>78</v>
      </c>
      <c r="AV2930" s="13" t="s">
        <v>76</v>
      </c>
      <c r="AW2930" s="13" t="s">
        <v>188</v>
      </c>
      <c r="AX2930" s="13" t="s">
        <v>68</v>
      </c>
      <c r="AY2930" s="234" t="s">
        <v>175</v>
      </c>
    </row>
    <row r="2931" s="14" customFormat="1">
      <c r="A2931" s="14"/>
      <c r="B2931" s="235"/>
      <c r="C2931" s="236"/>
      <c r="D2931" s="226" t="s">
        <v>186</v>
      </c>
      <c r="E2931" s="237" t="s">
        <v>19</v>
      </c>
      <c r="F2931" s="238" t="s">
        <v>2791</v>
      </c>
      <c r="G2931" s="236"/>
      <c r="H2931" s="239">
        <v>12.699999999999999</v>
      </c>
      <c r="I2931" s="240"/>
      <c r="J2931" s="236"/>
      <c r="K2931" s="236"/>
      <c r="L2931" s="241"/>
      <c r="M2931" s="242"/>
      <c r="N2931" s="243"/>
      <c r="O2931" s="243"/>
      <c r="P2931" s="243"/>
      <c r="Q2931" s="243"/>
      <c r="R2931" s="243"/>
      <c r="S2931" s="243"/>
      <c r="T2931" s="24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45" t="s">
        <v>186</v>
      </c>
      <c r="AU2931" s="245" t="s">
        <v>78</v>
      </c>
      <c r="AV2931" s="14" t="s">
        <v>78</v>
      </c>
      <c r="AW2931" s="14" t="s">
        <v>188</v>
      </c>
      <c r="AX2931" s="14" t="s">
        <v>68</v>
      </c>
      <c r="AY2931" s="245" t="s">
        <v>175</v>
      </c>
    </row>
    <row r="2932" s="14" customFormat="1">
      <c r="A2932" s="14"/>
      <c r="B2932" s="235"/>
      <c r="C2932" s="236"/>
      <c r="D2932" s="226" t="s">
        <v>186</v>
      </c>
      <c r="E2932" s="237" t="s">
        <v>19</v>
      </c>
      <c r="F2932" s="238" t="s">
        <v>2792</v>
      </c>
      <c r="G2932" s="236"/>
      <c r="H2932" s="239">
        <v>11.399999999999999</v>
      </c>
      <c r="I2932" s="240"/>
      <c r="J2932" s="236"/>
      <c r="K2932" s="236"/>
      <c r="L2932" s="241"/>
      <c r="M2932" s="242"/>
      <c r="N2932" s="243"/>
      <c r="O2932" s="243"/>
      <c r="P2932" s="243"/>
      <c r="Q2932" s="243"/>
      <c r="R2932" s="243"/>
      <c r="S2932" s="243"/>
      <c r="T2932" s="24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45" t="s">
        <v>186</v>
      </c>
      <c r="AU2932" s="245" t="s">
        <v>78</v>
      </c>
      <c r="AV2932" s="14" t="s">
        <v>78</v>
      </c>
      <c r="AW2932" s="14" t="s">
        <v>188</v>
      </c>
      <c r="AX2932" s="14" t="s">
        <v>68</v>
      </c>
      <c r="AY2932" s="245" t="s">
        <v>175</v>
      </c>
    </row>
    <row r="2933" s="14" customFormat="1">
      <c r="A2933" s="14"/>
      <c r="B2933" s="235"/>
      <c r="C2933" s="236"/>
      <c r="D2933" s="226" t="s">
        <v>186</v>
      </c>
      <c r="E2933" s="237" t="s">
        <v>19</v>
      </c>
      <c r="F2933" s="238" t="s">
        <v>2793</v>
      </c>
      <c r="G2933" s="236"/>
      <c r="H2933" s="239">
        <v>18</v>
      </c>
      <c r="I2933" s="240"/>
      <c r="J2933" s="236"/>
      <c r="K2933" s="236"/>
      <c r="L2933" s="241"/>
      <c r="M2933" s="242"/>
      <c r="N2933" s="243"/>
      <c r="O2933" s="243"/>
      <c r="P2933" s="243"/>
      <c r="Q2933" s="243"/>
      <c r="R2933" s="243"/>
      <c r="S2933" s="243"/>
      <c r="T2933" s="244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45" t="s">
        <v>186</v>
      </c>
      <c r="AU2933" s="245" t="s">
        <v>78</v>
      </c>
      <c r="AV2933" s="14" t="s">
        <v>78</v>
      </c>
      <c r="AW2933" s="14" t="s">
        <v>188</v>
      </c>
      <c r="AX2933" s="14" t="s">
        <v>68</v>
      </c>
      <c r="AY2933" s="245" t="s">
        <v>175</v>
      </c>
    </row>
    <row r="2934" s="14" customFormat="1">
      <c r="A2934" s="14"/>
      <c r="B2934" s="235"/>
      <c r="C2934" s="236"/>
      <c r="D2934" s="226" t="s">
        <v>186</v>
      </c>
      <c r="E2934" s="237" t="s">
        <v>19</v>
      </c>
      <c r="F2934" s="238" t="s">
        <v>2794</v>
      </c>
      <c r="G2934" s="236"/>
      <c r="H2934" s="239">
        <v>14.399999999999999</v>
      </c>
      <c r="I2934" s="240"/>
      <c r="J2934" s="236"/>
      <c r="K2934" s="236"/>
      <c r="L2934" s="241"/>
      <c r="M2934" s="242"/>
      <c r="N2934" s="243"/>
      <c r="O2934" s="243"/>
      <c r="P2934" s="243"/>
      <c r="Q2934" s="243"/>
      <c r="R2934" s="243"/>
      <c r="S2934" s="243"/>
      <c r="T2934" s="244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T2934" s="245" t="s">
        <v>186</v>
      </c>
      <c r="AU2934" s="245" t="s">
        <v>78</v>
      </c>
      <c r="AV2934" s="14" t="s">
        <v>78</v>
      </c>
      <c r="AW2934" s="14" t="s">
        <v>188</v>
      </c>
      <c r="AX2934" s="14" t="s">
        <v>68</v>
      </c>
      <c r="AY2934" s="245" t="s">
        <v>175</v>
      </c>
    </row>
    <row r="2935" s="15" customFormat="1">
      <c r="A2935" s="15"/>
      <c r="B2935" s="246"/>
      <c r="C2935" s="247"/>
      <c r="D2935" s="226" t="s">
        <v>186</v>
      </c>
      <c r="E2935" s="248" t="s">
        <v>19</v>
      </c>
      <c r="F2935" s="249" t="s">
        <v>191</v>
      </c>
      <c r="G2935" s="247"/>
      <c r="H2935" s="250">
        <v>82.5</v>
      </c>
      <c r="I2935" s="251"/>
      <c r="J2935" s="247"/>
      <c r="K2935" s="247"/>
      <c r="L2935" s="252"/>
      <c r="M2935" s="253"/>
      <c r="N2935" s="254"/>
      <c r="O2935" s="254"/>
      <c r="P2935" s="254"/>
      <c r="Q2935" s="254"/>
      <c r="R2935" s="254"/>
      <c r="S2935" s="254"/>
      <c r="T2935" s="255"/>
      <c r="U2935" s="15"/>
      <c r="V2935" s="15"/>
      <c r="W2935" s="15"/>
      <c r="X2935" s="15"/>
      <c r="Y2935" s="15"/>
      <c r="Z2935" s="15"/>
      <c r="AA2935" s="15"/>
      <c r="AB2935" s="15"/>
      <c r="AC2935" s="15"/>
      <c r="AD2935" s="15"/>
      <c r="AE2935" s="15"/>
      <c r="AT2935" s="256" t="s">
        <v>186</v>
      </c>
      <c r="AU2935" s="256" t="s">
        <v>78</v>
      </c>
      <c r="AV2935" s="15" t="s">
        <v>182</v>
      </c>
      <c r="AW2935" s="15" t="s">
        <v>188</v>
      </c>
      <c r="AX2935" s="15" t="s">
        <v>76</v>
      </c>
      <c r="AY2935" s="256" t="s">
        <v>175</v>
      </c>
    </row>
    <row r="2936" s="2" customFormat="1" ht="16.5" customHeight="1">
      <c r="A2936" s="40"/>
      <c r="B2936" s="41"/>
      <c r="C2936" s="206" t="s">
        <v>2795</v>
      </c>
      <c r="D2936" s="206" t="s">
        <v>177</v>
      </c>
      <c r="E2936" s="207" t="s">
        <v>2796</v>
      </c>
      <c r="F2936" s="208" t="s">
        <v>2797</v>
      </c>
      <c r="G2936" s="209" t="s">
        <v>180</v>
      </c>
      <c r="H2936" s="210">
        <v>133.25</v>
      </c>
      <c r="I2936" s="211"/>
      <c r="J2936" s="212">
        <f>ROUND(I2936*H2936,2)</f>
        <v>0</v>
      </c>
      <c r="K2936" s="208" t="s">
        <v>181</v>
      </c>
      <c r="L2936" s="46"/>
      <c r="M2936" s="213" t="s">
        <v>19</v>
      </c>
      <c r="N2936" s="214" t="s">
        <v>39</v>
      </c>
      <c r="O2936" s="86"/>
      <c r="P2936" s="215">
        <f>O2936*H2936</f>
        <v>0</v>
      </c>
      <c r="Q2936" s="215">
        <v>0</v>
      </c>
      <c r="R2936" s="215">
        <f>Q2936*H2936</f>
        <v>0</v>
      </c>
      <c r="S2936" s="215">
        <v>0</v>
      </c>
      <c r="T2936" s="216">
        <f>S2936*H2936</f>
        <v>0</v>
      </c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R2936" s="217" t="s">
        <v>297</v>
      </c>
      <c r="AT2936" s="217" t="s">
        <v>177</v>
      </c>
      <c r="AU2936" s="217" t="s">
        <v>78</v>
      </c>
      <c r="AY2936" s="19" t="s">
        <v>175</v>
      </c>
      <c r="BE2936" s="218">
        <f>IF(N2936="základní",J2936,0)</f>
        <v>0</v>
      </c>
      <c r="BF2936" s="218">
        <f>IF(N2936="snížená",J2936,0)</f>
        <v>0</v>
      </c>
      <c r="BG2936" s="218">
        <f>IF(N2936="zákl. přenesená",J2936,0)</f>
        <v>0</v>
      </c>
      <c r="BH2936" s="218">
        <f>IF(N2936="sníž. přenesená",J2936,0)</f>
        <v>0</v>
      </c>
      <c r="BI2936" s="218">
        <f>IF(N2936="nulová",J2936,0)</f>
        <v>0</v>
      </c>
      <c r="BJ2936" s="19" t="s">
        <v>76</v>
      </c>
      <c r="BK2936" s="218">
        <f>ROUND(I2936*H2936,2)</f>
        <v>0</v>
      </c>
      <c r="BL2936" s="19" t="s">
        <v>297</v>
      </c>
      <c r="BM2936" s="217" t="s">
        <v>2798</v>
      </c>
    </row>
    <row r="2937" s="2" customFormat="1">
      <c r="A2937" s="40"/>
      <c r="B2937" s="41"/>
      <c r="C2937" s="42"/>
      <c r="D2937" s="219" t="s">
        <v>184</v>
      </c>
      <c r="E2937" s="42"/>
      <c r="F2937" s="220" t="s">
        <v>2799</v>
      </c>
      <c r="G2937" s="42"/>
      <c r="H2937" s="42"/>
      <c r="I2937" s="221"/>
      <c r="J2937" s="42"/>
      <c r="K2937" s="42"/>
      <c r="L2937" s="46"/>
      <c r="M2937" s="222"/>
      <c r="N2937" s="223"/>
      <c r="O2937" s="86"/>
      <c r="P2937" s="86"/>
      <c r="Q2937" s="86"/>
      <c r="R2937" s="86"/>
      <c r="S2937" s="86"/>
      <c r="T2937" s="87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T2937" s="19" t="s">
        <v>184</v>
      </c>
      <c r="AU2937" s="19" t="s">
        <v>78</v>
      </c>
    </row>
    <row r="2938" s="13" customFormat="1">
      <c r="A2938" s="13"/>
      <c r="B2938" s="224"/>
      <c r="C2938" s="225"/>
      <c r="D2938" s="226" t="s">
        <v>186</v>
      </c>
      <c r="E2938" s="227" t="s">
        <v>19</v>
      </c>
      <c r="F2938" s="228" t="s">
        <v>187</v>
      </c>
      <c r="G2938" s="225"/>
      <c r="H2938" s="227" t="s">
        <v>19</v>
      </c>
      <c r="I2938" s="229"/>
      <c r="J2938" s="225"/>
      <c r="K2938" s="225"/>
      <c r="L2938" s="230"/>
      <c r="M2938" s="231"/>
      <c r="N2938" s="232"/>
      <c r="O2938" s="232"/>
      <c r="P2938" s="232"/>
      <c r="Q2938" s="232"/>
      <c r="R2938" s="232"/>
      <c r="S2938" s="232"/>
      <c r="T2938" s="233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34" t="s">
        <v>186</v>
      </c>
      <c r="AU2938" s="234" t="s">
        <v>78</v>
      </c>
      <c r="AV2938" s="13" t="s">
        <v>76</v>
      </c>
      <c r="AW2938" s="13" t="s">
        <v>188</v>
      </c>
      <c r="AX2938" s="13" t="s">
        <v>68</v>
      </c>
      <c r="AY2938" s="234" t="s">
        <v>175</v>
      </c>
    </row>
    <row r="2939" s="13" customFormat="1">
      <c r="A2939" s="13"/>
      <c r="B2939" s="224"/>
      <c r="C2939" s="225"/>
      <c r="D2939" s="226" t="s">
        <v>186</v>
      </c>
      <c r="E2939" s="227" t="s">
        <v>19</v>
      </c>
      <c r="F2939" s="228" t="s">
        <v>189</v>
      </c>
      <c r="G2939" s="225"/>
      <c r="H2939" s="227" t="s">
        <v>19</v>
      </c>
      <c r="I2939" s="229"/>
      <c r="J2939" s="225"/>
      <c r="K2939" s="225"/>
      <c r="L2939" s="230"/>
      <c r="M2939" s="231"/>
      <c r="N2939" s="232"/>
      <c r="O2939" s="232"/>
      <c r="P2939" s="232"/>
      <c r="Q2939" s="232"/>
      <c r="R2939" s="232"/>
      <c r="S2939" s="232"/>
      <c r="T2939" s="233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34" t="s">
        <v>186</v>
      </c>
      <c r="AU2939" s="234" t="s">
        <v>78</v>
      </c>
      <c r="AV2939" s="13" t="s">
        <v>76</v>
      </c>
      <c r="AW2939" s="13" t="s">
        <v>188</v>
      </c>
      <c r="AX2939" s="13" t="s">
        <v>68</v>
      </c>
      <c r="AY2939" s="234" t="s">
        <v>175</v>
      </c>
    </row>
    <row r="2940" s="13" customFormat="1">
      <c r="A2940" s="13"/>
      <c r="B2940" s="224"/>
      <c r="C2940" s="225"/>
      <c r="D2940" s="226" t="s">
        <v>186</v>
      </c>
      <c r="E2940" s="227" t="s">
        <v>19</v>
      </c>
      <c r="F2940" s="228" t="s">
        <v>1105</v>
      </c>
      <c r="G2940" s="225"/>
      <c r="H2940" s="227" t="s">
        <v>19</v>
      </c>
      <c r="I2940" s="229"/>
      <c r="J2940" s="225"/>
      <c r="K2940" s="225"/>
      <c r="L2940" s="230"/>
      <c r="M2940" s="231"/>
      <c r="N2940" s="232"/>
      <c r="O2940" s="232"/>
      <c r="P2940" s="232"/>
      <c r="Q2940" s="232"/>
      <c r="R2940" s="232"/>
      <c r="S2940" s="232"/>
      <c r="T2940" s="233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34" t="s">
        <v>186</v>
      </c>
      <c r="AU2940" s="234" t="s">
        <v>78</v>
      </c>
      <c r="AV2940" s="13" t="s">
        <v>76</v>
      </c>
      <c r="AW2940" s="13" t="s">
        <v>188</v>
      </c>
      <c r="AX2940" s="13" t="s">
        <v>68</v>
      </c>
      <c r="AY2940" s="234" t="s">
        <v>175</v>
      </c>
    </row>
    <row r="2941" s="13" customFormat="1">
      <c r="A2941" s="13"/>
      <c r="B2941" s="224"/>
      <c r="C2941" s="225"/>
      <c r="D2941" s="226" t="s">
        <v>186</v>
      </c>
      <c r="E2941" s="227" t="s">
        <v>19</v>
      </c>
      <c r="F2941" s="228" t="s">
        <v>428</v>
      </c>
      <c r="G2941" s="225"/>
      <c r="H2941" s="227" t="s">
        <v>19</v>
      </c>
      <c r="I2941" s="229"/>
      <c r="J2941" s="225"/>
      <c r="K2941" s="225"/>
      <c r="L2941" s="230"/>
      <c r="M2941" s="231"/>
      <c r="N2941" s="232"/>
      <c r="O2941" s="232"/>
      <c r="P2941" s="232"/>
      <c r="Q2941" s="232"/>
      <c r="R2941" s="232"/>
      <c r="S2941" s="232"/>
      <c r="T2941" s="233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34" t="s">
        <v>186</v>
      </c>
      <c r="AU2941" s="234" t="s">
        <v>78</v>
      </c>
      <c r="AV2941" s="13" t="s">
        <v>76</v>
      </c>
      <c r="AW2941" s="13" t="s">
        <v>188</v>
      </c>
      <c r="AX2941" s="13" t="s">
        <v>68</v>
      </c>
      <c r="AY2941" s="234" t="s">
        <v>175</v>
      </c>
    </row>
    <row r="2942" s="14" customFormat="1">
      <c r="A2942" s="14"/>
      <c r="B2942" s="235"/>
      <c r="C2942" s="236"/>
      <c r="D2942" s="226" t="s">
        <v>186</v>
      </c>
      <c r="E2942" s="237" t="s">
        <v>19</v>
      </c>
      <c r="F2942" s="238" t="s">
        <v>2769</v>
      </c>
      <c r="G2942" s="236"/>
      <c r="H2942" s="239">
        <v>64.179999999999993</v>
      </c>
      <c r="I2942" s="240"/>
      <c r="J2942" s="236"/>
      <c r="K2942" s="236"/>
      <c r="L2942" s="241"/>
      <c r="M2942" s="242"/>
      <c r="N2942" s="243"/>
      <c r="O2942" s="243"/>
      <c r="P2942" s="243"/>
      <c r="Q2942" s="243"/>
      <c r="R2942" s="243"/>
      <c r="S2942" s="243"/>
      <c r="T2942" s="244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45" t="s">
        <v>186</v>
      </c>
      <c r="AU2942" s="245" t="s">
        <v>78</v>
      </c>
      <c r="AV2942" s="14" t="s">
        <v>78</v>
      </c>
      <c r="AW2942" s="14" t="s">
        <v>188</v>
      </c>
      <c r="AX2942" s="14" t="s">
        <v>68</v>
      </c>
      <c r="AY2942" s="245" t="s">
        <v>175</v>
      </c>
    </row>
    <row r="2943" s="13" customFormat="1">
      <c r="A2943" s="13"/>
      <c r="B2943" s="224"/>
      <c r="C2943" s="225"/>
      <c r="D2943" s="226" t="s">
        <v>186</v>
      </c>
      <c r="E2943" s="227" t="s">
        <v>19</v>
      </c>
      <c r="F2943" s="228" t="s">
        <v>189</v>
      </c>
      <c r="G2943" s="225"/>
      <c r="H2943" s="227" t="s">
        <v>19</v>
      </c>
      <c r="I2943" s="229"/>
      <c r="J2943" s="225"/>
      <c r="K2943" s="225"/>
      <c r="L2943" s="230"/>
      <c r="M2943" s="231"/>
      <c r="N2943" s="232"/>
      <c r="O2943" s="232"/>
      <c r="P2943" s="232"/>
      <c r="Q2943" s="232"/>
      <c r="R2943" s="232"/>
      <c r="S2943" s="232"/>
      <c r="T2943" s="233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34" t="s">
        <v>186</v>
      </c>
      <c r="AU2943" s="234" t="s">
        <v>78</v>
      </c>
      <c r="AV2943" s="13" t="s">
        <v>76</v>
      </c>
      <c r="AW2943" s="13" t="s">
        <v>188</v>
      </c>
      <c r="AX2943" s="13" t="s">
        <v>68</v>
      </c>
      <c r="AY2943" s="234" t="s">
        <v>175</v>
      </c>
    </row>
    <row r="2944" s="13" customFormat="1">
      <c r="A2944" s="13"/>
      <c r="B2944" s="224"/>
      <c r="C2944" s="225"/>
      <c r="D2944" s="226" t="s">
        <v>186</v>
      </c>
      <c r="E2944" s="227" t="s">
        <v>19</v>
      </c>
      <c r="F2944" s="228" t="s">
        <v>1107</v>
      </c>
      <c r="G2944" s="225"/>
      <c r="H2944" s="227" t="s">
        <v>19</v>
      </c>
      <c r="I2944" s="229"/>
      <c r="J2944" s="225"/>
      <c r="K2944" s="225"/>
      <c r="L2944" s="230"/>
      <c r="M2944" s="231"/>
      <c r="N2944" s="232"/>
      <c r="O2944" s="232"/>
      <c r="P2944" s="232"/>
      <c r="Q2944" s="232"/>
      <c r="R2944" s="232"/>
      <c r="S2944" s="232"/>
      <c r="T2944" s="233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34" t="s">
        <v>186</v>
      </c>
      <c r="AU2944" s="234" t="s">
        <v>78</v>
      </c>
      <c r="AV2944" s="13" t="s">
        <v>76</v>
      </c>
      <c r="AW2944" s="13" t="s">
        <v>188</v>
      </c>
      <c r="AX2944" s="13" t="s">
        <v>68</v>
      </c>
      <c r="AY2944" s="234" t="s">
        <v>175</v>
      </c>
    </row>
    <row r="2945" s="13" customFormat="1">
      <c r="A2945" s="13"/>
      <c r="B2945" s="224"/>
      <c r="C2945" s="225"/>
      <c r="D2945" s="226" t="s">
        <v>186</v>
      </c>
      <c r="E2945" s="227" t="s">
        <v>19</v>
      </c>
      <c r="F2945" s="228" t="s">
        <v>428</v>
      </c>
      <c r="G2945" s="225"/>
      <c r="H2945" s="227" t="s">
        <v>19</v>
      </c>
      <c r="I2945" s="229"/>
      <c r="J2945" s="225"/>
      <c r="K2945" s="225"/>
      <c r="L2945" s="230"/>
      <c r="M2945" s="231"/>
      <c r="N2945" s="232"/>
      <c r="O2945" s="232"/>
      <c r="P2945" s="232"/>
      <c r="Q2945" s="232"/>
      <c r="R2945" s="232"/>
      <c r="S2945" s="232"/>
      <c r="T2945" s="233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34" t="s">
        <v>186</v>
      </c>
      <c r="AU2945" s="234" t="s">
        <v>78</v>
      </c>
      <c r="AV2945" s="13" t="s">
        <v>76</v>
      </c>
      <c r="AW2945" s="13" t="s">
        <v>188</v>
      </c>
      <c r="AX2945" s="13" t="s">
        <v>68</v>
      </c>
      <c r="AY2945" s="234" t="s">
        <v>175</v>
      </c>
    </row>
    <row r="2946" s="14" customFormat="1">
      <c r="A2946" s="14"/>
      <c r="B2946" s="235"/>
      <c r="C2946" s="236"/>
      <c r="D2946" s="226" t="s">
        <v>186</v>
      </c>
      <c r="E2946" s="237" t="s">
        <v>19</v>
      </c>
      <c r="F2946" s="238" t="s">
        <v>1807</v>
      </c>
      <c r="G2946" s="236"/>
      <c r="H2946" s="239">
        <v>24.349999999999998</v>
      </c>
      <c r="I2946" s="240"/>
      <c r="J2946" s="236"/>
      <c r="K2946" s="236"/>
      <c r="L2946" s="241"/>
      <c r="M2946" s="242"/>
      <c r="N2946" s="243"/>
      <c r="O2946" s="243"/>
      <c r="P2946" s="243"/>
      <c r="Q2946" s="243"/>
      <c r="R2946" s="243"/>
      <c r="S2946" s="243"/>
      <c r="T2946" s="244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T2946" s="245" t="s">
        <v>186</v>
      </c>
      <c r="AU2946" s="245" t="s">
        <v>78</v>
      </c>
      <c r="AV2946" s="14" t="s">
        <v>78</v>
      </c>
      <c r="AW2946" s="14" t="s">
        <v>188</v>
      </c>
      <c r="AX2946" s="14" t="s">
        <v>68</v>
      </c>
      <c r="AY2946" s="245" t="s">
        <v>175</v>
      </c>
    </row>
    <row r="2947" s="14" customFormat="1">
      <c r="A2947" s="14"/>
      <c r="B2947" s="235"/>
      <c r="C2947" s="236"/>
      <c r="D2947" s="226" t="s">
        <v>186</v>
      </c>
      <c r="E2947" s="237" t="s">
        <v>19</v>
      </c>
      <c r="F2947" s="238" t="s">
        <v>1808</v>
      </c>
      <c r="G2947" s="236"/>
      <c r="H2947" s="239">
        <v>10.51</v>
      </c>
      <c r="I2947" s="240"/>
      <c r="J2947" s="236"/>
      <c r="K2947" s="236"/>
      <c r="L2947" s="241"/>
      <c r="M2947" s="242"/>
      <c r="N2947" s="243"/>
      <c r="O2947" s="243"/>
      <c r="P2947" s="243"/>
      <c r="Q2947" s="243"/>
      <c r="R2947" s="243"/>
      <c r="S2947" s="243"/>
      <c r="T2947" s="24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45" t="s">
        <v>186</v>
      </c>
      <c r="AU2947" s="245" t="s">
        <v>78</v>
      </c>
      <c r="AV2947" s="14" t="s">
        <v>78</v>
      </c>
      <c r="AW2947" s="14" t="s">
        <v>188</v>
      </c>
      <c r="AX2947" s="14" t="s">
        <v>68</v>
      </c>
      <c r="AY2947" s="245" t="s">
        <v>175</v>
      </c>
    </row>
    <row r="2948" s="14" customFormat="1">
      <c r="A2948" s="14"/>
      <c r="B2948" s="235"/>
      <c r="C2948" s="236"/>
      <c r="D2948" s="226" t="s">
        <v>186</v>
      </c>
      <c r="E2948" s="237" t="s">
        <v>19</v>
      </c>
      <c r="F2948" s="238" t="s">
        <v>1809</v>
      </c>
      <c r="G2948" s="236"/>
      <c r="H2948" s="239">
        <v>20.23</v>
      </c>
      <c r="I2948" s="240"/>
      <c r="J2948" s="236"/>
      <c r="K2948" s="236"/>
      <c r="L2948" s="241"/>
      <c r="M2948" s="242"/>
      <c r="N2948" s="243"/>
      <c r="O2948" s="243"/>
      <c r="P2948" s="243"/>
      <c r="Q2948" s="243"/>
      <c r="R2948" s="243"/>
      <c r="S2948" s="243"/>
      <c r="T2948" s="24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45" t="s">
        <v>186</v>
      </c>
      <c r="AU2948" s="245" t="s">
        <v>78</v>
      </c>
      <c r="AV2948" s="14" t="s">
        <v>78</v>
      </c>
      <c r="AW2948" s="14" t="s">
        <v>188</v>
      </c>
      <c r="AX2948" s="14" t="s">
        <v>68</v>
      </c>
      <c r="AY2948" s="245" t="s">
        <v>175</v>
      </c>
    </row>
    <row r="2949" s="14" customFormat="1">
      <c r="A2949" s="14"/>
      <c r="B2949" s="235"/>
      <c r="C2949" s="236"/>
      <c r="D2949" s="226" t="s">
        <v>186</v>
      </c>
      <c r="E2949" s="237" t="s">
        <v>19</v>
      </c>
      <c r="F2949" s="238" t="s">
        <v>1810</v>
      </c>
      <c r="G2949" s="236"/>
      <c r="H2949" s="239">
        <v>13.98</v>
      </c>
      <c r="I2949" s="240"/>
      <c r="J2949" s="236"/>
      <c r="K2949" s="236"/>
      <c r="L2949" s="241"/>
      <c r="M2949" s="242"/>
      <c r="N2949" s="243"/>
      <c r="O2949" s="243"/>
      <c r="P2949" s="243"/>
      <c r="Q2949" s="243"/>
      <c r="R2949" s="243"/>
      <c r="S2949" s="243"/>
      <c r="T2949" s="244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45" t="s">
        <v>186</v>
      </c>
      <c r="AU2949" s="245" t="s">
        <v>78</v>
      </c>
      <c r="AV2949" s="14" t="s">
        <v>78</v>
      </c>
      <c r="AW2949" s="14" t="s">
        <v>188</v>
      </c>
      <c r="AX2949" s="14" t="s">
        <v>68</v>
      </c>
      <c r="AY2949" s="245" t="s">
        <v>175</v>
      </c>
    </row>
    <row r="2950" s="15" customFormat="1">
      <c r="A2950" s="15"/>
      <c r="B2950" s="246"/>
      <c r="C2950" s="247"/>
      <c r="D2950" s="226" t="s">
        <v>186</v>
      </c>
      <c r="E2950" s="248" t="s">
        <v>19</v>
      </c>
      <c r="F2950" s="249" t="s">
        <v>191</v>
      </c>
      <c r="G2950" s="247"/>
      <c r="H2950" s="250">
        <v>133.25</v>
      </c>
      <c r="I2950" s="251"/>
      <c r="J2950" s="247"/>
      <c r="K2950" s="247"/>
      <c r="L2950" s="252"/>
      <c r="M2950" s="253"/>
      <c r="N2950" s="254"/>
      <c r="O2950" s="254"/>
      <c r="P2950" s="254"/>
      <c r="Q2950" s="254"/>
      <c r="R2950" s="254"/>
      <c r="S2950" s="254"/>
      <c r="T2950" s="255"/>
      <c r="U2950" s="15"/>
      <c r="V2950" s="15"/>
      <c r="W2950" s="15"/>
      <c r="X2950" s="15"/>
      <c r="Y2950" s="15"/>
      <c r="Z2950" s="15"/>
      <c r="AA2950" s="15"/>
      <c r="AB2950" s="15"/>
      <c r="AC2950" s="15"/>
      <c r="AD2950" s="15"/>
      <c r="AE2950" s="15"/>
      <c r="AT2950" s="256" t="s">
        <v>186</v>
      </c>
      <c r="AU2950" s="256" t="s">
        <v>78</v>
      </c>
      <c r="AV2950" s="15" t="s">
        <v>182</v>
      </c>
      <c r="AW2950" s="15" t="s">
        <v>188</v>
      </c>
      <c r="AX2950" s="15" t="s">
        <v>76</v>
      </c>
      <c r="AY2950" s="256" t="s">
        <v>175</v>
      </c>
    </row>
    <row r="2951" s="2" customFormat="1" ht="37.8" customHeight="1">
      <c r="A2951" s="40"/>
      <c r="B2951" s="41"/>
      <c r="C2951" s="257" t="s">
        <v>2800</v>
      </c>
      <c r="D2951" s="257" t="s">
        <v>303</v>
      </c>
      <c r="E2951" s="258" t="s">
        <v>2801</v>
      </c>
      <c r="F2951" s="259" t="s">
        <v>2802</v>
      </c>
      <c r="G2951" s="260" t="s">
        <v>180</v>
      </c>
      <c r="H2951" s="261">
        <v>162.72499999999999</v>
      </c>
      <c r="I2951" s="262"/>
      <c r="J2951" s="263">
        <f>ROUND(I2951*H2951,2)</f>
        <v>0</v>
      </c>
      <c r="K2951" s="259" t="s">
        <v>181</v>
      </c>
      <c r="L2951" s="264"/>
      <c r="M2951" s="265" t="s">
        <v>19</v>
      </c>
      <c r="N2951" s="266" t="s">
        <v>39</v>
      </c>
      <c r="O2951" s="86"/>
      <c r="P2951" s="215">
        <f>O2951*H2951</f>
        <v>0</v>
      </c>
      <c r="Q2951" s="215">
        <v>0</v>
      </c>
      <c r="R2951" s="215">
        <f>Q2951*H2951</f>
        <v>0</v>
      </c>
      <c r="S2951" s="215">
        <v>0</v>
      </c>
      <c r="T2951" s="216">
        <f>S2951*H2951</f>
        <v>0</v>
      </c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R2951" s="217" t="s">
        <v>399</v>
      </c>
      <c r="AT2951" s="217" t="s">
        <v>303</v>
      </c>
      <c r="AU2951" s="217" t="s">
        <v>78</v>
      </c>
      <c r="AY2951" s="19" t="s">
        <v>175</v>
      </c>
      <c r="BE2951" s="218">
        <f>IF(N2951="základní",J2951,0)</f>
        <v>0</v>
      </c>
      <c r="BF2951" s="218">
        <f>IF(N2951="snížená",J2951,0)</f>
        <v>0</v>
      </c>
      <c r="BG2951" s="218">
        <f>IF(N2951="zákl. přenesená",J2951,0)</f>
        <v>0</v>
      </c>
      <c r="BH2951" s="218">
        <f>IF(N2951="sníž. přenesená",J2951,0)</f>
        <v>0</v>
      </c>
      <c r="BI2951" s="218">
        <f>IF(N2951="nulová",J2951,0)</f>
        <v>0</v>
      </c>
      <c r="BJ2951" s="19" t="s">
        <v>76</v>
      </c>
      <c r="BK2951" s="218">
        <f>ROUND(I2951*H2951,2)</f>
        <v>0</v>
      </c>
      <c r="BL2951" s="19" t="s">
        <v>297</v>
      </c>
      <c r="BM2951" s="217" t="s">
        <v>2803</v>
      </c>
    </row>
    <row r="2952" s="2" customFormat="1" ht="24.15" customHeight="1">
      <c r="A2952" s="40"/>
      <c r="B2952" s="41"/>
      <c r="C2952" s="206" t="s">
        <v>2804</v>
      </c>
      <c r="D2952" s="206" t="s">
        <v>177</v>
      </c>
      <c r="E2952" s="207" t="s">
        <v>2805</v>
      </c>
      <c r="F2952" s="208" t="s">
        <v>2806</v>
      </c>
      <c r="G2952" s="209" t="s">
        <v>402</v>
      </c>
      <c r="H2952" s="210">
        <v>229.69999999999999</v>
      </c>
      <c r="I2952" s="211"/>
      <c r="J2952" s="212">
        <f>ROUND(I2952*H2952,2)</f>
        <v>0</v>
      </c>
      <c r="K2952" s="208" t="s">
        <v>181</v>
      </c>
      <c r="L2952" s="46"/>
      <c r="M2952" s="213" t="s">
        <v>19</v>
      </c>
      <c r="N2952" s="214" t="s">
        <v>39</v>
      </c>
      <c r="O2952" s="86"/>
      <c r="P2952" s="215">
        <f>O2952*H2952</f>
        <v>0</v>
      </c>
      <c r="Q2952" s="215">
        <v>0</v>
      </c>
      <c r="R2952" s="215">
        <f>Q2952*H2952</f>
        <v>0</v>
      </c>
      <c r="S2952" s="215">
        <v>0</v>
      </c>
      <c r="T2952" s="216">
        <f>S2952*H2952</f>
        <v>0</v>
      </c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R2952" s="217" t="s">
        <v>297</v>
      </c>
      <c r="AT2952" s="217" t="s">
        <v>177</v>
      </c>
      <c r="AU2952" s="217" t="s">
        <v>78</v>
      </c>
      <c r="AY2952" s="19" t="s">
        <v>175</v>
      </c>
      <c r="BE2952" s="218">
        <f>IF(N2952="základní",J2952,0)</f>
        <v>0</v>
      </c>
      <c r="BF2952" s="218">
        <f>IF(N2952="snížená",J2952,0)</f>
        <v>0</v>
      </c>
      <c r="BG2952" s="218">
        <f>IF(N2952="zákl. přenesená",J2952,0)</f>
        <v>0</v>
      </c>
      <c r="BH2952" s="218">
        <f>IF(N2952="sníž. přenesená",J2952,0)</f>
        <v>0</v>
      </c>
      <c r="BI2952" s="218">
        <f>IF(N2952="nulová",J2952,0)</f>
        <v>0</v>
      </c>
      <c r="BJ2952" s="19" t="s">
        <v>76</v>
      </c>
      <c r="BK2952" s="218">
        <f>ROUND(I2952*H2952,2)</f>
        <v>0</v>
      </c>
      <c r="BL2952" s="19" t="s">
        <v>297</v>
      </c>
      <c r="BM2952" s="217" t="s">
        <v>2807</v>
      </c>
    </row>
    <row r="2953" s="2" customFormat="1">
      <c r="A2953" s="40"/>
      <c r="B2953" s="41"/>
      <c r="C2953" s="42"/>
      <c r="D2953" s="219" t="s">
        <v>184</v>
      </c>
      <c r="E2953" s="42"/>
      <c r="F2953" s="220" t="s">
        <v>2808</v>
      </c>
      <c r="G2953" s="42"/>
      <c r="H2953" s="42"/>
      <c r="I2953" s="221"/>
      <c r="J2953" s="42"/>
      <c r="K2953" s="42"/>
      <c r="L2953" s="46"/>
      <c r="M2953" s="222"/>
      <c r="N2953" s="223"/>
      <c r="O2953" s="86"/>
      <c r="P2953" s="86"/>
      <c r="Q2953" s="86"/>
      <c r="R2953" s="86"/>
      <c r="S2953" s="86"/>
      <c r="T2953" s="87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T2953" s="19" t="s">
        <v>184</v>
      </c>
      <c r="AU2953" s="19" t="s">
        <v>78</v>
      </c>
    </row>
    <row r="2954" s="14" customFormat="1">
      <c r="A2954" s="14"/>
      <c r="B2954" s="235"/>
      <c r="C2954" s="236"/>
      <c r="D2954" s="226" t="s">
        <v>186</v>
      </c>
      <c r="E2954" s="237" t="s">
        <v>19</v>
      </c>
      <c r="F2954" s="238" t="s">
        <v>2809</v>
      </c>
      <c r="G2954" s="236"/>
      <c r="H2954" s="239">
        <v>213.20000000000002</v>
      </c>
      <c r="I2954" s="240"/>
      <c r="J2954" s="236"/>
      <c r="K2954" s="236"/>
      <c r="L2954" s="241"/>
      <c r="M2954" s="242"/>
      <c r="N2954" s="243"/>
      <c r="O2954" s="243"/>
      <c r="P2954" s="243"/>
      <c r="Q2954" s="243"/>
      <c r="R2954" s="243"/>
      <c r="S2954" s="243"/>
      <c r="T2954" s="24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T2954" s="245" t="s">
        <v>186</v>
      </c>
      <c r="AU2954" s="245" t="s">
        <v>78</v>
      </c>
      <c r="AV2954" s="14" t="s">
        <v>78</v>
      </c>
      <c r="AW2954" s="14" t="s">
        <v>188</v>
      </c>
      <c r="AX2954" s="14" t="s">
        <v>68</v>
      </c>
      <c r="AY2954" s="245" t="s">
        <v>175</v>
      </c>
    </row>
    <row r="2955" s="14" customFormat="1">
      <c r="A2955" s="14"/>
      <c r="B2955" s="235"/>
      <c r="C2955" s="236"/>
      <c r="D2955" s="226" t="s">
        <v>186</v>
      </c>
      <c r="E2955" s="237" t="s">
        <v>19</v>
      </c>
      <c r="F2955" s="238" t="s">
        <v>2810</v>
      </c>
      <c r="G2955" s="236"/>
      <c r="H2955" s="239">
        <v>16.5</v>
      </c>
      <c r="I2955" s="240"/>
      <c r="J2955" s="236"/>
      <c r="K2955" s="236"/>
      <c r="L2955" s="241"/>
      <c r="M2955" s="242"/>
      <c r="N2955" s="243"/>
      <c r="O2955" s="243"/>
      <c r="P2955" s="243"/>
      <c r="Q2955" s="243"/>
      <c r="R2955" s="243"/>
      <c r="S2955" s="243"/>
      <c r="T2955" s="24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45" t="s">
        <v>186</v>
      </c>
      <c r="AU2955" s="245" t="s">
        <v>78</v>
      </c>
      <c r="AV2955" s="14" t="s">
        <v>78</v>
      </c>
      <c r="AW2955" s="14" t="s">
        <v>188</v>
      </c>
      <c r="AX2955" s="14" t="s">
        <v>68</v>
      </c>
      <c r="AY2955" s="245" t="s">
        <v>175</v>
      </c>
    </row>
    <row r="2956" s="15" customFormat="1">
      <c r="A2956" s="15"/>
      <c r="B2956" s="246"/>
      <c r="C2956" s="247"/>
      <c r="D2956" s="226" t="s">
        <v>186</v>
      </c>
      <c r="E2956" s="248" t="s">
        <v>19</v>
      </c>
      <c r="F2956" s="249" t="s">
        <v>191</v>
      </c>
      <c r="G2956" s="247"/>
      <c r="H2956" s="250">
        <v>229.70000000000002</v>
      </c>
      <c r="I2956" s="251"/>
      <c r="J2956" s="247"/>
      <c r="K2956" s="247"/>
      <c r="L2956" s="252"/>
      <c r="M2956" s="253"/>
      <c r="N2956" s="254"/>
      <c r="O2956" s="254"/>
      <c r="P2956" s="254"/>
      <c r="Q2956" s="254"/>
      <c r="R2956" s="254"/>
      <c r="S2956" s="254"/>
      <c r="T2956" s="255"/>
      <c r="U2956" s="15"/>
      <c r="V2956" s="15"/>
      <c r="W2956" s="15"/>
      <c r="X2956" s="15"/>
      <c r="Y2956" s="15"/>
      <c r="Z2956" s="15"/>
      <c r="AA2956" s="15"/>
      <c r="AB2956" s="15"/>
      <c r="AC2956" s="15"/>
      <c r="AD2956" s="15"/>
      <c r="AE2956" s="15"/>
      <c r="AT2956" s="256" t="s">
        <v>186</v>
      </c>
      <c r="AU2956" s="256" t="s">
        <v>78</v>
      </c>
      <c r="AV2956" s="15" t="s">
        <v>182</v>
      </c>
      <c r="AW2956" s="15" t="s">
        <v>188</v>
      </c>
      <c r="AX2956" s="15" t="s">
        <v>76</v>
      </c>
      <c r="AY2956" s="256" t="s">
        <v>175</v>
      </c>
    </row>
    <row r="2957" s="2" customFormat="1" ht="16.5" customHeight="1">
      <c r="A2957" s="40"/>
      <c r="B2957" s="41"/>
      <c r="C2957" s="206" t="s">
        <v>2811</v>
      </c>
      <c r="D2957" s="206" t="s">
        <v>177</v>
      </c>
      <c r="E2957" s="207" t="s">
        <v>2812</v>
      </c>
      <c r="F2957" s="208" t="s">
        <v>2813</v>
      </c>
      <c r="G2957" s="209" t="s">
        <v>402</v>
      </c>
      <c r="H2957" s="210">
        <v>82.5</v>
      </c>
      <c r="I2957" s="211"/>
      <c r="J2957" s="212">
        <f>ROUND(I2957*H2957,2)</f>
        <v>0</v>
      </c>
      <c r="K2957" s="208" t="s">
        <v>181</v>
      </c>
      <c r="L2957" s="46"/>
      <c r="M2957" s="213" t="s">
        <v>19</v>
      </c>
      <c r="N2957" s="214" t="s">
        <v>39</v>
      </c>
      <c r="O2957" s="86"/>
      <c r="P2957" s="215">
        <f>O2957*H2957</f>
        <v>0</v>
      </c>
      <c r="Q2957" s="215">
        <v>0</v>
      </c>
      <c r="R2957" s="215">
        <f>Q2957*H2957</f>
        <v>0</v>
      </c>
      <c r="S2957" s="215">
        <v>0</v>
      </c>
      <c r="T2957" s="216">
        <f>S2957*H2957</f>
        <v>0</v>
      </c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R2957" s="217" t="s">
        <v>297</v>
      </c>
      <c r="AT2957" s="217" t="s">
        <v>177</v>
      </c>
      <c r="AU2957" s="217" t="s">
        <v>78</v>
      </c>
      <c r="AY2957" s="19" t="s">
        <v>175</v>
      </c>
      <c r="BE2957" s="218">
        <f>IF(N2957="základní",J2957,0)</f>
        <v>0</v>
      </c>
      <c r="BF2957" s="218">
        <f>IF(N2957="snížená",J2957,0)</f>
        <v>0</v>
      </c>
      <c r="BG2957" s="218">
        <f>IF(N2957="zákl. přenesená",J2957,0)</f>
        <v>0</v>
      </c>
      <c r="BH2957" s="218">
        <f>IF(N2957="sníž. přenesená",J2957,0)</f>
        <v>0</v>
      </c>
      <c r="BI2957" s="218">
        <f>IF(N2957="nulová",J2957,0)</f>
        <v>0</v>
      </c>
      <c r="BJ2957" s="19" t="s">
        <v>76</v>
      </c>
      <c r="BK2957" s="218">
        <f>ROUND(I2957*H2957,2)</f>
        <v>0</v>
      </c>
      <c r="BL2957" s="19" t="s">
        <v>297</v>
      </c>
      <c r="BM2957" s="217" t="s">
        <v>2814</v>
      </c>
    </row>
    <row r="2958" s="2" customFormat="1">
      <c r="A2958" s="40"/>
      <c r="B2958" s="41"/>
      <c r="C2958" s="42"/>
      <c r="D2958" s="219" t="s">
        <v>184</v>
      </c>
      <c r="E2958" s="42"/>
      <c r="F2958" s="220" t="s">
        <v>2815</v>
      </c>
      <c r="G2958" s="42"/>
      <c r="H2958" s="42"/>
      <c r="I2958" s="221"/>
      <c r="J2958" s="42"/>
      <c r="K2958" s="42"/>
      <c r="L2958" s="46"/>
      <c r="M2958" s="222"/>
      <c r="N2958" s="223"/>
      <c r="O2958" s="86"/>
      <c r="P2958" s="86"/>
      <c r="Q2958" s="86"/>
      <c r="R2958" s="86"/>
      <c r="S2958" s="86"/>
      <c r="T2958" s="87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T2958" s="19" t="s">
        <v>184</v>
      </c>
      <c r="AU2958" s="19" t="s">
        <v>78</v>
      </c>
    </row>
    <row r="2959" s="13" customFormat="1">
      <c r="A2959" s="13"/>
      <c r="B2959" s="224"/>
      <c r="C2959" s="225"/>
      <c r="D2959" s="226" t="s">
        <v>186</v>
      </c>
      <c r="E2959" s="227" t="s">
        <v>19</v>
      </c>
      <c r="F2959" s="228" t="s">
        <v>187</v>
      </c>
      <c r="G2959" s="225"/>
      <c r="H2959" s="227" t="s">
        <v>19</v>
      </c>
      <c r="I2959" s="229"/>
      <c r="J2959" s="225"/>
      <c r="K2959" s="225"/>
      <c r="L2959" s="230"/>
      <c r="M2959" s="231"/>
      <c r="N2959" s="232"/>
      <c r="O2959" s="232"/>
      <c r="P2959" s="232"/>
      <c r="Q2959" s="232"/>
      <c r="R2959" s="232"/>
      <c r="S2959" s="232"/>
      <c r="T2959" s="233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34" t="s">
        <v>186</v>
      </c>
      <c r="AU2959" s="234" t="s">
        <v>78</v>
      </c>
      <c r="AV2959" s="13" t="s">
        <v>76</v>
      </c>
      <c r="AW2959" s="13" t="s">
        <v>188</v>
      </c>
      <c r="AX2959" s="13" t="s">
        <v>68</v>
      </c>
      <c r="AY2959" s="234" t="s">
        <v>175</v>
      </c>
    </row>
    <row r="2960" s="13" customFormat="1">
      <c r="A2960" s="13"/>
      <c r="B2960" s="224"/>
      <c r="C2960" s="225"/>
      <c r="D2960" s="226" t="s">
        <v>186</v>
      </c>
      <c r="E2960" s="227" t="s">
        <v>19</v>
      </c>
      <c r="F2960" s="228" t="s">
        <v>189</v>
      </c>
      <c r="G2960" s="225"/>
      <c r="H2960" s="227" t="s">
        <v>19</v>
      </c>
      <c r="I2960" s="229"/>
      <c r="J2960" s="225"/>
      <c r="K2960" s="225"/>
      <c r="L2960" s="230"/>
      <c r="M2960" s="231"/>
      <c r="N2960" s="232"/>
      <c r="O2960" s="232"/>
      <c r="P2960" s="232"/>
      <c r="Q2960" s="232"/>
      <c r="R2960" s="232"/>
      <c r="S2960" s="232"/>
      <c r="T2960" s="233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34" t="s">
        <v>186</v>
      </c>
      <c r="AU2960" s="234" t="s">
        <v>78</v>
      </c>
      <c r="AV2960" s="13" t="s">
        <v>76</v>
      </c>
      <c r="AW2960" s="13" t="s">
        <v>188</v>
      </c>
      <c r="AX2960" s="13" t="s">
        <v>68</v>
      </c>
      <c r="AY2960" s="234" t="s">
        <v>175</v>
      </c>
    </row>
    <row r="2961" s="13" customFormat="1">
      <c r="A2961" s="13"/>
      <c r="B2961" s="224"/>
      <c r="C2961" s="225"/>
      <c r="D2961" s="226" t="s">
        <v>186</v>
      </c>
      <c r="E2961" s="227" t="s">
        <v>19</v>
      </c>
      <c r="F2961" s="228" t="s">
        <v>1105</v>
      </c>
      <c r="G2961" s="225"/>
      <c r="H2961" s="227" t="s">
        <v>19</v>
      </c>
      <c r="I2961" s="229"/>
      <c r="J2961" s="225"/>
      <c r="K2961" s="225"/>
      <c r="L2961" s="230"/>
      <c r="M2961" s="231"/>
      <c r="N2961" s="232"/>
      <c r="O2961" s="232"/>
      <c r="P2961" s="232"/>
      <c r="Q2961" s="232"/>
      <c r="R2961" s="232"/>
      <c r="S2961" s="232"/>
      <c r="T2961" s="233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34" t="s">
        <v>186</v>
      </c>
      <c r="AU2961" s="234" t="s">
        <v>78</v>
      </c>
      <c r="AV2961" s="13" t="s">
        <v>76</v>
      </c>
      <c r="AW2961" s="13" t="s">
        <v>188</v>
      </c>
      <c r="AX2961" s="13" t="s">
        <v>68</v>
      </c>
      <c r="AY2961" s="234" t="s">
        <v>175</v>
      </c>
    </row>
    <row r="2962" s="13" customFormat="1">
      <c r="A2962" s="13"/>
      <c r="B2962" s="224"/>
      <c r="C2962" s="225"/>
      <c r="D2962" s="226" t="s">
        <v>186</v>
      </c>
      <c r="E2962" s="227" t="s">
        <v>19</v>
      </c>
      <c r="F2962" s="228" t="s">
        <v>428</v>
      </c>
      <c r="G2962" s="225"/>
      <c r="H2962" s="227" t="s">
        <v>19</v>
      </c>
      <c r="I2962" s="229"/>
      <c r="J2962" s="225"/>
      <c r="K2962" s="225"/>
      <c r="L2962" s="230"/>
      <c r="M2962" s="231"/>
      <c r="N2962" s="232"/>
      <c r="O2962" s="232"/>
      <c r="P2962" s="232"/>
      <c r="Q2962" s="232"/>
      <c r="R2962" s="232"/>
      <c r="S2962" s="232"/>
      <c r="T2962" s="233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34" t="s">
        <v>186</v>
      </c>
      <c r="AU2962" s="234" t="s">
        <v>78</v>
      </c>
      <c r="AV2962" s="13" t="s">
        <v>76</v>
      </c>
      <c r="AW2962" s="13" t="s">
        <v>188</v>
      </c>
      <c r="AX2962" s="13" t="s">
        <v>68</v>
      </c>
      <c r="AY2962" s="234" t="s">
        <v>175</v>
      </c>
    </row>
    <row r="2963" s="14" customFormat="1">
      <c r="A2963" s="14"/>
      <c r="B2963" s="235"/>
      <c r="C2963" s="236"/>
      <c r="D2963" s="226" t="s">
        <v>186</v>
      </c>
      <c r="E2963" s="237" t="s">
        <v>19</v>
      </c>
      <c r="F2963" s="238" t="s">
        <v>2790</v>
      </c>
      <c r="G2963" s="236"/>
      <c r="H2963" s="239">
        <v>26</v>
      </c>
      <c r="I2963" s="240"/>
      <c r="J2963" s="236"/>
      <c r="K2963" s="236"/>
      <c r="L2963" s="241"/>
      <c r="M2963" s="242"/>
      <c r="N2963" s="243"/>
      <c r="O2963" s="243"/>
      <c r="P2963" s="243"/>
      <c r="Q2963" s="243"/>
      <c r="R2963" s="243"/>
      <c r="S2963" s="243"/>
      <c r="T2963" s="24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45" t="s">
        <v>186</v>
      </c>
      <c r="AU2963" s="245" t="s">
        <v>78</v>
      </c>
      <c r="AV2963" s="14" t="s">
        <v>78</v>
      </c>
      <c r="AW2963" s="14" t="s">
        <v>188</v>
      </c>
      <c r="AX2963" s="14" t="s">
        <v>68</v>
      </c>
      <c r="AY2963" s="245" t="s">
        <v>175</v>
      </c>
    </row>
    <row r="2964" s="13" customFormat="1">
      <c r="A2964" s="13"/>
      <c r="B2964" s="224"/>
      <c r="C2964" s="225"/>
      <c r="D2964" s="226" t="s">
        <v>186</v>
      </c>
      <c r="E2964" s="227" t="s">
        <v>19</v>
      </c>
      <c r="F2964" s="228" t="s">
        <v>189</v>
      </c>
      <c r="G2964" s="225"/>
      <c r="H2964" s="227" t="s">
        <v>19</v>
      </c>
      <c r="I2964" s="229"/>
      <c r="J2964" s="225"/>
      <c r="K2964" s="225"/>
      <c r="L2964" s="230"/>
      <c r="M2964" s="231"/>
      <c r="N2964" s="232"/>
      <c r="O2964" s="232"/>
      <c r="P2964" s="232"/>
      <c r="Q2964" s="232"/>
      <c r="R2964" s="232"/>
      <c r="S2964" s="232"/>
      <c r="T2964" s="233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34" t="s">
        <v>186</v>
      </c>
      <c r="AU2964" s="234" t="s">
        <v>78</v>
      </c>
      <c r="AV2964" s="13" t="s">
        <v>76</v>
      </c>
      <c r="AW2964" s="13" t="s">
        <v>188</v>
      </c>
      <c r="AX2964" s="13" t="s">
        <v>68</v>
      </c>
      <c r="AY2964" s="234" t="s">
        <v>175</v>
      </c>
    </row>
    <row r="2965" s="13" customFormat="1">
      <c r="A2965" s="13"/>
      <c r="B2965" s="224"/>
      <c r="C2965" s="225"/>
      <c r="D2965" s="226" t="s">
        <v>186</v>
      </c>
      <c r="E2965" s="227" t="s">
        <v>19</v>
      </c>
      <c r="F2965" s="228" t="s">
        <v>1107</v>
      </c>
      <c r="G2965" s="225"/>
      <c r="H2965" s="227" t="s">
        <v>19</v>
      </c>
      <c r="I2965" s="229"/>
      <c r="J2965" s="225"/>
      <c r="K2965" s="225"/>
      <c r="L2965" s="230"/>
      <c r="M2965" s="231"/>
      <c r="N2965" s="232"/>
      <c r="O2965" s="232"/>
      <c r="P2965" s="232"/>
      <c r="Q2965" s="232"/>
      <c r="R2965" s="232"/>
      <c r="S2965" s="232"/>
      <c r="T2965" s="233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34" t="s">
        <v>186</v>
      </c>
      <c r="AU2965" s="234" t="s">
        <v>78</v>
      </c>
      <c r="AV2965" s="13" t="s">
        <v>76</v>
      </c>
      <c r="AW2965" s="13" t="s">
        <v>188</v>
      </c>
      <c r="AX2965" s="13" t="s">
        <v>68</v>
      </c>
      <c r="AY2965" s="234" t="s">
        <v>175</v>
      </c>
    </row>
    <row r="2966" s="13" customFormat="1">
      <c r="A2966" s="13"/>
      <c r="B2966" s="224"/>
      <c r="C2966" s="225"/>
      <c r="D2966" s="226" t="s">
        <v>186</v>
      </c>
      <c r="E2966" s="227" t="s">
        <v>19</v>
      </c>
      <c r="F2966" s="228" t="s">
        <v>428</v>
      </c>
      <c r="G2966" s="225"/>
      <c r="H2966" s="227" t="s">
        <v>19</v>
      </c>
      <c r="I2966" s="229"/>
      <c r="J2966" s="225"/>
      <c r="K2966" s="225"/>
      <c r="L2966" s="230"/>
      <c r="M2966" s="231"/>
      <c r="N2966" s="232"/>
      <c r="O2966" s="232"/>
      <c r="P2966" s="232"/>
      <c r="Q2966" s="232"/>
      <c r="R2966" s="232"/>
      <c r="S2966" s="232"/>
      <c r="T2966" s="233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34" t="s">
        <v>186</v>
      </c>
      <c r="AU2966" s="234" t="s">
        <v>78</v>
      </c>
      <c r="AV2966" s="13" t="s">
        <v>76</v>
      </c>
      <c r="AW2966" s="13" t="s">
        <v>188</v>
      </c>
      <c r="AX2966" s="13" t="s">
        <v>68</v>
      </c>
      <c r="AY2966" s="234" t="s">
        <v>175</v>
      </c>
    </row>
    <row r="2967" s="14" customFormat="1">
      <c r="A2967" s="14"/>
      <c r="B2967" s="235"/>
      <c r="C2967" s="236"/>
      <c r="D2967" s="226" t="s">
        <v>186</v>
      </c>
      <c r="E2967" s="237" t="s">
        <v>19</v>
      </c>
      <c r="F2967" s="238" t="s">
        <v>2791</v>
      </c>
      <c r="G2967" s="236"/>
      <c r="H2967" s="239">
        <v>12.699999999999999</v>
      </c>
      <c r="I2967" s="240"/>
      <c r="J2967" s="236"/>
      <c r="K2967" s="236"/>
      <c r="L2967" s="241"/>
      <c r="M2967" s="242"/>
      <c r="N2967" s="243"/>
      <c r="O2967" s="243"/>
      <c r="P2967" s="243"/>
      <c r="Q2967" s="243"/>
      <c r="R2967" s="243"/>
      <c r="S2967" s="243"/>
      <c r="T2967" s="244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45" t="s">
        <v>186</v>
      </c>
      <c r="AU2967" s="245" t="s">
        <v>78</v>
      </c>
      <c r="AV2967" s="14" t="s">
        <v>78</v>
      </c>
      <c r="AW2967" s="14" t="s">
        <v>188</v>
      </c>
      <c r="AX2967" s="14" t="s">
        <v>68</v>
      </c>
      <c r="AY2967" s="245" t="s">
        <v>175</v>
      </c>
    </row>
    <row r="2968" s="14" customFormat="1">
      <c r="A2968" s="14"/>
      <c r="B2968" s="235"/>
      <c r="C2968" s="236"/>
      <c r="D2968" s="226" t="s">
        <v>186</v>
      </c>
      <c r="E2968" s="237" t="s">
        <v>19</v>
      </c>
      <c r="F2968" s="238" t="s">
        <v>2792</v>
      </c>
      <c r="G2968" s="236"/>
      <c r="H2968" s="239">
        <v>11.399999999999999</v>
      </c>
      <c r="I2968" s="240"/>
      <c r="J2968" s="236"/>
      <c r="K2968" s="236"/>
      <c r="L2968" s="241"/>
      <c r="M2968" s="242"/>
      <c r="N2968" s="243"/>
      <c r="O2968" s="243"/>
      <c r="P2968" s="243"/>
      <c r="Q2968" s="243"/>
      <c r="R2968" s="243"/>
      <c r="S2968" s="243"/>
      <c r="T2968" s="24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45" t="s">
        <v>186</v>
      </c>
      <c r="AU2968" s="245" t="s">
        <v>78</v>
      </c>
      <c r="AV2968" s="14" t="s">
        <v>78</v>
      </c>
      <c r="AW2968" s="14" t="s">
        <v>188</v>
      </c>
      <c r="AX2968" s="14" t="s">
        <v>68</v>
      </c>
      <c r="AY2968" s="245" t="s">
        <v>175</v>
      </c>
    </row>
    <row r="2969" s="14" customFormat="1">
      <c r="A2969" s="14"/>
      <c r="B2969" s="235"/>
      <c r="C2969" s="236"/>
      <c r="D2969" s="226" t="s">
        <v>186</v>
      </c>
      <c r="E2969" s="237" t="s">
        <v>19</v>
      </c>
      <c r="F2969" s="238" t="s">
        <v>2793</v>
      </c>
      <c r="G2969" s="236"/>
      <c r="H2969" s="239">
        <v>18</v>
      </c>
      <c r="I2969" s="240"/>
      <c r="J2969" s="236"/>
      <c r="K2969" s="236"/>
      <c r="L2969" s="241"/>
      <c r="M2969" s="242"/>
      <c r="N2969" s="243"/>
      <c r="O2969" s="243"/>
      <c r="P2969" s="243"/>
      <c r="Q2969" s="243"/>
      <c r="R2969" s="243"/>
      <c r="S2969" s="243"/>
      <c r="T2969" s="24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45" t="s">
        <v>186</v>
      </c>
      <c r="AU2969" s="245" t="s">
        <v>78</v>
      </c>
      <c r="AV2969" s="14" t="s">
        <v>78</v>
      </c>
      <c r="AW2969" s="14" t="s">
        <v>188</v>
      </c>
      <c r="AX2969" s="14" t="s">
        <v>68</v>
      </c>
      <c r="AY2969" s="245" t="s">
        <v>175</v>
      </c>
    </row>
    <row r="2970" s="14" customFormat="1">
      <c r="A2970" s="14"/>
      <c r="B2970" s="235"/>
      <c r="C2970" s="236"/>
      <c r="D2970" s="226" t="s">
        <v>186</v>
      </c>
      <c r="E2970" s="237" t="s">
        <v>19</v>
      </c>
      <c r="F2970" s="238" t="s">
        <v>2794</v>
      </c>
      <c r="G2970" s="236"/>
      <c r="H2970" s="239">
        <v>14.399999999999999</v>
      </c>
      <c r="I2970" s="240"/>
      <c r="J2970" s="236"/>
      <c r="K2970" s="236"/>
      <c r="L2970" s="241"/>
      <c r="M2970" s="242"/>
      <c r="N2970" s="243"/>
      <c r="O2970" s="243"/>
      <c r="P2970" s="243"/>
      <c r="Q2970" s="243"/>
      <c r="R2970" s="243"/>
      <c r="S2970" s="243"/>
      <c r="T2970" s="244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45" t="s">
        <v>186</v>
      </c>
      <c r="AU2970" s="245" t="s">
        <v>78</v>
      </c>
      <c r="AV2970" s="14" t="s">
        <v>78</v>
      </c>
      <c r="AW2970" s="14" t="s">
        <v>188</v>
      </c>
      <c r="AX2970" s="14" t="s">
        <v>68</v>
      </c>
      <c r="AY2970" s="245" t="s">
        <v>175</v>
      </c>
    </row>
    <row r="2971" s="15" customFormat="1">
      <c r="A2971" s="15"/>
      <c r="B2971" s="246"/>
      <c r="C2971" s="247"/>
      <c r="D2971" s="226" t="s">
        <v>186</v>
      </c>
      <c r="E2971" s="248" t="s">
        <v>19</v>
      </c>
      <c r="F2971" s="249" t="s">
        <v>191</v>
      </c>
      <c r="G2971" s="247"/>
      <c r="H2971" s="250">
        <v>82.5</v>
      </c>
      <c r="I2971" s="251"/>
      <c r="J2971" s="247"/>
      <c r="K2971" s="247"/>
      <c r="L2971" s="252"/>
      <c r="M2971" s="253"/>
      <c r="N2971" s="254"/>
      <c r="O2971" s="254"/>
      <c r="P2971" s="254"/>
      <c r="Q2971" s="254"/>
      <c r="R2971" s="254"/>
      <c r="S2971" s="254"/>
      <c r="T2971" s="255"/>
      <c r="U2971" s="15"/>
      <c r="V2971" s="15"/>
      <c r="W2971" s="15"/>
      <c r="X2971" s="15"/>
      <c r="Y2971" s="15"/>
      <c r="Z2971" s="15"/>
      <c r="AA2971" s="15"/>
      <c r="AB2971" s="15"/>
      <c r="AC2971" s="15"/>
      <c r="AD2971" s="15"/>
      <c r="AE2971" s="15"/>
      <c r="AT2971" s="256" t="s">
        <v>186</v>
      </c>
      <c r="AU2971" s="256" t="s">
        <v>78</v>
      </c>
      <c r="AV2971" s="15" t="s">
        <v>182</v>
      </c>
      <c r="AW2971" s="15" t="s">
        <v>188</v>
      </c>
      <c r="AX2971" s="15" t="s">
        <v>76</v>
      </c>
      <c r="AY2971" s="256" t="s">
        <v>175</v>
      </c>
    </row>
    <row r="2972" s="2" customFormat="1" ht="16.5" customHeight="1">
      <c r="A2972" s="40"/>
      <c r="B2972" s="41"/>
      <c r="C2972" s="257" t="s">
        <v>2816</v>
      </c>
      <c r="D2972" s="257" t="s">
        <v>303</v>
      </c>
      <c r="E2972" s="258" t="s">
        <v>2817</v>
      </c>
      <c r="F2972" s="259" t="s">
        <v>2818</v>
      </c>
      <c r="G2972" s="260" t="s">
        <v>402</v>
      </c>
      <c r="H2972" s="261">
        <v>86.625</v>
      </c>
      <c r="I2972" s="262"/>
      <c r="J2972" s="263">
        <f>ROUND(I2972*H2972,2)</f>
        <v>0</v>
      </c>
      <c r="K2972" s="259" t="s">
        <v>19</v>
      </c>
      <c r="L2972" s="264"/>
      <c r="M2972" s="265" t="s">
        <v>19</v>
      </c>
      <c r="N2972" s="266" t="s">
        <v>39</v>
      </c>
      <c r="O2972" s="86"/>
      <c r="P2972" s="215">
        <f>O2972*H2972</f>
        <v>0</v>
      </c>
      <c r="Q2972" s="215">
        <v>0</v>
      </c>
      <c r="R2972" s="215">
        <f>Q2972*H2972</f>
        <v>0</v>
      </c>
      <c r="S2972" s="215">
        <v>0</v>
      </c>
      <c r="T2972" s="216">
        <f>S2972*H2972</f>
        <v>0</v>
      </c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R2972" s="217" t="s">
        <v>399</v>
      </c>
      <c r="AT2972" s="217" t="s">
        <v>303</v>
      </c>
      <c r="AU2972" s="217" t="s">
        <v>78</v>
      </c>
      <c r="AY2972" s="19" t="s">
        <v>175</v>
      </c>
      <c r="BE2972" s="218">
        <f>IF(N2972="základní",J2972,0)</f>
        <v>0</v>
      </c>
      <c r="BF2972" s="218">
        <f>IF(N2972="snížená",J2972,0)</f>
        <v>0</v>
      </c>
      <c r="BG2972" s="218">
        <f>IF(N2972="zákl. přenesená",J2972,0)</f>
        <v>0</v>
      </c>
      <c r="BH2972" s="218">
        <f>IF(N2972="sníž. přenesená",J2972,0)</f>
        <v>0</v>
      </c>
      <c r="BI2972" s="218">
        <f>IF(N2972="nulová",J2972,0)</f>
        <v>0</v>
      </c>
      <c r="BJ2972" s="19" t="s">
        <v>76</v>
      </c>
      <c r="BK2972" s="218">
        <f>ROUND(I2972*H2972,2)</f>
        <v>0</v>
      </c>
      <c r="BL2972" s="19" t="s">
        <v>297</v>
      </c>
      <c r="BM2972" s="217" t="s">
        <v>2819</v>
      </c>
    </row>
    <row r="2973" s="14" customFormat="1">
      <c r="A2973" s="14"/>
      <c r="B2973" s="235"/>
      <c r="C2973" s="236"/>
      <c r="D2973" s="226" t="s">
        <v>186</v>
      </c>
      <c r="E2973" s="237" t="s">
        <v>19</v>
      </c>
      <c r="F2973" s="238" t="s">
        <v>2820</v>
      </c>
      <c r="G2973" s="236"/>
      <c r="H2973" s="239">
        <v>86.625</v>
      </c>
      <c r="I2973" s="240"/>
      <c r="J2973" s="236"/>
      <c r="K2973" s="236"/>
      <c r="L2973" s="241"/>
      <c r="M2973" s="242"/>
      <c r="N2973" s="243"/>
      <c r="O2973" s="243"/>
      <c r="P2973" s="243"/>
      <c r="Q2973" s="243"/>
      <c r="R2973" s="243"/>
      <c r="S2973" s="243"/>
      <c r="T2973" s="244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45" t="s">
        <v>186</v>
      </c>
      <c r="AU2973" s="245" t="s">
        <v>78</v>
      </c>
      <c r="AV2973" s="14" t="s">
        <v>78</v>
      </c>
      <c r="AW2973" s="14" t="s">
        <v>188</v>
      </c>
      <c r="AX2973" s="14" t="s">
        <v>68</v>
      </c>
      <c r="AY2973" s="245" t="s">
        <v>175</v>
      </c>
    </row>
    <row r="2974" s="15" customFormat="1">
      <c r="A2974" s="15"/>
      <c r="B2974" s="246"/>
      <c r="C2974" s="247"/>
      <c r="D2974" s="226" t="s">
        <v>186</v>
      </c>
      <c r="E2974" s="248" t="s">
        <v>19</v>
      </c>
      <c r="F2974" s="249" t="s">
        <v>191</v>
      </c>
      <c r="G2974" s="247"/>
      <c r="H2974" s="250">
        <v>86.625</v>
      </c>
      <c r="I2974" s="251"/>
      <c r="J2974" s="247"/>
      <c r="K2974" s="247"/>
      <c r="L2974" s="252"/>
      <c r="M2974" s="253"/>
      <c r="N2974" s="254"/>
      <c r="O2974" s="254"/>
      <c r="P2974" s="254"/>
      <c r="Q2974" s="254"/>
      <c r="R2974" s="254"/>
      <c r="S2974" s="254"/>
      <c r="T2974" s="255"/>
      <c r="U2974" s="15"/>
      <c r="V2974" s="15"/>
      <c r="W2974" s="15"/>
      <c r="X2974" s="15"/>
      <c r="Y2974" s="15"/>
      <c r="Z2974" s="15"/>
      <c r="AA2974" s="15"/>
      <c r="AB2974" s="15"/>
      <c r="AC2974" s="15"/>
      <c r="AD2974" s="15"/>
      <c r="AE2974" s="15"/>
      <c r="AT2974" s="256" t="s">
        <v>186</v>
      </c>
      <c r="AU2974" s="256" t="s">
        <v>78</v>
      </c>
      <c r="AV2974" s="15" t="s">
        <v>182</v>
      </c>
      <c r="AW2974" s="15" t="s">
        <v>188</v>
      </c>
      <c r="AX2974" s="15" t="s">
        <v>76</v>
      </c>
      <c r="AY2974" s="256" t="s">
        <v>175</v>
      </c>
    </row>
    <row r="2975" s="2" customFormat="1" ht="24.15" customHeight="1">
      <c r="A2975" s="40"/>
      <c r="B2975" s="41"/>
      <c r="C2975" s="206" t="s">
        <v>2821</v>
      </c>
      <c r="D2975" s="206" t="s">
        <v>177</v>
      </c>
      <c r="E2975" s="207" t="s">
        <v>2822</v>
      </c>
      <c r="F2975" s="208" t="s">
        <v>2823</v>
      </c>
      <c r="G2975" s="209" t="s">
        <v>180</v>
      </c>
      <c r="H2975" s="210">
        <v>141.5</v>
      </c>
      <c r="I2975" s="211"/>
      <c r="J2975" s="212">
        <f>ROUND(I2975*H2975,2)</f>
        <v>0</v>
      </c>
      <c r="K2975" s="208" t="s">
        <v>181</v>
      </c>
      <c r="L2975" s="46"/>
      <c r="M2975" s="213" t="s">
        <v>19</v>
      </c>
      <c r="N2975" s="214" t="s">
        <v>39</v>
      </c>
      <c r="O2975" s="86"/>
      <c r="P2975" s="215">
        <f>O2975*H2975</f>
        <v>0</v>
      </c>
      <c r="Q2975" s="215">
        <v>0</v>
      </c>
      <c r="R2975" s="215">
        <f>Q2975*H2975</f>
        <v>0</v>
      </c>
      <c r="S2975" s="215">
        <v>0</v>
      </c>
      <c r="T2975" s="216">
        <f>S2975*H2975</f>
        <v>0</v>
      </c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R2975" s="217" t="s">
        <v>297</v>
      </c>
      <c r="AT2975" s="217" t="s">
        <v>177</v>
      </c>
      <c r="AU2975" s="217" t="s">
        <v>78</v>
      </c>
      <c r="AY2975" s="19" t="s">
        <v>175</v>
      </c>
      <c r="BE2975" s="218">
        <f>IF(N2975="základní",J2975,0)</f>
        <v>0</v>
      </c>
      <c r="BF2975" s="218">
        <f>IF(N2975="snížená",J2975,0)</f>
        <v>0</v>
      </c>
      <c r="BG2975" s="218">
        <f>IF(N2975="zákl. přenesená",J2975,0)</f>
        <v>0</v>
      </c>
      <c r="BH2975" s="218">
        <f>IF(N2975="sníž. přenesená",J2975,0)</f>
        <v>0</v>
      </c>
      <c r="BI2975" s="218">
        <f>IF(N2975="nulová",J2975,0)</f>
        <v>0</v>
      </c>
      <c r="BJ2975" s="19" t="s">
        <v>76</v>
      </c>
      <c r="BK2975" s="218">
        <f>ROUND(I2975*H2975,2)</f>
        <v>0</v>
      </c>
      <c r="BL2975" s="19" t="s">
        <v>297</v>
      </c>
      <c r="BM2975" s="217" t="s">
        <v>2824</v>
      </c>
    </row>
    <row r="2976" s="2" customFormat="1">
      <c r="A2976" s="40"/>
      <c r="B2976" s="41"/>
      <c r="C2976" s="42"/>
      <c r="D2976" s="219" t="s">
        <v>184</v>
      </c>
      <c r="E2976" s="42"/>
      <c r="F2976" s="220" t="s">
        <v>2825</v>
      </c>
      <c r="G2976" s="42"/>
      <c r="H2976" s="42"/>
      <c r="I2976" s="221"/>
      <c r="J2976" s="42"/>
      <c r="K2976" s="42"/>
      <c r="L2976" s="46"/>
      <c r="M2976" s="222"/>
      <c r="N2976" s="223"/>
      <c r="O2976" s="86"/>
      <c r="P2976" s="86"/>
      <c r="Q2976" s="86"/>
      <c r="R2976" s="86"/>
      <c r="S2976" s="86"/>
      <c r="T2976" s="87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T2976" s="19" t="s">
        <v>184</v>
      </c>
      <c r="AU2976" s="19" t="s">
        <v>78</v>
      </c>
    </row>
    <row r="2977" s="14" customFormat="1">
      <c r="A2977" s="14"/>
      <c r="B2977" s="235"/>
      <c r="C2977" s="236"/>
      <c r="D2977" s="226" t="s">
        <v>186</v>
      </c>
      <c r="E2977" s="237" t="s">
        <v>19</v>
      </c>
      <c r="F2977" s="238" t="s">
        <v>2826</v>
      </c>
      <c r="G2977" s="236"/>
      <c r="H2977" s="239">
        <v>133.25</v>
      </c>
      <c r="I2977" s="240"/>
      <c r="J2977" s="236"/>
      <c r="K2977" s="236"/>
      <c r="L2977" s="241"/>
      <c r="M2977" s="242"/>
      <c r="N2977" s="243"/>
      <c r="O2977" s="243"/>
      <c r="P2977" s="243"/>
      <c r="Q2977" s="243"/>
      <c r="R2977" s="243"/>
      <c r="S2977" s="243"/>
      <c r="T2977" s="24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45" t="s">
        <v>186</v>
      </c>
      <c r="AU2977" s="245" t="s">
        <v>78</v>
      </c>
      <c r="AV2977" s="14" t="s">
        <v>78</v>
      </c>
      <c r="AW2977" s="14" t="s">
        <v>188</v>
      </c>
      <c r="AX2977" s="14" t="s">
        <v>68</v>
      </c>
      <c r="AY2977" s="245" t="s">
        <v>175</v>
      </c>
    </row>
    <row r="2978" s="14" customFormat="1">
      <c r="A2978" s="14"/>
      <c r="B2978" s="235"/>
      <c r="C2978" s="236"/>
      <c r="D2978" s="226" t="s">
        <v>186</v>
      </c>
      <c r="E2978" s="237" t="s">
        <v>19</v>
      </c>
      <c r="F2978" s="238" t="s">
        <v>2827</v>
      </c>
      <c r="G2978" s="236"/>
      <c r="H2978" s="239">
        <v>8.25</v>
      </c>
      <c r="I2978" s="240"/>
      <c r="J2978" s="236"/>
      <c r="K2978" s="236"/>
      <c r="L2978" s="241"/>
      <c r="M2978" s="242"/>
      <c r="N2978" s="243"/>
      <c r="O2978" s="243"/>
      <c r="P2978" s="243"/>
      <c r="Q2978" s="243"/>
      <c r="R2978" s="243"/>
      <c r="S2978" s="243"/>
      <c r="T2978" s="24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45" t="s">
        <v>186</v>
      </c>
      <c r="AU2978" s="245" t="s">
        <v>78</v>
      </c>
      <c r="AV2978" s="14" t="s">
        <v>78</v>
      </c>
      <c r="AW2978" s="14" t="s">
        <v>188</v>
      </c>
      <c r="AX2978" s="14" t="s">
        <v>68</v>
      </c>
      <c r="AY2978" s="245" t="s">
        <v>175</v>
      </c>
    </row>
    <row r="2979" s="15" customFormat="1">
      <c r="A2979" s="15"/>
      <c r="B2979" s="246"/>
      <c r="C2979" s="247"/>
      <c r="D2979" s="226" t="s">
        <v>186</v>
      </c>
      <c r="E2979" s="248" t="s">
        <v>19</v>
      </c>
      <c r="F2979" s="249" t="s">
        <v>191</v>
      </c>
      <c r="G2979" s="247"/>
      <c r="H2979" s="250">
        <v>141.5</v>
      </c>
      <c r="I2979" s="251"/>
      <c r="J2979" s="247"/>
      <c r="K2979" s="247"/>
      <c r="L2979" s="252"/>
      <c r="M2979" s="253"/>
      <c r="N2979" s="254"/>
      <c r="O2979" s="254"/>
      <c r="P2979" s="254"/>
      <c r="Q2979" s="254"/>
      <c r="R2979" s="254"/>
      <c r="S2979" s="254"/>
      <c r="T2979" s="255"/>
      <c r="U2979" s="15"/>
      <c r="V2979" s="15"/>
      <c r="W2979" s="15"/>
      <c r="X2979" s="15"/>
      <c r="Y2979" s="15"/>
      <c r="Z2979" s="15"/>
      <c r="AA2979" s="15"/>
      <c r="AB2979" s="15"/>
      <c r="AC2979" s="15"/>
      <c r="AD2979" s="15"/>
      <c r="AE2979" s="15"/>
      <c r="AT2979" s="256" t="s">
        <v>186</v>
      </c>
      <c r="AU2979" s="256" t="s">
        <v>78</v>
      </c>
      <c r="AV2979" s="15" t="s">
        <v>182</v>
      </c>
      <c r="AW2979" s="15" t="s">
        <v>188</v>
      </c>
      <c r="AX2979" s="15" t="s">
        <v>76</v>
      </c>
      <c r="AY2979" s="256" t="s">
        <v>175</v>
      </c>
    </row>
    <row r="2980" s="2" customFormat="1" ht="16.5" customHeight="1">
      <c r="A2980" s="40"/>
      <c r="B2980" s="41"/>
      <c r="C2980" s="206" t="s">
        <v>2828</v>
      </c>
      <c r="D2980" s="206" t="s">
        <v>177</v>
      </c>
      <c r="E2980" s="207" t="s">
        <v>2829</v>
      </c>
      <c r="F2980" s="208" t="s">
        <v>2830</v>
      </c>
      <c r="G2980" s="209" t="s">
        <v>180</v>
      </c>
      <c r="H2980" s="210">
        <v>141.5</v>
      </c>
      <c r="I2980" s="211"/>
      <c r="J2980" s="212">
        <f>ROUND(I2980*H2980,2)</f>
        <v>0</v>
      </c>
      <c r="K2980" s="208" t="s">
        <v>181</v>
      </c>
      <c r="L2980" s="46"/>
      <c r="M2980" s="213" t="s">
        <v>19</v>
      </c>
      <c r="N2980" s="214" t="s">
        <v>39</v>
      </c>
      <c r="O2980" s="86"/>
      <c r="P2980" s="215">
        <f>O2980*H2980</f>
        <v>0</v>
      </c>
      <c r="Q2980" s="215">
        <v>0</v>
      </c>
      <c r="R2980" s="215">
        <f>Q2980*H2980</f>
        <v>0</v>
      </c>
      <c r="S2980" s="215">
        <v>0</v>
      </c>
      <c r="T2980" s="216">
        <f>S2980*H2980</f>
        <v>0</v>
      </c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R2980" s="217" t="s">
        <v>297</v>
      </c>
      <c r="AT2980" s="217" t="s">
        <v>177</v>
      </c>
      <c r="AU2980" s="217" t="s">
        <v>78</v>
      </c>
      <c r="AY2980" s="19" t="s">
        <v>175</v>
      </c>
      <c r="BE2980" s="218">
        <f>IF(N2980="základní",J2980,0)</f>
        <v>0</v>
      </c>
      <c r="BF2980" s="218">
        <f>IF(N2980="snížená",J2980,0)</f>
        <v>0</v>
      </c>
      <c r="BG2980" s="218">
        <f>IF(N2980="zákl. přenesená",J2980,0)</f>
        <v>0</v>
      </c>
      <c r="BH2980" s="218">
        <f>IF(N2980="sníž. přenesená",J2980,0)</f>
        <v>0</v>
      </c>
      <c r="BI2980" s="218">
        <f>IF(N2980="nulová",J2980,0)</f>
        <v>0</v>
      </c>
      <c r="BJ2980" s="19" t="s">
        <v>76</v>
      </c>
      <c r="BK2980" s="218">
        <f>ROUND(I2980*H2980,2)</f>
        <v>0</v>
      </c>
      <c r="BL2980" s="19" t="s">
        <v>297</v>
      </c>
      <c r="BM2980" s="217" t="s">
        <v>2831</v>
      </c>
    </row>
    <row r="2981" s="2" customFormat="1">
      <c r="A2981" s="40"/>
      <c r="B2981" s="41"/>
      <c r="C2981" s="42"/>
      <c r="D2981" s="219" t="s">
        <v>184</v>
      </c>
      <c r="E2981" s="42"/>
      <c r="F2981" s="220" t="s">
        <v>2832</v>
      </c>
      <c r="G2981" s="42"/>
      <c r="H2981" s="42"/>
      <c r="I2981" s="221"/>
      <c r="J2981" s="42"/>
      <c r="K2981" s="42"/>
      <c r="L2981" s="46"/>
      <c r="M2981" s="222"/>
      <c r="N2981" s="223"/>
      <c r="O2981" s="86"/>
      <c r="P2981" s="86"/>
      <c r="Q2981" s="86"/>
      <c r="R2981" s="86"/>
      <c r="S2981" s="86"/>
      <c r="T2981" s="87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T2981" s="19" t="s">
        <v>184</v>
      </c>
      <c r="AU2981" s="19" t="s">
        <v>78</v>
      </c>
    </row>
    <row r="2982" s="14" customFormat="1">
      <c r="A2982" s="14"/>
      <c r="B2982" s="235"/>
      <c r="C2982" s="236"/>
      <c r="D2982" s="226" t="s">
        <v>186</v>
      </c>
      <c r="E2982" s="237" t="s">
        <v>19</v>
      </c>
      <c r="F2982" s="238" t="s">
        <v>2826</v>
      </c>
      <c r="G2982" s="236"/>
      <c r="H2982" s="239">
        <v>133.25</v>
      </c>
      <c r="I2982" s="240"/>
      <c r="J2982" s="236"/>
      <c r="K2982" s="236"/>
      <c r="L2982" s="241"/>
      <c r="M2982" s="242"/>
      <c r="N2982" s="243"/>
      <c r="O2982" s="243"/>
      <c r="P2982" s="243"/>
      <c r="Q2982" s="243"/>
      <c r="R2982" s="243"/>
      <c r="S2982" s="243"/>
      <c r="T2982" s="24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45" t="s">
        <v>186</v>
      </c>
      <c r="AU2982" s="245" t="s">
        <v>78</v>
      </c>
      <c r="AV2982" s="14" t="s">
        <v>78</v>
      </c>
      <c r="AW2982" s="14" t="s">
        <v>188</v>
      </c>
      <c r="AX2982" s="14" t="s">
        <v>68</v>
      </c>
      <c r="AY2982" s="245" t="s">
        <v>175</v>
      </c>
    </row>
    <row r="2983" s="14" customFormat="1">
      <c r="A2983" s="14"/>
      <c r="B2983" s="235"/>
      <c r="C2983" s="236"/>
      <c r="D2983" s="226" t="s">
        <v>186</v>
      </c>
      <c r="E2983" s="237" t="s">
        <v>19</v>
      </c>
      <c r="F2983" s="238" t="s">
        <v>2827</v>
      </c>
      <c r="G2983" s="236"/>
      <c r="H2983" s="239">
        <v>8.25</v>
      </c>
      <c r="I2983" s="240"/>
      <c r="J2983" s="236"/>
      <c r="K2983" s="236"/>
      <c r="L2983" s="241"/>
      <c r="M2983" s="242"/>
      <c r="N2983" s="243"/>
      <c r="O2983" s="243"/>
      <c r="P2983" s="243"/>
      <c r="Q2983" s="243"/>
      <c r="R2983" s="243"/>
      <c r="S2983" s="243"/>
      <c r="T2983" s="24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45" t="s">
        <v>186</v>
      </c>
      <c r="AU2983" s="245" t="s">
        <v>78</v>
      </c>
      <c r="AV2983" s="14" t="s">
        <v>78</v>
      </c>
      <c r="AW2983" s="14" t="s">
        <v>188</v>
      </c>
      <c r="AX2983" s="14" t="s">
        <v>68</v>
      </c>
      <c r="AY2983" s="245" t="s">
        <v>175</v>
      </c>
    </row>
    <row r="2984" s="15" customFormat="1">
      <c r="A2984" s="15"/>
      <c r="B2984" s="246"/>
      <c r="C2984" s="247"/>
      <c r="D2984" s="226" t="s">
        <v>186</v>
      </c>
      <c r="E2984" s="248" t="s">
        <v>19</v>
      </c>
      <c r="F2984" s="249" t="s">
        <v>191</v>
      </c>
      <c r="G2984" s="247"/>
      <c r="H2984" s="250">
        <v>141.5</v>
      </c>
      <c r="I2984" s="251"/>
      <c r="J2984" s="247"/>
      <c r="K2984" s="247"/>
      <c r="L2984" s="252"/>
      <c r="M2984" s="253"/>
      <c r="N2984" s="254"/>
      <c r="O2984" s="254"/>
      <c r="P2984" s="254"/>
      <c r="Q2984" s="254"/>
      <c r="R2984" s="254"/>
      <c r="S2984" s="254"/>
      <c r="T2984" s="255"/>
      <c r="U2984" s="15"/>
      <c r="V2984" s="15"/>
      <c r="W2984" s="15"/>
      <c r="X2984" s="15"/>
      <c r="Y2984" s="15"/>
      <c r="Z2984" s="15"/>
      <c r="AA2984" s="15"/>
      <c r="AB2984" s="15"/>
      <c r="AC2984" s="15"/>
      <c r="AD2984" s="15"/>
      <c r="AE2984" s="15"/>
      <c r="AT2984" s="256" t="s">
        <v>186</v>
      </c>
      <c r="AU2984" s="256" t="s">
        <v>78</v>
      </c>
      <c r="AV2984" s="15" t="s">
        <v>182</v>
      </c>
      <c r="AW2984" s="15" t="s">
        <v>188</v>
      </c>
      <c r="AX2984" s="15" t="s">
        <v>76</v>
      </c>
      <c r="AY2984" s="256" t="s">
        <v>175</v>
      </c>
    </row>
    <row r="2985" s="2" customFormat="1" ht="24.15" customHeight="1">
      <c r="A2985" s="40"/>
      <c r="B2985" s="41"/>
      <c r="C2985" s="206" t="s">
        <v>2833</v>
      </c>
      <c r="D2985" s="206" t="s">
        <v>177</v>
      </c>
      <c r="E2985" s="207" t="s">
        <v>2834</v>
      </c>
      <c r="F2985" s="208" t="s">
        <v>2835</v>
      </c>
      <c r="G2985" s="209" t="s">
        <v>265</v>
      </c>
      <c r="H2985" s="210">
        <v>1.5700000000000001</v>
      </c>
      <c r="I2985" s="211"/>
      <c r="J2985" s="212">
        <f>ROUND(I2985*H2985,2)</f>
        <v>0</v>
      </c>
      <c r="K2985" s="208" t="s">
        <v>181</v>
      </c>
      <c r="L2985" s="46"/>
      <c r="M2985" s="213" t="s">
        <v>19</v>
      </c>
      <c r="N2985" s="214" t="s">
        <v>39</v>
      </c>
      <c r="O2985" s="86"/>
      <c r="P2985" s="215">
        <f>O2985*H2985</f>
        <v>0</v>
      </c>
      <c r="Q2985" s="215">
        <v>0</v>
      </c>
      <c r="R2985" s="215">
        <f>Q2985*H2985</f>
        <v>0</v>
      </c>
      <c r="S2985" s="215">
        <v>0</v>
      </c>
      <c r="T2985" s="216">
        <f>S2985*H2985</f>
        <v>0</v>
      </c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R2985" s="217" t="s">
        <v>297</v>
      </c>
      <c r="AT2985" s="217" t="s">
        <v>177</v>
      </c>
      <c r="AU2985" s="217" t="s">
        <v>78</v>
      </c>
      <c r="AY2985" s="19" t="s">
        <v>175</v>
      </c>
      <c r="BE2985" s="218">
        <f>IF(N2985="základní",J2985,0)</f>
        <v>0</v>
      </c>
      <c r="BF2985" s="218">
        <f>IF(N2985="snížená",J2985,0)</f>
        <v>0</v>
      </c>
      <c r="BG2985" s="218">
        <f>IF(N2985="zákl. přenesená",J2985,0)</f>
        <v>0</v>
      </c>
      <c r="BH2985" s="218">
        <f>IF(N2985="sníž. přenesená",J2985,0)</f>
        <v>0</v>
      </c>
      <c r="BI2985" s="218">
        <f>IF(N2985="nulová",J2985,0)</f>
        <v>0</v>
      </c>
      <c r="BJ2985" s="19" t="s">
        <v>76</v>
      </c>
      <c r="BK2985" s="218">
        <f>ROUND(I2985*H2985,2)</f>
        <v>0</v>
      </c>
      <c r="BL2985" s="19" t="s">
        <v>297</v>
      </c>
      <c r="BM2985" s="217" t="s">
        <v>2836</v>
      </c>
    </row>
    <row r="2986" s="2" customFormat="1">
      <c r="A2986" s="40"/>
      <c r="B2986" s="41"/>
      <c r="C2986" s="42"/>
      <c r="D2986" s="219" t="s">
        <v>184</v>
      </c>
      <c r="E2986" s="42"/>
      <c r="F2986" s="220" t="s">
        <v>2837</v>
      </c>
      <c r="G2986" s="42"/>
      <c r="H2986" s="42"/>
      <c r="I2986" s="221"/>
      <c r="J2986" s="42"/>
      <c r="K2986" s="42"/>
      <c r="L2986" s="46"/>
      <c r="M2986" s="222"/>
      <c r="N2986" s="223"/>
      <c r="O2986" s="86"/>
      <c r="P2986" s="86"/>
      <c r="Q2986" s="86"/>
      <c r="R2986" s="86"/>
      <c r="S2986" s="86"/>
      <c r="T2986" s="87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T2986" s="19" t="s">
        <v>184</v>
      </c>
      <c r="AU2986" s="19" t="s">
        <v>78</v>
      </c>
    </row>
    <row r="2987" s="12" customFormat="1" ht="22.8" customHeight="1">
      <c r="A2987" s="12"/>
      <c r="B2987" s="190"/>
      <c r="C2987" s="191"/>
      <c r="D2987" s="192" t="s">
        <v>67</v>
      </c>
      <c r="E2987" s="204" t="s">
        <v>2838</v>
      </c>
      <c r="F2987" s="204" t="s">
        <v>2839</v>
      </c>
      <c r="G2987" s="191"/>
      <c r="H2987" s="191"/>
      <c r="I2987" s="194"/>
      <c r="J2987" s="205">
        <f>BK2987</f>
        <v>0</v>
      </c>
      <c r="K2987" s="191"/>
      <c r="L2987" s="196"/>
      <c r="M2987" s="197"/>
      <c r="N2987" s="198"/>
      <c r="O2987" s="198"/>
      <c r="P2987" s="199">
        <f>SUM(P2988:P3101)</f>
        <v>0</v>
      </c>
      <c r="Q2987" s="198"/>
      <c r="R2987" s="199">
        <f>SUM(R2988:R3101)</f>
        <v>0</v>
      </c>
      <c r="S2987" s="198"/>
      <c r="T2987" s="200">
        <f>SUM(T2988:T3101)</f>
        <v>0</v>
      </c>
      <c r="U2987" s="12"/>
      <c r="V2987" s="12"/>
      <c r="W2987" s="12"/>
      <c r="X2987" s="12"/>
      <c r="Y2987" s="12"/>
      <c r="Z2987" s="12"/>
      <c r="AA2987" s="12"/>
      <c r="AB2987" s="12"/>
      <c r="AC2987" s="12"/>
      <c r="AD2987" s="12"/>
      <c r="AE2987" s="12"/>
      <c r="AR2987" s="201" t="s">
        <v>78</v>
      </c>
      <c r="AT2987" s="202" t="s">
        <v>67</v>
      </c>
      <c r="AU2987" s="202" t="s">
        <v>76</v>
      </c>
      <c r="AY2987" s="201" t="s">
        <v>175</v>
      </c>
      <c r="BK2987" s="203">
        <f>SUM(BK2988:BK3101)</f>
        <v>0</v>
      </c>
    </row>
    <row r="2988" s="2" customFormat="1" ht="24.15" customHeight="1">
      <c r="A2988" s="40"/>
      <c r="B2988" s="41"/>
      <c r="C2988" s="206" t="s">
        <v>2840</v>
      </c>
      <c r="D2988" s="206" t="s">
        <v>177</v>
      </c>
      <c r="E2988" s="207" t="s">
        <v>2841</v>
      </c>
      <c r="F2988" s="208" t="s">
        <v>2842</v>
      </c>
      <c r="G2988" s="209" t="s">
        <v>402</v>
      </c>
      <c r="H2988" s="210">
        <v>194.41999999999999</v>
      </c>
      <c r="I2988" s="211"/>
      <c r="J2988" s="212">
        <f>ROUND(I2988*H2988,2)</f>
        <v>0</v>
      </c>
      <c r="K2988" s="208" t="s">
        <v>181</v>
      </c>
      <c r="L2988" s="46"/>
      <c r="M2988" s="213" t="s">
        <v>19</v>
      </c>
      <c r="N2988" s="214" t="s">
        <v>39</v>
      </c>
      <c r="O2988" s="86"/>
      <c r="P2988" s="215">
        <f>O2988*H2988</f>
        <v>0</v>
      </c>
      <c r="Q2988" s="215">
        <v>0</v>
      </c>
      <c r="R2988" s="215">
        <f>Q2988*H2988</f>
        <v>0</v>
      </c>
      <c r="S2988" s="215">
        <v>0</v>
      </c>
      <c r="T2988" s="216">
        <f>S2988*H2988</f>
        <v>0</v>
      </c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R2988" s="217" t="s">
        <v>297</v>
      </c>
      <c r="AT2988" s="217" t="s">
        <v>177</v>
      </c>
      <c r="AU2988" s="217" t="s">
        <v>78</v>
      </c>
      <c r="AY2988" s="19" t="s">
        <v>175</v>
      </c>
      <c r="BE2988" s="218">
        <f>IF(N2988="základní",J2988,0)</f>
        <v>0</v>
      </c>
      <c r="BF2988" s="218">
        <f>IF(N2988="snížená",J2988,0)</f>
        <v>0</v>
      </c>
      <c r="BG2988" s="218">
        <f>IF(N2988="zákl. přenesená",J2988,0)</f>
        <v>0</v>
      </c>
      <c r="BH2988" s="218">
        <f>IF(N2988="sníž. přenesená",J2988,0)</f>
        <v>0</v>
      </c>
      <c r="BI2988" s="218">
        <f>IF(N2988="nulová",J2988,0)</f>
        <v>0</v>
      </c>
      <c r="BJ2988" s="19" t="s">
        <v>76</v>
      </c>
      <c r="BK2988" s="218">
        <f>ROUND(I2988*H2988,2)</f>
        <v>0</v>
      </c>
      <c r="BL2988" s="19" t="s">
        <v>297</v>
      </c>
      <c r="BM2988" s="217" t="s">
        <v>2843</v>
      </c>
    </row>
    <row r="2989" s="2" customFormat="1">
      <c r="A2989" s="40"/>
      <c r="B2989" s="41"/>
      <c r="C2989" s="42"/>
      <c r="D2989" s="219" t="s">
        <v>184</v>
      </c>
      <c r="E2989" s="42"/>
      <c r="F2989" s="220" t="s">
        <v>2844</v>
      </c>
      <c r="G2989" s="42"/>
      <c r="H2989" s="42"/>
      <c r="I2989" s="221"/>
      <c r="J2989" s="42"/>
      <c r="K2989" s="42"/>
      <c r="L2989" s="46"/>
      <c r="M2989" s="222"/>
      <c r="N2989" s="223"/>
      <c r="O2989" s="86"/>
      <c r="P2989" s="86"/>
      <c r="Q2989" s="86"/>
      <c r="R2989" s="86"/>
      <c r="S2989" s="86"/>
      <c r="T2989" s="87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T2989" s="19" t="s">
        <v>184</v>
      </c>
      <c r="AU2989" s="19" t="s">
        <v>78</v>
      </c>
    </row>
    <row r="2990" s="13" customFormat="1">
      <c r="A2990" s="13"/>
      <c r="B2990" s="224"/>
      <c r="C2990" s="225"/>
      <c r="D2990" s="226" t="s">
        <v>186</v>
      </c>
      <c r="E2990" s="227" t="s">
        <v>19</v>
      </c>
      <c r="F2990" s="228" t="s">
        <v>187</v>
      </c>
      <c r="G2990" s="225"/>
      <c r="H2990" s="227" t="s">
        <v>19</v>
      </c>
      <c r="I2990" s="229"/>
      <c r="J2990" s="225"/>
      <c r="K2990" s="225"/>
      <c r="L2990" s="230"/>
      <c r="M2990" s="231"/>
      <c r="N2990" s="232"/>
      <c r="O2990" s="232"/>
      <c r="P2990" s="232"/>
      <c r="Q2990" s="232"/>
      <c r="R2990" s="232"/>
      <c r="S2990" s="232"/>
      <c r="T2990" s="233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34" t="s">
        <v>186</v>
      </c>
      <c r="AU2990" s="234" t="s">
        <v>78</v>
      </c>
      <c r="AV2990" s="13" t="s">
        <v>76</v>
      </c>
      <c r="AW2990" s="13" t="s">
        <v>188</v>
      </c>
      <c r="AX2990" s="13" t="s">
        <v>68</v>
      </c>
      <c r="AY2990" s="234" t="s">
        <v>175</v>
      </c>
    </row>
    <row r="2991" s="13" customFormat="1">
      <c r="A2991" s="13"/>
      <c r="B2991" s="224"/>
      <c r="C2991" s="225"/>
      <c r="D2991" s="226" t="s">
        <v>186</v>
      </c>
      <c r="E2991" s="227" t="s">
        <v>19</v>
      </c>
      <c r="F2991" s="228" t="s">
        <v>189</v>
      </c>
      <c r="G2991" s="225"/>
      <c r="H2991" s="227" t="s">
        <v>19</v>
      </c>
      <c r="I2991" s="229"/>
      <c r="J2991" s="225"/>
      <c r="K2991" s="225"/>
      <c r="L2991" s="230"/>
      <c r="M2991" s="231"/>
      <c r="N2991" s="232"/>
      <c r="O2991" s="232"/>
      <c r="P2991" s="232"/>
      <c r="Q2991" s="232"/>
      <c r="R2991" s="232"/>
      <c r="S2991" s="232"/>
      <c r="T2991" s="233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34" t="s">
        <v>186</v>
      </c>
      <c r="AU2991" s="234" t="s">
        <v>78</v>
      </c>
      <c r="AV2991" s="13" t="s">
        <v>76</v>
      </c>
      <c r="AW2991" s="13" t="s">
        <v>188</v>
      </c>
      <c r="AX2991" s="13" t="s">
        <v>68</v>
      </c>
      <c r="AY2991" s="234" t="s">
        <v>175</v>
      </c>
    </row>
    <row r="2992" s="13" customFormat="1">
      <c r="A2992" s="13"/>
      <c r="B2992" s="224"/>
      <c r="C2992" s="225"/>
      <c r="D2992" s="226" t="s">
        <v>186</v>
      </c>
      <c r="E2992" s="227" t="s">
        <v>19</v>
      </c>
      <c r="F2992" s="228" t="s">
        <v>425</v>
      </c>
      <c r="G2992" s="225"/>
      <c r="H2992" s="227" t="s">
        <v>19</v>
      </c>
      <c r="I2992" s="229"/>
      <c r="J2992" s="225"/>
      <c r="K2992" s="225"/>
      <c r="L2992" s="230"/>
      <c r="M2992" s="231"/>
      <c r="N2992" s="232"/>
      <c r="O2992" s="232"/>
      <c r="P2992" s="232"/>
      <c r="Q2992" s="232"/>
      <c r="R2992" s="232"/>
      <c r="S2992" s="232"/>
      <c r="T2992" s="233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34" t="s">
        <v>186</v>
      </c>
      <c r="AU2992" s="234" t="s">
        <v>78</v>
      </c>
      <c r="AV2992" s="13" t="s">
        <v>76</v>
      </c>
      <c r="AW2992" s="13" t="s">
        <v>188</v>
      </c>
      <c r="AX2992" s="13" t="s">
        <v>68</v>
      </c>
      <c r="AY2992" s="234" t="s">
        <v>175</v>
      </c>
    </row>
    <row r="2993" s="14" customFormat="1">
      <c r="A2993" s="14"/>
      <c r="B2993" s="235"/>
      <c r="C2993" s="236"/>
      <c r="D2993" s="226" t="s">
        <v>186</v>
      </c>
      <c r="E2993" s="237" t="s">
        <v>19</v>
      </c>
      <c r="F2993" s="238" t="s">
        <v>2845</v>
      </c>
      <c r="G2993" s="236"/>
      <c r="H2993" s="239">
        <v>21.739999999999998</v>
      </c>
      <c r="I2993" s="240"/>
      <c r="J2993" s="236"/>
      <c r="K2993" s="236"/>
      <c r="L2993" s="241"/>
      <c r="M2993" s="242"/>
      <c r="N2993" s="243"/>
      <c r="O2993" s="243"/>
      <c r="P2993" s="243"/>
      <c r="Q2993" s="243"/>
      <c r="R2993" s="243"/>
      <c r="S2993" s="243"/>
      <c r="T2993" s="24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45" t="s">
        <v>186</v>
      </c>
      <c r="AU2993" s="245" t="s">
        <v>78</v>
      </c>
      <c r="AV2993" s="14" t="s">
        <v>78</v>
      </c>
      <c r="AW2993" s="14" t="s">
        <v>188</v>
      </c>
      <c r="AX2993" s="14" t="s">
        <v>68</v>
      </c>
      <c r="AY2993" s="245" t="s">
        <v>175</v>
      </c>
    </row>
    <row r="2994" s="14" customFormat="1">
      <c r="A2994" s="14"/>
      <c r="B2994" s="235"/>
      <c r="C2994" s="236"/>
      <c r="D2994" s="226" t="s">
        <v>186</v>
      </c>
      <c r="E2994" s="237" t="s">
        <v>19</v>
      </c>
      <c r="F2994" s="238" t="s">
        <v>2846</v>
      </c>
      <c r="G2994" s="236"/>
      <c r="H2994" s="239">
        <v>12.200000000000001</v>
      </c>
      <c r="I2994" s="240"/>
      <c r="J2994" s="236"/>
      <c r="K2994" s="236"/>
      <c r="L2994" s="241"/>
      <c r="M2994" s="242"/>
      <c r="N2994" s="243"/>
      <c r="O2994" s="243"/>
      <c r="P2994" s="243"/>
      <c r="Q2994" s="243"/>
      <c r="R2994" s="243"/>
      <c r="S2994" s="243"/>
      <c r="T2994" s="244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45" t="s">
        <v>186</v>
      </c>
      <c r="AU2994" s="245" t="s">
        <v>78</v>
      </c>
      <c r="AV2994" s="14" t="s">
        <v>78</v>
      </c>
      <c r="AW2994" s="14" t="s">
        <v>188</v>
      </c>
      <c r="AX2994" s="14" t="s">
        <v>68</v>
      </c>
      <c r="AY2994" s="245" t="s">
        <v>175</v>
      </c>
    </row>
    <row r="2995" s="14" customFormat="1">
      <c r="A2995" s="14"/>
      <c r="B2995" s="235"/>
      <c r="C2995" s="236"/>
      <c r="D2995" s="226" t="s">
        <v>186</v>
      </c>
      <c r="E2995" s="237" t="s">
        <v>19</v>
      </c>
      <c r="F2995" s="238" t="s">
        <v>2847</v>
      </c>
      <c r="G2995" s="236"/>
      <c r="H2995" s="239">
        <v>7.9999999999999982</v>
      </c>
      <c r="I2995" s="240"/>
      <c r="J2995" s="236"/>
      <c r="K2995" s="236"/>
      <c r="L2995" s="241"/>
      <c r="M2995" s="242"/>
      <c r="N2995" s="243"/>
      <c r="O2995" s="243"/>
      <c r="P2995" s="243"/>
      <c r="Q2995" s="243"/>
      <c r="R2995" s="243"/>
      <c r="S2995" s="243"/>
      <c r="T2995" s="244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T2995" s="245" t="s">
        <v>186</v>
      </c>
      <c r="AU2995" s="245" t="s">
        <v>78</v>
      </c>
      <c r="AV2995" s="14" t="s">
        <v>78</v>
      </c>
      <c r="AW2995" s="14" t="s">
        <v>188</v>
      </c>
      <c r="AX2995" s="14" t="s">
        <v>68</v>
      </c>
      <c r="AY2995" s="245" t="s">
        <v>175</v>
      </c>
    </row>
    <row r="2996" s="14" customFormat="1">
      <c r="A2996" s="14"/>
      <c r="B2996" s="235"/>
      <c r="C2996" s="236"/>
      <c r="D2996" s="226" t="s">
        <v>186</v>
      </c>
      <c r="E2996" s="237" t="s">
        <v>19</v>
      </c>
      <c r="F2996" s="238" t="s">
        <v>2848</v>
      </c>
      <c r="G2996" s="236"/>
      <c r="H2996" s="239">
        <v>15.18</v>
      </c>
      <c r="I2996" s="240"/>
      <c r="J2996" s="236"/>
      <c r="K2996" s="236"/>
      <c r="L2996" s="241"/>
      <c r="M2996" s="242"/>
      <c r="N2996" s="243"/>
      <c r="O2996" s="243"/>
      <c r="P2996" s="243"/>
      <c r="Q2996" s="243"/>
      <c r="R2996" s="243"/>
      <c r="S2996" s="243"/>
      <c r="T2996" s="244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45" t="s">
        <v>186</v>
      </c>
      <c r="AU2996" s="245" t="s">
        <v>78</v>
      </c>
      <c r="AV2996" s="14" t="s">
        <v>78</v>
      </c>
      <c r="AW2996" s="14" t="s">
        <v>188</v>
      </c>
      <c r="AX2996" s="14" t="s">
        <v>68</v>
      </c>
      <c r="AY2996" s="245" t="s">
        <v>175</v>
      </c>
    </row>
    <row r="2997" s="14" customFormat="1">
      <c r="A2997" s="14"/>
      <c r="B2997" s="235"/>
      <c r="C2997" s="236"/>
      <c r="D2997" s="226" t="s">
        <v>186</v>
      </c>
      <c r="E2997" s="237" t="s">
        <v>19</v>
      </c>
      <c r="F2997" s="238" t="s">
        <v>2849</v>
      </c>
      <c r="G2997" s="236"/>
      <c r="H2997" s="239">
        <v>12.829999999999998</v>
      </c>
      <c r="I2997" s="240"/>
      <c r="J2997" s="236"/>
      <c r="K2997" s="236"/>
      <c r="L2997" s="241"/>
      <c r="M2997" s="242"/>
      <c r="N2997" s="243"/>
      <c r="O2997" s="243"/>
      <c r="P2997" s="243"/>
      <c r="Q2997" s="243"/>
      <c r="R2997" s="243"/>
      <c r="S2997" s="243"/>
      <c r="T2997" s="24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45" t="s">
        <v>186</v>
      </c>
      <c r="AU2997" s="245" t="s">
        <v>78</v>
      </c>
      <c r="AV2997" s="14" t="s">
        <v>78</v>
      </c>
      <c r="AW2997" s="14" t="s">
        <v>188</v>
      </c>
      <c r="AX2997" s="14" t="s">
        <v>68</v>
      </c>
      <c r="AY2997" s="245" t="s">
        <v>175</v>
      </c>
    </row>
    <row r="2998" s="14" customFormat="1">
      <c r="A2998" s="14"/>
      <c r="B2998" s="235"/>
      <c r="C2998" s="236"/>
      <c r="D2998" s="226" t="s">
        <v>186</v>
      </c>
      <c r="E2998" s="237" t="s">
        <v>19</v>
      </c>
      <c r="F2998" s="238" t="s">
        <v>2850</v>
      </c>
      <c r="G2998" s="236"/>
      <c r="H2998" s="239">
        <v>14.699999999999999</v>
      </c>
      <c r="I2998" s="240"/>
      <c r="J2998" s="236"/>
      <c r="K2998" s="236"/>
      <c r="L2998" s="241"/>
      <c r="M2998" s="242"/>
      <c r="N2998" s="243"/>
      <c r="O2998" s="243"/>
      <c r="P2998" s="243"/>
      <c r="Q2998" s="243"/>
      <c r="R2998" s="243"/>
      <c r="S2998" s="243"/>
      <c r="T2998" s="244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45" t="s">
        <v>186</v>
      </c>
      <c r="AU2998" s="245" t="s">
        <v>78</v>
      </c>
      <c r="AV2998" s="14" t="s">
        <v>78</v>
      </c>
      <c r="AW2998" s="14" t="s">
        <v>188</v>
      </c>
      <c r="AX2998" s="14" t="s">
        <v>68</v>
      </c>
      <c r="AY2998" s="245" t="s">
        <v>175</v>
      </c>
    </row>
    <row r="2999" s="14" customFormat="1">
      <c r="A2999" s="14"/>
      <c r="B2999" s="235"/>
      <c r="C2999" s="236"/>
      <c r="D2999" s="226" t="s">
        <v>186</v>
      </c>
      <c r="E2999" s="237" t="s">
        <v>19</v>
      </c>
      <c r="F2999" s="238" t="s">
        <v>2851</v>
      </c>
      <c r="G2999" s="236"/>
      <c r="H2999" s="239">
        <v>4.2399999999999993</v>
      </c>
      <c r="I2999" s="240"/>
      <c r="J2999" s="236"/>
      <c r="K2999" s="236"/>
      <c r="L2999" s="241"/>
      <c r="M2999" s="242"/>
      <c r="N2999" s="243"/>
      <c r="O2999" s="243"/>
      <c r="P2999" s="243"/>
      <c r="Q2999" s="243"/>
      <c r="R2999" s="243"/>
      <c r="S2999" s="243"/>
      <c r="T2999" s="24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45" t="s">
        <v>186</v>
      </c>
      <c r="AU2999" s="245" t="s">
        <v>78</v>
      </c>
      <c r="AV2999" s="14" t="s">
        <v>78</v>
      </c>
      <c r="AW2999" s="14" t="s">
        <v>188</v>
      </c>
      <c r="AX2999" s="14" t="s">
        <v>68</v>
      </c>
      <c r="AY2999" s="245" t="s">
        <v>175</v>
      </c>
    </row>
    <row r="3000" s="14" customFormat="1">
      <c r="A3000" s="14"/>
      <c r="B3000" s="235"/>
      <c r="C3000" s="236"/>
      <c r="D3000" s="226" t="s">
        <v>186</v>
      </c>
      <c r="E3000" s="237" t="s">
        <v>19</v>
      </c>
      <c r="F3000" s="238" t="s">
        <v>2852</v>
      </c>
      <c r="G3000" s="236"/>
      <c r="H3000" s="239">
        <v>13.079999999999998</v>
      </c>
      <c r="I3000" s="240"/>
      <c r="J3000" s="236"/>
      <c r="K3000" s="236"/>
      <c r="L3000" s="241"/>
      <c r="M3000" s="242"/>
      <c r="N3000" s="243"/>
      <c r="O3000" s="243"/>
      <c r="P3000" s="243"/>
      <c r="Q3000" s="243"/>
      <c r="R3000" s="243"/>
      <c r="S3000" s="243"/>
      <c r="T3000" s="244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45" t="s">
        <v>186</v>
      </c>
      <c r="AU3000" s="245" t="s">
        <v>78</v>
      </c>
      <c r="AV3000" s="14" t="s">
        <v>78</v>
      </c>
      <c r="AW3000" s="14" t="s">
        <v>188</v>
      </c>
      <c r="AX3000" s="14" t="s">
        <v>68</v>
      </c>
      <c r="AY3000" s="245" t="s">
        <v>175</v>
      </c>
    </row>
    <row r="3001" s="13" customFormat="1">
      <c r="A3001" s="13"/>
      <c r="B3001" s="224"/>
      <c r="C3001" s="225"/>
      <c r="D3001" s="226" t="s">
        <v>186</v>
      </c>
      <c r="E3001" s="227" t="s">
        <v>19</v>
      </c>
      <c r="F3001" s="228" t="s">
        <v>189</v>
      </c>
      <c r="G3001" s="225"/>
      <c r="H3001" s="227" t="s">
        <v>19</v>
      </c>
      <c r="I3001" s="229"/>
      <c r="J3001" s="225"/>
      <c r="K3001" s="225"/>
      <c r="L3001" s="230"/>
      <c r="M3001" s="231"/>
      <c r="N3001" s="232"/>
      <c r="O3001" s="232"/>
      <c r="P3001" s="232"/>
      <c r="Q3001" s="232"/>
      <c r="R3001" s="232"/>
      <c r="S3001" s="232"/>
      <c r="T3001" s="233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34" t="s">
        <v>186</v>
      </c>
      <c r="AU3001" s="234" t="s">
        <v>78</v>
      </c>
      <c r="AV3001" s="13" t="s">
        <v>76</v>
      </c>
      <c r="AW3001" s="13" t="s">
        <v>188</v>
      </c>
      <c r="AX3001" s="13" t="s">
        <v>68</v>
      </c>
      <c r="AY3001" s="234" t="s">
        <v>175</v>
      </c>
    </row>
    <row r="3002" s="13" customFormat="1">
      <c r="A3002" s="13"/>
      <c r="B3002" s="224"/>
      <c r="C3002" s="225"/>
      <c r="D3002" s="226" t="s">
        <v>186</v>
      </c>
      <c r="E3002" s="227" t="s">
        <v>19</v>
      </c>
      <c r="F3002" s="228" t="s">
        <v>428</v>
      </c>
      <c r="G3002" s="225"/>
      <c r="H3002" s="227" t="s">
        <v>19</v>
      </c>
      <c r="I3002" s="229"/>
      <c r="J3002" s="225"/>
      <c r="K3002" s="225"/>
      <c r="L3002" s="230"/>
      <c r="M3002" s="231"/>
      <c r="N3002" s="232"/>
      <c r="O3002" s="232"/>
      <c r="P3002" s="232"/>
      <c r="Q3002" s="232"/>
      <c r="R3002" s="232"/>
      <c r="S3002" s="232"/>
      <c r="T3002" s="233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34" t="s">
        <v>186</v>
      </c>
      <c r="AU3002" s="234" t="s">
        <v>78</v>
      </c>
      <c r="AV3002" s="13" t="s">
        <v>76</v>
      </c>
      <c r="AW3002" s="13" t="s">
        <v>188</v>
      </c>
      <c r="AX3002" s="13" t="s">
        <v>68</v>
      </c>
      <c r="AY3002" s="234" t="s">
        <v>175</v>
      </c>
    </row>
    <row r="3003" s="14" customFormat="1">
      <c r="A3003" s="14"/>
      <c r="B3003" s="235"/>
      <c r="C3003" s="236"/>
      <c r="D3003" s="226" t="s">
        <v>186</v>
      </c>
      <c r="E3003" s="237" t="s">
        <v>19</v>
      </c>
      <c r="F3003" s="238" t="s">
        <v>2853</v>
      </c>
      <c r="G3003" s="236"/>
      <c r="H3003" s="239">
        <v>36.639999999999993</v>
      </c>
      <c r="I3003" s="240"/>
      <c r="J3003" s="236"/>
      <c r="K3003" s="236"/>
      <c r="L3003" s="241"/>
      <c r="M3003" s="242"/>
      <c r="N3003" s="243"/>
      <c r="O3003" s="243"/>
      <c r="P3003" s="243"/>
      <c r="Q3003" s="243"/>
      <c r="R3003" s="243"/>
      <c r="S3003" s="243"/>
      <c r="T3003" s="24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45" t="s">
        <v>186</v>
      </c>
      <c r="AU3003" s="245" t="s">
        <v>78</v>
      </c>
      <c r="AV3003" s="14" t="s">
        <v>78</v>
      </c>
      <c r="AW3003" s="14" t="s">
        <v>188</v>
      </c>
      <c r="AX3003" s="14" t="s">
        <v>68</v>
      </c>
      <c r="AY3003" s="245" t="s">
        <v>175</v>
      </c>
    </row>
    <row r="3004" s="14" customFormat="1">
      <c r="A3004" s="14"/>
      <c r="B3004" s="235"/>
      <c r="C3004" s="236"/>
      <c r="D3004" s="226" t="s">
        <v>186</v>
      </c>
      <c r="E3004" s="237" t="s">
        <v>19</v>
      </c>
      <c r="F3004" s="238" t="s">
        <v>2854</v>
      </c>
      <c r="G3004" s="236"/>
      <c r="H3004" s="239">
        <v>14.4</v>
      </c>
      <c r="I3004" s="240"/>
      <c r="J3004" s="236"/>
      <c r="K3004" s="236"/>
      <c r="L3004" s="241"/>
      <c r="M3004" s="242"/>
      <c r="N3004" s="243"/>
      <c r="O3004" s="243"/>
      <c r="P3004" s="243"/>
      <c r="Q3004" s="243"/>
      <c r="R3004" s="243"/>
      <c r="S3004" s="243"/>
      <c r="T3004" s="244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45" t="s">
        <v>186</v>
      </c>
      <c r="AU3004" s="245" t="s">
        <v>78</v>
      </c>
      <c r="AV3004" s="14" t="s">
        <v>78</v>
      </c>
      <c r="AW3004" s="14" t="s">
        <v>188</v>
      </c>
      <c r="AX3004" s="14" t="s">
        <v>68</v>
      </c>
      <c r="AY3004" s="245" t="s">
        <v>175</v>
      </c>
    </row>
    <row r="3005" s="14" customFormat="1">
      <c r="A3005" s="14"/>
      <c r="B3005" s="235"/>
      <c r="C3005" s="236"/>
      <c r="D3005" s="226" t="s">
        <v>186</v>
      </c>
      <c r="E3005" s="237" t="s">
        <v>19</v>
      </c>
      <c r="F3005" s="238" t="s">
        <v>2855</v>
      </c>
      <c r="G3005" s="236"/>
      <c r="H3005" s="239">
        <v>13.059999999999999</v>
      </c>
      <c r="I3005" s="240"/>
      <c r="J3005" s="236"/>
      <c r="K3005" s="236"/>
      <c r="L3005" s="241"/>
      <c r="M3005" s="242"/>
      <c r="N3005" s="243"/>
      <c r="O3005" s="243"/>
      <c r="P3005" s="243"/>
      <c r="Q3005" s="243"/>
      <c r="R3005" s="243"/>
      <c r="S3005" s="243"/>
      <c r="T3005" s="24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45" t="s">
        <v>186</v>
      </c>
      <c r="AU3005" s="245" t="s">
        <v>78</v>
      </c>
      <c r="AV3005" s="14" t="s">
        <v>78</v>
      </c>
      <c r="AW3005" s="14" t="s">
        <v>188</v>
      </c>
      <c r="AX3005" s="14" t="s">
        <v>68</v>
      </c>
      <c r="AY3005" s="245" t="s">
        <v>175</v>
      </c>
    </row>
    <row r="3006" s="14" customFormat="1">
      <c r="A3006" s="14"/>
      <c r="B3006" s="235"/>
      <c r="C3006" s="236"/>
      <c r="D3006" s="226" t="s">
        <v>186</v>
      </c>
      <c r="E3006" s="237" t="s">
        <v>19</v>
      </c>
      <c r="F3006" s="238" t="s">
        <v>2856</v>
      </c>
      <c r="G3006" s="236"/>
      <c r="H3006" s="239">
        <v>28.349999999999998</v>
      </c>
      <c r="I3006" s="240"/>
      <c r="J3006" s="236"/>
      <c r="K3006" s="236"/>
      <c r="L3006" s="241"/>
      <c r="M3006" s="242"/>
      <c r="N3006" s="243"/>
      <c r="O3006" s="243"/>
      <c r="P3006" s="243"/>
      <c r="Q3006" s="243"/>
      <c r="R3006" s="243"/>
      <c r="S3006" s="243"/>
      <c r="T3006" s="244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45" t="s">
        <v>186</v>
      </c>
      <c r="AU3006" s="245" t="s">
        <v>78</v>
      </c>
      <c r="AV3006" s="14" t="s">
        <v>78</v>
      </c>
      <c r="AW3006" s="14" t="s">
        <v>188</v>
      </c>
      <c r="AX3006" s="14" t="s">
        <v>68</v>
      </c>
      <c r="AY3006" s="245" t="s">
        <v>175</v>
      </c>
    </row>
    <row r="3007" s="15" customFormat="1">
      <c r="A3007" s="15"/>
      <c r="B3007" s="246"/>
      <c r="C3007" s="247"/>
      <c r="D3007" s="226" t="s">
        <v>186</v>
      </c>
      <c r="E3007" s="248" t="s">
        <v>19</v>
      </c>
      <c r="F3007" s="249" t="s">
        <v>191</v>
      </c>
      <c r="G3007" s="247"/>
      <c r="H3007" s="250">
        <v>194.41999999999999</v>
      </c>
      <c r="I3007" s="251"/>
      <c r="J3007" s="247"/>
      <c r="K3007" s="247"/>
      <c r="L3007" s="252"/>
      <c r="M3007" s="253"/>
      <c r="N3007" s="254"/>
      <c r="O3007" s="254"/>
      <c r="P3007" s="254"/>
      <c r="Q3007" s="254"/>
      <c r="R3007" s="254"/>
      <c r="S3007" s="254"/>
      <c r="T3007" s="255"/>
      <c r="U3007" s="15"/>
      <c r="V3007" s="15"/>
      <c r="W3007" s="15"/>
      <c r="X3007" s="15"/>
      <c r="Y3007" s="15"/>
      <c r="Z3007" s="15"/>
      <c r="AA3007" s="15"/>
      <c r="AB3007" s="15"/>
      <c r="AC3007" s="15"/>
      <c r="AD3007" s="15"/>
      <c r="AE3007" s="15"/>
      <c r="AT3007" s="256" t="s">
        <v>186</v>
      </c>
      <c r="AU3007" s="256" t="s">
        <v>78</v>
      </c>
      <c r="AV3007" s="15" t="s">
        <v>182</v>
      </c>
      <c r="AW3007" s="15" t="s">
        <v>188</v>
      </c>
      <c r="AX3007" s="15" t="s">
        <v>76</v>
      </c>
      <c r="AY3007" s="256" t="s">
        <v>175</v>
      </c>
    </row>
    <row r="3008" s="2" customFormat="1" ht="33" customHeight="1">
      <c r="A3008" s="40"/>
      <c r="B3008" s="41"/>
      <c r="C3008" s="206" t="s">
        <v>2857</v>
      </c>
      <c r="D3008" s="206" t="s">
        <v>177</v>
      </c>
      <c r="E3008" s="207" t="s">
        <v>2858</v>
      </c>
      <c r="F3008" s="208" t="s">
        <v>2859</v>
      </c>
      <c r="G3008" s="209" t="s">
        <v>180</v>
      </c>
      <c r="H3008" s="210">
        <v>387.61500000000001</v>
      </c>
      <c r="I3008" s="211"/>
      <c r="J3008" s="212">
        <f>ROUND(I3008*H3008,2)</f>
        <v>0</v>
      </c>
      <c r="K3008" s="208" t="s">
        <v>181</v>
      </c>
      <c r="L3008" s="46"/>
      <c r="M3008" s="213" t="s">
        <v>19</v>
      </c>
      <c r="N3008" s="214" t="s">
        <v>39</v>
      </c>
      <c r="O3008" s="86"/>
      <c r="P3008" s="215">
        <f>O3008*H3008</f>
        <v>0</v>
      </c>
      <c r="Q3008" s="215">
        <v>0</v>
      </c>
      <c r="R3008" s="215">
        <f>Q3008*H3008</f>
        <v>0</v>
      </c>
      <c r="S3008" s="215">
        <v>0</v>
      </c>
      <c r="T3008" s="216">
        <f>S3008*H3008</f>
        <v>0</v>
      </c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R3008" s="217" t="s">
        <v>297</v>
      </c>
      <c r="AT3008" s="217" t="s">
        <v>177</v>
      </c>
      <c r="AU3008" s="217" t="s">
        <v>78</v>
      </c>
      <c r="AY3008" s="19" t="s">
        <v>175</v>
      </c>
      <c r="BE3008" s="218">
        <f>IF(N3008="základní",J3008,0)</f>
        <v>0</v>
      </c>
      <c r="BF3008" s="218">
        <f>IF(N3008="snížená",J3008,0)</f>
        <v>0</v>
      </c>
      <c r="BG3008" s="218">
        <f>IF(N3008="zákl. přenesená",J3008,0)</f>
        <v>0</v>
      </c>
      <c r="BH3008" s="218">
        <f>IF(N3008="sníž. přenesená",J3008,0)</f>
        <v>0</v>
      </c>
      <c r="BI3008" s="218">
        <f>IF(N3008="nulová",J3008,0)</f>
        <v>0</v>
      </c>
      <c r="BJ3008" s="19" t="s">
        <v>76</v>
      </c>
      <c r="BK3008" s="218">
        <f>ROUND(I3008*H3008,2)</f>
        <v>0</v>
      </c>
      <c r="BL3008" s="19" t="s">
        <v>297</v>
      </c>
      <c r="BM3008" s="217" t="s">
        <v>2860</v>
      </c>
    </row>
    <row r="3009" s="2" customFormat="1">
      <c r="A3009" s="40"/>
      <c r="B3009" s="41"/>
      <c r="C3009" s="42"/>
      <c r="D3009" s="219" t="s">
        <v>184</v>
      </c>
      <c r="E3009" s="42"/>
      <c r="F3009" s="220" t="s">
        <v>2861</v>
      </c>
      <c r="G3009" s="42"/>
      <c r="H3009" s="42"/>
      <c r="I3009" s="221"/>
      <c r="J3009" s="42"/>
      <c r="K3009" s="42"/>
      <c r="L3009" s="46"/>
      <c r="M3009" s="222"/>
      <c r="N3009" s="223"/>
      <c r="O3009" s="86"/>
      <c r="P3009" s="86"/>
      <c r="Q3009" s="86"/>
      <c r="R3009" s="86"/>
      <c r="S3009" s="86"/>
      <c r="T3009" s="87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T3009" s="19" t="s">
        <v>184</v>
      </c>
      <c r="AU3009" s="19" t="s">
        <v>78</v>
      </c>
    </row>
    <row r="3010" s="13" customFormat="1">
      <c r="A3010" s="13"/>
      <c r="B3010" s="224"/>
      <c r="C3010" s="225"/>
      <c r="D3010" s="226" t="s">
        <v>186</v>
      </c>
      <c r="E3010" s="227" t="s">
        <v>19</v>
      </c>
      <c r="F3010" s="228" t="s">
        <v>187</v>
      </c>
      <c r="G3010" s="225"/>
      <c r="H3010" s="227" t="s">
        <v>19</v>
      </c>
      <c r="I3010" s="229"/>
      <c r="J3010" s="225"/>
      <c r="K3010" s="225"/>
      <c r="L3010" s="230"/>
      <c r="M3010" s="231"/>
      <c r="N3010" s="232"/>
      <c r="O3010" s="232"/>
      <c r="P3010" s="232"/>
      <c r="Q3010" s="232"/>
      <c r="R3010" s="232"/>
      <c r="S3010" s="232"/>
      <c r="T3010" s="233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34" t="s">
        <v>186</v>
      </c>
      <c r="AU3010" s="234" t="s">
        <v>78</v>
      </c>
      <c r="AV3010" s="13" t="s">
        <v>76</v>
      </c>
      <c r="AW3010" s="13" t="s">
        <v>188</v>
      </c>
      <c r="AX3010" s="13" t="s">
        <v>68</v>
      </c>
      <c r="AY3010" s="234" t="s">
        <v>175</v>
      </c>
    </row>
    <row r="3011" s="13" customFormat="1">
      <c r="A3011" s="13"/>
      <c r="B3011" s="224"/>
      <c r="C3011" s="225"/>
      <c r="D3011" s="226" t="s">
        <v>186</v>
      </c>
      <c r="E3011" s="227" t="s">
        <v>19</v>
      </c>
      <c r="F3011" s="228" t="s">
        <v>189</v>
      </c>
      <c r="G3011" s="225"/>
      <c r="H3011" s="227" t="s">
        <v>19</v>
      </c>
      <c r="I3011" s="229"/>
      <c r="J3011" s="225"/>
      <c r="K3011" s="225"/>
      <c r="L3011" s="230"/>
      <c r="M3011" s="231"/>
      <c r="N3011" s="232"/>
      <c r="O3011" s="232"/>
      <c r="P3011" s="232"/>
      <c r="Q3011" s="232"/>
      <c r="R3011" s="232"/>
      <c r="S3011" s="232"/>
      <c r="T3011" s="233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34" t="s">
        <v>186</v>
      </c>
      <c r="AU3011" s="234" t="s">
        <v>78</v>
      </c>
      <c r="AV3011" s="13" t="s">
        <v>76</v>
      </c>
      <c r="AW3011" s="13" t="s">
        <v>188</v>
      </c>
      <c r="AX3011" s="13" t="s">
        <v>68</v>
      </c>
      <c r="AY3011" s="234" t="s">
        <v>175</v>
      </c>
    </row>
    <row r="3012" s="13" customFormat="1">
      <c r="A3012" s="13"/>
      <c r="B3012" s="224"/>
      <c r="C3012" s="225"/>
      <c r="D3012" s="226" t="s">
        <v>186</v>
      </c>
      <c r="E3012" s="227" t="s">
        <v>19</v>
      </c>
      <c r="F3012" s="228" t="s">
        <v>425</v>
      </c>
      <c r="G3012" s="225"/>
      <c r="H3012" s="227" t="s">
        <v>19</v>
      </c>
      <c r="I3012" s="229"/>
      <c r="J3012" s="225"/>
      <c r="K3012" s="225"/>
      <c r="L3012" s="230"/>
      <c r="M3012" s="231"/>
      <c r="N3012" s="232"/>
      <c r="O3012" s="232"/>
      <c r="P3012" s="232"/>
      <c r="Q3012" s="232"/>
      <c r="R3012" s="232"/>
      <c r="S3012" s="232"/>
      <c r="T3012" s="233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34" t="s">
        <v>186</v>
      </c>
      <c r="AU3012" s="234" t="s">
        <v>78</v>
      </c>
      <c r="AV3012" s="13" t="s">
        <v>76</v>
      </c>
      <c r="AW3012" s="13" t="s">
        <v>188</v>
      </c>
      <c r="AX3012" s="13" t="s">
        <v>68</v>
      </c>
      <c r="AY3012" s="234" t="s">
        <v>175</v>
      </c>
    </row>
    <row r="3013" s="14" customFormat="1">
      <c r="A3013" s="14"/>
      <c r="B3013" s="235"/>
      <c r="C3013" s="236"/>
      <c r="D3013" s="226" t="s">
        <v>186</v>
      </c>
      <c r="E3013" s="237" t="s">
        <v>19</v>
      </c>
      <c r="F3013" s="238" t="s">
        <v>910</v>
      </c>
      <c r="G3013" s="236"/>
      <c r="H3013" s="239">
        <v>43.479999999999997</v>
      </c>
      <c r="I3013" s="240"/>
      <c r="J3013" s="236"/>
      <c r="K3013" s="236"/>
      <c r="L3013" s="241"/>
      <c r="M3013" s="242"/>
      <c r="N3013" s="243"/>
      <c r="O3013" s="243"/>
      <c r="P3013" s="243"/>
      <c r="Q3013" s="243"/>
      <c r="R3013" s="243"/>
      <c r="S3013" s="243"/>
      <c r="T3013" s="24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45" t="s">
        <v>186</v>
      </c>
      <c r="AU3013" s="245" t="s">
        <v>78</v>
      </c>
      <c r="AV3013" s="14" t="s">
        <v>78</v>
      </c>
      <c r="AW3013" s="14" t="s">
        <v>188</v>
      </c>
      <c r="AX3013" s="14" t="s">
        <v>68</v>
      </c>
      <c r="AY3013" s="245" t="s">
        <v>175</v>
      </c>
    </row>
    <row r="3014" s="14" customFormat="1">
      <c r="A3014" s="14"/>
      <c r="B3014" s="235"/>
      <c r="C3014" s="236"/>
      <c r="D3014" s="226" t="s">
        <v>186</v>
      </c>
      <c r="E3014" s="237" t="s">
        <v>19</v>
      </c>
      <c r="F3014" s="238" t="s">
        <v>911</v>
      </c>
      <c r="G3014" s="236"/>
      <c r="H3014" s="239">
        <v>24.400000000000002</v>
      </c>
      <c r="I3014" s="240"/>
      <c r="J3014" s="236"/>
      <c r="K3014" s="236"/>
      <c r="L3014" s="241"/>
      <c r="M3014" s="242"/>
      <c r="N3014" s="243"/>
      <c r="O3014" s="243"/>
      <c r="P3014" s="243"/>
      <c r="Q3014" s="243"/>
      <c r="R3014" s="243"/>
      <c r="S3014" s="243"/>
      <c r="T3014" s="24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45" t="s">
        <v>186</v>
      </c>
      <c r="AU3014" s="245" t="s">
        <v>78</v>
      </c>
      <c r="AV3014" s="14" t="s">
        <v>78</v>
      </c>
      <c r="AW3014" s="14" t="s">
        <v>188</v>
      </c>
      <c r="AX3014" s="14" t="s">
        <v>68</v>
      </c>
      <c r="AY3014" s="245" t="s">
        <v>175</v>
      </c>
    </row>
    <row r="3015" s="14" customFormat="1">
      <c r="A3015" s="14"/>
      <c r="B3015" s="235"/>
      <c r="C3015" s="236"/>
      <c r="D3015" s="226" t="s">
        <v>186</v>
      </c>
      <c r="E3015" s="237" t="s">
        <v>19</v>
      </c>
      <c r="F3015" s="238" t="s">
        <v>913</v>
      </c>
      <c r="G3015" s="236"/>
      <c r="H3015" s="239">
        <v>15.999999999999996</v>
      </c>
      <c r="I3015" s="240"/>
      <c r="J3015" s="236"/>
      <c r="K3015" s="236"/>
      <c r="L3015" s="241"/>
      <c r="M3015" s="242"/>
      <c r="N3015" s="243"/>
      <c r="O3015" s="243"/>
      <c r="P3015" s="243"/>
      <c r="Q3015" s="243"/>
      <c r="R3015" s="243"/>
      <c r="S3015" s="243"/>
      <c r="T3015" s="24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45" t="s">
        <v>186</v>
      </c>
      <c r="AU3015" s="245" t="s">
        <v>78</v>
      </c>
      <c r="AV3015" s="14" t="s">
        <v>78</v>
      </c>
      <c r="AW3015" s="14" t="s">
        <v>188</v>
      </c>
      <c r="AX3015" s="14" t="s">
        <v>68</v>
      </c>
      <c r="AY3015" s="245" t="s">
        <v>175</v>
      </c>
    </row>
    <row r="3016" s="14" customFormat="1">
      <c r="A3016" s="14"/>
      <c r="B3016" s="235"/>
      <c r="C3016" s="236"/>
      <c r="D3016" s="226" t="s">
        <v>186</v>
      </c>
      <c r="E3016" s="237" t="s">
        <v>19</v>
      </c>
      <c r="F3016" s="238" t="s">
        <v>914</v>
      </c>
      <c r="G3016" s="236"/>
      <c r="H3016" s="239">
        <v>30.359999999999999</v>
      </c>
      <c r="I3016" s="240"/>
      <c r="J3016" s="236"/>
      <c r="K3016" s="236"/>
      <c r="L3016" s="241"/>
      <c r="M3016" s="242"/>
      <c r="N3016" s="243"/>
      <c r="O3016" s="243"/>
      <c r="P3016" s="243"/>
      <c r="Q3016" s="243"/>
      <c r="R3016" s="243"/>
      <c r="S3016" s="243"/>
      <c r="T3016" s="244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45" t="s">
        <v>186</v>
      </c>
      <c r="AU3016" s="245" t="s">
        <v>78</v>
      </c>
      <c r="AV3016" s="14" t="s">
        <v>78</v>
      </c>
      <c r="AW3016" s="14" t="s">
        <v>188</v>
      </c>
      <c r="AX3016" s="14" t="s">
        <v>68</v>
      </c>
      <c r="AY3016" s="245" t="s">
        <v>175</v>
      </c>
    </row>
    <row r="3017" s="14" customFormat="1">
      <c r="A3017" s="14"/>
      <c r="B3017" s="235"/>
      <c r="C3017" s="236"/>
      <c r="D3017" s="226" t="s">
        <v>186</v>
      </c>
      <c r="E3017" s="237" t="s">
        <v>19</v>
      </c>
      <c r="F3017" s="238" t="s">
        <v>915</v>
      </c>
      <c r="G3017" s="236"/>
      <c r="H3017" s="239">
        <v>25.659999999999997</v>
      </c>
      <c r="I3017" s="240"/>
      <c r="J3017" s="236"/>
      <c r="K3017" s="236"/>
      <c r="L3017" s="241"/>
      <c r="M3017" s="242"/>
      <c r="N3017" s="243"/>
      <c r="O3017" s="243"/>
      <c r="P3017" s="243"/>
      <c r="Q3017" s="243"/>
      <c r="R3017" s="243"/>
      <c r="S3017" s="243"/>
      <c r="T3017" s="24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45" t="s">
        <v>186</v>
      </c>
      <c r="AU3017" s="245" t="s">
        <v>78</v>
      </c>
      <c r="AV3017" s="14" t="s">
        <v>78</v>
      </c>
      <c r="AW3017" s="14" t="s">
        <v>188</v>
      </c>
      <c r="AX3017" s="14" t="s">
        <v>68</v>
      </c>
      <c r="AY3017" s="245" t="s">
        <v>175</v>
      </c>
    </row>
    <row r="3018" s="14" customFormat="1">
      <c r="A3018" s="14"/>
      <c r="B3018" s="235"/>
      <c r="C3018" s="236"/>
      <c r="D3018" s="226" t="s">
        <v>186</v>
      </c>
      <c r="E3018" s="237" t="s">
        <v>19</v>
      </c>
      <c r="F3018" s="238" t="s">
        <v>916</v>
      </c>
      <c r="G3018" s="236"/>
      <c r="H3018" s="239">
        <v>29.399999999999999</v>
      </c>
      <c r="I3018" s="240"/>
      <c r="J3018" s="236"/>
      <c r="K3018" s="236"/>
      <c r="L3018" s="241"/>
      <c r="M3018" s="242"/>
      <c r="N3018" s="243"/>
      <c r="O3018" s="243"/>
      <c r="P3018" s="243"/>
      <c r="Q3018" s="243"/>
      <c r="R3018" s="243"/>
      <c r="S3018" s="243"/>
      <c r="T3018" s="244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45" t="s">
        <v>186</v>
      </c>
      <c r="AU3018" s="245" t="s">
        <v>78</v>
      </c>
      <c r="AV3018" s="14" t="s">
        <v>78</v>
      </c>
      <c r="AW3018" s="14" t="s">
        <v>188</v>
      </c>
      <c r="AX3018" s="14" t="s">
        <v>68</v>
      </c>
      <c r="AY3018" s="245" t="s">
        <v>175</v>
      </c>
    </row>
    <row r="3019" s="14" customFormat="1">
      <c r="A3019" s="14"/>
      <c r="B3019" s="235"/>
      <c r="C3019" s="236"/>
      <c r="D3019" s="226" t="s">
        <v>186</v>
      </c>
      <c r="E3019" s="237" t="s">
        <v>19</v>
      </c>
      <c r="F3019" s="238" t="s">
        <v>917</v>
      </c>
      <c r="G3019" s="236"/>
      <c r="H3019" s="239">
        <v>8.4799999999999986</v>
      </c>
      <c r="I3019" s="240"/>
      <c r="J3019" s="236"/>
      <c r="K3019" s="236"/>
      <c r="L3019" s="241"/>
      <c r="M3019" s="242"/>
      <c r="N3019" s="243"/>
      <c r="O3019" s="243"/>
      <c r="P3019" s="243"/>
      <c r="Q3019" s="243"/>
      <c r="R3019" s="243"/>
      <c r="S3019" s="243"/>
      <c r="T3019" s="244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T3019" s="245" t="s">
        <v>186</v>
      </c>
      <c r="AU3019" s="245" t="s">
        <v>78</v>
      </c>
      <c r="AV3019" s="14" t="s">
        <v>78</v>
      </c>
      <c r="AW3019" s="14" t="s">
        <v>188</v>
      </c>
      <c r="AX3019" s="14" t="s">
        <v>68</v>
      </c>
      <c r="AY3019" s="245" t="s">
        <v>175</v>
      </c>
    </row>
    <row r="3020" s="14" customFormat="1">
      <c r="A3020" s="14"/>
      <c r="B3020" s="235"/>
      <c r="C3020" s="236"/>
      <c r="D3020" s="226" t="s">
        <v>186</v>
      </c>
      <c r="E3020" s="237" t="s">
        <v>19</v>
      </c>
      <c r="F3020" s="238" t="s">
        <v>918</v>
      </c>
      <c r="G3020" s="236"/>
      <c r="H3020" s="239">
        <v>26.159999999999997</v>
      </c>
      <c r="I3020" s="240"/>
      <c r="J3020" s="236"/>
      <c r="K3020" s="236"/>
      <c r="L3020" s="241"/>
      <c r="M3020" s="242"/>
      <c r="N3020" s="243"/>
      <c r="O3020" s="243"/>
      <c r="P3020" s="243"/>
      <c r="Q3020" s="243"/>
      <c r="R3020" s="243"/>
      <c r="S3020" s="243"/>
      <c r="T3020" s="244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45" t="s">
        <v>186</v>
      </c>
      <c r="AU3020" s="245" t="s">
        <v>78</v>
      </c>
      <c r="AV3020" s="14" t="s">
        <v>78</v>
      </c>
      <c r="AW3020" s="14" t="s">
        <v>188</v>
      </c>
      <c r="AX3020" s="14" t="s">
        <v>68</v>
      </c>
      <c r="AY3020" s="245" t="s">
        <v>175</v>
      </c>
    </row>
    <row r="3021" s="13" customFormat="1">
      <c r="A3021" s="13"/>
      <c r="B3021" s="224"/>
      <c r="C3021" s="225"/>
      <c r="D3021" s="226" t="s">
        <v>186</v>
      </c>
      <c r="E3021" s="227" t="s">
        <v>19</v>
      </c>
      <c r="F3021" s="228" t="s">
        <v>189</v>
      </c>
      <c r="G3021" s="225"/>
      <c r="H3021" s="227" t="s">
        <v>19</v>
      </c>
      <c r="I3021" s="229"/>
      <c r="J3021" s="225"/>
      <c r="K3021" s="225"/>
      <c r="L3021" s="230"/>
      <c r="M3021" s="231"/>
      <c r="N3021" s="232"/>
      <c r="O3021" s="232"/>
      <c r="P3021" s="232"/>
      <c r="Q3021" s="232"/>
      <c r="R3021" s="232"/>
      <c r="S3021" s="232"/>
      <c r="T3021" s="233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34" t="s">
        <v>186</v>
      </c>
      <c r="AU3021" s="234" t="s">
        <v>78</v>
      </c>
      <c r="AV3021" s="13" t="s">
        <v>76</v>
      </c>
      <c r="AW3021" s="13" t="s">
        <v>188</v>
      </c>
      <c r="AX3021" s="13" t="s">
        <v>68</v>
      </c>
      <c r="AY3021" s="234" t="s">
        <v>175</v>
      </c>
    </row>
    <row r="3022" s="13" customFormat="1">
      <c r="A3022" s="13"/>
      <c r="B3022" s="224"/>
      <c r="C3022" s="225"/>
      <c r="D3022" s="226" t="s">
        <v>186</v>
      </c>
      <c r="E3022" s="227" t="s">
        <v>19</v>
      </c>
      <c r="F3022" s="228" t="s">
        <v>428</v>
      </c>
      <c r="G3022" s="225"/>
      <c r="H3022" s="227" t="s">
        <v>19</v>
      </c>
      <c r="I3022" s="229"/>
      <c r="J3022" s="225"/>
      <c r="K3022" s="225"/>
      <c r="L3022" s="230"/>
      <c r="M3022" s="231"/>
      <c r="N3022" s="232"/>
      <c r="O3022" s="232"/>
      <c r="P3022" s="232"/>
      <c r="Q3022" s="232"/>
      <c r="R3022" s="232"/>
      <c r="S3022" s="232"/>
      <c r="T3022" s="233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34" t="s">
        <v>186</v>
      </c>
      <c r="AU3022" s="234" t="s">
        <v>78</v>
      </c>
      <c r="AV3022" s="13" t="s">
        <v>76</v>
      </c>
      <c r="AW3022" s="13" t="s">
        <v>188</v>
      </c>
      <c r="AX3022" s="13" t="s">
        <v>68</v>
      </c>
      <c r="AY3022" s="234" t="s">
        <v>175</v>
      </c>
    </row>
    <row r="3023" s="14" customFormat="1">
      <c r="A3023" s="14"/>
      <c r="B3023" s="235"/>
      <c r="C3023" s="236"/>
      <c r="D3023" s="226" t="s">
        <v>186</v>
      </c>
      <c r="E3023" s="237" t="s">
        <v>19</v>
      </c>
      <c r="F3023" s="238" t="s">
        <v>919</v>
      </c>
      <c r="G3023" s="236"/>
      <c r="H3023" s="239">
        <v>73.279999999999987</v>
      </c>
      <c r="I3023" s="240"/>
      <c r="J3023" s="236"/>
      <c r="K3023" s="236"/>
      <c r="L3023" s="241"/>
      <c r="M3023" s="242"/>
      <c r="N3023" s="243"/>
      <c r="O3023" s="243"/>
      <c r="P3023" s="243"/>
      <c r="Q3023" s="243"/>
      <c r="R3023" s="243"/>
      <c r="S3023" s="243"/>
      <c r="T3023" s="24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45" t="s">
        <v>186</v>
      </c>
      <c r="AU3023" s="245" t="s">
        <v>78</v>
      </c>
      <c r="AV3023" s="14" t="s">
        <v>78</v>
      </c>
      <c r="AW3023" s="14" t="s">
        <v>188</v>
      </c>
      <c r="AX3023" s="14" t="s">
        <v>68</v>
      </c>
      <c r="AY3023" s="245" t="s">
        <v>175</v>
      </c>
    </row>
    <row r="3024" s="14" customFormat="1">
      <c r="A3024" s="14"/>
      <c r="B3024" s="235"/>
      <c r="C3024" s="236"/>
      <c r="D3024" s="226" t="s">
        <v>186</v>
      </c>
      <c r="E3024" s="237" t="s">
        <v>19</v>
      </c>
      <c r="F3024" s="238" t="s">
        <v>920</v>
      </c>
      <c r="G3024" s="236"/>
      <c r="H3024" s="239">
        <v>27.574999999999999</v>
      </c>
      <c r="I3024" s="240"/>
      <c r="J3024" s="236"/>
      <c r="K3024" s="236"/>
      <c r="L3024" s="241"/>
      <c r="M3024" s="242"/>
      <c r="N3024" s="243"/>
      <c r="O3024" s="243"/>
      <c r="P3024" s="243"/>
      <c r="Q3024" s="243"/>
      <c r="R3024" s="243"/>
      <c r="S3024" s="243"/>
      <c r="T3024" s="24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45" t="s">
        <v>186</v>
      </c>
      <c r="AU3024" s="245" t="s">
        <v>78</v>
      </c>
      <c r="AV3024" s="14" t="s">
        <v>78</v>
      </c>
      <c r="AW3024" s="14" t="s">
        <v>188</v>
      </c>
      <c r="AX3024" s="14" t="s">
        <v>68</v>
      </c>
      <c r="AY3024" s="245" t="s">
        <v>175</v>
      </c>
    </row>
    <row r="3025" s="14" customFormat="1">
      <c r="A3025" s="14"/>
      <c r="B3025" s="235"/>
      <c r="C3025" s="236"/>
      <c r="D3025" s="226" t="s">
        <v>186</v>
      </c>
      <c r="E3025" s="237" t="s">
        <v>19</v>
      </c>
      <c r="F3025" s="238" t="s">
        <v>921</v>
      </c>
      <c r="G3025" s="236"/>
      <c r="H3025" s="239">
        <v>26.119999999999997</v>
      </c>
      <c r="I3025" s="240"/>
      <c r="J3025" s="236"/>
      <c r="K3025" s="236"/>
      <c r="L3025" s="241"/>
      <c r="M3025" s="242"/>
      <c r="N3025" s="243"/>
      <c r="O3025" s="243"/>
      <c r="P3025" s="243"/>
      <c r="Q3025" s="243"/>
      <c r="R3025" s="243"/>
      <c r="S3025" s="243"/>
      <c r="T3025" s="24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45" t="s">
        <v>186</v>
      </c>
      <c r="AU3025" s="245" t="s">
        <v>78</v>
      </c>
      <c r="AV3025" s="14" t="s">
        <v>78</v>
      </c>
      <c r="AW3025" s="14" t="s">
        <v>188</v>
      </c>
      <c r="AX3025" s="14" t="s">
        <v>68</v>
      </c>
      <c r="AY3025" s="245" t="s">
        <v>175</v>
      </c>
    </row>
    <row r="3026" s="14" customFormat="1">
      <c r="A3026" s="14"/>
      <c r="B3026" s="235"/>
      <c r="C3026" s="236"/>
      <c r="D3026" s="226" t="s">
        <v>186</v>
      </c>
      <c r="E3026" s="237" t="s">
        <v>19</v>
      </c>
      <c r="F3026" s="238" t="s">
        <v>922</v>
      </c>
      <c r="G3026" s="236"/>
      <c r="H3026" s="239">
        <v>56.699999999999996</v>
      </c>
      <c r="I3026" s="240"/>
      <c r="J3026" s="236"/>
      <c r="K3026" s="236"/>
      <c r="L3026" s="241"/>
      <c r="M3026" s="242"/>
      <c r="N3026" s="243"/>
      <c r="O3026" s="243"/>
      <c r="P3026" s="243"/>
      <c r="Q3026" s="243"/>
      <c r="R3026" s="243"/>
      <c r="S3026" s="243"/>
      <c r="T3026" s="24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45" t="s">
        <v>186</v>
      </c>
      <c r="AU3026" s="245" t="s">
        <v>78</v>
      </c>
      <c r="AV3026" s="14" t="s">
        <v>78</v>
      </c>
      <c r="AW3026" s="14" t="s">
        <v>188</v>
      </c>
      <c r="AX3026" s="14" t="s">
        <v>68</v>
      </c>
      <c r="AY3026" s="245" t="s">
        <v>175</v>
      </c>
    </row>
    <row r="3027" s="15" customFormat="1">
      <c r="A3027" s="15"/>
      <c r="B3027" s="246"/>
      <c r="C3027" s="247"/>
      <c r="D3027" s="226" t="s">
        <v>186</v>
      </c>
      <c r="E3027" s="248" t="s">
        <v>19</v>
      </c>
      <c r="F3027" s="249" t="s">
        <v>191</v>
      </c>
      <c r="G3027" s="247"/>
      <c r="H3027" s="250">
        <v>387.61499999999995</v>
      </c>
      <c r="I3027" s="251"/>
      <c r="J3027" s="247"/>
      <c r="K3027" s="247"/>
      <c r="L3027" s="252"/>
      <c r="M3027" s="253"/>
      <c r="N3027" s="254"/>
      <c r="O3027" s="254"/>
      <c r="P3027" s="254"/>
      <c r="Q3027" s="254"/>
      <c r="R3027" s="254"/>
      <c r="S3027" s="254"/>
      <c r="T3027" s="255"/>
      <c r="U3027" s="15"/>
      <c r="V3027" s="15"/>
      <c r="W3027" s="15"/>
      <c r="X3027" s="15"/>
      <c r="Y3027" s="15"/>
      <c r="Z3027" s="15"/>
      <c r="AA3027" s="15"/>
      <c r="AB3027" s="15"/>
      <c r="AC3027" s="15"/>
      <c r="AD3027" s="15"/>
      <c r="AE3027" s="15"/>
      <c r="AT3027" s="256" t="s">
        <v>186</v>
      </c>
      <c r="AU3027" s="256" t="s">
        <v>78</v>
      </c>
      <c r="AV3027" s="15" t="s">
        <v>182</v>
      </c>
      <c r="AW3027" s="15" t="s">
        <v>188</v>
      </c>
      <c r="AX3027" s="15" t="s">
        <v>76</v>
      </c>
      <c r="AY3027" s="256" t="s">
        <v>175</v>
      </c>
    </row>
    <row r="3028" s="2" customFormat="1" ht="24.15" customHeight="1">
      <c r="A3028" s="40"/>
      <c r="B3028" s="41"/>
      <c r="C3028" s="257" t="s">
        <v>2862</v>
      </c>
      <c r="D3028" s="257" t="s">
        <v>303</v>
      </c>
      <c r="E3028" s="258" t="s">
        <v>2863</v>
      </c>
      <c r="F3028" s="259" t="s">
        <v>2864</v>
      </c>
      <c r="G3028" s="260" t="s">
        <v>180</v>
      </c>
      <c r="H3028" s="261">
        <v>445.757</v>
      </c>
      <c r="I3028" s="262"/>
      <c r="J3028" s="263">
        <f>ROUND(I3028*H3028,2)</f>
        <v>0</v>
      </c>
      <c r="K3028" s="259" t="s">
        <v>181</v>
      </c>
      <c r="L3028" s="264"/>
      <c r="M3028" s="265" t="s">
        <v>19</v>
      </c>
      <c r="N3028" s="266" t="s">
        <v>39</v>
      </c>
      <c r="O3028" s="86"/>
      <c r="P3028" s="215">
        <f>O3028*H3028</f>
        <v>0</v>
      </c>
      <c r="Q3028" s="215">
        <v>0</v>
      </c>
      <c r="R3028" s="215">
        <f>Q3028*H3028</f>
        <v>0</v>
      </c>
      <c r="S3028" s="215">
        <v>0</v>
      </c>
      <c r="T3028" s="216">
        <f>S3028*H3028</f>
        <v>0</v>
      </c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R3028" s="217" t="s">
        <v>399</v>
      </c>
      <c r="AT3028" s="217" t="s">
        <v>303</v>
      </c>
      <c r="AU3028" s="217" t="s">
        <v>78</v>
      </c>
      <c r="AY3028" s="19" t="s">
        <v>175</v>
      </c>
      <c r="BE3028" s="218">
        <f>IF(N3028="základní",J3028,0)</f>
        <v>0</v>
      </c>
      <c r="BF3028" s="218">
        <f>IF(N3028="snížená",J3028,0)</f>
        <v>0</v>
      </c>
      <c r="BG3028" s="218">
        <f>IF(N3028="zákl. přenesená",J3028,0)</f>
        <v>0</v>
      </c>
      <c r="BH3028" s="218">
        <f>IF(N3028="sníž. přenesená",J3028,0)</f>
        <v>0</v>
      </c>
      <c r="BI3028" s="218">
        <f>IF(N3028="nulová",J3028,0)</f>
        <v>0</v>
      </c>
      <c r="BJ3028" s="19" t="s">
        <v>76</v>
      </c>
      <c r="BK3028" s="218">
        <f>ROUND(I3028*H3028,2)</f>
        <v>0</v>
      </c>
      <c r="BL3028" s="19" t="s">
        <v>297</v>
      </c>
      <c r="BM3028" s="217" t="s">
        <v>2865</v>
      </c>
    </row>
    <row r="3029" s="14" customFormat="1">
      <c r="A3029" s="14"/>
      <c r="B3029" s="235"/>
      <c r="C3029" s="236"/>
      <c r="D3029" s="226" t="s">
        <v>186</v>
      </c>
      <c r="E3029" s="237" t="s">
        <v>19</v>
      </c>
      <c r="F3029" s="238" t="s">
        <v>2866</v>
      </c>
      <c r="G3029" s="236"/>
      <c r="H3029" s="239">
        <v>445.75725</v>
      </c>
      <c r="I3029" s="240"/>
      <c r="J3029" s="236"/>
      <c r="K3029" s="236"/>
      <c r="L3029" s="241"/>
      <c r="M3029" s="242"/>
      <c r="N3029" s="243"/>
      <c r="O3029" s="243"/>
      <c r="P3029" s="243"/>
      <c r="Q3029" s="243"/>
      <c r="R3029" s="243"/>
      <c r="S3029" s="243"/>
      <c r="T3029" s="24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45" t="s">
        <v>186</v>
      </c>
      <c r="AU3029" s="245" t="s">
        <v>78</v>
      </c>
      <c r="AV3029" s="14" t="s">
        <v>78</v>
      </c>
      <c r="AW3029" s="14" t="s">
        <v>188</v>
      </c>
      <c r="AX3029" s="14" t="s">
        <v>68</v>
      </c>
      <c r="AY3029" s="245" t="s">
        <v>175</v>
      </c>
    </row>
    <row r="3030" s="15" customFormat="1">
      <c r="A3030" s="15"/>
      <c r="B3030" s="246"/>
      <c r="C3030" s="247"/>
      <c r="D3030" s="226" t="s">
        <v>186</v>
      </c>
      <c r="E3030" s="248" t="s">
        <v>19</v>
      </c>
      <c r="F3030" s="249" t="s">
        <v>191</v>
      </c>
      <c r="G3030" s="247"/>
      <c r="H3030" s="250">
        <v>445.75725</v>
      </c>
      <c r="I3030" s="251"/>
      <c r="J3030" s="247"/>
      <c r="K3030" s="247"/>
      <c r="L3030" s="252"/>
      <c r="M3030" s="253"/>
      <c r="N3030" s="254"/>
      <c r="O3030" s="254"/>
      <c r="P3030" s="254"/>
      <c r="Q3030" s="254"/>
      <c r="R3030" s="254"/>
      <c r="S3030" s="254"/>
      <c r="T3030" s="255"/>
      <c r="U3030" s="15"/>
      <c r="V3030" s="15"/>
      <c r="W3030" s="15"/>
      <c r="X3030" s="15"/>
      <c r="Y3030" s="15"/>
      <c r="Z3030" s="15"/>
      <c r="AA3030" s="15"/>
      <c r="AB3030" s="15"/>
      <c r="AC3030" s="15"/>
      <c r="AD3030" s="15"/>
      <c r="AE3030" s="15"/>
      <c r="AT3030" s="256" t="s">
        <v>186</v>
      </c>
      <c r="AU3030" s="256" t="s">
        <v>78</v>
      </c>
      <c r="AV3030" s="15" t="s">
        <v>182</v>
      </c>
      <c r="AW3030" s="15" t="s">
        <v>188</v>
      </c>
      <c r="AX3030" s="15" t="s">
        <v>76</v>
      </c>
      <c r="AY3030" s="256" t="s">
        <v>175</v>
      </c>
    </row>
    <row r="3031" s="2" customFormat="1" ht="33" customHeight="1">
      <c r="A3031" s="40"/>
      <c r="B3031" s="41"/>
      <c r="C3031" s="206" t="s">
        <v>2867</v>
      </c>
      <c r="D3031" s="206" t="s">
        <v>177</v>
      </c>
      <c r="E3031" s="207" t="s">
        <v>2868</v>
      </c>
      <c r="F3031" s="208" t="s">
        <v>2869</v>
      </c>
      <c r="G3031" s="209" t="s">
        <v>180</v>
      </c>
      <c r="H3031" s="210">
        <v>8.4800000000000004</v>
      </c>
      <c r="I3031" s="211"/>
      <c r="J3031" s="212">
        <f>ROUND(I3031*H3031,2)</f>
        <v>0</v>
      </c>
      <c r="K3031" s="208" t="s">
        <v>181</v>
      </c>
      <c r="L3031" s="46"/>
      <c r="M3031" s="213" t="s">
        <v>19</v>
      </c>
      <c r="N3031" s="214" t="s">
        <v>39</v>
      </c>
      <c r="O3031" s="86"/>
      <c r="P3031" s="215">
        <f>O3031*H3031</f>
        <v>0</v>
      </c>
      <c r="Q3031" s="215">
        <v>0</v>
      </c>
      <c r="R3031" s="215">
        <f>Q3031*H3031</f>
        <v>0</v>
      </c>
      <c r="S3031" s="215">
        <v>0</v>
      </c>
      <c r="T3031" s="216">
        <f>S3031*H3031</f>
        <v>0</v>
      </c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R3031" s="217" t="s">
        <v>297</v>
      </c>
      <c r="AT3031" s="217" t="s">
        <v>177</v>
      </c>
      <c r="AU3031" s="217" t="s">
        <v>78</v>
      </c>
      <c r="AY3031" s="19" t="s">
        <v>175</v>
      </c>
      <c r="BE3031" s="218">
        <f>IF(N3031="základní",J3031,0)</f>
        <v>0</v>
      </c>
      <c r="BF3031" s="218">
        <f>IF(N3031="snížená",J3031,0)</f>
        <v>0</v>
      </c>
      <c r="BG3031" s="218">
        <f>IF(N3031="zákl. přenesená",J3031,0)</f>
        <v>0</v>
      </c>
      <c r="BH3031" s="218">
        <f>IF(N3031="sníž. přenesená",J3031,0)</f>
        <v>0</v>
      </c>
      <c r="BI3031" s="218">
        <f>IF(N3031="nulová",J3031,0)</f>
        <v>0</v>
      </c>
      <c r="BJ3031" s="19" t="s">
        <v>76</v>
      </c>
      <c r="BK3031" s="218">
        <f>ROUND(I3031*H3031,2)</f>
        <v>0</v>
      </c>
      <c r="BL3031" s="19" t="s">
        <v>297</v>
      </c>
      <c r="BM3031" s="217" t="s">
        <v>2870</v>
      </c>
    </row>
    <row r="3032" s="2" customFormat="1">
      <c r="A3032" s="40"/>
      <c r="B3032" s="41"/>
      <c r="C3032" s="42"/>
      <c r="D3032" s="219" t="s">
        <v>184</v>
      </c>
      <c r="E3032" s="42"/>
      <c r="F3032" s="220" t="s">
        <v>2871</v>
      </c>
      <c r="G3032" s="42"/>
      <c r="H3032" s="42"/>
      <c r="I3032" s="221"/>
      <c r="J3032" s="42"/>
      <c r="K3032" s="42"/>
      <c r="L3032" s="46"/>
      <c r="M3032" s="222"/>
      <c r="N3032" s="223"/>
      <c r="O3032" s="86"/>
      <c r="P3032" s="86"/>
      <c r="Q3032" s="86"/>
      <c r="R3032" s="86"/>
      <c r="S3032" s="86"/>
      <c r="T3032" s="87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T3032" s="19" t="s">
        <v>184</v>
      </c>
      <c r="AU3032" s="19" t="s">
        <v>78</v>
      </c>
    </row>
    <row r="3033" s="13" customFormat="1">
      <c r="A3033" s="13"/>
      <c r="B3033" s="224"/>
      <c r="C3033" s="225"/>
      <c r="D3033" s="226" t="s">
        <v>186</v>
      </c>
      <c r="E3033" s="227" t="s">
        <v>19</v>
      </c>
      <c r="F3033" s="228" t="s">
        <v>187</v>
      </c>
      <c r="G3033" s="225"/>
      <c r="H3033" s="227" t="s">
        <v>19</v>
      </c>
      <c r="I3033" s="229"/>
      <c r="J3033" s="225"/>
      <c r="K3033" s="225"/>
      <c r="L3033" s="230"/>
      <c r="M3033" s="231"/>
      <c r="N3033" s="232"/>
      <c r="O3033" s="232"/>
      <c r="P3033" s="232"/>
      <c r="Q3033" s="232"/>
      <c r="R3033" s="232"/>
      <c r="S3033" s="232"/>
      <c r="T3033" s="233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34" t="s">
        <v>186</v>
      </c>
      <c r="AU3033" s="234" t="s">
        <v>78</v>
      </c>
      <c r="AV3033" s="13" t="s">
        <v>76</v>
      </c>
      <c r="AW3033" s="13" t="s">
        <v>188</v>
      </c>
      <c r="AX3033" s="13" t="s">
        <v>68</v>
      </c>
      <c r="AY3033" s="234" t="s">
        <v>175</v>
      </c>
    </row>
    <row r="3034" s="13" customFormat="1">
      <c r="A3034" s="13"/>
      <c r="B3034" s="224"/>
      <c r="C3034" s="225"/>
      <c r="D3034" s="226" t="s">
        <v>186</v>
      </c>
      <c r="E3034" s="227" t="s">
        <v>19</v>
      </c>
      <c r="F3034" s="228" t="s">
        <v>189</v>
      </c>
      <c r="G3034" s="225"/>
      <c r="H3034" s="227" t="s">
        <v>19</v>
      </c>
      <c r="I3034" s="229"/>
      <c r="J3034" s="225"/>
      <c r="K3034" s="225"/>
      <c r="L3034" s="230"/>
      <c r="M3034" s="231"/>
      <c r="N3034" s="232"/>
      <c r="O3034" s="232"/>
      <c r="P3034" s="232"/>
      <c r="Q3034" s="232"/>
      <c r="R3034" s="232"/>
      <c r="S3034" s="232"/>
      <c r="T3034" s="233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34" t="s">
        <v>186</v>
      </c>
      <c r="AU3034" s="234" t="s">
        <v>78</v>
      </c>
      <c r="AV3034" s="13" t="s">
        <v>76</v>
      </c>
      <c r="AW3034" s="13" t="s">
        <v>188</v>
      </c>
      <c r="AX3034" s="13" t="s">
        <v>68</v>
      </c>
      <c r="AY3034" s="234" t="s">
        <v>175</v>
      </c>
    </row>
    <row r="3035" s="13" customFormat="1">
      <c r="A3035" s="13"/>
      <c r="B3035" s="224"/>
      <c r="C3035" s="225"/>
      <c r="D3035" s="226" t="s">
        <v>186</v>
      </c>
      <c r="E3035" s="227" t="s">
        <v>19</v>
      </c>
      <c r="F3035" s="228" t="s">
        <v>425</v>
      </c>
      <c r="G3035" s="225"/>
      <c r="H3035" s="227" t="s">
        <v>19</v>
      </c>
      <c r="I3035" s="229"/>
      <c r="J3035" s="225"/>
      <c r="K3035" s="225"/>
      <c r="L3035" s="230"/>
      <c r="M3035" s="231"/>
      <c r="N3035" s="232"/>
      <c r="O3035" s="232"/>
      <c r="P3035" s="232"/>
      <c r="Q3035" s="232"/>
      <c r="R3035" s="232"/>
      <c r="S3035" s="232"/>
      <c r="T3035" s="233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34" t="s">
        <v>186</v>
      </c>
      <c r="AU3035" s="234" t="s">
        <v>78</v>
      </c>
      <c r="AV3035" s="13" t="s">
        <v>76</v>
      </c>
      <c r="AW3035" s="13" t="s">
        <v>188</v>
      </c>
      <c r="AX3035" s="13" t="s">
        <v>68</v>
      </c>
      <c r="AY3035" s="234" t="s">
        <v>175</v>
      </c>
    </row>
    <row r="3036" s="14" customFormat="1">
      <c r="A3036" s="14"/>
      <c r="B3036" s="235"/>
      <c r="C3036" s="236"/>
      <c r="D3036" s="226" t="s">
        <v>186</v>
      </c>
      <c r="E3036" s="237" t="s">
        <v>19</v>
      </c>
      <c r="F3036" s="238" t="s">
        <v>917</v>
      </c>
      <c r="G3036" s="236"/>
      <c r="H3036" s="239">
        <v>8.4799999999999986</v>
      </c>
      <c r="I3036" s="240"/>
      <c r="J3036" s="236"/>
      <c r="K3036" s="236"/>
      <c r="L3036" s="241"/>
      <c r="M3036" s="242"/>
      <c r="N3036" s="243"/>
      <c r="O3036" s="243"/>
      <c r="P3036" s="243"/>
      <c r="Q3036" s="243"/>
      <c r="R3036" s="243"/>
      <c r="S3036" s="243"/>
      <c r="T3036" s="24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45" t="s">
        <v>186</v>
      </c>
      <c r="AU3036" s="245" t="s">
        <v>78</v>
      </c>
      <c r="AV3036" s="14" t="s">
        <v>78</v>
      </c>
      <c r="AW3036" s="14" t="s">
        <v>188</v>
      </c>
      <c r="AX3036" s="14" t="s">
        <v>68</v>
      </c>
      <c r="AY3036" s="245" t="s">
        <v>175</v>
      </c>
    </row>
    <row r="3037" s="15" customFormat="1">
      <c r="A3037" s="15"/>
      <c r="B3037" s="246"/>
      <c r="C3037" s="247"/>
      <c r="D3037" s="226" t="s">
        <v>186</v>
      </c>
      <c r="E3037" s="248" t="s">
        <v>19</v>
      </c>
      <c r="F3037" s="249" t="s">
        <v>191</v>
      </c>
      <c r="G3037" s="247"/>
      <c r="H3037" s="250">
        <v>8.4799999999999986</v>
      </c>
      <c r="I3037" s="251"/>
      <c r="J3037" s="247"/>
      <c r="K3037" s="247"/>
      <c r="L3037" s="252"/>
      <c r="M3037" s="253"/>
      <c r="N3037" s="254"/>
      <c r="O3037" s="254"/>
      <c r="P3037" s="254"/>
      <c r="Q3037" s="254"/>
      <c r="R3037" s="254"/>
      <c r="S3037" s="254"/>
      <c r="T3037" s="255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56" t="s">
        <v>186</v>
      </c>
      <c r="AU3037" s="256" t="s">
        <v>78</v>
      </c>
      <c r="AV3037" s="15" t="s">
        <v>182</v>
      </c>
      <c r="AW3037" s="15" t="s">
        <v>188</v>
      </c>
      <c r="AX3037" s="15" t="s">
        <v>76</v>
      </c>
      <c r="AY3037" s="256" t="s">
        <v>175</v>
      </c>
    </row>
    <row r="3038" s="2" customFormat="1" ht="21.75" customHeight="1">
      <c r="A3038" s="40"/>
      <c r="B3038" s="41"/>
      <c r="C3038" s="206" t="s">
        <v>2872</v>
      </c>
      <c r="D3038" s="206" t="s">
        <v>177</v>
      </c>
      <c r="E3038" s="207" t="s">
        <v>2873</v>
      </c>
      <c r="F3038" s="208" t="s">
        <v>2874</v>
      </c>
      <c r="G3038" s="209" t="s">
        <v>402</v>
      </c>
      <c r="H3038" s="210">
        <v>46</v>
      </c>
      <c r="I3038" s="211"/>
      <c r="J3038" s="212">
        <f>ROUND(I3038*H3038,2)</f>
        <v>0</v>
      </c>
      <c r="K3038" s="208" t="s">
        <v>19</v>
      </c>
      <c r="L3038" s="46"/>
      <c r="M3038" s="213" t="s">
        <v>19</v>
      </c>
      <c r="N3038" s="214" t="s">
        <v>39</v>
      </c>
      <c r="O3038" s="86"/>
      <c r="P3038" s="215">
        <f>O3038*H3038</f>
        <v>0</v>
      </c>
      <c r="Q3038" s="215">
        <v>0</v>
      </c>
      <c r="R3038" s="215">
        <f>Q3038*H3038</f>
        <v>0</v>
      </c>
      <c r="S3038" s="215">
        <v>0</v>
      </c>
      <c r="T3038" s="216">
        <f>S3038*H3038</f>
        <v>0</v>
      </c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R3038" s="217" t="s">
        <v>297</v>
      </c>
      <c r="AT3038" s="217" t="s">
        <v>177</v>
      </c>
      <c r="AU3038" s="217" t="s">
        <v>78</v>
      </c>
      <c r="AY3038" s="19" t="s">
        <v>175</v>
      </c>
      <c r="BE3038" s="218">
        <f>IF(N3038="základní",J3038,0)</f>
        <v>0</v>
      </c>
      <c r="BF3038" s="218">
        <f>IF(N3038="snížená",J3038,0)</f>
        <v>0</v>
      </c>
      <c r="BG3038" s="218">
        <f>IF(N3038="zákl. přenesená",J3038,0)</f>
        <v>0</v>
      </c>
      <c r="BH3038" s="218">
        <f>IF(N3038="sníž. přenesená",J3038,0)</f>
        <v>0</v>
      </c>
      <c r="BI3038" s="218">
        <f>IF(N3038="nulová",J3038,0)</f>
        <v>0</v>
      </c>
      <c r="BJ3038" s="19" t="s">
        <v>76</v>
      </c>
      <c r="BK3038" s="218">
        <f>ROUND(I3038*H3038,2)</f>
        <v>0</v>
      </c>
      <c r="BL3038" s="19" t="s">
        <v>297</v>
      </c>
      <c r="BM3038" s="217" t="s">
        <v>2875</v>
      </c>
    </row>
    <row r="3039" s="13" customFormat="1">
      <c r="A3039" s="13"/>
      <c r="B3039" s="224"/>
      <c r="C3039" s="225"/>
      <c r="D3039" s="226" t="s">
        <v>186</v>
      </c>
      <c r="E3039" s="227" t="s">
        <v>19</v>
      </c>
      <c r="F3039" s="228" t="s">
        <v>187</v>
      </c>
      <c r="G3039" s="225"/>
      <c r="H3039" s="227" t="s">
        <v>19</v>
      </c>
      <c r="I3039" s="229"/>
      <c r="J3039" s="225"/>
      <c r="K3039" s="225"/>
      <c r="L3039" s="230"/>
      <c r="M3039" s="231"/>
      <c r="N3039" s="232"/>
      <c r="O3039" s="232"/>
      <c r="P3039" s="232"/>
      <c r="Q3039" s="232"/>
      <c r="R3039" s="232"/>
      <c r="S3039" s="232"/>
      <c r="T3039" s="233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34" t="s">
        <v>186</v>
      </c>
      <c r="AU3039" s="234" t="s">
        <v>78</v>
      </c>
      <c r="AV3039" s="13" t="s">
        <v>76</v>
      </c>
      <c r="AW3039" s="13" t="s">
        <v>188</v>
      </c>
      <c r="AX3039" s="13" t="s">
        <v>68</v>
      </c>
      <c r="AY3039" s="234" t="s">
        <v>175</v>
      </c>
    </row>
    <row r="3040" s="13" customFormat="1">
      <c r="A3040" s="13"/>
      <c r="B3040" s="224"/>
      <c r="C3040" s="225"/>
      <c r="D3040" s="226" t="s">
        <v>186</v>
      </c>
      <c r="E3040" s="227" t="s">
        <v>19</v>
      </c>
      <c r="F3040" s="228" t="s">
        <v>189</v>
      </c>
      <c r="G3040" s="225"/>
      <c r="H3040" s="227" t="s">
        <v>19</v>
      </c>
      <c r="I3040" s="229"/>
      <c r="J3040" s="225"/>
      <c r="K3040" s="225"/>
      <c r="L3040" s="230"/>
      <c r="M3040" s="231"/>
      <c r="N3040" s="232"/>
      <c r="O3040" s="232"/>
      <c r="P3040" s="232"/>
      <c r="Q3040" s="232"/>
      <c r="R3040" s="232"/>
      <c r="S3040" s="232"/>
      <c r="T3040" s="233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34" t="s">
        <v>186</v>
      </c>
      <c r="AU3040" s="234" t="s">
        <v>78</v>
      </c>
      <c r="AV3040" s="13" t="s">
        <v>76</v>
      </c>
      <c r="AW3040" s="13" t="s">
        <v>188</v>
      </c>
      <c r="AX3040" s="13" t="s">
        <v>68</v>
      </c>
      <c r="AY3040" s="234" t="s">
        <v>175</v>
      </c>
    </row>
    <row r="3041" s="13" customFormat="1">
      <c r="A3041" s="13"/>
      <c r="B3041" s="224"/>
      <c r="C3041" s="225"/>
      <c r="D3041" s="226" t="s">
        <v>186</v>
      </c>
      <c r="E3041" s="227" t="s">
        <v>19</v>
      </c>
      <c r="F3041" s="228" t="s">
        <v>425</v>
      </c>
      <c r="G3041" s="225"/>
      <c r="H3041" s="227" t="s">
        <v>19</v>
      </c>
      <c r="I3041" s="229"/>
      <c r="J3041" s="225"/>
      <c r="K3041" s="225"/>
      <c r="L3041" s="230"/>
      <c r="M3041" s="231"/>
      <c r="N3041" s="232"/>
      <c r="O3041" s="232"/>
      <c r="P3041" s="232"/>
      <c r="Q3041" s="232"/>
      <c r="R3041" s="232"/>
      <c r="S3041" s="232"/>
      <c r="T3041" s="233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34" t="s">
        <v>186</v>
      </c>
      <c r="AU3041" s="234" t="s">
        <v>78</v>
      </c>
      <c r="AV3041" s="13" t="s">
        <v>76</v>
      </c>
      <c r="AW3041" s="13" t="s">
        <v>188</v>
      </c>
      <c r="AX3041" s="13" t="s">
        <v>68</v>
      </c>
      <c r="AY3041" s="234" t="s">
        <v>175</v>
      </c>
    </row>
    <row r="3042" s="14" customFormat="1">
      <c r="A3042" s="14"/>
      <c r="B3042" s="235"/>
      <c r="C3042" s="236"/>
      <c r="D3042" s="226" t="s">
        <v>186</v>
      </c>
      <c r="E3042" s="237" t="s">
        <v>19</v>
      </c>
      <c r="F3042" s="238" t="s">
        <v>2876</v>
      </c>
      <c r="G3042" s="236"/>
      <c r="H3042" s="239">
        <v>28</v>
      </c>
      <c r="I3042" s="240"/>
      <c r="J3042" s="236"/>
      <c r="K3042" s="236"/>
      <c r="L3042" s="241"/>
      <c r="M3042" s="242"/>
      <c r="N3042" s="243"/>
      <c r="O3042" s="243"/>
      <c r="P3042" s="243"/>
      <c r="Q3042" s="243"/>
      <c r="R3042" s="243"/>
      <c r="S3042" s="243"/>
      <c r="T3042" s="244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45" t="s">
        <v>186</v>
      </c>
      <c r="AU3042" s="245" t="s">
        <v>78</v>
      </c>
      <c r="AV3042" s="14" t="s">
        <v>78</v>
      </c>
      <c r="AW3042" s="14" t="s">
        <v>188</v>
      </c>
      <c r="AX3042" s="14" t="s">
        <v>68</v>
      </c>
      <c r="AY3042" s="245" t="s">
        <v>175</v>
      </c>
    </row>
    <row r="3043" s="13" customFormat="1">
      <c r="A3043" s="13"/>
      <c r="B3043" s="224"/>
      <c r="C3043" s="225"/>
      <c r="D3043" s="226" t="s">
        <v>186</v>
      </c>
      <c r="E3043" s="227" t="s">
        <v>19</v>
      </c>
      <c r="F3043" s="228" t="s">
        <v>428</v>
      </c>
      <c r="G3043" s="225"/>
      <c r="H3043" s="227" t="s">
        <v>19</v>
      </c>
      <c r="I3043" s="229"/>
      <c r="J3043" s="225"/>
      <c r="K3043" s="225"/>
      <c r="L3043" s="230"/>
      <c r="M3043" s="231"/>
      <c r="N3043" s="232"/>
      <c r="O3043" s="232"/>
      <c r="P3043" s="232"/>
      <c r="Q3043" s="232"/>
      <c r="R3043" s="232"/>
      <c r="S3043" s="232"/>
      <c r="T3043" s="233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34" t="s">
        <v>186</v>
      </c>
      <c r="AU3043" s="234" t="s">
        <v>78</v>
      </c>
      <c r="AV3043" s="13" t="s">
        <v>76</v>
      </c>
      <c r="AW3043" s="13" t="s">
        <v>188</v>
      </c>
      <c r="AX3043" s="13" t="s">
        <v>68</v>
      </c>
      <c r="AY3043" s="234" t="s">
        <v>175</v>
      </c>
    </row>
    <row r="3044" s="14" customFormat="1">
      <c r="A3044" s="14"/>
      <c r="B3044" s="235"/>
      <c r="C3044" s="236"/>
      <c r="D3044" s="226" t="s">
        <v>186</v>
      </c>
      <c r="E3044" s="237" t="s">
        <v>19</v>
      </c>
      <c r="F3044" s="238" t="s">
        <v>2877</v>
      </c>
      <c r="G3044" s="236"/>
      <c r="H3044" s="239">
        <v>18</v>
      </c>
      <c r="I3044" s="240"/>
      <c r="J3044" s="236"/>
      <c r="K3044" s="236"/>
      <c r="L3044" s="241"/>
      <c r="M3044" s="242"/>
      <c r="N3044" s="243"/>
      <c r="O3044" s="243"/>
      <c r="P3044" s="243"/>
      <c r="Q3044" s="243"/>
      <c r="R3044" s="243"/>
      <c r="S3044" s="243"/>
      <c r="T3044" s="24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45" t="s">
        <v>186</v>
      </c>
      <c r="AU3044" s="245" t="s">
        <v>78</v>
      </c>
      <c r="AV3044" s="14" t="s">
        <v>78</v>
      </c>
      <c r="AW3044" s="14" t="s">
        <v>188</v>
      </c>
      <c r="AX3044" s="14" t="s">
        <v>68</v>
      </c>
      <c r="AY3044" s="245" t="s">
        <v>175</v>
      </c>
    </row>
    <row r="3045" s="15" customFormat="1">
      <c r="A3045" s="15"/>
      <c r="B3045" s="246"/>
      <c r="C3045" s="247"/>
      <c r="D3045" s="226" t="s">
        <v>186</v>
      </c>
      <c r="E3045" s="248" t="s">
        <v>19</v>
      </c>
      <c r="F3045" s="249" t="s">
        <v>191</v>
      </c>
      <c r="G3045" s="247"/>
      <c r="H3045" s="250">
        <v>46</v>
      </c>
      <c r="I3045" s="251"/>
      <c r="J3045" s="247"/>
      <c r="K3045" s="247"/>
      <c r="L3045" s="252"/>
      <c r="M3045" s="253"/>
      <c r="N3045" s="254"/>
      <c r="O3045" s="254"/>
      <c r="P3045" s="254"/>
      <c r="Q3045" s="254"/>
      <c r="R3045" s="254"/>
      <c r="S3045" s="254"/>
      <c r="T3045" s="255"/>
      <c r="U3045" s="15"/>
      <c r="V3045" s="15"/>
      <c r="W3045" s="15"/>
      <c r="X3045" s="15"/>
      <c r="Y3045" s="15"/>
      <c r="Z3045" s="15"/>
      <c r="AA3045" s="15"/>
      <c r="AB3045" s="15"/>
      <c r="AC3045" s="15"/>
      <c r="AD3045" s="15"/>
      <c r="AE3045" s="15"/>
      <c r="AT3045" s="256" t="s">
        <v>186</v>
      </c>
      <c r="AU3045" s="256" t="s">
        <v>78</v>
      </c>
      <c r="AV3045" s="15" t="s">
        <v>182</v>
      </c>
      <c r="AW3045" s="15" t="s">
        <v>188</v>
      </c>
      <c r="AX3045" s="15" t="s">
        <v>76</v>
      </c>
      <c r="AY3045" s="256" t="s">
        <v>175</v>
      </c>
    </row>
    <row r="3046" s="2" customFormat="1" ht="21.75" customHeight="1">
      <c r="A3046" s="40"/>
      <c r="B3046" s="41"/>
      <c r="C3046" s="206" t="s">
        <v>2878</v>
      </c>
      <c r="D3046" s="206" t="s">
        <v>177</v>
      </c>
      <c r="E3046" s="207" t="s">
        <v>2879</v>
      </c>
      <c r="F3046" s="208" t="s">
        <v>2880</v>
      </c>
      <c r="G3046" s="209" t="s">
        <v>402</v>
      </c>
      <c r="H3046" s="210">
        <v>12</v>
      </c>
      <c r="I3046" s="211"/>
      <c r="J3046" s="212">
        <f>ROUND(I3046*H3046,2)</f>
        <v>0</v>
      </c>
      <c r="K3046" s="208" t="s">
        <v>19</v>
      </c>
      <c r="L3046" s="46"/>
      <c r="M3046" s="213" t="s">
        <v>19</v>
      </c>
      <c r="N3046" s="214" t="s">
        <v>39</v>
      </c>
      <c r="O3046" s="86"/>
      <c r="P3046" s="215">
        <f>O3046*H3046</f>
        <v>0</v>
      </c>
      <c r="Q3046" s="215">
        <v>0</v>
      </c>
      <c r="R3046" s="215">
        <f>Q3046*H3046</f>
        <v>0</v>
      </c>
      <c r="S3046" s="215">
        <v>0</v>
      </c>
      <c r="T3046" s="216">
        <f>S3046*H3046</f>
        <v>0</v>
      </c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R3046" s="217" t="s">
        <v>297</v>
      </c>
      <c r="AT3046" s="217" t="s">
        <v>177</v>
      </c>
      <c r="AU3046" s="217" t="s">
        <v>78</v>
      </c>
      <c r="AY3046" s="19" t="s">
        <v>175</v>
      </c>
      <c r="BE3046" s="218">
        <f>IF(N3046="základní",J3046,0)</f>
        <v>0</v>
      </c>
      <c r="BF3046" s="218">
        <f>IF(N3046="snížená",J3046,0)</f>
        <v>0</v>
      </c>
      <c r="BG3046" s="218">
        <f>IF(N3046="zákl. přenesená",J3046,0)</f>
        <v>0</v>
      </c>
      <c r="BH3046" s="218">
        <f>IF(N3046="sníž. přenesená",J3046,0)</f>
        <v>0</v>
      </c>
      <c r="BI3046" s="218">
        <f>IF(N3046="nulová",J3046,0)</f>
        <v>0</v>
      </c>
      <c r="BJ3046" s="19" t="s">
        <v>76</v>
      </c>
      <c r="BK3046" s="218">
        <f>ROUND(I3046*H3046,2)</f>
        <v>0</v>
      </c>
      <c r="BL3046" s="19" t="s">
        <v>297</v>
      </c>
      <c r="BM3046" s="217" t="s">
        <v>2881</v>
      </c>
    </row>
    <row r="3047" s="13" customFormat="1">
      <c r="A3047" s="13"/>
      <c r="B3047" s="224"/>
      <c r="C3047" s="225"/>
      <c r="D3047" s="226" t="s">
        <v>186</v>
      </c>
      <c r="E3047" s="227" t="s">
        <v>19</v>
      </c>
      <c r="F3047" s="228" t="s">
        <v>187</v>
      </c>
      <c r="G3047" s="225"/>
      <c r="H3047" s="227" t="s">
        <v>19</v>
      </c>
      <c r="I3047" s="229"/>
      <c r="J3047" s="225"/>
      <c r="K3047" s="225"/>
      <c r="L3047" s="230"/>
      <c r="M3047" s="231"/>
      <c r="N3047" s="232"/>
      <c r="O3047" s="232"/>
      <c r="P3047" s="232"/>
      <c r="Q3047" s="232"/>
      <c r="R3047" s="232"/>
      <c r="S3047" s="232"/>
      <c r="T3047" s="233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34" t="s">
        <v>186</v>
      </c>
      <c r="AU3047" s="234" t="s">
        <v>78</v>
      </c>
      <c r="AV3047" s="13" t="s">
        <v>76</v>
      </c>
      <c r="AW3047" s="13" t="s">
        <v>188</v>
      </c>
      <c r="AX3047" s="13" t="s">
        <v>68</v>
      </c>
      <c r="AY3047" s="234" t="s">
        <v>175</v>
      </c>
    </row>
    <row r="3048" s="13" customFormat="1">
      <c r="A3048" s="13"/>
      <c r="B3048" s="224"/>
      <c r="C3048" s="225"/>
      <c r="D3048" s="226" t="s">
        <v>186</v>
      </c>
      <c r="E3048" s="227" t="s">
        <v>19</v>
      </c>
      <c r="F3048" s="228" t="s">
        <v>189</v>
      </c>
      <c r="G3048" s="225"/>
      <c r="H3048" s="227" t="s">
        <v>19</v>
      </c>
      <c r="I3048" s="229"/>
      <c r="J3048" s="225"/>
      <c r="K3048" s="225"/>
      <c r="L3048" s="230"/>
      <c r="M3048" s="231"/>
      <c r="N3048" s="232"/>
      <c r="O3048" s="232"/>
      <c r="P3048" s="232"/>
      <c r="Q3048" s="232"/>
      <c r="R3048" s="232"/>
      <c r="S3048" s="232"/>
      <c r="T3048" s="233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34" t="s">
        <v>186</v>
      </c>
      <c r="AU3048" s="234" t="s">
        <v>78</v>
      </c>
      <c r="AV3048" s="13" t="s">
        <v>76</v>
      </c>
      <c r="AW3048" s="13" t="s">
        <v>188</v>
      </c>
      <c r="AX3048" s="13" t="s">
        <v>68</v>
      </c>
      <c r="AY3048" s="234" t="s">
        <v>175</v>
      </c>
    </row>
    <row r="3049" s="13" customFormat="1">
      <c r="A3049" s="13"/>
      <c r="B3049" s="224"/>
      <c r="C3049" s="225"/>
      <c r="D3049" s="226" t="s">
        <v>186</v>
      </c>
      <c r="E3049" s="227" t="s">
        <v>19</v>
      </c>
      <c r="F3049" s="228" t="s">
        <v>425</v>
      </c>
      <c r="G3049" s="225"/>
      <c r="H3049" s="227" t="s">
        <v>19</v>
      </c>
      <c r="I3049" s="229"/>
      <c r="J3049" s="225"/>
      <c r="K3049" s="225"/>
      <c r="L3049" s="230"/>
      <c r="M3049" s="231"/>
      <c r="N3049" s="232"/>
      <c r="O3049" s="232"/>
      <c r="P3049" s="232"/>
      <c r="Q3049" s="232"/>
      <c r="R3049" s="232"/>
      <c r="S3049" s="232"/>
      <c r="T3049" s="233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34" t="s">
        <v>186</v>
      </c>
      <c r="AU3049" s="234" t="s">
        <v>78</v>
      </c>
      <c r="AV3049" s="13" t="s">
        <v>76</v>
      </c>
      <c r="AW3049" s="13" t="s">
        <v>188</v>
      </c>
      <c r="AX3049" s="13" t="s">
        <v>68</v>
      </c>
      <c r="AY3049" s="234" t="s">
        <v>175</v>
      </c>
    </row>
    <row r="3050" s="14" customFormat="1">
      <c r="A3050" s="14"/>
      <c r="B3050" s="235"/>
      <c r="C3050" s="236"/>
      <c r="D3050" s="226" t="s">
        <v>186</v>
      </c>
      <c r="E3050" s="237" t="s">
        <v>19</v>
      </c>
      <c r="F3050" s="238" t="s">
        <v>2882</v>
      </c>
      <c r="G3050" s="236"/>
      <c r="H3050" s="239">
        <v>6</v>
      </c>
      <c r="I3050" s="240"/>
      <c r="J3050" s="236"/>
      <c r="K3050" s="236"/>
      <c r="L3050" s="241"/>
      <c r="M3050" s="242"/>
      <c r="N3050" s="243"/>
      <c r="O3050" s="243"/>
      <c r="P3050" s="243"/>
      <c r="Q3050" s="243"/>
      <c r="R3050" s="243"/>
      <c r="S3050" s="243"/>
      <c r="T3050" s="24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45" t="s">
        <v>186</v>
      </c>
      <c r="AU3050" s="245" t="s">
        <v>78</v>
      </c>
      <c r="AV3050" s="14" t="s">
        <v>78</v>
      </c>
      <c r="AW3050" s="14" t="s">
        <v>188</v>
      </c>
      <c r="AX3050" s="14" t="s">
        <v>68</v>
      </c>
      <c r="AY3050" s="245" t="s">
        <v>175</v>
      </c>
    </row>
    <row r="3051" s="13" customFormat="1">
      <c r="A3051" s="13"/>
      <c r="B3051" s="224"/>
      <c r="C3051" s="225"/>
      <c r="D3051" s="226" t="s">
        <v>186</v>
      </c>
      <c r="E3051" s="227" t="s">
        <v>19</v>
      </c>
      <c r="F3051" s="228" t="s">
        <v>189</v>
      </c>
      <c r="G3051" s="225"/>
      <c r="H3051" s="227" t="s">
        <v>19</v>
      </c>
      <c r="I3051" s="229"/>
      <c r="J3051" s="225"/>
      <c r="K3051" s="225"/>
      <c r="L3051" s="230"/>
      <c r="M3051" s="231"/>
      <c r="N3051" s="232"/>
      <c r="O3051" s="232"/>
      <c r="P3051" s="232"/>
      <c r="Q3051" s="232"/>
      <c r="R3051" s="232"/>
      <c r="S3051" s="232"/>
      <c r="T3051" s="233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34" t="s">
        <v>186</v>
      </c>
      <c r="AU3051" s="234" t="s">
        <v>78</v>
      </c>
      <c r="AV3051" s="13" t="s">
        <v>76</v>
      </c>
      <c r="AW3051" s="13" t="s">
        <v>188</v>
      </c>
      <c r="AX3051" s="13" t="s">
        <v>68</v>
      </c>
      <c r="AY3051" s="234" t="s">
        <v>175</v>
      </c>
    </row>
    <row r="3052" s="13" customFormat="1">
      <c r="A3052" s="13"/>
      <c r="B3052" s="224"/>
      <c r="C3052" s="225"/>
      <c r="D3052" s="226" t="s">
        <v>186</v>
      </c>
      <c r="E3052" s="227" t="s">
        <v>19</v>
      </c>
      <c r="F3052" s="228" t="s">
        <v>428</v>
      </c>
      <c r="G3052" s="225"/>
      <c r="H3052" s="227" t="s">
        <v>19</v>
      </c>
      <c r="I3052" s="229"/>
      <c r="J3052" s="225"/>
      <c r="K3052" s="225"/>
      <c r="L3052" s="230"/>
      <c r="M3052" s="231"/>
      <c r="N3052" s="232"/>
      <c r="O3052" s="232"/>
      <c r="P3052" s="232"/>
      <c r="Q3052" s="232"/>
      <c r="R3052" s="232"/>
      <c r="S3052" s="232"/>
      <c r="T3052" s="233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34" t="s">
        <v>186</v>
      </c>
      <c r="AU3052" s="234" t="s">
        <v>78</v>
      </c>
      <c r="AV3052" s="13" t="s">
        <v>76</v>
      </c>
      <c r="AW3052" s="13" t="s">
        <v>188</v>
      </c>
      <c r="AX3052" s="13" t="s">
        <v>68</v>
      </c>
      <c r="AY3052" s="234" t="s">
        <v>175</v>
      </c>
    </row>
    <row r="3053" s="14" customFormat="1">
      <c r="A3053" s="14"/>
      <c r="B3053" s="235"/>
      <c r="C3053" s="236"/>
      <c r="D3053" s="226" t="s">
        <v>186</v>
      </c>
      <c r="E3053" s="237" t="s">
        <v>19</v>
      </c>
      <c r="F3053" s="238" t="s">
        <v>2883</v>
      </c>
      <c r="G3053" s="236"/>
      <c r="H3053" s="239">
        <v>3</v>
      </c>
      <c r="I3053" s="240"/>
      <c r="J3053" s="236"/>
      <c r="K3053" s="236"/>
      <c r="L3053" s="241"/>
      <c r="M3053" s="242"/>
      <c r="N3053" s="243"/>
      <c r="O3053" s="243"/>
      <c r="P3053" s="243"/>
      <c r="Q3053" s="243"/>
      <c r="R3053" s="243"/>
      <c r="S3053" s="243"/>
      <c r="T3053" s="24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45" t="s">
        <v>186</v>
      </c>
      <c r="AU3053" s="245" t="s">
        <v>78</v>
      </c>
      <c r="AV3053" s="14" t="s">
        <v>78</v>
      </c>
      <c r="AW3053" s="14" t="s">
        <v>188</v>
      </c>
      <c r="AX3053" s="14" t="s">
        <v>68</v>
      </c>
      <c r="AY3053" s="245" t="s">
        <v>175</v>
      </c>
    </row>
    <row r="3054" s="14" customFormat="1">
      <c r="A3054" s="14"/>
      <c r="B3054" s="235"/>
      <c r="C3054" s="236"/>
      <c r="D3054" s="226" t="s">
        <v>186</v>
      </c>
      <c r="E3054" s="237" t="s">
        <v>19</v>
      </c>
      <c r="F3054" s="238" t="s">
        <v>2884</v>
      </c>
      <c r="G3054" s="236"/>
      <c r="H3054" s="239">
        <v>3</v>
      </c>
      <c r="I3054" s="240"/>
      <c r="J3054" s="236"/>
      <c r="K3054" s="236"/>
      <c r="L3054" s="241"/>
      <c r="M3054" s="242"/>
      <c r="N3054" s="243"/>
      <c r="O3054" s="243"/>
      <c r="P3054" s="243"/>
      <c r="Q3054" s="243"/>
      <c r="R3054" s="243"/>
      <c r="S3054" s="243"/>
      <c r="T3054" s="24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45" t="s">
        <v>186</v>
      </c>
      <c r="AU3054" s="245" t="s">
        <v>78</v>
      </c>
      <c r="AV3054" s="14" t="s">
        <v>78</v>
      </c>
      <c r="AW3054" s="14" t="s">
        <v>188</v>
      </c>
      <c r="AX3054" s="14" t="s">
        <v>68</v>
      </c>
      <c r="AY3054" s="245" t="s">
        <v>175</v>
      </c>
    </row>
    <row r="3055" s="15" customFormat="1">
      <c r="A3055" s="15"/>
      <c r="B3055" s="246"/>
      <c r="C3055" s="247"/>
      <c r="D3055" s="226" t="s">
        <v>186</v>
      </c>
      <c r="E3055" s="248" t="s">
        <v>19</v>
      </c>
      <c r="F3055" s="249" t="s">
        <v>191</v>
      </c>
      <c r="G3055" s="247"/>
      <c r="H3055" s="250">
        <v>12</v>
      </c>
      <c r="I3055" s="251"/>
      <c r="J3055" s="247"/>
      <c r="K3055" s="247"/>
      <c r="L3055" s="252"/>
      <c r="M3055" s="253"/>
      <c r="N3055" s="254"/>
      <c r="O3055" s="254"/>
      <c r="P3055" s="254"/>
      <c r="Q3055" s="254"/>
      <c r="R3055" s="254"/>
      <c r="S3055" s="254"/>
      <c r="T3055" s="255"/>
      <c r="U3055" s="15"/>
      <c r="V3055" s="15"/>
      <c r="W3055" s="15"/>
      <c r="X3055" s="15"/>
      <c r="Y3055" s="15"/>
      <c r="Z3055" s="15"/>
      <c r="AA3055" s="15"/>
      <c r="AB3055" s="15"/>
      <c r="AC3055" s="15"/>
      <c r="AD3055" s="15"/>
      <c r="AE3055" s="15"/>
      <c r="AT3055" s="256" t="s">
        <v>186</v>
      </c>
      <c r="AU3055" s="256" t="s">
        <v>78</v>
      </c>
      <c r="AV3055" s="15" t="s">
        <v>182</v>
      </c>
      <c r="AW3055" s="15" t="s">
        <v>188</v>
      </c>
      <c r="AX3055" s="15" t="s">
        <v>76</v>
      </c>
      <c r="AY3055" s="256" t="s">
        <v>175</v>
      </c>
    </row>
    <row r="3056" s="2" customFormat="1" ht="24.15" customHeight="1">
      <c r="A3056" s="40"/>
      <c r="B3056" s="41"/>
      <c r="C3056" s="206" t="s">
        <v>2885</v>
      </c>
      <c r="D3056" s="206" t="s">
        <v>177</v>
      </c>
      <c r="E3056" s="207" t="s">
        <v>2886</v>
      </c>
      <c r="F3056" s="208" t="s">
        <v>2887</v>
      </c>
      <c r="G3056" s="209" t="s">
        <v>402</v>
      </c>
      <c r="H3056" s="210">
        <v>194.41999999999999</v>
      </c>
      <c r="I3056" s="211"/>
      <c r="J3056" s="212">
        <f>ROUND(I3056*H3056,2)</f>
        <v>0</v>
      </c>
      <c r="K3056" s="208" t="s">
        <v>19</v>
      </c>
      <c r="L3056" s="46"/>
      <c r="M3056" s="213" t="s">
        <v>19</v>
      </c>
      <c r="N3056" s="214" t="s">
        <v>39</v>
      </c>
      <c r="O3056" s="86"/>
      <c r="P3056" s="215">
        <f>O3056*H3056</f>
        <v>0</v>
      </c>
      <c r="Q3056" s="215">
        <v>0</v>
      </c>
      <c r="R3056" s="215">
        <f>Q3056*H3056</f>
        <v>0</v>
      </c>
      <c r="S3056" s="215">
        <v>0</v>
      </c>
      <c r="T3056" s="216">
        <f>S3056*H3056</f>
        <v>0</v>
      </c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R3056" s="217" t="s">
        <v>297</v>
      </c>
      <c r="AT3056" s="217" t="s">
        <v>177</v>
      </c>
      <c r="AU3056" s="217" t="s">
        <v>78</v>
      </c>
      <c r="AY3056" s="19" t="s">
        <v>175</v>
      </c>
      <c r="BE3056" s="218">
        <f>IF(N3056="základní",J3056,0)</f>
        <v>0</v>
      </c>
      <c r="BF3056" s="218">
        <f>IF(N3056="snížená",J3056,0)</f>
        <v>0</v>
      </c>
      <c r="BG3056" s="218">
        <f>IF(N3056="zákl. přenesená",J3056,0)</f>
        <v>0</v>
      </c>
      <c r="BH3056" s="218">
        <f>IF(N3056="sníž. přenesená",J3056,0)</f>
        <v>0</v>
      </c>
      <c r="BI3056" s="218">
        <f>IF(N3056="nulová",J3056,0)</f>
        <v>0</v>
      </c>
      <c r="BJ3056" s="19" t="s">
        <v>76</v>
      </c>
      <c r="BK3056" s="218">
        <f>ROUND(I3056*H3056,2)</f>
        <v>0</v>
      </c>
      <c r="BL3056" s="19" t="s">
        <v>297</v>
      </c>
      <c r="BM3056" s="217" t="s">
        <v>2888</v>
      </c>
    </row>
    <row r="3057" s="13" customFormat="1">
      <c r="A3057" s="13"/>
      <c r="B3057" s="224"/>
      <c r="C3057" s="225"/>
      <c r="D3057" s="226" t="s">
        <v>186</v>
      </c>
      <c r="E3057" s="227" t="s">
        <v>19</v>
      </c>
      <c r="F3057" s="228" t="s">
        <v>187</v>
      </c>
      <c r="G3057" s="225"/>
      <c r="H3057" s="227" t="s">
        <v>19</v>
      </c>
      <c r="I3057" s="229"/>
      <c r="J3057" s="225"/>
      <c r="K3057" s="225"/>
      <c r="L3057" s="230"/>
      <c r="M3057" s="231"/>
      <c r="N3057" s="232"/>
      <c r="O3057" s="232"/>
      <c r="P3057" s="232"/>
      <c r="Q3057" s="232"/>
      <c r="R3057" s="232"/>
      <c r="S3057" s="232"/>
      <c r="T3057" s="233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34" t="s">
        <v>186</v>
      </c>
      <c r="AU3057" s="234" t="s">
        <v>78</v>
      </c>
      <c r="AV3057" s="13" t="s">
        <v>76</v>
      </c>
      <c r="AW3057" s="13" t="s">
        <v>188</v>
      </c>
      <c r="AX3057" s="13" t="s">
        <v>68</v>
      </c>
      <c r="AY3057" s="234" t="s">
        <v>175</v>
      </c>
    </row>
    <row r="3058" s="13" customFormat="1">
      <c r="A3058" s="13"/>
      <c r="B3058" s="224"/>
      <c r="C3058" s="225"/>
      <c r="D3058" s="226" t="s">
        <v>186</v>
      </c>
      <c r="E3058" s="227" t="s">
        <v>19</v>
      </c>
      <c r="F3058" s="228" t="s">
        <v>189</v>
      </c>
      <c r="G3058" s="225"/>
      <c r="H3058" s="227" t="s">
        <v>19</v>
      </c>
      <c r="I3058" s="229"/>
      <c r="J3058" s="225"/>
      <c r="K3058" s="225"/>
      <c r="L3058" s="230"/>
      <c r="M3058" s="231"/>
      <c r="N3058" s="232"/>
      <c r="O3058" s="232"/>
      <c r="P3058" s="232"/>
      <c r="Q3058" s="232"/>
      <c r="R3058" s="232"/>
      <c r="S3058" s="232"/>
      <c r="T3058" s="233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34" t="s">
        <v>186</v>
      </c>
      <c r="AU3058" s="234" t="s">
        <v>78</v>
      </c>
      <c r="AV3058" s="13" t="s">
        <v>76</v>
      </c>
      <c r="AW3058" s="13" t="s">
        <v>188</v>
      </c>
      <c r="AX3058" s="13" t="s">
        <v>68</v>
      </c>
      <c r="AY3058" s="234" t="s">
        <v>175</v>
      </c>
    </row>
    <row r="3059" s="13" customFormat="1">
      <c r="A3059" s="13"/>
      <c r="B3059" s="224"/>
      <c r="C3059" s="225"/>
      <c r="D3059" s="226" t="s">
        <v>186</v>
      </c>
      <c r="E3059" s="227" t="s">
        <v>19</v>
      </c>
      <c r="F3059" s="228" t="s">
        <v>425</v>
      </c>
      <c r="G3059" s="225"/>
      <c r="H3059" s="227" t="s">
        <v>19</v>
      </c>
      <c r="I3059" s="229"/>
      <c r="J3059" s="225"/>
      <c r="K3059" s="225"/>
      <c r="L3059" s="230"/>
      <c r="M3059" s="231"/>
      <c r="N3059" s="232"/>
      <c r="O3059" s="232"/>
      <c r="P3059" s="232"/>
      <c r="Q3059" s="232"/>
      <c r="R3059" s="232"/>
      <c r="S3059" s="232"/>
      <c r="T3059" s="233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34" t="s">
        <v>186</v>
      </c>
      <c r="AU3059" s="234" t="s">
        <v>78</v>
      </c>
      <c r="AV3059" s="13" t="s">
        <v>76</v>
      </c>
      <c r="AW3059" s="13" t="s">
        <v>188</v>
      </c>
      <c r="AX3059" s="13" t="s">
        <v>68</v>
      </c>
      <c r="AY3059" s="234" t="s">
        <v>175</v>
      </c>
    </row>
    <row r="3060" s="14" customFormat="1">
      <c r="A3060" s="14"/>
      <c r="B3060" s="235"/>
      <c r="C3060" s="236"/>
      <c r="D3060" s="226" t="s">
        <v>186</v>
      </c>
      <c r="E3060" s="237" t="s">
        <v>19</v>
      </c>
      <c r="F3060" s="238" t="s">
        <v>2845</v>
      </c>
      <c r="G3060" s="236"/>
      <c r="H3060" s="239">
        <v>21.739999999999998</v>
      </c>
      <c r="I3060" s="240"/>
      <c r="J3060" s="236"/>
      <c r="K3060" s="236"/>
      <c r="L3060" s="241"/>
      <c r="M3060" s="242"/>
      <c r="N3060" s="243"/>
      <c r="O3060" s="243"/>
      <c r="P3060" s="243"/>
      <c r="Q3060" s="243"/>
      <c r="R3060" s="243"/>
      <c r="S3060" s="243"/>
      <c r="T3060" s="244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T3060" s="245" t="s">
        <v>186</v>
      </c>
      <c r="AU3060" s="245" t="s">
        <v>78</v>
      </c>
      <c r="AV3060" s="14" t="s">
        <v>78</v>
      </c>
      <c r="AW3060" s="14" t="s">
        <v>188</v>
      </c>
      <c r="AX3060" s="14" t="s">
        <v>68</v>
      </c>
      <c r="AY3060" s="245" t="s">
        <v>175</v>
      </c>
    </row>
    <row r="3061" s="14" customFormat="1">
      <c r="A3061" s="14"/>
      <c r="B3061" s="235"/>
      <c r="C3061" s="236"/>
      <c r="D3061" s="226" t="s">
        <v>186</v>
      </c>
      <c r="E3061" s="237" t="s">
        <v>19</v>
      </c>
      <c r="F3061" s="238" t="s">
        <v>2846</v>
      </c>
      <c r="G3061" s="236"/>
      <c r="H3061" s="239">
        <v>12.200000000000001</v>
      </c>
      <c r="I3061" s="240"/>
      <c r="J3061" s="236"/>
      <c r="K3061" s="236"/>
      <c r="L3061" s="241"/>
      <c r="M3061" s="242"/>
      <c r="N3061" s="243"/>
      <c r="O3061" s="243"/>
      <c r="P3061" s="243"/>
      <c r="Q3061" s="243"/>
      <c r="R3061" s="243"/>
      <c r="S3061" s="243"/>
      <c r="T3061" s="244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45" t="s">
        <v>186</v>
      </c>
      <c r="AU3061" s="245" t="s">
        <v>78</v>
      </c>
      <c r="AV3061" s="14" t="s">
        <v>78</v>
      </c>
      <c r="AW3061" s="14" t="s">
        <v>188</v>
      </c>
      <c r="AX3061" s="14" t="s">
        <v>68</v>
      </c>
      <c r="AY3061" s="245" t="s">
        <v>175</v>
      </c>
    </row>
    <row r="3062" s="14" customFormat="1">
      <c r="A3062" s="14"/>
      <c r="B3062" s="235"/>
      <c r="C3062" s="236"/>
      <c r="D3062" s="226" t="s">
        <v>186</v>
      </c>
      <c r="E3062" s="237" t="s">
        <v>19</v>
      </c>
      <c r="F3062" s="238" t="s">
        <v>2847</v>
      </c>
      <c r="G3062" s="236"/>
      <c r="H3062" s="239">
        <v>7.9999999999999982</v>
      </c>
      <c r="I3062" s="240"/>
      <c r="J3062" s="236"/>
      <c r="K3062" s="236"/>
      <c r="L3062" s="241"/>
      <c r="M3062" s="242"/>
      <c r="N3062" s="243"/>
      <c r="O3062" s="243"/>
      <c r="P3062" s="243"/>
      <c r="Q3062" s="243"/>
      <c r="R3062" s="243"/>
      <c r="S3062" s="243"/>
      <c r="T3062" s="24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T3062" s="245" t="s">
        <v>186</v>
      </c>
      <c r="AU3062" s="245" t="s">
        <v>78</v>
      </c>
      <c r="AV3062" s="14" t="s">
        <v>78</v>
      </c>
      <c r="AW3062" s="14" t="s">
        <v>188</v>
      </c>
      <c r="AX3062" s="14" t="s">
        <v>68</v>
      </c>
      <c r="AY3062" s="245" t="s">
        <v>175</v>
      </c>
    </row>
    <row r="3063" s="14" customFormat="1">
      <c r="A3063" s="14"/>
      <c r="B3063" s="235"/>
      <c r="C3063" s="236"/>
      <c r="D3063" s="226" t="s">
        <v>186</v>
      </c>
      <c r="E3063" s="237" t="s">
        <v>19</v>
      </c>
      <c r="F3063" s="238" t="s">
        <v>2848</v>
      </c>
      <c r="G3063" s="236"/>
      <c r="H3063" s="239">
        <v>15.18</v>
      </c>
      <c r="I3063" s="240"/>
      <c r="J3063" s="236"/>
      <c r="K3063" s="236"/>
      <c r="L3063" s="241"/>
      <c r="M3063" s="242"/>
      <c r="N3063" s="243"/>
      <c r="O3063" s="243"/>
      <c r="P3063" s="243"/>
      <c r="Q3063" s="243"/>
      <c r="R3063" s="243"/>
      <c r="S3063" s="243"/>
      <c r="T3063" s="24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45" t="s">
        <v>186</v>
      </c>
      <c r="AU3063" s="245" t="s">
        <v>78</v>
      </c>
      <c r="AV3063" s="14" t="s">
        <v>78</v>
      </c>
      <c r="AW3063" s="14" t="s">
        <v>188</v>
      </c>
      <c r="AX3063" s="14" t="s">
        <v>68</v>
      </c>
      <c r="AY3063" s="245" t="s">
        <v>175</v>
      </c>
    </row>
    <row r="3064" s="14" customFormat="1">
      <c r="A3064" s="14"/>
      <c r="B3064" s="235"/>
      <c r="C3064" s="236"/>
      <c r="D3064" s="226" t="s">
        <v>186</v>
      </c>
      <c r="E3064" s="237" t="s">
        <v>19</v>
      </c>
      <c r="F3064" s="238" t="s">
        <v>2849</v>
      </c>
      <c r="G3064" s="236"/>
      <c r="H3064" s="239">
        <v>12.829999999999998</v>
      </c>
      <c r="I3064" s="240"/>
      <c r="J3064" s="236"/>
      <c r="K3064" s="236"/>
      <c r="L3064" s="241"/>
      <c r="M3064" s="242"/>
      <c r="N3064" s="243"/>
      <c r="O3064" s="243"/>
      <c r="P3064" s="243"/>
      <c r="Q3064" s="243"/>
      <c r="R3064" s="243"/>
      <c r="S3064" s="243"/>
      <c r="T3064" s="24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45" t="s">
        <v>186</v>
      </c>
      <c r="AU3064" s="245" t="s">
        <v>78</v>
      </c>
      <c r="AV3064" s="14" t="s">
        <v>78</v>
      </c>
      <c r="AW3064" s="14" t="s">
        <v>188</v>
      </c>
      <c r="AX3064" s="14" t="s">
        <v>68</v>
      </c>
      <c r="AY3064" s="245" t="s">
        <v>175</v>
      </c>
    </row>
    <row r="3065" s="14" customFormat="1">
      <c r="A3065" s="14"/>
      <c r="B3065" s="235"/>
      <c r="C3065" s="236"/>
      <c r="D3065" s="226" t="s">
        <v>186</v>
      </c>
      <c r="E3065" s="237" t="s">
        <v>19</v>
      </c>
      <c r="F3065" s="238" t="s">
        <v>2850</v>
      </c>
      <c r="G3065" s="236"/>
      <c r="H3065" s="239">
        <v>14.699999999999999</v>
      </c>
      <c r="I3065" s="240"/>
      <c r="J3065" s="236"/>
      <c r="K3065" s="236"/>
      <c r="L3065" s="241"/>
      <c r="M3065" s="242"/>
      <c r="N3065" s="243"/>
      <c r="O3065" s="243"/>
      <c r="P3065" s="243"/>
      <c r="Q3065" s="243"/>
      <c r="R3065" s="243"/>
      <c r="S3065" s="243"/>
      <c r="T3065" s="24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45" t="s">
        <v>186</v>
      </c>
      <c r="AU3065" s="245" t="s">
        <v>78</v>
      </c>
      <c r="AV3065" s="14" t="s">
        <v>78</v>
      </c>
      <c r="AW3065" s="14" t="s">
        <v>188</v>
      </c>
      <c r="AX3065" s="14" t="s">
        <v>68</v>
      </c>
      <c r="AY3065" s="245" t="s">
        <v>175</v>
      </c>
    </row>
    <row r="3066" s="14" customFormat="1">
      <c r="A3066" s="14"/>
      <c r="B3066" s="235"/>
      <c r="C3066" s="236"/>
      <c r="D3066" s="226" t="s">
        <v>186</v>
      </c>
      <c r="E3066" s="237" t="s">
        <v>19</v>
      </c>
      <c r="F3066" s="238" t="s">
        <v>2851</v>
      </c>
      <c r="G3066" s="236"/>
      <c r="H3066" s="239">
        <v>4.2399999999999993</v>
      </c>
      <c r="I3066" s="240"/>
      <c r="J3066" s="236"/>
      <c r="K3066" s="236"/>
      <c r="L3066" s="241"/>
      <c r="M3066" s="242"/>
      <c r="N3066" s="243"/>
      <c r="O3066" s="243"/>
      <c r="P3066" s="243"/>
      <c r="Q3066" s="243"/>
      <c r="R3066" s="243"/>
      <c r="S3066" s="243"/>
      <c r="T3066" s="24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45" t="s">
        <v>186</v>
      </c>
      <c r="AU3066" s="245" t="s">
        <v>78</v>
      </c>
      <c r="AV3066" s="14" t="s">
        <v>78</v>
      </c>
      <c r="AW3066" s="14" t="s">
        <v>188</v>
      </c>
      <c r="AX3066" s="14" t="s">
        <v>68</v>
      </c>
      <c r="AY3066" s="245" t="s">
        <v>175</v>
      </c>
    </row>
    <row r="3067" s="14" customFormat="1">
      <c r="A3067" s="14"/>
      <c r="B3067" s="235"/>
      <c r="C3067" s="236"/>
      <c r="D3067" s="226" t="s">
        <v>186</v>
      </c>
      <c r="E3067" s="237" t="s">
        <v>19</v>
      </c>
      <c r="F3067" s="238" t="s">
        <v>2852</v>
      </c>
      <c r="G3067" s="236"/>
      <c r="H3067" s="239">
        <v>13.079999999999998</v>
      </c>
      <c r="I3067" s="240"/>
      <c r="J3067" s="236"/>
      <c r="K3067" s="236"/>
      <c r="L3067" s="241"/>
      <c r="M3067" s="242"/>
      <c r="N3067" s="243"/>
      <c r="O3067" s="243"/>
      <c r="P3067" s="243"/>
      <c r="Q3067" s="243"/>
      <c r="R3067" s="243"/>
      <c r="S3067" s="243"/>
      <c r="T3067" s="24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45" t="s">
        <v>186</v>
      </c>
      <c r="AU3067" s="245" t="s">
        <v>78</v>
      </c>
      <c r="AV3067" s="14" t="s">
        <v>78</v>
      </c>
      <c r="AW3067" s="14" t="s">
        <v>188</v>
      </c>
      <c r="AX3067" s="14" t="s">
        <v>68</v>
      </c>
      <c r="AY3067" s="245" t="s">
        <v>175</v>
      </c>
    </row>
    <row r="3068" s="13" customFormat="1">
      <c r="A3068" s="13"/>
      <c r="B3068" s="224"/>
      <c r="C3068" s="225"/>
      <c r="D3068" s="226" t="s">
        <v>186</v>
      </c>
      <c r="E3068" s="227" t="s">
        <v>19</v>
      </c>
      <c r="F3068" s="228" t="s">
        <v>189</v>
      </c>
      <c r="G3068" s="225"/>
      <c r="H3068" s="227" t="s">
        <v>19</v>
      </c>
      <c r="I3068" s="229"/>
      <c r="J3068" s="225"/>
      <c r="K3068" s="225"/>
      <c r="L3068" s="230"/>
      <c r="M3068" s="231"/>
      <c r="N3068" s="232"/>
      <c r="O3068" s="232"/>
      <c r="P3068" s="232"/>
      <c r="Q3068" s="232"/>
      <c r="R3068" s="232"/>
      <c r="S3068" s="232"/>
      <c r="T3068" s="233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34" t="s">
        <v>186</v>
      </c>
      <c r="AU3068" s="234" t="s">
        <v>78</v>
      </c>
      <c r="AV3068" s="13" t="s">
        <v>76</v>
      </c>
      <c r="AW3068" s="13" t="s">
        <v>188</v>
      </c>
      <c r="AX3068" s="13" t="s">
        <v>68</v>
      </c>
      <c r="AY3068" s="234" t="s">
        <v>175</v>
      </c>
    </row>
    <row r="3069" s="13" customFormat="1">
      <c r="A3069" s="13"/>
      <c r="B3069" s="224"/>
      <c r="C3069" s="225"/>
      <c r="D3069" s="226" t="s">
        <v>186</v>
      </c>
      <c r="E3069" s="227" t="s">
        <v>19</v>
      </c>
      <c r="F3069" s="228" t="s">
        <v>428</v>
      </c>
      <c r="G3069" s="225"/>
      <c r="H3069" s="227" t="s">
        <v>19</v>
      </c>
      <c r="I3069" s="229"/>
      <c r="J3069" s="225"/>
      <c r="K3069" s="225"/>
      <c r="L3069" s="230"/>
      <c r="M3069" s="231"/>
      <c r="N3069" s="232"/>
      <c r="O3069" s="232"/>
      <c r="P3069" s="232"/>
      <c r="Q3069" s="232"/>
      <c r="R3069" s="232"/>
      <c r="S3069" s="232"/>
      <c r="T3069" s="233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34" t="s">
        <v>186</v>
      </c>
      <c r="AU3069" s="234" t="s">
        <v>78</v>
      </c>
      <c r="AV3069" s="13" t="s">
        <v>76</v>
      </c>
      <c r="AW3069" s="13" t="s">
        <v>188</v>
      </c>
      <c r="AX3069" s="13" t="s">
        <v>68</v>
      </c>
      <c r="AY3069" s="234" t="s">
        <v>175</v>
      </c>
    </row>
    <row r="3070" s="14" customFormat="1">
      <c r="A3070" s="14"/>
      <c r="B3070" s="235"/>
      <c r="C3070" s="236"/>
      <c r="D3070" s="226" t="s">
        <v>186</v>
      </c>
      <c r="E3070" s="237" t="s">
        <v>19</v>
      </c>
      <c r="F3070" s="238" t="s">
        <v>2853</v>
      </c>
      <c r="G3070" s="236"/>
      <c r="H3070" s="239">
        <v>36.639999999999993</v>
      </c>
      <c r="I3070" s="240"/>
      <c r="J3070" s="236"/>
      <c r="K3070" s="236"/>
      <c r="L3070" s="241"/>
      <c r="M3070" s="242"/>
      <c r="N3070" s="243"/>
      <c r="O3070" s="243"/>
      <c r="P3070" s="243"/>
      <c r="Q3070" s="243"/>
      <c r="R3070" s="243"/>
      <c r="S3070" s="243"/>
      <c r="T3070" s="244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45" t="s">
        <v>186</v>
      </c>
      <c r="AU3070" s="245" t="s">
        <v>78</v>
      </c>
      <c r="AV3070" s="14" t="s">
        <v>78</v>
      </c>
      <c r="AW3070" s="14" t="s">
        <v>188</v>
      </c>
      <c r="AX3070" s="14" t="s">
        <v>68</v>
      </c>
      <c r="AY3070" s="245" t="s">
        <v>175</v>
      </c>
    </row>
    <row r="3071" s="14" customFormat="1">
      <c r="A3071" s="14"/>
      <c r="B3071" s="235"/>
      <c r="C3071" s="236"/>
      <c r="D3071" s="226" t="s">
        <v>186</v>
      </c>
      <c r="E3071" s="237" t="s">
        <v>19</v>
      </c>
      <c r="F3071" s="238" t="s">
        <v>2854</v>
      </c>
      <c r="G3071" s="236"/>
      <c r="H3071" s="239">
        <v>14.4</v>
      </c>
      <c r="I3071" s="240"/>
      <c r="J3071" s="236"/>
      <c r="K3071" s="236"/>
      <c r="L3071" s="241"/>
      <c r="M3071" s="242"/>
      <c r="N3071" s="243"/>
      <c r="O3071" s="243"/>
      <c r="P3071" s="243"/>
      <c r="Q3071" s="243"/>
      <c r="R3071" s="243"/>
      <c r="S3071" s="243"/>
      <c r="T3071" s="24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45" t="s">
        <v>186</v>
      </c>
      <c r="AU3071" s="245" t="s">
        <v>78</v>
      </c>
      <c r="AV3071" s="14" t="s">
        <v>78</v>
      </c>
      <c r="AW3071" s="14" t="s">
        <v>188</v>
      </c>
      <c r="AX3071" s="14" t="s">
        <v>68</v>
      </c>
      <c r="AY3071" s="245" t="s">
        <v>175</v>
      </c>
    </row>
    <row r="3072" s="14" customFormat="1">
      <c r="A3072" s="14"/>
      <c r="B3072" s="235"/>
      <c r="C3072" s="236"/>
      <c r="D3072" s="226" t="s">
        <v>186</v>
      </c>
      <c r="E3072" s="237" t="s">
        <v>19</v>
      </c>
      <c r="F3072" s="238" t="s">
        <v>2855</v>
      </c>
      <c r="G3072" s="236"/>
      <c r="H3072" s="239">
        <v>13.059999999999999</v>
      </c>
      <c r="I3072" s="240"/>
      <c r="J3072" s="236"/>
      <c r="K3072" s="236"/>
      <c r="L3072" s="241"/>
      <c r="M3072" s="242"/>
      <c r="N3072" s="243"/>
      <c r="O3072" s="243"/>
      <c r="P3072" s="243"/>
      <c r="Q3072" s="243"/>
      <c r="R3072" s="243"/>
      <c r="S3072" s="243"/>
      <c r="T3072" s="24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45" t="s">
        <v>186</v>
      </c>
      <c r="AU3072" s="245" t="s">
        <v>78</v>
      </c>
      <c r="AV3072" s="14" t="s">
        <v>78</v>
      </c>
      <c r="AW3072" s="14" t="s">
        <v>188</v>
      </c>
      <c r="AX3072" s="14" t="s">
        <v>68</v>
      </c>
      <c r="AY3072" s="245" t="s">
        <v>175</v>
      </c>
    </row>
    <row r="3073" s="14" customFormat="1">
      <c r="A3073" s="14"/>
      <c r="B3073" s="235"/>
      <c r="C3073" s="236"/>
      <c r="D3073" s="226" t="s">
        <v>186</v>
      </c>
      <c r="E3073" s="237" t="s">
        <v>19</v>
      </c>
      <c r="F3073" s="238" t="s">
        <v>2856</v>
      </c>
      <c r="G3073" s="236"/>
      <c r="H3073" s="239">
        <v>28.349999999999998</v>
      </c>
      <c r="I3073" s="240"/>
      <c r="J3073" s="236"/>
      <c r="K3073" s="236"/>
      <c r="L3073" s="241"/>
      <c r="M3073" s="242"/>
      <c r="N3073" s="243"/>
      <c r="O3073" s="243"/>
      <c r="P3073" s="243"/>
      <c r="Q3073" s="243"/>
      <c r="R3073" s="243"/>
      <c r="S3073" s="243"/>
      <c r="T3073" s="244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45" t="s">
        <v>186</v>
      </c>
      <c r="AU3073" s="245" t="s">
        <v>78</v>
      </c>
      <c r="AV3073" s="14" t="s">
        <v>78</v>
      </c>
      <c r="AW3073" s="14" t="s">
        <v>188</v>
      </c>
      <c r="AX3073" s="14" t="s">
        <v>68</v>
      </c>
      <c r="AY3073" s="245" t="s">
        <v>175</v>
      </c>
    </row>
    <row r="3074" s="15" customFormat="1">
      <c r="A3074" s="15"/>
      <c r="B3074" s="246"/>
      <c r="C3074" s="247"/>
      <c r="D3074" s="226" t="s">
        <v>186</v>
      </c>
      <c r="E3074" s="248" t="s">
        <v>19</v>
      </c>
      <c r="F3074" s="249" t="s">
        <v>191</v>
      </c>
      <c r="G3074" s="247"/>
      <c r="H3074" s="250">
        <v>194.41999999999999</v>
      </c>
      <c r="I3074" s="251"/>
      <c r="J3074" s="247"/>
      <c r="K3074" s="247"/>
      <c r="L3074" s="252"/>
      <c r="M3074" s="253"/>
      <c r="N3074" s="254"/>
      <c r="O3074" s="254"/>
      <c r="P3074" s="254"/>
      <c r="Q3074" s="254"/>
      <c r="R3074" s="254"/>
      <c r="S3074" s="254"/>
      <c r="T3074" s="255"/>
      <c r="U3074" s="15"/>
      <c r="V3074" s="15"/>
      <c r="W3074" s="15"/>
      <c r="X3074" s="15"/>
      <c r="Y3074" s="15"/>
      <c r="Z3074" s="15"/>
      <c r="AA3074" s="15"/>
      <c r="AB3074" s="15"/>
      <c r="AC3074" s="15"/>
      <c r="AD3074" s="15"/>
      <c r="AE3074" s="15"/>
      <c r="AT3074" s="256" t="s">
        <v>186</v>
      </c>
      <c r="AU3074" s="256" t="s">
        <v>78</v>
      </c>
      <c r="AV3074" s="15" t="s">
        <v>182</v>
      </c>
      <c r="AW3074" s="15" t="s">
        <v>188</v>
      </c>
      <c r="AX3074" s="15" t="s">
        <v>76</v>
      </c>
      <c r="AY3074" s="256" t="s">
        <v>175</v>
      </c>
    </row>
    <row r="3075" s="2" customFormat="1" ht="16.5" customHeight="1">
      <c r="A3075" s="40"/>
      <c r="B3075" s="41"/>
      <c r="C3075" s="206" t="s">
        <v>2889</v>
      </c>
      <c r="D3075" s="206" t="s">
        <v>177</v>
      </c>
      <c r="E3075" s="207" t="s">
        <v>2890</v>
      </c>
      <c r="F3075" s="208" t="s">
        <v>2891</v>
      </c>
      <c r="G3075" s="209" t="s">
        <v>402</v>
      </c>
      <c r="H3075" s="210">
        <v>386.42000000000002</v>
      </c>
      <c r="I3075" s="211"/>
      <c r="J3075" s="212">
        <f>ROUND(I3075*H3075,2)</f>
        <v>0</v>
      </c>
      <c r="K3075" s="208" t="s">
        <v>181</v>
      </c>
      <c r="L3075" s="46"/>
      <c r="M3075" s="213" t="s">
        <v>19</v>
      </c>
      <c r="N3075" s="214" t="s">
        <v>39</v>
      </c>
      <c r="O3075" s="86"/>
      <c r="P3075" s="215">
        <f>O3075*H3075</f>
        <v>0</v>
      </c>
      <c r="Q3075" s="215">
        <v>0</v>
      </c>
      <c r="R3075" s="215">
        <f>Q3075*H3075</f>
        <v>0</v>
      </c>
      <c r="S3075" s="215">
        <v>0</v>
      </c>
      <c r="T3075" s="216">
        <f>S3075*H3075</f>
        <v>0</v>
      </c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R3075" s="217" t="s">
        <v>297</v>
      </c>
      <c r="AT3075" s="217" t="s">
        <v>177</v>
      </c>
      <c r="AU3075" s="217" t="s">
        <v>78</v>
      </c>
      <c r="AY3075" s="19" t="s">
        <v>175</v>
      </c>
      <c r="BE3075" s="218">
        <f>IF(N3075="základní",J3075,0)</f>
        <v>0</v>
      </c>
      <c r="BF3075" s="218">
        <f>IF(N3075="snížená",J3075,0)</f>
        <v>0</v>
      </c>
      <c r="BG3075" s="218">
        <f>IF(N3075="zákl. přenesená",J3075,0)</f>
        <v>0</v>
      </c>
      <c r="BH3075" s="218">
        <f>IF(N3075="sníž. přenesená",J3075,0)</f>
        <v>0</v>
      </c>
      <c r="BI3075" s="218">
        <f>IF(N3075="nulová",J3075,0)</f>
        <v>0</v>
      </c>
      <c r="BJ3075" s="19" t="s">
        <v>76</v>
      </c>
      <c r="BK3075" s="218">
        <f>ROUND(I3075*H3075,2)</f>
        <v>0</v>
      </c>
      <c r="BL3075" s="19" t="s">
        <v>297</v>
      </c>
      <c r="BM3075" s="217" t="s">
        <v>2892</v>
      </c>
    </row>
    <row r="3076" s="2" customFormat="1">
      <c r="A3076" s="40"/>
      <c r="B3076" s="41"/>
      <c r="C3076" s="42"/>
      <c r="D3076" s="219" t="s">
        <v>184</v>
      </c>
      <c r="E3076" s="42"/>
      <c r="F3076" s="220" t="s">
        <v>2893</v>
      </c>
      <c r="G3076" s="42"/>
      <c r="H3076" s="42"/>
      <c r="I3076" s="221"/>
      <c r="J3076" s="42"/>
      <c r="K3076" s="42"/>
      <c r="L3076" s="46"/>
      <c r="M3076" s="222"/>
      <c r="N3076" s="223"/>
      <c r="O3076" s="86"/>
      <c r="P3076" s="86"/>
      <c r="Q3076" s="86"/>
      <c r="R3076" s="86"/>
      <c r="S3076" s="86"/>
      <c r="T3076" s="87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T3076" s="19" t="s">
        <v>184</v>
      </c>
      <c r="AU3076" s="19" t="s">
        <v>78</v>
      </c>
    </row>
    <row r="3077" s="13" customFormat="1">
      <c r="A3077" s="13"/>
      <c r="B3077" s="224"/>
      <c r="C3077" s="225"/>
      <c r="D3077" s="226" t="s">
        <v>186</v>
      </c>
      <c r="E3077" s="227" t="s">
        <v>19</v>
      </c>
      <c r="F3077" s="228" t="s">
        <v>187</v>
      </c>
      <c r="G3077" s="225"/>
      <c r="H3077" s="227" t="s">
        <v>19</v>
      </c>
      <c r="I3077" s="229"/>
      <c r="J3077" s="225"/>
      <c r="K3077" s="225"/>
      <c r="L3077" s="230"/>
      <c r="M3077" s="231"/>
      <c r="N3077" s="232"/>
      <c r="O3077" s="232"/>
      <c r="P3077" s="232"/>
      <c r="Q3077" s="232"/>
      <c r="R3077" s="232"/>
      <c r="S3077" s="232"/>
      <c r="T3077" s="233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34" t="s">
        <v>186</v>
      </c>
      <c r="AU3077" s="234" t="s">
        <v>78</v>
      </c>
      <c r="AV3077" s="13" t="s">
        <v>76</v>
      </c>
      <c r="AW3077" s="13" t="s">
        <v>188</v>
      </c>
      <c r="AX3077" s="13" t="s">
        <v>68</v>
      </c>
      <c r="AY3077" s="234" t="s">
        <v>175</v>
      </c>
    </row>
    <row r="3078" s="13" customFormat="1">
      <c r="A3078" s="13"/>
      <c r="B3078" s="224"/>
      <c r="C3078" s="225"/>
      <c r="D3078" s="226" t="s">
        <v>186</v>
      </c>
      <c r="E3078" s="227" t="s">
        <v>19</v>
      </c>
      <c r="F3078" s="228" t="s">
        <v>189</v>
      </c>
      <c r="G3078" s="225"/>
      <c r="H3078" s="227" t="s">
        <v>19</v>
      </c>
      <c r="I3078" s="229"/>
      <c r="J3078" s="225"/>
      <c r="K3078" s="225"/>
      <c r="L3078" s="230"/>
      <c r="M3078" s="231"/>
      <c r="N3078" s="232"/>
      <c r="O3078" s="232"/>
      <c r="P3078" s="232"/>
      <c r="Q3078" s="232"/>
      <c r="R3078" s="232"/>
      <c r="S3078" s="232"/>
      <c r="T3078" s="233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34" t="s">
        <v>186</v>
      </c>
      <c r="AU3078" s="234" t="s">
        <v>78</v>
      </c>
      <c r="AV3078" s="13" t="s">
        <v>76</v>
      </c>
      <c r="AW3078" s="13" t="s">
        <v>188</v>
      </c>
      <c r="AX3078" s="13" t="s">
        <v>68</v>
      </c>
      <c r="AY3078" s="234" t="s">
        <v>175</v>
      </c>
    </row>
    <row r="3079" s="13" customFormat="1">
      <c r="A3079" s="13"/>
      <c r="B3079" s="224"/>
      <c r="C3079" s="225"/>
      <c r="D3079" s="226" t="s">
        <v>186</v>
      </c>
      <c r="E3079" s="227" t="s">
        <v>19</v>
      </c>
      <c r="F3079" s="228" t="s">
        <v>2894</v>
      </c>
      <c r="G3079" s="225"/>
      <c r="H3079" s="227" t="s">
        <v>19</v>
      </c>
      <c r="I3079" s="229"/>
      <c r="J3079" s="225"/>
      <c r="K3079" s="225"/>
      <c r="L3079" s="230"/>
      <c r="M3079" s="231"/>
      <c r="N3079" s="232"/>
      <c r="O3079" s="232"/>
      <c r="P3079" s="232"/>
      <c r="Q3079" s="232"/>
      <c r="R3079" s="232"/>
      <c r="S3079" s="232"/>
      <c r="T3079" s="233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34" t="s">
        <v>186</v>
      </c>
      <c r="AU3079" s="234" t="s">
        <v>78</v>
      </c>
      <c r="AV3079" s="13" t="s">
        <v>76</v>
      </c>
      <c r="AW3079" s="13" t="s">
        <v>188</v>
      </c>
      <c r="AX3079" s="13" t="s">
        <v>68</v>
      </c>
      <c r="AY3079" s="234" t="s">
        <v>175</v>
      </c>
    </row>
    <row r="3080" s="13" customFormat="1">
      <c r="A3080" s="13"/>
      <c r="B3080" s="224"/>
      <c r="C3080" s="225"/>
      <c r="D3080" s="226" t="s">
        <v>186</v>
      </c>
      <c r="E3080" s="227" t="s">
        <v>19</v>
      </c>
      <c r="F3080" s="228" t="s">
        <v>425</v>
      </c>
      <c r="G3080" s="225"/>
      <c r="H3080" s="227" t="s">
        <v>19</v>
      </c>
      <c r="I3080" s="229"/>
      <c r="J3080" s="225"/>
      <c r="K3080" s="225"/>
      <c r="L3080" s="230"/>
      <c r="M3080" s="231"/>
      <c r="N3080" s="232"/>
      <c r="O3080" s="232"/>
      <c r="P3080" s="232"/>
      <c r="Q3080" s="232"/>
      <c r="R3080" s="232"/>
      <c r="S3080" s="232"/>
      <c r="T3080" s="233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34" t="s">
        <v>186</v>
      </c>
      <c r="AU3080" s="234" t="s">
        <v>78</v>
      </c>
      <c r="AV3080" s="13" t="s">
        <v>76</v>
      </c>
      <c r="AW3080" s="13" t="s">
        <v>188</v>
      </c>
      <c r="AX3080" s="13" t="s">
        <v>68</v>
      </c>
      <c r="AY3080" s="234" t="s">
        <v>175</v>
      </c>
    </row>
    <row r="3081" s="14" customFormat="1">
      <c r="A3081" s="14"/>
      <c r="B3081" s="235"/>
      <c r="C3081" s="236"/>
      <c r="D3081" s="226" t="s">
        <v>186</v>
      </c>
      <c r="E3081" s="237" t="s">
        <v>19</v>
      </c>
      <c r="F3081" s="238" t="s">
        <v>2845</v>
      </c>
      <c r="G3081" s="236"/>
      <c r="H3081" s="239">
        <v>21.739999999999998</v>
      </c>
      <c r="I3081" s="240"/>
      <c r="J3081" s="236"/>
      <c r="K3081" s="236"/>
      <c r="L3081" s="241"/>
      <c r="M3081" s="242"/>
      <c r="N3081" s="243"/>
      <c r="O3081" s="243"/>
      <c r="P3081" s="243"/>
      <c r="Q3081" s="243"/>
      <c r="R3081" s="243"/>
      <c r="S3081" s="243"/>
      <c r="T3081" s="24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45" t="s">
        <v>186</v>
      </c>
      <c r="AU3081" s="245" t="s">
        <v>78</v>
      </c>
      <c r="AV3081" s="14" t="s">
        <v>78</v>
      </c>
      <c r="AW3081" s="14" t="s">
        <v>188</v>
      </c>
      <c r="AX3081" s="14" t="s">
        <v>68</v>
      </c>
      <c r="AY3081" s="245" t="s">
        <v>175</v>
      </c>
    </row>
    <row r="3082" s="14" customFormat="1">
      <c r="A3082" s="14"/>
      <c r="B3082" s="235"/>
      <c r="C3082" s="236"/>
      <c r="D3082" s="226" t="s">
        <v>186</v>
      </c>
      <c r="E3082" s="237" t="s">
        <v>19</v>
      </c>
      <c r="F3082" s="238" t="s">
        <v>2846</v>
      </c>
      <c r="G3082" s="236"/>
      <c r="H3082" s="239">
        <v>12.200000000000001</v>
      </c>
      <c r="I3082" s="240"/>
      <c r="J3082" s="236"/>
      <c r="K3082" s="236"/>
      <c r="L3082" s="241"/>
      <c r="M3082" s="242"/>
      <c r="N3082" s="243"/>
      <c r="O3082" s="243"/>
      <c r="P3082" s="243"/>
      <c r="Q3082" s="243"/>
      <c r="R3082" s="243"/>
      <c r="S3082" s="243"/>
      <c r="T3082" s="24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45" t="s">
        <v>186</v>
      </c>
      <c r="AU3082" s="245" t="s">
        <v>78</v>
      </c>
      <c r="AV3082" s="14" t="s">
        <v>78</v>
      </c>
      <c r="AW3082" s="14" t="s">
        <v>188</v>
      </c>
      <c r="AX3082" s="14" t="s">
        <v>68</v>
      </c>
      <c r="AY3082" s="245" t="s">
        <v>175</v>
      </c>
    </row>
    <row r="3083" s="14" customFormat="1">
      <c r="A3083" s="14"/>
      <c r="B3083" s="235"/>
      <c r="C3083" s="236"/>
      <c r="D3083" s="226" t="s">
        <v>186</v>
      </c>
      <c r="E3083" s="237" t="s">
        <v>19</v>
      </c>
      <c r="F3083" s="238" t="s">
        <v>2847</v>
      </c>
      <c r="G3083" s="236"/>
      <c r="H3083" s="239">
        <v>7.9999999999999982</v>
      </c>
      <c r="I3083" s="240"/>
      <c r="J3083" s="236"/>
      <c r="K3083" s="236"/>
      <c r="L3083" s="241"/>
      <c r="M3083" s="242"/>
      <c r="N3083" s="243"/>
      <c r="O3083" s="243"/>
      <c r="P3083" s="243"/>
      <c r="Q3083" s="243"/>
      <c r="R3083" s="243"/>
      <c r="S3083" s="243"/>
      <c r="T3083" s="244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45" t="s">
        <v>186</v>
      </c>
      <c r="AU3083" s="245" t="s">
        <v>78</v>
      </c>
      <c r="AV3083" s="14" t="s">
        <v>78</v>
      </c>
      <c r="AW3083" s="14" t="s">
        <v>188</v>
      </c>
      <c r="AX3083" s="14" t="s">
        <v>68</v>
      </c>
      <c r="AY3083" s="245" t="s">
        <v>175</v>
      </c>
    </row>
    <row r="3084" s="14" customFormat="1">
      <c r="A3084" s="14"/>
      <c r="B3084" s="235"/>
      <c r="C3084" s="236"/>
      <c r="D3084" s="226" t="s">
        <v>186</v>
      </c>
      <c r="E3084" s="237" t="s">
        <v>19</v>
      </c>
      <c r="F3084" s="238" t="s">
        <v>2848</v>
      </c>
      <c r="G3084" s="236"/>
      <c r="H3084" s="239">
        <v>15.18</v>
      </c>
      <c r="I3084" s="240"/>
      <c r="J3084" s="236"/>
      <c r="K3084" s="236"/>
      <c r="L3084" s="241"/>
      <c r="M3084" s="242"/>
      <c r="N3084" s="243"/>
      <c r="O3084" s="243"/>
      <c r="P3084" s="243"/>
      <c r="Q3084" s="243"/>
      <c r="R3084" s="243"/>
      <c r="S3084" s="243"/>
      <c r="T3084" s="24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45" t="s">
        <v>186</v>
      </c>
      <c r="AU3084" s="245" t="s">
        <v>78</v>
      </c>
      <c r="AV3084" s="14" t="s">
        <v>78</v>
      </c>
      <c r="AW3084" s="14" t="s">
        <v>188</v>
      </c>
      <c r="AX3084" s="14" t="s">
        <v>68</v>
      </c>
      <c r="AY3084" s="245" t="s">
        <v>175</v>
      </c>
    </row>
    <row r="3085" s="14" customFormat="1">
      <c r="A3085" s="14"/>
      <c r="B3085" s="235"/>
      <c r="C3085" s="236"/>
      <c r="D3085" s="226" t="s">
        <v>186</v>
      </c>
      <c r="E3085" s="237" t="s">
        <v>19</v>
      </c>
      <c r="F3085" s="238" t="s">
        <v>2849</v>
      </c>
      <c r="G3085" s="236"/>
      <c r="H3085" s="239">
        <v>12.829999999999998</v>
      </c>
      <c r="I3085" s="240"/>
      <c r="J3085" s="236"/>
      <c r="K3085" s="236"/>
      <c r="L3085" s="241"/>
      <c r="M3085" s="242"/>
      <c r="N3085" s="243"/>
      <c r="O3085" s="243"/>
      <c r="P3085" s="243"/>
      <c r="Q3085" s="243"/>
      <c r="R3085" s="243"/>
      <c r="S3085" s="243"/>
      <c r="T3085" s="24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45" t="s">
        <v>186</v>
      </c>
      <c r="AU3085" s="245" t="s">
        <v>78</v>
      </c>
      <c r="AV3085" s="14" t="s">
        <v>78</v>
      </c>
      <c r="AW3085" s="14" t="s">
        <v>188</v>
      </c>
      <c r="AX3085" s="14" t="s">
        <v>68</v>
      </c>
      <c r="AY3085" s="245" t="s">
        <v>175</v>
      </c>
    </row>
    <row r="3086" s="14" customFormat="1">
      <c r="A3086" s="14"/>
      <c r="B3086" s="235"/>
      <c r="C3086" s="236"/>
      <c r="D3086" s="226" t="s">
        <v>186</v>
      </c>
      <c r="E3086" s="237" t="s">
        <v>19</v>
      </c>
      <c r="F3086" s="238" t="s">
        <v>2850</v>
      </c>
      <c r="G3086" s="236"/>
      <c r="H3086" s="239">
        <v>14.699999999999999</v>
      </c>
      <c r="I3086" s="240"/>
      <c r="J3086" s="236"/>
      <c r="K3086" s="236"/>
      <c r="L3086" s="241"/>
      <c r="M3086" s="242"/>
      <c r="N3086" s="243"/>
      <c r="O3086" s="243"/>
      <c r="P3086" s="243"/>
      <c r="Q3086" s="243"/>
      <c r="R3086" s="243"/>
      <c r="S3086" s="243"/>
      <c r="T3086" s="24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45" t="s">
        <v>186</v>
      </c>
      <c r="AU3086" s="245" t="s">
        <v>78</v>
      </c>
      <c r="AV3086" s="14" t="s">
        <v>78</v>
      </c>
      <c r="AW3086" s="14" t="s">
        <v>188</v>
      </c>
      <c r="AX3086" s="14" t="s">
        <v>68</v>
      </c>
      <c r="AY3086" s="245" t="s">
        <v>175</v>
      </c>
    </row>
    <row r="3087" s="14" customFormat="1">
      <c r="A3087" s="14"/>
      <c r="B3087" s="235"/>
      <c r="C3087" s="236"/>
      <c r="D3087" s="226" t="s">
        <v>186</v>
      </c>
      <c r="E3087" s="237" t="s">
        <v>19</v>
      </c>
      <c r="F3087" s="238" t="s">
        <v>2851</v>
      </c>
      <c r="G3087" s="236"/>
      <c r="H3087" s="239">
        <v>4.2399999999999993</v>
      </c>
      <c r="I3087" s="240"/>
      <c r="J3087" s="236"/>
      <c r="K3087" s="236"/>
      <c r="L3087" s="241"/>
      <c r="M3087" s="242"/>
      <c r="N3087" s="243"/>
      <c r="O3087" s="243"/>
      <c r="P3087" s="243"/>
      <c r="Q3087" s="243"/>
      <c r="R3087" s="243"/>
      <c r="S3087" s="243"/>
      <c r="T3087" s="24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45" t="s">
        <v>186</v>
      </c>
      <c r="AU3087" s="245" t="s">
        <v>78</v>
      </c>
      <c r="AV3087" s="14" t="s">
        <v>78</v>
      </c>
      <c r="AW3087" s="14" t="s">
        <v>188</v>
      </c>
      <c r="AX3087" s="14" t="s">
        <v>68</v>
      </c>
      <c r="AY3087" s="245" t="s">
        <v>175</v>
      </c>
    </row>
    <row r="3088" s="14" customFormat="1">
      <c r="A3088" s="14"/>
      <c r="B3088" s="235"/>
      <c r="C3088" s="236"/>
      <c r="D3088" s="226" t="s">
        <v>186</v>
      </c>
      <c r="E3088" s="237" t="s">
        <v>19</v>
      </c>
      <c r="F3088" s="238" t="s">
        <v>2852</v>
      </c>
      <c r="G3088" s="236"/>
      <c r="H3088" s="239">
        <v>13.079999999999998</v>
      </c>
      <c r="I3088" s="240"/>
      <c r="J3088" s="236"/>
      <c r="K3088" s="236"/>
      <c r="L3088" s="241"/>
      <c r="M3088" s="242"/>
      <c r="N3088" s="243"/>
      <c r="O3088" s="243"/>
      <c r="P3088" s="243"/>
      <c r="Q3088" s="243"/>
      <c r="R3088" s="243"/>
      <c r="S3088" s="243"/>
      <c r="T3088" s="244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45" t="s">
        <v>186</v>
      </c>
      <c r="AU3088" s="245" t="s">
        <v>78</v>
      </c>
      <c r="AV3088" s="14" t="s">
        <v>78</v>
      </c>
      <c r="AW3088" s="14" t="s">
        <v>188</v>
      </c>
      <c r="AX3088" s="14" t="s">
        <v>68</v>
      </c>
      <c r="AY3088" s="245" t="s">
        <v>175</v>
      </c>
    </row>
    <row r="3089" s="13" customFormat="1">
      <c r="A3089" s="13"/>
      <c r="B3089" s="224"/>
      <c r="C3089" s="225"/>
      <c r="D3089" s="226" t="s">
        <v>186</v>
      </c>
      <c r="E3089" s="227" t="s">
        <v>19</v>
      </c>
      <c r="F3089" s="228" t="s">
        <v>189</v>
      </c>
      <c r="G3089" s="225"/>
      <c r="H3089" s="227" t="s">
        <v>19</v>
      </c>
      <c r="I3089" s="229"/>
      <c r="J3089" s="225"/>
      <c r="K3089" s="225"/>
      <c r="L3089" s="230"/>
      <c r="M3089" s="231"/>
      <c r="N3089" s="232"/>
      <c r="O3089" s="232"/>
      <c r="P3089" s="232"/>
      <c r="Q3089" s="232"/>
      <c r="R3089" s="232"/>
      <c r="S3089" s="232"/>
      <c r="T3089" s="233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34" t="s">
        <v>186</v>
      </c>
      <c r="AU3089" s="234" t="s">
        <v>78</v>
      </c>
      <c r="AV3089" s="13" t="s">
        <v>76</v>
      </c>
      <c r="AW3089" s="13" t="s">
        <v>188</v>
      </c>
      <c r="AX3089" s="13" t="s">
        <v>68</v>
      </c>
      <c r="AY3089" s="234" t="s">
        <v>175</v>
      </c>
    </row>
    <row r="3090" s="13" customFormat="1">
      <c r="A3090" s="13"/>
      <c r="B3090" s="224"/>
      <c r="C3090" s="225"/>
      <c r="D3090" s="226" t="s">
        <v>186</v>
      </c>
      <c r="E3090" s="227" t="s">
        <v>19</v>
      </c>
      <c r="F3090" s="228" t="s">
        <v>428</v>
      </c>
      <c r="G3090" s="225"/>
      <c r="H3090" s="227" t="s">
        <v>19</v>
      </c>
      <c r="I3090" s="229"/>
      <c r="J3090" s="225"/>
      <c r="K3090" s="225"/>
      <c r="L3090" s="230"/>
      <c r="M3090" s="231"/>
      <c r="N3090" s="232"/>
      <c r="O3090" s="232"/>
      <c r="P3090" s="232"/>
      <c r="Q3090" s="232"/>
      <c r="R3090" s="232"/>
      <c r="S3090" s="232"/>
      <c r="T3090" s="233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34" t="s">
        <v>186</v>
      </c>
      <c r="AU3090" s="234" t="s">
        <v>78</v>
      </c>
      <c r="AV3090" s="13" t="s">
        <v>76</v>
      </c>
      <c r="AW3090" s="13" t="s">
        <v>188</v>
      </c>
      <c r="AX3090" s="13" t="s">
        <v>68</v>
      </c>
      <c r="AY3090" s="234" t="s">
        <v>175</v>
      </c>
    </row>
    <row r="3091" s="14" customFormat="1">
      <c r="A3091" s="14"/>
      <c r="B3091" s="235"/>
      <c r="C3091" s="236"/>
      <c r="D3091" s="226" t="s">
        <v>186</v>
      </c>
      <c r="E3091" s="237" t="s">
        <v>19</v>
      </c>
      <c r="F3091" s="238" t="s">
        <v>2853</v>
      </c>
      <c r="G3091" s="236"/>
      <c r="H3091" s="239">
        <v>36.639999999999993</v>
      </c>
      <c r="I3091" s="240"/>
      <c r="J3091" s="236"/>
      <c r="K3091" s="236"/>
      <c r="L3091" s="241"/>
      <c r="M3091" s="242"/>
      <c r="N3091" s="243"/>
      <c r="O3091" s="243"/>
      <c r="P3091" s="243"/>
      <c r="Q3091" s="243"/>
      <c r="R3091" s="243"/>
      <c r="S3091" s="243"/>
      <c r="T3091" s="244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45" t="s">
        <v>186</v>
      </c>
      <c r="AU3091" s="245" t="s">
        <v>78</v>
      </c>
      <c r="AV3091" s="14" t="s">
        <v>78</v>
      </c>
      <c r="AW3091" s="14" t="s">
        <v>188</v>
      </c>
      <c r="AX3091" s="14" t="s">
        <v>68</v>
      </c>
      <c r="AY3091" s="245" t="s">
        <v>175</v>
      </c>
    </row>
    <row r="3092" s="14" customFormat="1">
      <c r="A3092" s="14"/>
      <c r="B3092" s="235"/>
      <c r="C3092" s="236"/>
      <c r="D3092" s="226" t="s">
        <v>186</v>
      </c>
      <c r="E3092" s="237" t="s">
        <v>19</v>
      </c>
      <c r="F3092" s="238" t="s">
        <v>2854</v>
      </c>
      <c r="G3092" s="236"/>
      <c r="H3092" s="239">
        <v>14.4</v>
      </c>
      <c r="I3092" s="240"/>
      <c r="J3092" s="236"/>
      <c r="K3092" s="236"/>
      <c r="L3092" s="241"/>
      <c r="M3092" s="242"/>
      <c r="N3092" s="243"/>
      <c r="O3092" s="243"/>
      <c r="P3092" s="243"/>
      <c r="Q3092" s="243"/>
      <c r="R3092" s="243"/>
      <c r="S3092" s="243"/>
      <c r="T3092" s="244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T3092" s="245" t="s">
        <v>186</v>
      </c>
      <c r="AU3092" s="245" t="s">
        <v>78</v>
      </c>
      <c r="AV3092" s="14" t="s">
        <v>78</v>
      </c>
      <c r="AW3092" s="14" t="s">
        <v>188</v>
      </c>
      <c r="AX3092" s="14" t="s">
        <v>68</v>
      </c>
      <c r="AY3092" s="245" t="s">
        <v>175</v>
      </c>
    </row>
    <row r="3093" s="14" customFormat="1">
      <c r="A3093" s="14"/>
      <c r="B3093" s="235"/>
      <c r="C3093" s="236"/>
      <c r="D3093" s="226" t="s">
        <v>186</v>
      </c>
      <c r="E3093" s="237" t="s">
        <v>19</v>
      </c>
      <c r="F3093" s="238" t="s">
        <v>2855</v>
      </c>
      <c r="G3093" s="236"/>
      <c r="H3093" s="239">
        <v>13.059999999999999</v>
      </c>
      <c r="I3093" s="240"/>
      <c r="J3093" s="236"/>
      <c r="K3093" s="236"/>
      <c r="L3093" s="241"/>
      <c r="M3093" s="242"/>
      <c r="N3093" s="243"/>
      <c r="O3093" s="243"/>
      <c r="P3093" s="243"/>
      <c r="Q3093" s="243"/>
      <c r="R3093" s="243"/>
      <c r="S3093" s="243"/>
      <c r="T3093" s="24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45" t="s">
        <v>186</v>
      </c>
      <c r="AU3093" s="245" t="s">
        <v>78</v>
      </c>
      <c r="AV3093" s="14" t="s">
        <v>78</v>
      </c>
      <c r="AW3093" s="14" t="s">
        <v>188</v>
      </c>
      <c r="AX3093" s="14" t="s">
        <v>68</v>
      </c>
      <c r="AY3093" s="245" t="s">
        <v>175</v>
      </c>
    </row>
    <row r="3094" s="14" customFormat="1">
      <c r="A3094" s="14"/>
      <c r="B3094" s="235"/>
      <c r="C3094" s="236"/>
      <c r="D3094" s="226" t="s">
        <v>186</v>
      </c>
      <c r="E3094" s="237" t="s">
        <v>19</v>
      </c>
      <c r="F3094" s="238" t="s">
        <v>2856</v>
      </c>
      <c r="G3094" s="236"/>
      <c r="H3094" s="239">
        <v>28.349999999999998</v>
      </c>
      <c r="I3094" s="240"/>
      <c r="J3094" s="236"/>
      <c r="K3094" s="236"/>
      <c r="L3094" s="241"/>
      <c r="M3094" s="242"/>
      <c r="N3094" s="243"/>
      <c r="O3094" s="243"/>
      <c r="P3094" s="243"/>
      <c r="Q3094" s="243"/>
      <c r="R3094" s="243"/>
      <c r="S3094" s="243"/>
      <c r="T3094" s="244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45" t="s">
        <v>186</v>
      </c>
      <c r="AU3094" s="245" t="s">
        <v>78</v>
      </c>
      <c r="AV3094" s="14" t="s">
        <v>78</v>
      </c>
      <c r="AW3094" s="14" t="s">
        <v>188</v>
      </c>
      <c r="AX3094" s="14" t="s">
        <v>68</v>
      </c>
      <c r="AY3094" s="245" t="s">
        <v>175</v>
      </c>
    </row>
    <row r="3095" s="13" customFormat="1">
      <c r="A3095" s="13"/>
      <c r="B3095" s="224"/>
      <c r="C3095" s="225"/>
      <c r="D3095" s="226" t="s">
        <v>186</v>
      </c>
      <c r="E3095" s="227" t="s">
        <v>19</v>
      </c>
      <c r="F3095" s="228" t="s">
        <v>189</v>
      </c>
      <c r="G3095" s="225"/>
      <c r="H3095" s="227" t="s">
        <v>19</v>
      </c>
      <c r="I3095" s="229"/>
      <c r="J3095" s="225"/>
      <c r="K3095" s="225"/>
      <c r="L3095" s="230"/>
      <c r="M3095" s="231"/>
      <c r="N3095" s="232"/>
      <c r="O3095" s="232"/>
      <c r="P3095" s="232"/>
      <c r="Q3095" s="232"/>
      <c r="R3095" s="232"/>
      <c r="S3095" s="232"/>
      <c r="T3095" s="233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34" t="s">
        <v>186</v>
      </c>
      <c r="AU3095" s="234" t="s">
        <v>78</v>
      </c>
      <c r="AV3095" s="13" t="s">
        <v>76</v>
      </c>
      <c r="AW3095" s="13" t="s">
        <v>188</v>
      </c>
      <c r="AX3095" s="13" t="s">
        <v>68</v>
      </c>
      <c r="AY3095" s="234" t="s">
        <v>175</v>
      </c>
    </row>
    <row r="3096" s="13" customFormat="1">
      <c r="A3096" s="13"/>
      <c r="B3096" s="224"/>
      <c r="C3096" s="225"/>
      <c r="D3096" s="226" t="s">
        <v>186</v>
      </c>
      <c r="E3096" s="227" t="s">
        <v>19</v>
      </c>
      <c r="F3096" s="228" t="s">
        <v>2895</v>
      </c>
      <c r="G3096" s="225"/>
      <c r="H3096" s="227" t="s">
        <v>19</v>
      </c>
      <c r="I3096" s="229"/>
      <c r="J3096" s="225"/>
      <c r="K3096" s="225"/>
      <c r="L3096" s="230"/>
      <c r="M3096" s="231"/>
      <c r="N3096" s="232"/>
      <c r="O3096" s="232"/>
      <c r="P3096" s="232"/>
      <c r="Q3096" s="232"/>
      <c r="R3096" s="232"/>
      <c r="S3096" s="232"/>
      <c r="T3096" s="233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34" t="s">
        <v>186</v>
      </c>
      <c r="AU3096" s="234" t="s">
        <v>78</v>
      </c>
      <c r="AV3096" s="13" t="s">
        <v>76</v>
      </c>
      <c r="AW3096" s="13" t="s">
        <v>188</v>
      </c>
      <c r="AX3096" s="13" t="s">
        <v>68</v>
      </c>
      <c r="AY3096" s="234" t="s">
        <v>175</v>
      </c>
    </row>
    <row r="3097" s="14" customFormat="1">
      <c r="A3097" s="14"/>
      <c r="B3097" s="235"/>
      <c r="C3097" s="236"/>
      <c r="D3097" s="226" t="s">
        <v>186</v>
      </c>
      <c r="E3097" s="237" t="s">
        <v>19</v>
      </c>
      <c r="F3097" s="238" t="s">
        <v>2896</v>
      </c>
      <c r="G3097" s="236"/>
      <c r="H3097" s="239">
        <v>92</v>
      </c>
      <c r="I3097" s="240"/>
      <c r="J3097" s="236"/>
      <c r="K3097" s="236"/>
      <c r="L3097" s="241"/>
      <c r="M3097" s="242"/>
      <c r="N3097" s="243"/>
      <c r="O3097" s="243"/>
      <c r="P3097" s="243"/>
      <c r="Q3097" s="243"/>
      <c r="R3097" s="243"/>
      <c r="S3097" s="243"/>
      <c r="T3097" s="24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45" t="s">
        <v>186</v>
      </c>
      <c r="AU3097" s="245" t="s">
        <v>78</v>
      </c>
      <c r="AV3097" s="14" t="s">
        <v>78</v>
      </c>
      <c r="AW3097" s="14" t="s">
        <v>188</v>
      </c>
      <c r="AX3097" s="14" t="s">
        <v>68</v>
      </c>
      <c r="AY3097" s="245" t="s">
        <v>175</v>
      </c>
    </row>
    <row r="3098" s="14" customFormat="1">
      <c r="A3098" s="14"/>
      <c r="B3098" s="235"/>
      <c r="C3098" s="236"/>
      <c r="D3098" s="226" t="s">
        <v>186</v>
      </c>
      <c r="E3098" s="237" t="s">
        <v>19</v>
      </c>
      <c r="F3098" s="238" t="s">
        <v>2897</v>
      </c>
      <c r="G3098" s="236"/>
      <c r="H3098" s="239">
        <v>100</v>
      </c>
      <c r="I3098" s="240"/>
      <c r="J3098" s="236"/>
      <c r="K3098" s="236"/>
      <c r="L3098" s="241"/>
      <c r="M3098" s="242"/>
      <c r="N3098" s="243"/>
      <c r="O3098" s="243"/>
      <c r="P3098" s="243"/>
      <c r="Q3098" s="243"/>
      <c r="R3098" s="243"/>
      <c r="S3098" s="243"/>
      <c r="T3098" s="244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45" t="s">
        <v>186</v>
      </c>
      <c r="AU3098" s="245" t="s">
        <v>78</v>
      </c>
      <c r="AV3098" s="14" t="s">
        <v>78</v>
      </c>
      <c r="AW3098" s="14" t="s">
        <v>188</v>
      </c>
      <c r="AX3098" s="14" t="s">
        <v>68</v>
      </c>
      <c r="AY3098" s="245" t="s">
        <v>175</v>
      </c>
    </row>
    <row r="3099" s="15" customFormat="1">
      <c r="A3099" s="15"/>
      <c r="B3099" s="246"/>
      <c r="C3099" s="247"/>
      <c r="D3099" s="226" t="s">
        <v>186</v>
      </c>
      <c r="E3099" s="248" t="s">
        <v>19</v>
      </c>
      <c r="F3099" s="249" t="s">
        <v>191</v>
      </c>
      <c r="G3099" s="247"/>
      <c r="H3099" s="250">
        <v>386.41999999999996</v>
      </c>
      <c r="I3099" s="251"/>
      <c r="J3099" s="247"/>
      <c r="K3099" s="247"/>
      <c r="L3099" s="252"/>
      <c r="M3099" s="253"/>
      <c r="N3099" s="254"/>
      <c r="O3099" s="254"/>
      <c r="P3099" s="254"/>
      <c r="Q3099" s="254"/>
      <c r="R3099" s="254"/>
      <c r="S3099" s="254"/>
      <c r="T3099" s="255"/>
      <c r="U3099" s="15"/>
      <c r="V3099" s="15"/>
      <c r="W3099" s="15"/>
      <c r="X3099" s="15"/>
      <c r="Y3099" s="15"/>
      <c r="Z3099" s="15"/>
      <c r="AA3099" s="15"/>
      <c r="AB3099" s="15"/>
      <c r="AC3099" s="15"/>
      <c r="AD3099" s="15"/>
      <c r="AE3099" s="15"/>
      <c r="AT3099" s="256" t="s">
        <v>186</v>
      </c>
      <c r="AU3099" s="256" t="s">
        <v>78</v>
      </c>
      <c r="AV3099" s="15" t="s">
        <v>182</v>
      </c>
      <c r="AW3099" s="15" t="s">
        <v>188</v>
      </c>
      <c r="AX3099" s="15" t="s">
        <v>76</v>
      </c>
      <c r="AY3099" s="256" t="s">
        <v>175</v>
      </c>
    </row>
    <row r="3100" s="2" customFormat="1" ht="24.15" customHeight="1">
      <c r="A3100" s="40"/>
      <c r="B3100" s="41"/>
      <c r="C3100" s="206" t="s">
        <v>2898</v>
      </c>
      <c r="D3100" s="206" t="s">
        <v>177</v>
      </c>
      <c r="E3100" s="207" t="s">
        <v>2899</v>
      </c>
      <c r="F3100" s="208" t="s">
        <v>2900</v>
      </c>
      <c r="G3100" s="209" t="s">
        <v>265</v>
      </c>
      <c r="H3100" s="210">
        <v>9.4749999999999996</v>
      </c>
      <c r="I3100" s="211"/>
      <c r="J3100" s="212">
        <f>ROUND(I3100*H3100,2)</f>
        <v>0</v>
      </c>
      <c r="K3100" s="208" t="s">
        <v>181</v>
      </c>
      <c r="L3100" s="46"/>
      <c r="M3100" s="213" t="s">
        <v>19</v>
      </c>
      <c r="N3100" s="214" t="s">
        <v>39</v>
      </c>
      <c r="O3100" s="86"/>
      <c r="P3100" s="215">
        <f>O3100*H3100</f>
        <v>0</v>
      </c>
      <c r="Q3100" s="215">
        <v>0</v>
      </c>
      <c r="R3100" s="215">
        <f>Q3100*H3100</f>
        <v>0</v>
      </c>
      <c r="S3100" s="215">
        <v>0</v>
      </c>
      <c r="T3100" s="216">
        <f>S3100*H3100</f>
        <v>0</v>
      </c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R3100" s="217" t="s">
        <v>297</v>
      </c>
      <c r="AT3100" s="217" t="s">
        <v>177</v>
      </c>
      <c r="AU3100" s="217" t="s">
        <v>78</v>
      </c>
      <c r="AY3100" s="19" t="s">
        <v>175</v>
      </c>
      <c r="BE3100" s="218">
        <f>IF(N3100="základní",J3100,0)</f>
        <v>0</v>
      </c>
      <c r="BF3100" s="218">
        <f>IF(N3100="snížená",J3100,0)</f>
        <v>0</v>
      </c>
      <c r="BG3100" s="218">
        <f>IF(N3100="zákl. přenesená",J3100,0)</f>
        <v>0</v>
      </c>
      <c r="BH3100" s="218">
        <f>IF(N3100="sníž. přenesená",J3100,0)</f>
        <v>0</v>
      </c>
      <c r="BI3100" s="218">
        <f>IF(N3100="nulová",J3100,0)</f>
        <v>0</v>
      </c>
      <c r="BJ3100" s="19" t="s">
        <v>76</v>
      </c>
      <c r="BK3100" s="218">
        <f>ROUND(I3100*H3100,2)</f>
        <v>0</v>
      </c>
      <c r="BL3100" s="19" t="s">
        <v>297</v>
      </c>
      <c r="BM3100" s="217" t="s">
        <v>2901</v>
      </c>
    </row>
    <row r="3101" s="2" customFormat="1">
      <c r="A3101" s="40"/>
      <c r="B3101" s="41"/>
      <c r="C3101" s="42"/>
      <c r="D3101" s="219" t="s">
        <v>184</v>
      </c>
      <c r="E3101" s="42"/>
      <c r="F3101" s="220" t="s">
        <v>2902</v>
      </c>
      <c r="G3101" s="42"/>
      <c r="H3101" s="42"/>
      <c r="I3101" s="221"/>
      <c r="J3101" s="42"/>
      <c r="K3101" s="42"/>
      <c r="L3101" s="46"/>
      <c r="M3101" s="222"/>
      <c r="N3101" s="223"/>
      <c r="O3101" s="86"/>
      <c r="P3101" s="86"/>
      <c r="Q3101" s="86"/>
      <c r="R3101" s="86"/>
      <c r="S3101" s="86"/>
      <c r="T3101" s="87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T3101" s="19" t="s">
        <v>184</v>
      </c>
      <c r="AU3101" s="19" t="s">
        <v>78</v>
      </c>
    </row>
    <row r="3102" s="12" customFormat="1" ht="22.8" customHeight="1">
      <c r="A3102" s="12"/>
      <c r="B3102" s="190"/>
      <c r="C3102" s="191"/>
      <c r="D3102" s="192" t="s">
        <v>67</v>
      </c>
      <c r="E3102" s="204" t="s">
        <v>2903</v>
      </c>
      <c r="F3102" s="204" t="s">
        <v>2904</v>
      </c>
      <c r="G3102" s="191"/>
      <c r="H3102" s="191"/>
      <c r="I3102" s="194"/>
      <c r="J3102" s="205">
        <f>BK3102</f>
        <v>0</v>
      </c>
      <c r="K3102" s="191"/>
      <c r="L3102" s="196"/>
      <c r="M3102" s="197"/>
      <c r="N3102" s="198"/>
      <c r="O3102" s="198"/>
      <c r="P3102" s="199">
        <f>SUM(P3103:P3138)</f>
        <v>0</v>
      </c>
      <c r="Q3102" s="198"/>
      <c r="R3102" s="199">
        <f>SUM(R3103:R3138)</f>
        <v>0</v>
      </c>
      <c r="S3102" s="198"/>
      <c r="T3102" s="200">
        <f>SUM(T3103:T3138)</f>
        <v>0</v>
      </c>
      <c r="U3102" s="12"/>
      <c r="V3102" s="12"/>
      <c r="W3102" s="12"/>
      <c r="X3102" s="12"/>
      <c r="Y3102" s="12"/>
      <c r="Z3102" s="12"/>
      <c r="AA3102" s="12"/>
      <c r="AB3102" s="12"/>
      <c r="AC3102" s="12"/>
      <c r="AD3102" s="12"/>
      <c r="AE3102" s="12"/>
      <c r="AR3102" s="201" t="s">
        <v>78</v>
      </c>
      <c r="AT3102" s="202" t="s">
        <v>67</v>
      </c>
      <c r="AU3102" s="202" t="s">
        <v>76</v>
      </c>
      <c r="AY3102" s="201" t="s">
        <v>175</v>
      </c>
      <c r="BK3102" s="203">
        <f>SUM(BK3103:BK3138)</f>
        <v>0</v>
      </c>
    </row>
    <row r="3103" s="2" customFormat="1" ht="24.15" customHeight="1">
      <c r="A3103" s="40"/>
      <c r="B3103" s="41"/>
      <c r="C3103" s="206" t="s">
        <v>2905</v>
      </c>
      <c r="D3103" s="206" t="s">
        <v>177</v>
      </c>
      <c r="E3103" s="207" t="s">
        <v>2906</v>
      </c>
      <c r="F3103" s="208" t="s">
        <v>2907</v>
      </c>
      <c r="G3103" s="209" t="s">
        <v>180</v>
      </c>
      <c r="H3103" s="210">
        <v>18.297999999999998</v>
      </c>
      <c r="I3103" s="211"/>
      <c r="J3103" s="212">
        <f>ROUND(I3103*H3103,2)</f>
        <v>0</v>
      </c>
      <c r="K3103" s="208" t="s">
        <v>181</v>
      </c>
      <c r="L3103" s="46"/>
      <c r="M3103" s="213" t="s">
        <v>19</v>
      </c>
      <c r="N3103" s="214" t="s">
        <v>39</v>
      </c>
      <c r="O3103" s="86"/>
      <c r="P3103" s="215">
        <f>O3103*H3103</f>
        <v>0</v>
      </c>
      <c r="Q3103" s="215">
        <v>0</v>
      </c>
      <c r="R3103" s="215">
        <f>Q3103*H3103</f>
        <v>0</v>
      </c>
      <c r="S3103" s="215">
        <v>0</v>
      </c>
      <c r="T3103" s="216">
        <f>S3103*H3103</f>
        <v>0</v>
      </c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R3103" s="217" t="s">
        <v>297</v>
      </c>
      <c r="AT3103" s="217" t="s">
        <v>177</v>
      </c>
      <c r="AU3103" s="217" t="s">
        <v>78</v>
      </c>
      <c r="AY3103" s="19" t="s">
        <v>175</v>
      </c>
      <c r="BE3103" s="218">
        <f>IF(N3103="základní",J3103,0)</f>
        <v>0</v>
      </c>
      <c r="BF3103" s="218">
        <f>IF(N3103="snížená",J3103,0)</f>
        <v>0</v>
      </c>
      <c r="BG3103" s="218">
        <f>IF(N3103="zákl. přenesená",J3103,0)</f>
        <v>0</v>
      </c>
      <c r="BH3103" s="218">
        <f>IF(N3103="sníž. přenesená",J3103,0)</f>
        <v>0</v>
      </c>
      <c r="BI3103" s="218">
        <f>IF(N3103="nulová",J3103,0)</f>
        <v>0</v>
      </c>
      <c r="BJ3103" s="19" t="s">
        <v>76</v>
      </c>
      <c r="BK3103" s="218">
        <f>ROUND(I3103*H3103,2)</f>
        <v>0</v>
      </c>
      <c r="BL3103" s="19" t="s">
        <v>297</v>
      </c>
      <c r="BM3103" s="217" t="s">
        <v>2908</v>
      </c>
    </row>
    <row r="3104" s="2" customFormat="1">
      <c r="A3104" s="40"/>
      <c r="B3104" s="41"/>
      <c r="C3104" s="42"/>
      <c r="D3104" s="219" t="s">
        <v>184</v>
      </c>
      <c r="E3104" s="42"/>
      <c r="F3104" s="220" t="s">
        <v>2909</v>
      </c>
      <c r="G3104" s="42"/>
      <c r="H3104" s="42"/>
      <c r="I3104" s="221"/>
      <c r="J3104" s="42"/>
      <c r="K3104" s="42"/>
      <c r="L3104" s="46"/>
      <c r="M3104" s="222"/>
      <c r="N3104" s="223"/>
      <c r="O3104" s="86"/>
      <c r="P3104" s="86"/>
      <c r="Q3104" s="86"/>
      <c r="R3104" s="86"/>
      <c r="S3104" s="86"/>
      <c r="T3104" s="87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T3104" s="19" t="s">
        <v>184</v>
      </c>
      <c r="AU3104" s="19" t="s">
        <v>78</v>
      </c>
    </row>
    <row r="3105" s="13" customFormat="1">
      <c r="A3105" s="13"/>
      <c r="B3105" s="224"/>
      <c r="C3105" s="225"/>
      <c r="D3105" s="226" t="s">
        <v>186</v>
      </c>
      <c r="E3105" s="227" t="s">
        <v>19</v>
      </c>
      <c r="F3105" s="228" t="s">
        <v>187</v>
      </c>
      <c r="G3105" s="225"/>
      <c r="H3105" s="227" t="s">
        <v>19</v>
      </c>
      <c r="I3105" s="229"/>
      <c r="J3105" s="225"/>
      <c r="K3105" s="225"/>
      <c r="L3105" s="230"/>
      <c r="M3105" s="231"/>
      <c r="N3105" s="232"/>
      <c r="O3105" s="232"/>
      <c r="P3105" s="232"/>
      <c r="Q3105" s="232"/>
      <c r="R3105" s="232"/>
      <c r="S3105" s="232"/>
      <c r="T3105" s="233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34" t="s">
        <v>186</v>
      </c>
      <c r="AU3105" s="234" t="s">
        <v>78</v>
      </c>
      <c r="AV3105" s="13" t="s">
        <v>76</v>
      </c>
      <c r="AW3105" s="13" t="s">
        <v>188</v>
      </c>
      <c r="AX3105" s="13" t="s">
        <v>68</v>
      </c>
      <c r="AY3105" s="234" t="s">
        <v>175</v>
      </c>
    </row>
    <row r="3106" s="13" customFormat="1">
      <c r="A3106" s="13"/>
      <c r="B3106" s="224"/>
      <c r="C3106" s="225"/>
      <c r="D3106" s="226" t="s">
        <v>186</v>
      </c>
      <c r="E3106" s="227" t="s">
        <v>19</v>
      </c>
      <c r="F3106" s="228" t="s">
        <v>189</v>
      </c>
      <c r="G3106" s="225"/>
      <c r="H3106" s="227" t="s">
        <v>19</v>
      </c>
      <c r="I3106" s="229"/>
      <c r="J3106" s="225"/>
      <c r="K3106" s="225"/>
      <c r="L3106" s="230"/>
      <c r="M3106" s="231"/>
      <c r="N3106" s="232"/>
      <c r="O3106" s="232"/>
      <c r="P3106" s="232"/>
      <c r="Q3106" s="232"/>
      <c r="R3106" s="232"/>
      <c r="S3106" s="232"/>
      <c r="T3106" s="233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34" t="s">
        <v>186</v>
      </c>
      <c r="AU3106" s="234" t="s">
        <v>78</v>
      </c>
      <c r="AV3106" s="13" t="s">
        <v>76</v>
      </c>
      <c r="AW3106" s="13" t="s">
        <v>188</v>
      </c>
      <c r="AX3106" s="13" t="s">
        <v>68</v>
      </c>
      <c r="AY3106" s="234" t="s">
        <v>175</v>
      </c>
    </row>
    <row r="3107" s="13" customFormat="1">
      <c r="A3107" s="13"/>
      <c r="B3107" s="224"/>
      <c r="C3107" s="225"/>
      <c r="D3107" s="226" t="s">
        <v>186</v>
      </c>
      <c r="E3107" s="227" t="s">
        <v>19</v>
      </c>
      <c r="F3107" s="228" t="s">
        <v>425</v>
      </c>
      <c r="G3107" s="225"/>
      <c r="H3107" s="227" t="s">
        <v>19</v>
      </c>
      <c r="I3107" s="229"/>
      <c r="J3107" s="225"/>
      <c r="K3107" s="225"/>
      <c r="L3107" s="230"/>
      <c r="M3107" s="231"/>
      <c r="N3107" s="232"/>
      <c r="O3107" s="232"/>
      <c r="P3107" s="232"/>
      <c r="Q3107" s="232"/>
      <c r="R3107" s="232"/>
      <c r="S3107" s="232"/>
      <c r="T3107" s="233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34" t="s">
        <v>186</v>
      </c>
      <c r="AU3107" s="234" t="s">
        <v>78</v>
      </c>
      <c r="AV3107" s="13" t="s">
        <v>76</v>
      </c>
      <c r="AW3107" s="13" t="s">
        <v>188</v>
      </c>
      <c r="AX3107" s="13" t="s">
        <v>68</v>
      </c>
      <c r="AY3107" s="234" t="s">
        <v>175</v>
      </c>
    </row>
    <row r="3108" s="14" customFormat="1">
      <c r="A3108" s="14"/>
      <c r="B3108" s="235"/>
      <c r="C3108" s="236"/>
      <c r="D3108" s="226" t="s">
        <v>186</v>
      </c>
      <c r="E3108" s="237" t="s">
        <v>19</v>
      </c>
      <c r="F3108" s="238" t="s">
        <v>2910</v>
      </c>
      <c r="G3108" s="236"/>
      <c r="H3108" s="239">
        <v>18.297600000000003</v>
      </c>
      <c r="I3108" s="240"/>
      <c r="J3108" s="236"/>
      <c r="K3108" s="236"/>
      <c r="L3108" s="241"/>
      <c r="M3108" s="242"/>
      <c r="N3108" s="243"/>
      <c r="O3108" s="243"/>
      <c r="P3108" s="243"/>
      <c r="Q3108" s="243"/>
      <c r="R3108" s="243"/>
      <c r="S3108" s="243"/>
      <c r="T3108" s="24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45" t="s">
        <v>186</v>
      </c>
      <c r="AU3108" s="245" t="s">
        <v>78</v>
      </c>
      <c r="AV3108" s="14" t="s">
        <v>78</v>
      </c>
      <c r="AW3108" s="14" t="s">
        <v>188</v>
      </c>
      <c r="AX3108" s="14" t="s">
        <v>68</v>
      </c>
      <c r="AY3108" s="245" t="s">
        <v>175</v>
      </c>
    </row>
    <row r="3109" s="15" customFormat="1">
      <c r="A3109" s="15"/>
      <c r="B3109" s="246"/>
      <c r="C3109" s="247"/>
      <c r="D3109" s="226" t="s">
        <v>186</v>
      </c>
      <c r="E3109" s="248" t="s">
        <v>19</v>
      </c>
      <c r="F3109" s="249" t="s">
        <v>191</v>
      </c>
      <c r="G3109" s="247"/>
      <c r="H3109" s="250">
        <v>18.297600000000003</v>
      </c>
      <c r="I3109" s="251"/>
      <c r="J3109" s="247"/>
      <c r="K3109" s="247"/>
      <c r="L3109" s="252"/>
      <c r="M3109" s="253"/>
      <c r="N3109" s="254"/>
      <c r="O3109" s="254"/>
      <c r="P3109" s="254"/>
      <c r="Q3109" s="254"/>
      <c r="R3109" s="254"/>
      <c r="S3109" s="254"/>
      <c r="T3109" s="255"/>
      <c r="U3109" s="15"/>
      <c r="V3109" s="15"/>
      <c r="W3109" s="15"/>
      <c r="X3109" s="15"/>
      <c r="Y3109" s="15"/>
      <c r="Z3109" s="15"/>
      <c r="AA3109" s="15"/>
      <c r="AB3109" s="15"/>
      <c r="AC3109" s="15"/>
      <c r="AD3109" s="15"/>
      <c r="AE3109" s="15"/>
      <c r="AT3109" s="256" t="s">
        <v>186</v>
      </c>
      <c r="AU3109" s="256" t="s">
        <v>78</v>
      </c>
      <c r="AV3109" s="15" t="s">
        <v>182</v>
      </c>
      <c r="AW3109" s="15" t="s">
        <v>188</v>
      </c>
      <c r="AX3109" s="15" t="s">
        <v>76</v>
      </c>
      <c r="AY3109" s="256" t="s">
        <v>175</v>
      </c>
    </row>
    <row r="3110" s="2" customFormat="1" ht="24.15" customHeight="1">
      <c r="A3110" s="40"/>
      <c r="B3110" s="41"/>
      <c r="C3110" s="206" t="s">
        <v>2911</v>
      </c>
      <c r="D3110" s="206" t="s">
        <v>177</v>
      </c>
      <c r="E3110" s="207" t="s">
        <v>2912</v>
      </c>
      <c r="F3110" s="208" t="s">
        <v>2913</v>
      </c>
      <c r="G3110" s="209" t="s">
        <v>180</v>
      </c>
      <c r="H3110" s="210">
        <v>45.579000000000001</v>
      </c>
      <c r="I3110" s="211"/>
      <c r="J3110" s="212">
        <f>ROUND(I3110*H3110,2)</f>
        <v>0</v>
      </c>
      <c r="K3110" s="208" t="s">
        <v>181</v>
      </c>
      <c r="L3110" s="46"/>
      <c r="M3110" s="213" t="s">
        <v>19</v>
      </c>
      <c r="N3110" s="214" t="s">
        <v>39</v>
      </c>
      <c r="O3110" s="86"/>
      <c r="P3110" s="215">
        <f>O3110*H3110</f>
        <v>0</v>
      </c>
      <c r="Q3110" s="215">
        <v>0</v>
      </c>
      <c r="R3110" s="215">
        <f>Q3110*H3110</f>
        <v>0</v>
      </c>
      <c r="S3110" s="215">
        <v>0</v>
      </c>
      <c r="T3110" s="216">
        <f>S3110*H3110</f>
        <v>0</v>
      </c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R3110" s="217" t="s">
        <v>297</v>
      </c>
      <c r="AT3110" s="217" t="s">
        <v>177</v>
      </c>
      <c r="AU3110" s="217" t="s">
        <v>78</v>
      </c>
      <c r="AY3110" s="19" t="s">
        <v>175</v>
      </c>
      <c r="BE3110" s="218">
        <f>IF(N3110="základní",J3110,0)</f>
        <v>0</v>
      </c>
      <c r="BF3110" s="218">
        <f>IF(N3110="snížená",J3110,0)</f>
        <v>0</v>
      </c>
      <c r="BG3110" s="218">
        <f>IF(N3110="zákl. přenesená",J3110,0)</f>
        <v>0</v>
      </c>
      <c r="BH3110" s="218">
        <f>IF(N3110="sníž. přenesená",J3110,0)</f>
        <v>0</v>
      </c>
      <c r="BI3110" s="218">
        <f>IF(N3110="nulová",J3110,0)</f>
        <v>0</v>
      </c>
      <c r="BJ3110" s="19" t="s">
        <v>76</v>
      </c>
      <c r="BK3110" s="218">
        <f>ROUND(I3110*H3110,2)</f>
        <v>0</v>
      </c>
      <c r="BL3110" s="19" t="s">
        <v>297</v>
      </c>
      <c r="BM3110" s="217" t="s">
        <v>2914</v>
      </c>
    </row>
    <row r="3111" s="2" customFormat="1">
      <c r="A3111" s="40"/>
      <c r="B3111" s="41"/>
      <c r="C3111" s="42"/>
      <c r="D3111" s="219" t="s">
        <v>184</v>
      </c>
      <c r="E3111" s="42"/>
      <c r="F3111" s="220" t="s">
        <v>2915</v>
      </c>
      <c r="G3111" s="42"/>
      <c r="H3111" s="42"/>
      <c r="I3111" s="221"/>
      <c r="J3111" s="42"/>
      <c r="K3111" s="42"/>
      <c r="L3111" s="46"/>
      <c r="M3111" s="222"/>
      <c r="N3111" s="223"/>
      <c r="O3111" s="86"/>
      <c r="P3111" s="86"/>
      <c r="Q3111" s="86"/>
      <c r="R3111" s="86"/>
      <c r="S3111" s="86"/>
      <c r="T3111" s="87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T3111" s="19" t="s">
        <v>184</v>
      </c>
      <c r="AU3111" s="19" t="s">
        <v>78</v>
      </c>
    </row>
    <row r="3112" s="13" customFormat="1">
      <c r="A3112" s="13"/>
      <c r="B3112" s="224"/>
      <c r="C3112" s="225"/>
      <c r="D3112" s="226" t="s">
        <v>186</v>
      </c>
      <c r="E3112" s="227" t="s">
        <v>19</v>
      </c>
      <c r="F3112" s="228" t="s">
        <v>187</v>
      </c>
      <c r="G3112" s="225"/>
      <c r="H3112" s="227" t="s">
        <v>19</v>
      </c>
      <c r="I3112" s="229"/>
      <c r="J3112" s="225"/>
      <c r="K3112" s="225"/>
      <c r="L3112" s="230"/>
      <c r="M3112" s="231"/>
      <c r="N3112" s="232"/>
      <c r="O3112" s="232"/>
      <c r="P3112" s="232"/>
      <c r="Q3112" s="232"/>
      <c r="R3112" s="232"/>
      <c r="S3112" s="232"/>
      <c r="T3112" s="233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34" t="s">
        <v>186</v>
      </c>
      <c r="AU3112" s="234" t="s">
        <v>78</v>
      </c>
      <c r="AV3112" s="13" t="s">
        <v>76</v>
      </c>
      <c r="AW3112" s="13" t="s">
        <v>188</v>
      </c>
      <c r="AX3112" s="13" t="s">
        <v>68</v>
      </c>
      <c r="AY3112" s="234" t="s">
        <v>175</v>
      </c>
    </row>
    <row r="3113" s="13" customFormat="1">
      <c r="A3113" s="13"/>
      <c r="B3113" s="224"/>
      <c r="C3113" s="225"/>
      <c r="D3113" s="226" t="s">
        <v>186</v>
      </c>
      <c r="E3113" s="227" t="s">
        <v>19</v>
      </c>
      <c r="F3113" s="228" t="s">
        <v>189</v>
      </c>
      <c r="G3113" s="225"/>
      <c r="H3113" s="227" t="s">
        <v>19</v>
      </c>
      <c r="I3113" s="229"/>
      <c r="J3113" s="225"/>
      <c r="K3113" s="225"/>
      <c r="L3113" s="230"/>
      <c r="M3113" s="231"/>
      <c r="N3113" s="232"/>
      <c r="O3113" s="232"/>
      <c r="P3113" s="232"/>
      <c r="Q3113" s="232"/>
      <c r="R3113" s="232"/>
      <c r="S3113" s="232"/>
      <c r="T3113" s="233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34" t="s">
        <v>186</v>
      </c>
      <c r="AU3113" s="234" t="s">
        <v>78</v>
      </c>
      <c r="AV3113" s="13" t="s">
        <v>76</v>
      </c>
      <c r="AW3113" s="13" t="s">
        <v>188</v>
      </c>
      <c r="AX3113" s="13" t="s">
        <v>68</v>
      </c>
      <c r="AY3113" s="234" t="s">
        <v>175</v>
      </c>
    </row>
    <row r="3114" s="13" customFormat="1">
      <c r="A3114" s="13"/>
      <c r="B3114" s="224"/>
      <c r="C3114" s="225"/>
      <c r="D3114" s="226" t="s">
        <v>186</v>
      </c>
      <c r="E3114" s="227" t="s">
        <v>19</v>
      </c>
      <c r="F3114" s="228" t="s">
        <v>2916</v>
      </c>
      <c r="G3114" s="225"/>
      <c r="H3114" s="227" t="s">
        <v>19</v>
      </c>
      <c r="I3114" s="229"/>
      <c r="J3114" s="225"/>
      <c r="K3114" s="225"/>
      <c r="L3114" s="230"/>
      <c r="M3114" s="231"/>
      <c r="N3114" s="232"/>
      <c r="O3114" s="232"/>
      <c r="P3114" s="232"/>
      <c r="Q3114" s="232"/>
      <c r="R3114" s="232"/>
      <c r="S3114" s="232"/>
      <c r="T3114" s="233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34" t="s">
        <v>186</v>
      </c>
      <c r="AU3114" s="234" t="s">
        <v>78</v>
      </c>
      <c r="AV3114" s="13" t="s">
        <v>76</v>
      </c>
      <c r="AW3114" s="13" t="s">
        <v>188</v>
      </c>
      <c r="AX3114" s="13" t="s">
        <v>68</v>
      </c>
      <c r="AY3114" s="234" t="s">
        <v>175</v>
      </c>
    </row>
    <row r="3115" s="13" customFormat="1">
      <c r="A3115" s="13"/>
      <c r="B3115" s="224"/>
      <c r="C3115" s="225"/>
      <c r="D3115" s="226" t="s">
        <v>186</v>
      </c>
      <c r="E3115" s="227" t="s">
        <v>19</v>
      </c>
      <c r="F3115" s="228" t="s">
        <v>425</v>
      </c>
      <c r="G3115" s="225"/>
      <c r="H3115" s="227" t="s">
        <v>19</v>
      </c>
      <c r="I3115" s="229"/>
      <c r="J3115" s="225"/>
      <c r="K3115" s="225"/>
      <c r="L3115" s="230"/>
      <c r="M3115" s="231"/>
      <c r="N3115" s="232"/>
      <c r="O3115" s="232"/>
      <c r="P3115" s="232"/>
      <c r="Q3115" s="232"/>
      <c r="R3115" s="232"/>
      <c r="S3115" s="232"/>
      <c r="T3115" s="233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34" t="s">
        <v>186</v>
      </c>
      <c r="AU3115" s="234" t="s">
        <v>78</v>
      </c>
      <c r="AV3115" s="13" t="s">
        <v>76</v>
      </c>
      <c r="AW3115" s="13" t="s">
        <v>188</v>
      </c>
      <c r="AX3115" s="13" t="s">
        <v>68</v>
      </c>
      <c r="AY3115" s="234" t="s">
        <v>175</v>
      </c>
    </row>
    <row r="3116" s="14" customFormat="1">
      <c r="A3116" s="14"/>
      <c r="B3116" s="235"/>
      <c r="C3116" s="236"/>
      <c r="D3116" s="226" t="s">
        <v>186</v>
      </c>
      <c r="E3116" s="237" t="s">
        <v>19</v>
      </c>
      <c r="F3116" s="238" t="s">
        <v>1833</v>
      </c>
      <c r="G3116" s="236"/>
      <c r="H3116" s="239">
        <v>45.579000000000001</v>
      </c>
      <c r="I3116" s="240"/>
      <c r="J3116" s="236"/>
      <c r="K3116" s="236"/>
      <c r="L3116" s="241"/>
      <c r="M3116" s="242"/>
      <c r="N3116" s="243"/>
      <c r="O3116" s="243"/>
      <c r="P3116" s="243"/>
      <c r="Q3116" s="243"/>
      <c r="R3116" s="243"/>
      <c r="S3116" s="243"/>
      <c r="T3116" s="244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45" t="s">
        <v>186</v>
      </c>
      <c r="AU3116" s="245" t="s">
        <v>78</v>
      </c>
      <c r="AV3116" s="14" t="s">
        <v>78</v>
      </c>
      <c r="AW3116" s="14" t="s">
        <v>188</v>
      </c>
      <c r="AX3116" s="14" t="s">
        <v>68</v>
      </c>
      <c r="AY3116" s="245" t="s">
        <v>175</v>
      </c>
    </row>
    <row r="3117" s="15" customFormat="1">
      <c r="A3117" s="15"/>
      <c r="B3117" s="246"/>
      <c r="C3117" s="247"/>
      <c r="D3117" s="226" t="s">
        <v>186</v>
      </c>
      <c r="E3117" s="248" t="s">
        <v>19</v>
      </c>
      <c r="F3117" s="249" t="s">
        <v>191</v>
      </c>
      <c r="G3117" s="247"/>
      <c r="H3117" s="250">
        <v>45.579000000000001</v>
      </c>
      <c r="I3117" s="251"/>
      <c r="J3117" s="247"/>
      <c r="K3117" s="247"/>
      <c r="L3117" s="252"/>
      <c r="M3117" s="253"/>
      <c r="N3117" s="254"/>
      <c r="O3117" s="254"/>
      <c r="P3117" s="254"/>
      <c r="Q3117" s="254"/>
      <c r="R3117" s="254"/>
      <c r="S3117" s="254"/>
      <c r="T3117" s="255"/>
      <c r="U3117" s="15"/>
      <c r="V3117" s="15"/>
      <c r="W3117" s="15"/>
      <c r="X3117" s="15"/>
      <c r="Y3117" s="15"/>
      <c r="Z3117" s="15"/>
      <c r="AA3117" s="15"/>
      <c r="AB3117" s="15"/>
      <c r="AC3117" s="15"/>
      <c r="AD3117" s="15"/>
      <c r="AE3117" s="15"/>
      <c r="AT3117" s="256" t="s">
        <v>186</v>
      </c>
      <c r="AU3117" s="256" t="s">
        <v>78</v>
      </c>
      <c r="AV3117" s="15" t="s">
        <v>182</v>
      </c>
      <c r="AW3117" s="15" t="s">
        <v>188</v>
      </c>
      <c r="AX3117" s="15" t="s">
        <v>76</v>
      </c>
      <c r="AY3117" s="256" t="s">
        <v>175</v>
      </c>
    </row>
    <row r="3118" s="2" customFormat="1" ht="24.15" customHeight="1">
      <c r="A3118" s="40"/>
      <c r="B3118" s="41"/>
      <c r="C3118" s="206" t="s">
        <v>2917</v>
      </c>
      <c r="D3118" s="206" t="s">
        <v>177</v>
      </c>
      <c r="E3118" s="207" t="s">
        <v>2918</v>
      </c>
      <c r="F3118" s="208" t="s">
        <v>2919</v>
      </c>
      <c r="G3118" s="209" t="s">
        <v>180</v>
      </c>
      <c r="H3118" s="210">
        <v>258.90699999999998</v>
      </c>
      <c r="I3118" s="211"/>
      <c r="J3118" s="212">
        <f>ROUND(I3118*H3118,2)</f>
        <v>0</v>
      </c>
      <c r="K3118" s="208" t="s">
        <v>181</v>
      </c>
      <c r="L3118" s="46"/>
      <c r="M3118" s="213" t="s">
        <v>19</v>
      </c>
      <c r="N3118" s="214" t="s">
        <v>39</v>
      </c>
      <c r="O3118" s="86"/>
      <c r="P3118" s="215">
        <f>O3118*H3118</f>
        <v>0</v>
      </c>
      <c r="Q3118" s="215">
        <v>0</v>
      </c>
      <c r="R3118" s="215">
        <f>Q3118*H3118</f>
        <v>0</v>
      </c>
      <c r="S3118" s="215">
        <v>0</v>
      </c>
      <c r="T3118" s="216">
        <f>S3118*H3118</f>
        <v>0</v>
      </c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R3118" s="217" t="s">
        <v>297</v>
      </c>
      <c r="AT3118" s="217" t="s">
        <v>177</v>
      </c>
      <c r="AU3118" s="217" t="s">
        <v>78</v>
      </c>
      <c r="AY3118" s="19" t="s">
        <v>175</v>
      </c>
      <c r="BE3118" s="218">
        <f>IF(N3118="základní",J3118,0)</f>
        <v>0</v>
      </c>
      <c r="BF3118" s="218">
        <f>IF(N3118="snížená",J3118,0)</f>
        <v>0</v>
      </c>
      <c r="BG3118" s="218">
        <f>IF(N3118="zákl. přenesená",J3118,0)</f>
        <v>0</v>
      </c>
      <c r="BH3118" s="218">
        <f>IF(N3118="sníž. přenesená",J3118,0)</f>
        <v>0</v>
      </c>
      <c r="BI3118" s="218">
        <f>IF(N3118="nulová",J3118,0)</f>
        <v>0</v>
      </c>
      <c r="BJ3118" s="19" t="s">
        <v>76</v>
      </c>
      <c r="BK3118" s="218">
        <f>ROUND(I3118*H3118,2)</f>
        <v>0</v>
      </c>
      <c r="BL3118" s="19" t="s">
        <v>297</v>
      </c>
      <c r="BM3118" s="217" t="s">
        <v>2920</v>
      </c>
    </row>
    <row r="3119" s="2" customFormat="1">
      <c r="A3119" s="40"/>
      <c r="B3119" s="41"/>
      <c r="C3119" s="42"/>
      <c r="D3119" s="219" t="s">
        <v>184</v>
      </c>
      <c r="E3119" s="42"/>
      <c r="F3119" s="220" t="s">
        <v>2921</v>
      </c>
      <c r="G3119" s="42"/>
      <c r="H3119" s="42"/>
      <c r="I3119" s="221"/>
      <c r="J3119" s="42"/>
      <c r="K3119" s="42"/>
      <c r="L3119" s="46"/>
      <c r="M3119" s="222"/>
      <c r="N3119" s="223"/>
      <c r="O3119" s="86"/>
      <c r="P3119" s="86"/>
      <c r="Q3119" s="86"/>
      <c r="R3119" s="86"/>
      <c r="S3119" s="86"/>
      <c r="T3119" s="87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T3119" s="19" t="s">
        <v>184</v>
      </c>
      <c r="AU3119" s="19" t="s">
        <v>78</v>
      </c>
    </row>
    <row r="3120" s="13" customFormat="1">
      <c r="A3120" s="13"/>
      <c r="B3120" s="224"/>
      <c r="C3120" s="225"/>
      <c r="D3120" s="226" t="s">
        <v>186</v>
      </c>
      <c r="E3120" s="227" t="s">
        <v>19</v>
      </c>
      <c r="F3120" s="228" t="s">
        <v>187</v>
      </c>
      <c r="G3120" s="225"/>
      <c r="H3120" s="227" t="s">
        <v>19</v>
      </c>
      <c r="I3120" s="229"/>
      <c r="J3120" s="225"/>
      <c r="K3120" s="225"/>
      <c r="L3120" s="230"/>
      <c r="M3120" s="231"/>
      <c r="N3120" s="232"/>
      <c r="O3120" s="232"/>
      <c r="P3120" s="232"/>
      <c r="Q3120" s="232"/>
      <c r="R3120" s="232"/>
      <c r="S3120" s="232"/>
      <c r="T3120" s="233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34" t="s">
        <v>186</v>
      </c>
      <c r="AU3120" s="234" t="s">
        <v>78</v>
      </c>
      <c r="AV3120" s="13" t="s">
        <v>76</v>
      </c>
      <c r="AW3120" s="13" t="s">
        <v>188</v>
      </c>
      <c r="AX3120" s="13" t="s">
        <v>68</v>
      </c>
      <c r="AY3120" s="234" t="s">
        <v>175</v>
      </c>
    </row>
    <row r="3121" s="13" customFormat="1">
      <c r="A3121" s="13"/>
      <c r="B3121" s="224"/>
      <c r="C3121" s="225"/>
      <c r="D3121" s="226" t="s">
        <v>186</v>
      </c>
      <c r="E3121" s="227" t="s">
        <v>19</v>
      </c>
      <c r="F3121" s="228" t="s">
        <v>189</v>
      </c>
      <c r="G3121" s="225"/>
      <c r="H3121" s="227" t="s">
        <v>19</v>
      </c>
      <c r="I3121" s="229"/>
      <c r="J3121" s="225"/>
      <c r="K3121" s="225"/>
      <c r="L3121" s="230"/>
      <c r="M3121" s="231"/>
      <c r="N3121" s="232"/>
      <c r="O3121" s="232"/>
      <c r="P3121" s="232"/>
      <c r="Q3121" s="232"/>
      <c r="R3121" s="232"/>
      <c r="S3121" s="232"/>
      <c r="T3121" s="233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34" t="s">
        <v>186</v>
      </c>
      <c r="AU3121" s="234" t="s">
        <v>78</v>
      </c>
      <c r="AV3121" s="13" t="s">
        <v>76</v>
      </c>
      <c r="AW3121" s="13" t="s">
        <v>188</v>
      </c>
      <c r="AX3121" s="13" t="s">
        <v>68</v>
      </c>
      <c r="AY3121" s="234" t="s">
        <v>175</v>
      </c>
    </row>
    <row r="3122" s="13" customFormat="1">
      <c r="A3122" s="13"/>
      <c r="B3122" s="224"/>
      <c r="C3122" s="225"/>
      <c r="D3122" s="226" t="s">
        <v>186</v>
      </c>
      <c r="E3122" s="227" t="s">
        <v>19</v>
      </c>
      <c r="F3122" s="228" t="s">
        <v>2922</v>
      </c>
      <c r="G3122" s="225"/>
      <c r="H3122" s="227" t="s">
        <v>19</v>
      </c>
      <c r="I3122" s="229"/>
      <c r="J3122" s="225"/>
      <c r="K3122" s="225"/>
      <c r="L3122" s="230"/>
      <c r="M3122" s="231"/>
      <c r="N3122" s="232"/>
      <c r="O3122" s="232"/>
      <c r="P3122" s="232"/>
      <c r="Q3122" s="232"/>
      <c r="R3122" s="232"/>
      <c r="S3122" s="232"/>
      <c r="T3122" s="233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34" t="s">
        <v>186</v>
      </c>
      <c r="AU3122" s="234" t="s">
        <v>78</v>
      </c>
      <c r="AV3122" s="13" t="s">
        <v>76</v>
      </c>
      <c r="AW3122" s="13" t="s">
        <v>188</v>
      </c>
      <c r="AX3122" s="13" t="s">
        <v>68</v>
      </c>
      <c r="AY3122" s="234" t="s">
        <v>175</v>
      </c>
    </row>
    <row r="3123" s="14" customFormat="1">
      <c r="A3123" s="14"/>
      <c r="B3123" s="235"/>
      <c r="C3123" s="236"/>
      <c r="D3123" s="226" t="s">
        <v>186</v>
      </c>
      <c r="E3123" s="237" t="s">
        <v>19</v>
      </c>
      <c r="F3123" s="238" t="s">
        <v>2923</v>
      </c>
      <c r="G3123" s="236"/>
      <c r="H3123" s="239">
        <v>0.72030000000000005</v>
      </c>
      <c r="I3123" s="240"/>
      <c r="J3123" s="236"/>
      <c r="K3123" s="236"/>
      <c r="L3123" s="241"/>
      <c r="M3123" s="242"/>
      <c r="N3123" s="243"/>
      <c r="O3123" s="243"/>
      <c r="P3123" s="243"/>
      <c r="Q3123" s="243"/>
      <c r="R3123" s="243"/>
      <c r="S3123" s="243"/>
      <c r="T3123" s="24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45" t="s">
        <v>186</v>
      </c>
      <c r="AU3123" s="245" t="s">
        <v>78</v>
      </c>
      <c r="AV3123" s="14" t="s">
        <v>78</v>
      </c>
      <c r="AW3123" s="14" t="s">
        <v>188</v>
      </c>
      <c r="AX3123" s="14" t="s">
        <v>68</v>
      </c>
      <c r="AY3123" s="245" t="s">
        <v>175</v>
      </c>
    </row>
    <row r="3124" s="14" customFormat="1">
      <c r="A3124" s="14"/>
      <c r="B3124" s="235"/>
      <c r="C3124" s="236"/>
      <c r="D3124" s="226" t="s">
        <v>186</v>
      </c>
      <c r="E3124" s="237" t="s">
        <v>19</v>
      </c>
      <c r="F3124" s="238" t="s">
        <v>2924</v>
      </c>
      <c r="G3124" s="236"/>
      <c r="H3124" s="239">
        <v>87.543749999999989</v>
      </c>
      <c r="I3124" s="240"/>
      <c r="J3124" s="236"/>
      <c r="K3124" s="236"/>
      <c r="L3124" s="241"/>
      <c r="M3124" s="242"/>
      <c r="N3124" s="243"/>
      <c r="O3124" s="243"/>
      <c r="P3124" s="243"/>
      <c r="Q3124" s="243"/>
      <c r="R3124" s="243"/>
      <c r="S3124" s="243"/>
      <c r="T3124" s="24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45" t="s">
        <v>186</v>
      </c>
      <c r="AU3124" s="245" t="s">
        <v>78</v>
      </c>
      <c r="AV3124" s="14" t="s">
        <v>78</v>
      </c>
      <c r="AW3124" s="14" t="s">
        <v>188</v>
      </c>
      <c r="AX3124" s="14" t="s">
        <v>68</v>
      </c>
      <c r="AY3124" s="245" t="s">
        <v>175</v>
      </c>
    </row>
    <row r="3125" s="14" customFormat="1">
      <c r="A3125" s="14"/>
      <c r="B3125" s="235"/>
      <c r="C3125" s="236"/>
      <c r="D3125" s="226" t="s">
        <v>186</v>
      </c>
      <c r="E3125" s="237" t="s">
        <v>19</v>
      </c>
      <c r="F3125" s="238" t="s">
        <v>2925</v>
      </c>
      <c r="G3125" s="236"/>
      <c r="H3125" s="239">
        <v>4.1279999999999992</v>
      </c>
      <c r="I3125" s="240"/>
      <c r="J3125" s="236"/>
      <c r="K3125" s="236"/>
      <c r="L3125" s="241"/>
      <c r="M3125" s="242"/>
      <c r="N3125" s="243"/>
      <c r="O3125" s="243"/>
      <c r="P3125" s="243"/>
      <c r="Q3125" s="243"/>
      <c r="R3125" s="243"/>
      <c r="S3125" s="243"/>
      <c r="T3125" s="244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T3125" s="245" t="s">
        <v>186</v>
      </c>
      <c r="AU3125" s="245" t="s">
        <v>78</v>
      </c>
      <c r="AV3125" s="14" t="s">
        <v>78</v>
      </c>
      <c r="AW3125" s="14" t="s">
        <v>188</v>
      </c>
      <c r="AX3125" s="14" t="s">
        <v>68</v>
      </c>
      <c r="AY3125" s="245" t="s">
        <v>175</v>
      </c>
    </row>
    <row r="3126" s="14" customFormat="1">
      <c r="A3126" s="14"/>
      <c r="B3126" s="235"/>
      <c r="C3126" s="236"/>
      <c r="D3126" s="226" t="s">
        <v>186</v>
      </c>
      <c r="E3126" s="237" t="s">
        <v>19</v>
      </c>
      <c r="F3126" s="238" t="s">
        <v>2926</v>
      </c>
      <c r="G3126" s="236"/>
      <c r="H3126" s="239">
        <v>127.61999999999999</v>
      </c>
      <c r="I3126" s="240"/>
      <c r="J3126" s="236"/>
      <c r="K3126" s="236"/>
      <c r="L3126" s="241"/>
      <c r="M3126" s="242"/>
      <c r="N3126" s="243"/>
      <c r="O3126" s="243"/>
      <c r="P3126" s="243"/>
      <c r="Q3126" s="243"/>
      <c r="R3126" s="243"/>
      <c r="S3126" s="243"/>
      <c r="T3126" s="24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45" t="s">
        <v>186</v>
      </c>
      <c r="AU3126" s="245" t="s">
        <v>78</v>
      </c>
      <c r="AV3126" s="14" t="s">
        <v>78</v>
      </c>
      <c r="AW3126" s="14" t="s">
        <v>188</v>
      </c>
      <c r="AX3126" s="14" t="s">
        <v>68</v>
      </c>
      <c r="AY3126" s="245" t="s">
        <v>175</v>
      </c>
    </row>
    <row r="3127" s="14" customFormat="1">
      <c r="A3127" s="14"/>
      <c r="B3127" s="235"/>
      <c r="C3127" s="236"/>
      <c r="D3127" s="226" t="s">
        <v>186</v>
      </c>
      <c r="E3127" s="237" t="s">
        <v>19</v>
      </c>
      <c r="F3127" s="238" t="s">
        <v>2927</v>
      </c>
      <c r="G3127" s="236"/>
      <c r="H3127" s="239">
        <v>34.409999999999997</v>
      </c>
      <c r="I3127" s="240"/>
      <c r="J3127" s="236"/>
      <c r="K3127" s="236"/>
      <c r="L3127" s="241"/>
      <c r="M3127" s="242"/>
      <c r="N3127" s="243"/>
      <c r="O3127" s="243"/>
      <c r="P3127" s="243"/>
      <c r="Q3127" s="243"/>
      <c r="R3127" s="243"/>
      <c r="S3127" s="243"/>
      <c r="T3127" s="24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T3127" s="245" t="s">
        <v>186</v>
      </c>
      <c r="AU3127" s="245" t="s">
        <v>78</v>
      </c>
      <c r="AV3127" s="14" t="s">
        <v>78</v>
      </c>
      <c r="AW3127" s="14" t="s">
        <v>188</v>
      </c>
      <c r="AX3127" s="14" t="s">
        <v>68</v>
      </c>
      <c r="AY3127" s="245" t="s">
        <v>175</v>
      </c>
    </row>
    <row r="3128" s="14" customFormat="1">
      <c r="A3128" s="14"/>
      <c r="B3128" s="235"/>
      <c r="C3128" s="236"/>
      <c r="D3128" s="226" t="s">
        <v>186</v>
      </c>
      <c r="E3128" s="237" t="s">
        <v>19</v>
      </c>
      <c r="F3128" s="238" t="s">
        <v>2928</v>
      </c>
      <c r="G3128" s="236"/>
      <c r="H3128" s="239">
        <v>4.4849999999999994</v>
      </c>
      <c r="I3128" s="240"/>
      <c r="J3128" s="236"/>
      <c r="K3128" s="236"/>
      <c r="L3128" s="241"/>
      <c r="M3128" s="242"/>
      <c r="N3128" s="243"/>
      <c r="O3128" s="243"/>
      <c r="P3128" s="243"/>
      <c r="Q3128" s="243"/>
      <c r="R3128" s="243"/>
      <c r="S3128" s="243"/>
      <c r="T3128" s="244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45" t="s">
        <v>186</v>
      </c>
      <c r="AU3128" s="245" t="s">
        <v>78</v>
      </c>
      <c r="AV3128" s="14" t="s">
        <v>78</v>
      </c>
      <c r="AW3128" s="14" t="s">
        <v>188</v>
      </c>
      <c r="AX3128" s="14" t="s">
        <v>68</v>
      </c>
      <c r="AY3128" s="245" t="s">
        <v>175</v>
      </c>
    </row>
    <row r="3129" s="15" customFormat="1">
      <c r="A3129" s="15"/>
      <c r="B3129" s="246"/>
      <c r="C3129" s="247"/>
      <c r="D3129" s="226" t="s">
        <v>186</v>
      </c>
      <c r="E3129" s="248" t="s">
        <v>19</v>
      </c>
      <c r="F3129" s="249" t="s">
        <v>191</v>
      </c>
      <c r="G3129" s="247"/>
      <c r="H3129" s="250">
        <v>258.90704999999997</v>
      </c>
      <c r="I3129" s="251"/>
      <c r="J3129" s="247"/>
      <c r="K3129" s="247"/>
      <c r="L3129" s="252"/>
      <c r="M3129" s="253"/>
      <c r="N3129" s="254"/>
      <c r="O3129" s="254"/>
      <c r="P3129" s="254"/>
      <c r="Q3129" s="254"/>
      <c r="R3129" s="254"/>
      <c r="S3129" s="254"/>
      <c r="T3129" s="255"/>
      <c r="U3129" s="15"/>
      <c r="V3129" s="15"/>
      <c r="W3129" s="15"/>
      <c r="X3129" s="15"/>
      <c r="Y3129" s="15"/>
      <c r="Z3129" s="15"/>
      <c r="AA3129" s="15"/>
      <c r="AB3129" s="15"/>
      <c r="AC3129" s="15"/>
      <c r="AD3129" s="15"/>
      <c r="AE3129" s="15"/>
      <c r="AT3129" s="256" t="s">
        <v>186</v>
      </c>
      <c r="AU3129" s="256" t="s">
        <v>78</v>
      </c>
      <c r="AV3129" s="15" t="s">
        <v>182</v>
      </c>
      <c r="AW3129" s="15" t="s">
        <v>188</v>
      </c>
      <c r="AX3129" s="15" t="s">
        <v>76</v>
      </c>
      <c r="AY3129" s="256" t="s">
        <v>175</v>
      </c>
    </row>
    <row r="3130" s="2" customFormat="1" ht="24.15" customHeight="1">
      <c r="A3130" s="40"/>
      <c r="B3130" s="41"/>
      <c r="C3130" s="206" t="s">
        <v>2929</v>
      </c>
      <c r="D3130" s="206" t="s">
        <v>177</v>
      </c>
      <c r="E3130" s="207" t="s">
        <v>2930</v>
      </c>
      <c r="F3130" s="208" t="s">
        <v>2931</v>
      </c>
      <c r="G3130" s="209" t="s">
        <v>180</v>
      </c>
      <c r="H3130" s="210">
        <v>4.7249999999999996</v>
      </c>
      <c r="I3130" s="211"/>
      <c r="J3130" s="212">
        <f>ROUND(I3130*H3130,2)</f>
        <v>0</v>
      </c>
      <c r="K3130" s="208" t="s">
        <v>181</v>
      </c>
      <c r="L3130" s="46"/>
      <c r="M3130" s="213" t="s">
        <v>19</v>
      </c>
      <c r="N3130" s="214" t="s">
        <v>39</v>
      </c>
      <c r="O3130" s="86"/>
      <c r="P3130" s="215">
        <f>O3130*H3130</f>
        <v>0</v>
      </c>
      <c r="Q3130" s="215">
        <v>0</v>
      </c>
      <c r="R3130" s="215">
        <f>Q3130*H3130</f>
        <v>0</v>
      </c>
      <c r="S3130" s="215">
        <v>0</v>
      </c>
      <c r="T3130" s="216">
        <f>S3130*H3130</f>
        <v>0</v>
      </c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R3130" s="217" t="s">
        <v>297</v>
      </c>
      <c r="AT3130" s="217" t="s">
        <v>177</v>
      </c>
      <c r="AU3130" s="217" t="s">
        <v>78</v>
      </c>
      <c r="AY3130" s="19" t="s">
        <v>175</v>
      </c>
      <c r="BE3130" s="218">
        <f>IF(N3130="základní",J3130,0)</f>
        <v>0</v>
      </c>
      <c r="BF3130" s="218">
        <f>IF(N3130="snížená",J3130,0)</f>
        <v>0</v>
      </c>
      <c r="BG3130" s="218">
        <f>IF(N3130="zákl. přenesená",J3130,0)</f>
        <v>0</v>
      </c>
      <c r="BH3130" s="218">
        <f>IF(N3130="sníž. přenesená",J3130,0)</f>
        <v>0</v>
      </c>
      <c r="BI3130" s="218">
        <f>IF(N3130="nulová",J3130,0)</f>
        <v>0</v>
      </c>
      <c r="BJ3130" s="19" t="s">
        <v>76</v>
      </c>
      <c r="BK3130" s="218">
        <f>ROUND(I3130*H3130,2)</f>
        <v>0</v>
      </c>
      <c r="BL3130" s="19" t="s">
        <v>297</v>
      </c>
      <c r="BM3130" s="217" t="s">
        <v>2932</v>
      </c>
    </row>
    <row r="3131" s="2" customFormat="1">
      <c r="A3131" s="40"/>
      <c r="B3131" s="41"/>
      <c r="C3131" s="42"/>
      <c r="D3131" s="219" t="s">
        <v>184</v>
      </c>
      <c r="E3131" s="42"/>
      <c r="F3131" s="220" t="s">
        <v>2933</v>
      </c>
      <c r="G3131" s="42"/>
      <c r="H3131" s="42"/>
      <c r="I3131" s="221"/>
      <c r="J3131" s="42"/>
      <c r="K3131" s="42"/>
      <c r="L3131" s="46"/>
      <c r="M3131" s="222"/>
      <c r="N3131" s="223"/>
      <c r="O3131" s="86"/>
      <c r="P3131" s="86"/>
      <c r="Q3131" s="86"/>
      <c r="R3131" s="86"/>
      <c r="S3131" s="86"/>
      <c r="T3131" s="87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T3131" s="19" t="s">
        <v>184</v>
      </c>
      <c r="AU3131" s="19" t="s">
        <v>78</v>
      </c>
    </row>
    <row r="3132" s="13" customFormat="1">
      <c r="A3132" s="13"/>
      <c r="B3132" s="224"/>
      <c r="C3132" s="225"/>
      <c r="D3132" s="226" t="s">
        <v>186</v>
      </c>
      <c r="E3132" s="227" t="s">
        <v>19</v>
      </c>
      <c r="F3132" s="228" t="s">
        <v>187</v>
      </c>
      <c r="G3132" s="225"/>
      <c r="H3132" s="227" t="s">
        <v>19</v>
      </c>
      <c r="I3132" s="229"/>
      <c r="J3132" s="225"/>
      <c r="K3132" s="225"/>
      <c r="L3132" s="230"/>
      <c r="M3132" s="231"/>
      <c r="N3132" s="232"/>
      <c r="O3132" s="232"/>
      <c r="P3132" s="232"/>
      <c r="Q3132" s="232"/>
      <c r="R3132" s="232"/>
      <c r="S3132" s="232"/>
      <c r="T3132" s="233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34" t="s">
        <v>186</v>
      </c>
      <c r="AU3132" s="234" t="s">
        <v>78</v>
      </c>
      <c r="AV3132" s="13" t="s">
        <v>76</v>
      </c>
      <c r="AW3132" s="13" t="s">
        <v>188</v>
      </c>
      <c r="AX3132" s="13" t="s">
        <v>68</v>
      </c>
      <c r="AY3132" s="234" t="s">
        <v>175</v>
      </c>
    </row>
    <row r="3133" s="13" customFormat="1">
      <c r="A3133" s="13"/>
      <c r="B3133" s="224"/>
      <c r="C3133" s="225"/>
      <c r="D3133" s="226" t="s">
        <v>186</v>
      </c>
      <c r="E3133" s="227" t="s">
        <v>19</v>
      </c>
      <c r="F3133" s="228" t="s">
        <v>189</v>
      </c>
      <c r="G3133" s="225"/>
      <c r="H3133" s="227" t="s">
        <v>19</v>
      </c>
      <c r="I3133" s="229"/>
      <c r="J3133" s="225"/>
      <c r="K3133" s="225"/>
      <c r="L3133" s="230"/>
      <c r="M3133" s="231"/>
      <c r="N3133" s="232"/>
      <c r="O3133" s="232"/>
      <c r="P3133" s="232"/>
      <c r="Q3133" s="232"/>
      <c r="R3133" s="232"/>
      <c r="S3133" s="232"/>
      <c r="T3133" s="233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34" t="s">
        <v>186</v>
      </c>
      <c r="AU3133" s="234" t="s">
        <v>78</v>
      </c>
      <c r="AV3133" s="13" t="s">
        <v>76</v>
      </c>
      <c r="AW3133" s="13" t="s">
        <v>188</v>
      </c>
      <c r="AX3133" s="13" t="s">
        <v>68</v>
      </c>
      <c r="AY3133" s="234" t="s">
        <v>175</v>
      </c>
    </row>
    <row r="3134" s="13" customFormat="1">
      <c r="A3134" s="13"/>
      <c r="B3134" s="224"/>
      <c r="C3134" s="225"/>
      <c r="D3134" s="226" t="s">
        <v>186</v>
      </c>
      <c r="E3134" s="227" t="s">
        <v>19</v>
      </c>
      <c r="F3134" s="228" t="s">
        <v>283</v>
      </c>
      <c r="G3134" s="225"/>
      <c r="H3134" s="227" t="s">
        <v>19</v>
      </c>
      <c r="I3134" s="229"/>
      <c r="J3134" s="225"/>
      <c r="K3134" s="225"/>
      <c r="L3134" s="230"/>
      <c r="M3134" s="231"/>
      <c r="N3134" s="232"/>
      <c r="O3134" s="232"/>
      <c r="P3134" s="232"/>
      <c r="Q3134" s="232"/>
      <c r="R3134" s="232"/>
      <c r="S3134" s="232"/>
      <c r="T3134" s="233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34" t="s">
        <v>186</v>
      </c>
      <c r="AU3134" s="234" t="s">
        <v>78</v>
      </c>
      <c r="AV3134" s="13" t="s">
        <v>76</v>
      </c>
      <c r="AW3134" s="13" t="s">
        <v>188</v>
      </c>
      <c r="AX3134" s="13" t="s">
        <v>68</v>
      </c>
      <c r="AY3134" s="234" t="s">
        <v>175</v>
      </c>
    </row>
    <row r="3135" s="14" customFormat="1">
      <c r="A3135" s="14"/>
      <c r="B3135" s="235"/>
      <c r="C3135" s="236"/>
      <c r="D3135" s="226" t="s">
        <v>186</v>
      </c>
      <c r="E3135" s="237" t="s">
        <v>19</v>
      </c>
      <c r="F3135" s="238" t="s">
        <v>284</v>
      </c>
      <c r="G3135" s="236"/>
      <c r="H3135" s="239">
        <v>4.7249999999999996</v>
      </c>
      <c r="I3135" s="240"/>
      <c r="J3135" s="236"/>
      <c r="K3135" s="236"/>
      <c r="L3135" s="241"/>
      <c r="M3135" s="242"/>
      <c r="N3135" s="243"/>
      <c r="O3135" s="243"/>
      <c r="P3135" s="243"/>
      <c r="Q3135" s="243"/>
      <c r="R3135" s="243"/>
      <c r="S3135" s="243"/>
      <c r="T3135" s="24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45" t="s">
        <v>186</v>
      </c>
      <c r="AU3135" s="245" t="s">
        <v>78</v>
      </c>
      <c r="AV3135" s="14" t="s">
        <v>78</v>
      </c>
      <c r="AW3135" s="14" t="s">
        <v>188</v>
      </c>
      <c r="AX3135" s="14" t="s">
        <v>68</v>
      </c>
      <c r="AY3135" s="245" t="s">
        <v>175</v>
      </c>
    </row>
    <row r="3136" s="15" customFormat="1">
      <c r="A3136" s="15"/>
      <c r="B3136" s="246"/>
      <c r="C3136" s="247"/>
      <c r="D3136" s="226" t="s">
        <v>186</v>
      </c>
      <c r="E3136" s="248" t="s">
        <v>19</v>
      </c>
      <c r="F3136" s="249" t="s">
        <v>191</v>
      </c>
      <c r="G3136" s="247"/>
      <c r="H3136" s="250">
        <v>4.7249999999999996</v>
      </c>
      <c r="I3136" s="251"/>
      <c r="J3136" s="247"/>
      <c r="K3136" s="247"/>
      <c r="L3136" s="252"/>
      <c r="M3136" s="253"/>
      <c r="N3136" s="254"/>
      <c r="O3136" s="254"/>
      <c r="P3136" s="254"/>
      <c r="Q3136" s="254"/>
      <c r="R3136" s="254"/>
      <c r="S3136" s="254"/>
      <c r="T3136" s="255"/>
      <c r="U3136" s="15"/>
      <c r="V3136" s="15"/>
      <c r="W3136" s="15"/>
      <c r="X3136" s="15"/>
      <c r="Y3136" s="15"/>
      <c r="Z3136" s="15"/>
      <c r="AA3136" s="15"/>
      <c r="AB3136" s="15"/>
      <c r="AC3136" s="15"/>
      <c r="AD3136" s="15"/>
      <c r="AE3136" s="15"/>
      <c r="AT3136" s="256" t="s">
        <v>186</v>
      </c>
      <c r="AU3136" s="256" t="s">
        <v>78</v>
      </c>
      <c r="AV3136" s="15" t="s">
        <v>182</v>
      </c>
      <c r="AW3136" s="15" t="s">
        <v>188</v>
      </c>
      <c r="AX3136" s="15" t="s">
        <v>76</v>
      </c>
      <c r="AY3136" s="256" t="s">
        <v>175</v>
      </c>
    </row>
    <row r="3137" s="2" customFormat="1" ht="24.15" customHeight="1">
      <c r="A3137" s="40"/>
      <c r="B3137" s="41"/>
      <c r="C3137" s="206" t="s">
        <v>2934</v>
      </c>
      <c r="D3137" s="206" t="s">
        <v>177</v>
      </c>
      <c r="E3137" s="207" t="s">
        <v>2935</v>
      </c>
      <c r="F3137" s="208" t="s">
        <v>2936</v>
      </c>
      <c r="G3137" s="209" t="s">
        <v>180</v>
      </c>
      <c r="H3137" s="210">
        <v>4.7249999999999996</v>
      </c>
      <c r="I3137" s="211"/>
      <c r="J3137" s="212">
        <f>ROUND(I3137*H3137,2)</f>
        <v>0</v>
      </c>
      <c r="K3137" s="208" t="s">
        <v>181</v>
      </c>
      <c r="L3137" s="46"/>
      <c r="M3137" s="213" t="s">
        <v>19</v>
      </c>
      <c r="N3137" s="214" t="s">
        <v>39</v>
      </c>
      <c r="O3137" s="86"/>
      <c r="P3137" s="215">
        <f>O3137*H3137</f>
        <v>0</v>
      </c>
      <c r="Q3137" s="215">
        <v>0</v>
      </c>
      <c r="R3137" s="215">
        <f>Q3137*H3137</f>
        <v>0</v>
      </c>
      <c r="S3137" s="215">
        <v>0</v>
      </c>
      <c r="T3137" s="216">
        <f>S3137*H3137</f>
        <v>0</v>
      </c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R3137" s="217" t="s">
        <v>297</v>
      </c>
      <c r="AT3137" s="217" t="s">
        <v>177</v>
      </c>
      <c r="AU3137" s="217" t="s">
        <v>78</v>
      </c>
      <c r="AY3137" s="19" t="s">
        <v>175</v>
      </c>
      <c r="BE3137" s="218">
        <f>IF(N3137="základní",J3137,0)</f>
        <v>0</v>
      </c>
      <c r="BF3137" s="218">
        <f>IF(N3137="snížená",J3137,0)</f>
        <v>0</v>
      </c>
      <c r="BG3137" s="218">
        <f>IF(N3137="zákl. přenesená",J3137,0)</f>
        <v>0</v>
      </c>
      <c r="BH3137" s="218">
        <f>IF(N3137="sníž. přenesená",J3137,0)</f>
        <v>0</v>
      </c>
      <c r="BI3137" s="218">
        <f>IF(N3137="nulová",J3137,0)</f>
        <v>0</v>
      </c>
      <c r="BJ3137" s="19" t="s">
        <v>76</v>
      </c>
      <c r="BK3137" s="218">
        <f>ROUND(I3137*H3137,2)</f>
        <v>0</v>
      </c>
      <c r="BL3137" s="19" t="s">
        <v>297</v>
      </c>
      <c r="BM3137" s="217" t="s">
        <v>2937</v>
      </c>
    </row>
    <row r="3138" s="2" customFormat="1">
      <c r="A3138" s="40"/>
      <c r="B3138" s="41"/>
      <c r="C3138" s="42"/>
      <c r="D3138" s="219" t="s">
        <v>184</v>
      </c>
      <c r="E3138" s="42"/>
      <c r="F3138" s="220" t="s">
        <v>2938</v>
      </c>
      <c r="G3138" s="42"/>
      <c r="H3138" s="42"/>
      <c r="I3138" s="221"/>
      <c r="J3138" s="42"/>
      <c r="K3138" s="42"/>
      <c r="L3138" s="46"/>
      <c r="M3138" s="222"/>
      <c r="N3138" s="223"/>
      <c r="O3138" s="86"/>
      <c r="P3138" s="86"/>
      <c r="Q3138" s="86"/>
      <c r="R3138" s="86"/>
      <c r="S3138" s="86"/>
      <c r="T3138" s="87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T3138" s="19" t="s">
        <v>184</v>
      </c>
      <c r="AU3138" s="19" t="s">
        <v>78</v>
      </c>
    </row>
    <row r="3139" s="12" customFormat="1" ht="22.8" customHeight="1">
      <c r="A3139" s="12"/>
      <c r="B3139" s="190"/>
      <c r="C3139" s="191"/>
      <c r="D3139" s="192" t="s">
        <v>67</v>
      </c>
      <c r="E3139" s="204" t="s">
        <v>2939</v>
      </c>
      <c r="F3139" s="204" t="s">
        <v>2940</v>
      </c>
      <c r="G3139" s="191"/>
      <c r="H3139" s="191"/>
      <c r="I3139" s="194"/>
      <c r="J3139" s="205">
        <f>BK3139</f>
        <v>0</v>
      </c>
      <c r="K3139" s="191"/>
      <c r="L3139" s="196"/>
      <c r="M3139" s="197"/>
      <c r="N3139" s="198"/>
      <c r="O3139" s="198"/>
      <c r="P3139" s="199">
        <f>SUM(P3140:P3172)</f>
        <v>0</v>
      </c>
      <c r="Q3139" s="198"/>
      <c r="R3139" s="199">
        <f>SUM(R3140:R3172)</f>
        <v>0</v>
      </c>
      <c r="S3139" s="198"/>
      <c r="T3139" s="200">
        <f>SUM(T3140:T3172)</f>
        <v>0</v>
      </c>
      <c r="U3139" s="12"/>
      <c r="V3139" s="12"/>
      <c r="W3139" s="12"/>
      <c r="X3139" s="12"/>
      <c r="Y3139" s="12"/>
      <c r="Z3139" s="12"/>
      <c r="AA3139" s="12"/>
      <c r="AB3139" s="12"/>
      <c r="AC3139" s="12"/>
      <c r="AD3139" s="12"/>
      <c r="AE3139" s="12"/>
      <c r="AR3139" s="201" t="s">
        <v>78</v>
      </c>
      <c r="AT3139" s="202" t="s">
        <v>67</v>
      </c>
      <c r="AU3139" s="202" t="s">
        <v>76</v>
      </c>
      <c r="AY3139" s="201" t="s">
        <v>175</v>
      </c>
      <c r="BK3139" s="203">
        <f>SUM(BK3140:BK3172)</f>
        <v>0</v>
      </c>
    </row>
    <row r="3140" s="2" customFormat="1" ht="33" customHeight="1">
      <c r="A3140" s="40"/>
      <c r="B3140" s="41"/>
      <c r="C3140" s="206" t="s">
        <v>2941</v>
      </c>
      <c r="D3140" s="206" t="s">
        <v>177</v>
      </c>
      <c r="E3140" s="207" t="s">
        <v>2942</v>
      </c>
      <c r="F3140" s="208" t="s">
        <v>2943</v>
      </c>
      <c r="G3140" s="209" t="s">
        <v>180</v>
      </c>
      <c r="H3140" s="210">
        <v>2568.6700000000001</v>
      </c>
      <c r="I3140" s="211"/>
      <c r="J3140" s="212">
        <f>ROUND(I3140*H3140,2)</f>
        <v>0</v>
      </c>
      <c r="K3140" s="208" t="s">
        <v>181</v>
      </c>
      <c r="L3140" s="46"/>
      <c r="M3140" s="213" t="s">
        <v>19</v>
      </c>
      <c r="N3140" s="214" t="s">
        <v>39</v>
      </c>
      <c r="O3140" s="86"/>
      <c r="P3140" s="215">
        <f>O3140*H3140</f>
        <v>0</v>
      </c>
      <c r="Q3140" s="215">
        <v>0</v>
      </c>
      <c r="R3140" s="215">
        <f>Q3140*H3140</f>
        <v>0</v>
      </c>
      <c r="S3140" s="215">
        <v>0</v>
      </c>
      <c r="T3140" s="216">
        <f>S3140*H3140</f>
        <v>0</v>
      </c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R3140" s="217" t="s">
        <v>297</v>
      </c>
      <c r="AT3140" s="217" t="s">
        <v>177</v>
      </c>
      <c r="AU3140" s="217" t="s">
        <v>78</v>
      </c>
      <c r="AY3140" s="19" t="s">
        <v>175</v>
      </c>
      <c r="BE3140" s="218">
        <f>IF(N3140="základní",J3140,0)</f>
        <v>0</v>
      </c>
      <c r="BF3140" s="218">
        <f>IF(N3140="snížená",J3140,0)</f>
        <v>0</v>
      </c>
      <c r="BG3140" s="218">
        <f>IF(N3140="zákl. přenesená",J3140,0)</f>
        <v>0</v>
      </c>
      <c r="BH3140" s="218">
        <f>IF(N3140="sníž. přenesená",J3140,0)</f>
        <v>0</v>
      </c>
      <c r="BI3140" s="218">
        <f>IF(N3140="nulová",J3140,0)</f>
        <v>0</v>
      </c>
      <c r="BJ3140" s="19" t="s">
        <v>76</v>
      </c>
      <c r="BK3140" s="218">
        <f>ROUND(I3140*H3140,2)</f>
        <v>0</v>
      </c>
      <c r="BL3140" s="19" t="s">
        <v>297</v>
      </c>
      <c r="BM3140" s="217" t="s">
        <v>2944</v>
      </c>
    </row>
    <row r="3141" s="2" customFormat="1">
      <c r="A3141" s="40"/>
      <c r="B3141" s="41"/>
      <c r="C3141" s="42"/>
      <c r="D3141" s="219" t="s">
        <v>184</v>
      </c>
      <c r="E3141" s="42"/>
      <c r="F3141" s="220" t="s">
        <v>2945</v>
      </c>
      <c r="G3141" s="42"/>
      <c r="H3141" s="42"/>
      <c r="I3141" s="221"/>
      <c r="J3141" s="42"/>
      <c r="K3141" s="42"/>
      <c r="L3141" s="46"/>
      <c r="M3141" s="222"/>
      <c r="N3141" s="223"/>
      <c r="O3141" s="86"/>
      <c r="P3141" s="86"/>
      <c r="Q3141" s="86"/>
      <c r="R3141" s="86"/>
      <c r="S3141" s="86"/>
      <c r="T3141" s="87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T3141" s="19" t="s">
        <v>184</v>
      </c>
      <c r="AU3141" s="19" t="s">
        <v>78</v>
      </c>
    </row>
    <row r="3142" s="13" customFormat="1">
      <c r="A3142" s="13"/>
      <c r="B3142" s="224"/>
      <c r="C3142" s="225"/>
      <c r="D3142" s="226" t="s">
        <v>186</v>
      </c>
      <c r="E3142" s="227" t="s">
        <v>19</v>
      </c>
      <c r="F3142" s="228" t="s">
        <v>187</v>
      </c>
      <c r="G3142" s="225"/>
      <c r="H3142" s="227" t="s">
        <v>19</v>
      </c>
      <c r="I3142" s="229"/>
      <c r="J3142" s="225"/>
      <c r="K3142" s="225"/>
      <c r="L3142" s="230"/>
      <c r="M3142" s="231"/>
      <c r="N3142" s="232"/>
      <c r="O3142" s="232"/>
      <c r="P3142" s="232"/>
      <c r="Q3142" s="232"/>
      <c r="R3142" s="232"/>
      <c r="S3142" s="232"/>
      <c r="T3142" s="233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34" t="s">
        <v>186</v>
      </c>
      <c r="AU3142" s="234" t="s">
        <v>78</v>
      </c>
      <c r="AV3142" s="13" t="s">
        <v>76</v>
      </c>
      <c r="AW3142" s="13" t="s">
        <v>188</v>
      </c>
      <c r="AX3142" s="13" t="s">
        <v>68</v>
      </c>
      <c r="AY3142" s="234" t="s">
        <v>175</v>
      </c>
    </row>
    <row r="3143" s="13" customFormat="1">
      <c r="A3143" s="13"/>
      <c r="B3143" s="224"/>
      <c r="C3143" s="225"/>
      <c r="D3143" s="226" t="s">
        <v>186</v>
      </c>
      <c r="E3143" s="227" t="s">
        <v>19</v>
      </c>
      <c r="F3143" s="228" t="s">
        <v>189</v>
      </c>
      <c r="G3143" s="225"/>
      <c r="H3143" s="227" t="s">
        <v>19</v>
      </c>
      <c r="I3143" s="229"/>
      <c r="J3143" s="225"/>
      <c r="K3143" s="225"/>
      <c r="L3143" s="230"/>
      <c r="M3143" s="231"/>
      <c r="N3143" s="232"/>
      <c r="O3143" s="232"/>
      <c r="P3143" s="232"/>
      <c r="Q3143" s="232"/>
      <c r="R3143" s="232"/>
      <c r="S3143" s="232"/>
      <c r="T3143" s="233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34" t="s">
        <v>186</v>
      </c>
      <c r="AU3143" s="234" t="s">
        <v>78</v>
      </c>
      <c r="AV3143" s="13" t="s">
        <v>76</v>
      </c>
      <c r="AW3143" s="13" t="s">
        <v>188</v>
      </c>
      <c r="AX3143" s="13" t="s">
        <v>68</v>
      </c>
      <c r="AY3143" s="234" t="s">
        <v>175</v>
      </c>
    </row>
    <row r="3144" s="13" customFormat="1">
      <c r="A3144" s="13"/>
      <c r="B3144" s="224"/>
      <c r="C3144" s="225"/>
      <c r="D3144" s="226" t="s">
        <v>186</v>
      </c>
      <c r="E3144" s="227" t="s">
        <v>19</v>
      </c>
      <c r="F3144" s="228" t="s">
        <v>2946</v>
      </c>
      <c r="G3144" s="225"/>
      <c r="H3144" s="227" t="s">
        <v>19</v>
      </c>
      <c r="I3144" s="229"/>
      <c r="J3144" s="225"/>
      <c r="K3144" s="225"/>
      <c r="L3144" s="230"/>
      <c r="M3144" s="231"/>
      <c r="N3144" s="232"/>
      <c r="O3144" s="232"/>
      <c r="P3144" s="232"/>
      <c r="Q3144" s="232"/>
      <c r="R3144" s="232"/>
      <c r="S3144" s="232"/>
      <c r="T3144" s="233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34" t="s">
        <v>186</v>
      </c>
      <c r="AU3144" s="234" t="s">
        <v>78</v>
      </c>
      <c r="AV3144" s="13" t="s">
        <v>76</v>
      </c>
      <c r="AW3144" s="13" t="s">
        <v>188</v>
      </c>
      <c r="AX3144" s="13" t="s">
        <v>68</v>
      </c>
      <c r="AY3144" s="234" t="s">
        <v>175</v>
      </c>
    </row>
    <row r="3145" s="13" customFormat="1">
      <c r="A3145" s="13"/>
      <c r="B3145" s="224"/>
      <c r="C3145" s="225"/>
      <c r="D3145" s="226" t="s">
        <v>186</v>
      </c>
      <c r="E3145" s="227" t="s">
        <v>19</v>
      </c>
      <c r="F3145" s="228" t="s">
        <v>425</v>
      </c>
      <c r="G3145" s="225"/>
      <c r="H3145" s="227" t="s">
        <v>19</v>
      </c>
      <c r="I3145" s="229"/>
      <c r="J3145" s="225"/>
      <c r="K3145" s="225"/>
      <c r="L3145" s="230"/>
      <c r="M3145" s="231"/>
      <c r="N3145" s="232"/>
      <c r="O3145" s="232"/>
      <c r="P3145" s="232"/>
      <c r="Q3145" s="232"/>
      <c r="R3145" s="232"/>
      <c r="S3145" s="232"/>
      <c r="T3145" s="233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34" t="s">
        <v>186</v>
      </c>
      <c r="AU3145" s="234" t="s">
        <v>78</v>
      </c>
      <c r="AV3145" s="13" t="s">
        <v>76</v>
      </c>
      <c r="AW3145" s="13" t="s">
        <v>188</v>
      </c>
      <c r="AX3145" s="13" t="s">
        <v>68</v>
      </c>
      <c r="AY3145" s="234" t="s">
        <v>175</v>
      </c>
    </row>
    <row r="3146" s="14" customFormat="1">
      <c r="A3146" s="14"/>
      <c r="B3146" s="235"/>
      <c r="C3146" s="236"/>
      <c r="D3146" s="226" t="s">
        <v>186</v>
      </c>
      <c r="E3146" s="237" t="s">
        <v>19</v>
      </c>
      <c r="F3146" s="238" t="s">
        <v>835</v>
      </c>
      <c r="G3146" s="236"/>
      <c r="H3146" s="239">
        <v>182.44</v>
      </c>
      <c r="I3146" s="240"/>
      <c r="J3146" s="236"/>
      <c r="K3146" s="236"/>
      <c r="L3146" s="241"/>
      <c r="M3146" s="242"/>
      <c r="N3146" s="243"/>
      <c r="O3146" s="243"/>
      <c r="P3146" s="243"/>
      <c r="Q3146" s="243"/>
      <c r="R3146" s="243"/>
      <c r="S3146" s="243"/>
      <c r="T3146" s="24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45" t="s">
        <v>186</v>
      </c>
      <c r="AU3146" s="245" t="s">
        <v>78</v>
      </c>
      <c r="AV3146" s="14" t="s">
        <v>78</v>
      </c>
      <c r="AW3146" s="14" t="s">
        <v>188</v>
      </c>
      <c r="AX3146" s="14" t="s">
        <v>68</v>
      </c>
      <c r="AY3146" s="245" t="s">
        <v>175</v>
      </c>
    </row>
    <row r="3147" s="14" customFormat="1">
      <c r="A3147" s="14"/>
      <c r="B3147" s="235"/>
      <c r="C3147" s="236"/>
      <c r="D3147" s="226" t="s">
        <v>186</v>
      </c>
      <c r="E3147" s="237" t="s">
        <v>19</v>
      </c>
      <c r="F3147" s="238" t="s">
        <v>836</v>
      </c>
      <c r="G3147" s="236"/>
      <c r="H3147" s="239">
        <v>16.219999999999999</v>
      </c>
      <c r="I3147" s="240"/>
      <c r="J3147" s="236"/>
      <c r="K3147" s="236"/>
      <c r="L3147" s="241"/>
      <c r="M3147" s="242"/>
      <c r="N3147" s="243"/>
      <c r="O3147" s="243"/>
      <c r="P3147" s="243"/>
      <c r="Q3147" s="243"/>
      <c r="R3147" s="243"/>
      <c r="S3147" s="243"/>
      <c r="T3147" s="24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45" t="s">
        <v>186</v>
      </c>
      <c r="AU3147" s="245" t="s">
        <v>78</v>
      </c>
      <c r="AV3147" s="14" t="s">
        <v>78</v>
      </c>
      <c r="AW3147" s="14" t="s">
        <v>188</v>
      </c>
      <c r="AX3147" s="14" t="s">
        <v>68</v>
      </c>
      <c r="AY3147" s="245" t="s">
        <v>175</v>
      </c>
    </row>
    <row r="3148" s="14" customFormat="1">
      <c r="A3148" s="14"/>
      <c r="B3148" s="235"/>
      <c r="C3148" s="236"/>
      <c r="D3148" s="226" t="s">
        <v>186</v>
      </c>
      <c r="E3148" s="237" t="s">
        <v>19</v>
      </c>
      <c r="F3148" s="238" t="s">
        <v>837</v>
      </c>
      <c r="G3148" s="236"/>
      <c r="H3148" s="239">
        <v>35.270000000000003</v>
      </c>
      <c r="I3148" s="240"/>
      <c r="J3148" s="236"/>
      <c r="K3148" s="236"/>
      <c r="L3148" s="241"/>
      <c r="M3148" s="242"/>
      <c r="N3148" s="243"/>
      <c r="O3148" s="243"/>
      <c r="P3148" s="243"/>
      <c r="Q3148" s="243"/>
      <c r="R3148" s="243"/>
      <c r="S3148" s="243"/>
      <c r="T3148" s="24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45" t="s">
        <v>186</v>
      </c>
      <c r="AU3148" s="245" t="s">
        <v>78</v>
      </c>
      <c r="AV3148" s="14" t="s">
        <v>78</v>
      </c>
      <c r="AW3148" s="14" t="s">
        <v>188</v>
      </c>
      <c r="AX3148" s="14" t="s">
        <v>68</v>
      </c>
      <c r="AY3148" s="245" t="s">
        <v>175</v>
      </c>
    </row>
    <row r="3149" s="14" customFormat="1">
      <c r="A3149" s="14"/>
      <c r="B3149" s="235"/>
      <c r="C3149" s="236"/>
      <c r="D3149" s="226" t="s">
        <v>186</v>
      </c>
      <c r="E3149" s="237" t="s">
        <v>19</v>
      </c>
      <c r="F3149" s="238" t="s">
        <v>840</v>
      </c>
      <c r="G3149" s="236"/>
      <c r="H3149" s="239">
        <v>4.96</v>
      </c>
      <c r="I3149" s="240"/>
      <c r="J3149" s="236"/>
      <c r="K3149" s="236"/>
      <c r="L3149" s="241"/>
      <c r="M3149" s="242"/>
      <c r="N3149" s="243"/>
      <c r="O3149" s="243"/>
      <c r="P3149" s="243"/>
      <c r="Q3149" s="243"/>
      <c r="R3149" s="243"/>
      <c r="S3149" s="243"/>
      <c r="T3149" s="24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45" t="s">
        <v>186</v>
      </c>
      <c r="AU3149" s="245" t="s">
        <v>78</v>
      </c>
      <c r="AV3149" s="14" t="s">
        <v>78</v>
      </c>
      <c r="AW3149" s="14" t="s">
        <v>188</v>
      </c>
      <c r="AX3149" s="14" t="s">
        <v>68</v>
      </c>
      <c r="AY3149" s="245" t="s">
        <v>175</v>
      </c>
    </row>
    <row r="3150" s="14" customFormat="1">
      <c r="A3150" s="14"/>
      <c r="B3150" s="235"/>
      <c r="C3150" s="236"/>
      <c r="D3150" s="226" t="s">
        <v>186</v>
      </c>
      <c r="E3150" s="237" t="s">
        <v>19</v>
      </c>
      <c r="F3150" s="238" t="s">
        <v>841</v>
      </c>
      <c r="G3150" s="236"/>
      <c r="H3150" s="239">
        <v>7.7199999999999998</v>
      </c>
      <c r="I3150" s="240"/>
      <c r="J3150" s="236"/>
      <c r="K3150" s="236"/>
      <c r="L3150" s="241"/>
      <c r="M3150" s="242"/>
      <c r="N3150" s="243"/>
      <c r="O3150" s="243"/>
      <c r="P3150" s="243"/>
      <c r="Q3150" s="243"/>
      <c r="R3150" s="243"/>
      <c r="S3150" s="243"/>
      <c r="T3150" s="244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45" t="s">
        <v>186</v>
      </c>
      <c r="AU3150" s="245" t="s">
        <v>78</v>
      </c>
      <c r="AV3150" s="14" t="s">
        <v>78</v>
      </c>
      <c r="AW3150" s="14" t="s">
        <v>188</v>
      </c>
      <c r="AX3150" s="14" t="s">
        <v>68</v>
      </c>
      <c r="AY3150" s="245" t="s">
        <v>175</v>
      </c>
    </row>
    <row r="3151" s="14" customFormat="1">
      <c r="A3151" s="14"/>
      <c r="B3151" s="235"/>
      <c r="C3151" s="236"/>
      <c r="D3151" s="226" t="s">
        <v>186</v>
      </c>
      <c r="E3151" s="237" t="s">
        <v>19</v>
      </c>
      <c r="F3151" s="238" t="s">
        <v>842</v>
      </c>
      <c r="G3151" s="236"/>
      <c r="H3151" s="239">
        <v>16.68</v>
      </c>
      <c r="I3151" s="240"/>
      <c r="J3151" s="236"/>
      <c r="K3151" s="236"/>
      <c r="L3151" s="241"/>
      <c r="M3151" s="242"/>
      <c r="N3151" s="243"/>
      <c r="O3151" s="243"/>
      <c r="P3151" s="243"/>
      <c r="Q3151" s="243"/>
      <c r="R3151" s="243"/>
      <c r="S3151" s="243"/>
      <c r="T3151" s="24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45" t="s">
        <v>186</v>
      </c>
      <c r="AU3151" s="245" t="s">
        <v>78</v>
      </c>
      <c r="AV3151" s="14" t="s">
        <v>78</v>
      </c>
      <c r="AW3151" s="14" t="s">
        <v>188</v>
      </c>
      <c r="AX3151" s="14" t="s">
        <v>68</v>
      </c>
      <c r="AY3151" s="245" t="s">
        <v>175</v>
      </c>
    </row>
    <row r="3152" s="14" customFormat="1">
      <c r="A3152" s="14"/>
      <c r="B3152" s="235"/>
      <c r="C3152" s="236"/>
      <c r="D3152" s="226" t="s">
        <v>186</v>
      </c>
      <c r="E3152" s="237" t="s">
        <v>19</v>
      </c>
      <c r="F3152" s="238" t="s">
        <v>843</v>
      </c>
      <c r="G3152" s="236"/>
      <c r="H3152" s="239">
        <v>17.170000000000002</v>
      </c>
      <c r="I3152" s="240"/>
      <c r="J3152" s="236"/>
      <c r="K3152" s="236"/>
      <c r="L3152" s="241"/>
      <c r="M3152" s="242"/>
      <c r="N3152" s="243"/>
      <c r="O3152" s="243"/>
      <c r="P3152" s="243"/>
      <c r="Q3152" s="243"/>
      <c r="R3152" s="243"/>
      <c r="S3152" s="243"/>
      <c r="T3152" s="24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45" t="s">
        <v>186</v>
      </c>
      <c r="AU3152" s="245" t="s">
        <v>78</v>
      </c>
      <c r="AV3152" s="14" t="s">
        <v>78</v>
      </c>
      <c r="AW3152" s="14" t="s">
        <v>188</v>
      </c>
      <c r="AX3152" s="14" t="s">
        <v>68</v>
      </c>
      <c r="AY3152" s="245" t="s">
        <v>175</v>
      </c>
    </row>
    <row r="3153" s="14" customFormat="1">
      <c r="A3153" s="14"/>
      <c r="B3153" s="235"/>
      <c r="C3153" s="236"/>
      <c r="D3153" s="226" t="s">
        <v>186</v>
      </c>
      <c r="E3153" s="237" t="s">
        <v>19</v>
      </c>
      <c r="F3153" s="238" t="s">
        <v>844</v>
      </c>
      <c r="G3153" s="236"/>
      <c r="H3153" s="239">
        <v>17.010000000000002</v>
      </c>
      <c r="I3153" s="240"/>
      <c r="J3153" s="236"/>
      <c r="K3153" s="236"/>
      <c r="L3153" s="241"/>
      <c r="M3153" s="242"/>
      <c r="N3153" s="243"/>
      <c r="O3153" s="243"/>
      <c r="P3153" s="243"/>
      <c r="Q3153" s="243"/>
      <c r="R3153" s="243"/>
      <c r="S3153" s="243"/>
      <c r="T3153" s="24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45" t="s">
        <v>186</v>
      </c>
      <c r="AU3153" s="245" t="s">
        <v>78</v>
      </c>
      <c r="AV3153" s="14" t="s">
        <v>78</v>
      </c>
      <c r="AW3153" s="14" t="s">
        <v>188</v>
      </c>
      <c r="AX3153" s="14" t="s">
        <v>68</v>
      </c>
      <c r="AY3153" s="245" t="s">
        <v>175</v>
      </c>
    </row>
    <row r="3154" s="14" customFormat="1">
      <c r="A3154" s="14"/>
      <c r="B3154" s="235"/>
      <c r="C3154" s="236"/>
      <c r="D3154" s="226" t="s">
        <v>186</v>
      </c>
      <c r="E3154" s="237" t="s">
        <v>19</v>
      </c>
      <c r="F3154" s="238" t="s">
        <v>845</v>
      </c>
      <c r="G3154" s="236"/>
      <c r="H3154" s="239">
        <v>16.530000000000001</v>
      </c>
      <c r="I3154" s="240"/>
      <c r="J3154" s="236"/>
      <c r="K3154" s="236"/>
      <c r="L3154" s="241"/>
      <c r="M3154" s="242"/>
      <c r="N3154" s="243"/>
      <c r="O3154" s="243"/>
      <c r="P3154" s="243"/>
      <c r="Q3154" s="243"/>
      <c r="R3154" s="243"/>
      <c r="S3154" s="243"/>
      <c r="T3154" s="24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45" t="s">
        <v>186</v>
      </c>
      <c r="AU3154" s="245" t="s">
        <v>78</v>
      </c>
      <c r="AV3154" s="14" t="s">
        <v>78</v>
      </c>
      <c r="AW3154" s="14" t="s">
        <v>188</v>
      </c>
      <c r="AX3154" s="14" t="s">
        <v>68</v>
      </c>
      <c r="AY3154" s="245" t="s">
        <v>175</v>
      </c>
    </row>
    <row r="3155" s="14" customFormat="1">
      <c r="A3155" s="14"/>
      <c r="B3155" s="235"/>
      <c r="C3155" s="236"/>
      <c r="D3155" s="226" t="s">
        <v>186</v>
      </c>
      <c r="E3155" s="237" t="s">
        <v>19</v>
      </c>
      <c r="F3155" s="238" t="s">
        <v>846</v>
      </c>
      <c r="G3155" s="236"/>
      <c r="H3155" s="239">
        <v>45.219999999999999</v>
      </c>
      <c r="I3155" s="240"/>
      <c r="J3155" s="236"/>
      <c r="K3155" s="236"/>
      <c r="L3155" s="241"/>
      <c r="M3155" s="242"/>
      <c r="N3155" s="243"/>
      <c r="O3155" s="243"/>
      <c r="P3155" s="243"/>
      <c r="Q3155" s="243"/>
      <c r="R3155" s="243"/>
      <c r="S3155" s="243"/>
      <c r="T3155" s="24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45" t="s">
        <v>186</v>
      </c>
      <c r="AU3155" s="245" t="s">
        <v>78</v>
      </c>
      <c r="AV3155" s="14" t="s">
        <v>78</v>
      </c>
      <c r="AW3155" s="14" t="s">
        <v>188</v>
      </c>
      <c r="AX3155" s="14" t="s">
        <v>68</v>
      </c>
      <c r="AY3155" s="245" t="s">
        <v>175</v>
      </c>
    </row>
    <row r="3156" s="14" customFormat="1">
      <c r="A3156" s="14"/>
      <c r="B3156" s="235"/>
      <c r="C3156" s="236"/>
      <c r="D3156" s="226" t="s">
        <v>186</v>
      </c>
      <c r="E3156" s="237" t="s">
        <v>19</v>
      </c>
      <c r="F3156" s="238" t="s">
        <v>2947</v>
      </c>
      <c r="G3156" s="236"/>
      <c r="H3156" s="239">
        <v>14.48</v>
      </c>
      <c r="I3156" s="240"/>
      <c r="J3156" s="236"/>
      <c r="K3156" s="236"/>
      <c r="L3156" s="241"/>
      <c r="M3156" s="242"/>
      <c r="N3156" s="243"/>
      <c r="O3156" s="243"/>
      <c r="P3156" s="243"/>
      <c r="Q3156" s="243"/>
      <c r="R3156" s="243"/>
      <c r="S3156" s="243"/>
      <c r="T3156" s="24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45" t="s">
        <v>186</v>
      </c>
      <c r="AU3156" s="245" t="s">
        <v>78</v>
      </c>
      <c r="AV3156" s="14" t="s">
        <v>78</v>
      </c>
      <c r="AW3156" s="14" t="s">
        <v>188</v>
      </c>
      <c r="AX3156" s="14" t="s">
        <v>68</v>
      </c>
      <c r="AY3156" s="245" t="s">
        <v>175</v>
      </c>
    </row>
    <row r="3157" s="14" customFormat="1">
      <c r="A3157" s="14"/>
      <c r="B3157" s="235"/>
      <c r="C3157" s="236"/>
      <c r="D3157" s="226" t="s">
        <v>186</v>
      </c>
      <c r="E3157" s="237" t="s">
        <v>19</v>
      </c>
      <c r="F3157" s="238" t="s">
        <v>851</v>
      </c>
      <c r="G3157" s="236"/>
      <c r="H3157" s="239">
        <v>18.719999999999999</v>
      </c>
      <c r="I3157" s="240"/>
      <c r="J3157" s="236"/>
      <c r="K3157" s="236"/>
      <c r="L3157" s="241"/>
      <c r="M3157" s="242"/>
      <c r="N3157" s="243"/>
      <c r="O3157" s="243"/>
      <c r="P3157" s="243"/>
      <c r="Q3157" s="243"/>
      <c r="R3157" s="243"/>
      <c r="S3157" s="243"/>
      <c r="T3157" s="24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45" t="s">
        <v>186</v>
      </c>
      <c r="AU3157" s="245" t="s">
        <v>78</v>
      </c>
      <c r="AV3157" s="14" t="s">
        <v>78</v>
      </c>
      <c r="AW3157" s="14" t="s">
        <v>188</v>
      </c>
      <c r="AX3157" s="14" t="s">
        <v>68</v>
      </c>
      <c r="AY3157" s="245" t="s">
        <v>175</v>
      </c>
    </row>
    <row r="3158" s="14" customFormat="1">
      <c r="A3158" s="14"/>
      <c r="B3158" s="235"/>
      <c r="C3158" s="236"/>
      <c r="D3158" s="226" t="s">
        <v>186</v>
      </c>
      <c r="E3158" s="237" t="s">
        <v>19</v>
      </c>
      <c r="F3158" s="238" t="s">
        <v>854</v>
      </c>
      <c r="G3158" s="236"/>
      <c r="H3158" s="239">
        <v>6.9800000000000004</v>
      </c>
      <c r="I3158" s="240"/>
      <c r="J3158" s="236"/>
      <c r="K3158" s="236"/>
      <c r="L3158" s="241"/>
      <c r="M3158" s="242"/>
      <c r="N3158" s="243"/>
      <c r="O3158" s="243"/>
      <c r="P3158" s="243"/>
      <c r="Q3158" s="243"/>
      <c r="R3158" s="243"/>
      <c r="S3158" s="243"/>
      <c r="T3158" s="244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T3158" s="245" t="s">
        <v>186</v>
      </c>
      <c r="AU3158" s="245" t="s">
        <v>78</v>
      </c>
      <c r="AV3158" s="14" t="s">
        <v>78</v>
      </c>
      <c r="AW3158" s="14" t="s">
        <v>188</v>
      </c>
      <c r="AX3158" s="14" t="s">
        <v>68</v>
      </c>
      <c r="AY3158" s="245" t="s">
        <v>175</v>
      </c>
    </row>
    <row r="3159" s="13" customFormat="1">
      <c r="A3159" s="13"/>
      <c r="B3159" s="224"/>
      <c r="C3159" s="225"/>
      <c r="D3159" s="226" t="s">
        <v>186</v>
      </c>
      <c r="E3159" s="227" t="s">
        <v>19</v>
      </c>
      <c r="F3159" s="228" t="s">
        <v>189</v>
      </c>
      <c r="G3159" s="225"/>
      <c r="H3159" s="227" t="s">
        <v>19</v>
      </c>
      <c r="I3159" s="229"/>
      <c r="J3159" s="225"/>
      <c r="K3159" s="225"/>
      <c r="L3159" s="230"/>
      <c r="M3159" s="231"/>
      <c r="N3159" s="232"/>
      <c r="O3159" s="232"/>
      <c r="P3159" s="232"/>
      <c r="Q3159" s="232"/>
      <c r="R3159" s="232"/>
      <c r="S3159" s="232"/>
      <c r="T3159" s="233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34" t="s">
        <v>186</v>
      </c>
      <c r="AU3159" s="234" t="s">
        <v>78</v>
      </c>
      <c r="AV3159" s="13" t="s">
        <v>76</v>
      </c>
      <c r="AW3159" s="13" t="s">
        <v>188</v>
      </c>
      <c r="AX3159" s="13" t="s">
        <v>68</v>
      </c>
      <c r="AY3159" s="234" t="s">
        <v>175</v>
      </c>
    </row>
    <row r="3160" s="13" customFormat="1">
      <c r="A3160" s="13"/>
      <c r="B3160" s="224"/>
      <c r="C3160" s="225"/>
      <c r="D3160" s="226" t="s">
        <v>186</v>
      </c>
      <c r="E3160" s="227" t="s">
        <v>19</v>
      </c>
      <c r="F3160" s="228" t="s">
        <v>428</v>
      </c>
      <c r="G3160" s="225"/>
      <c r="H3160" s="227" t="s">
        <v>19</v>
      </c>
      <c r="I3160" s="229"/>
      <c r="J3160" s="225"/>
      <c r="K3160" s="225"/>
      <c r="L3160" s="230"/>
      <c r="M3160" s="231"/>
      <c r="N3160" s="232"/>
      <c r="O3160" s="232"/>
      <c r="P3160" s="232"/>
      <c r="Q3160" s="232"/>
      <c r="R3160" s="232"/>
      <c r="S3160" s="232"/>
      <c r="T3160" s="233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34" t="s">
        <v>186</v>
      </c>
      <c r="AU3160" s="234" t="s">
        <v>78</v>
      </c>
      <c r="AV3160" s="13" t="s">
        <v>76</v>
      </c>
      <c r="AW3160" s="13" t="s">
        <v>188</v>
      </c>
      <c r="AX3160" s="13" t="s">
        <v>68</v>
      </c>
      <c r="AY3160" s="234" t="s">
        <v>175</v>
      </c>
    </row>
    <row r="3161" s="14" customFormat="1">
      <c r="A3161" s="14"/>
      <c r="B3161" s="235"/>
      <c r="C3161" s="236"/>
      <c r="D3161" s="226" t="s">
        <v>186</v>
      </c>
      <c r="E3161" s="237" t="s">
        <v>19</v>
      </c>
      <c r="F3161" s="238" t="s">
        <v>856</v>
      </c>
      <c r="G3161" s="236"/>
      <c r="H3161" s="239">
        <v>70.790000000000006</v>
      </c>
      <c r="I3161" s="240"/>
      <c r="J3161" s="236"/>
      <c r="K3161" s="236"/>
      <c r="L3161" s="241"/>
      <c r="M3161" s="242"/>
      <c r="N3161" s="243"/>
      <c r="O3161" s="243"/>
      <c r="P3161" s="243"/>
      <c r="Q3161" s="243"/>
      <c r="R3161" s="243"/>
      <c r="S3161" s="243"/>
      <c r="T3161" s="24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45" t="s">
        <v>186</v>
      </c>
      <c r="AU3161" s="245" t="s">
        <v>78</v>
      </c>
      <c r="AV3161" s="14" t="s">
        <v>78</v>
      </c>
      <c r="AW3161" s="14" t="s">
        <v>188</v>
      </c>
      <c r="AX3161" s="14" t="s">
        <v>68</v>
      </c>
      <c r="AY3161" s="245" t="s">
        <v>175</v>
      </c>
    </row>
    <row r="3162" s="14" customFormat="1">
      <c r="A3162" s="14"/>
      <c r="B3162" s="235"/>
      <c r="C3162" s="236"/>
      <c r="D3162" s="226" t="s">
        <v>186</v>
      </c>
      <c r="E3162" s="237" t="s">
        <v>19</v>
      </c>
      <c r="F3162" s="238" t="s">
        <v>858</v>
      </c>
      <c r="G3162" s="236"/>
      <c r="H3162" s="239">
        <v>88.109999999999999</v>
      </c>
      <c r="I3162" s="240"/>
      <c r="J3162" s="236"/>
      <c r="K3162" s="236"/>
      <c r="L3162" s="241"/>
      <c r="M3162" s="242"/>
      <c r="N3162" s="243"/>
      <c r="O3162" s="243"/>
      <c r="P3162" s="243"/>
      <c r="Q3162" s="243"/>
      <c r="R3162" s="243"/>
      <c r="S3162" s="243"/>
      <c r="T3162" s="24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45" t="s">
        <v>186</v>
      </c>
      <c r="AU3162" s="245" t="s">
        <v>78</v>
      </c>
      <c r="AV3162" s="14" t="s">
        <v>78</v>
      </c>
      <c r="AW3162" s="14" t="s">
        <v>188</v>
      </c>
      <c r="AX3162" s="14" t="s">
        <v>68</v>
      </c>
      <c r="AY3162" s="245" t="s">
        <v>175</v>
      </c>
    </row>
    <row r="3163" s="14" customFormat="1">
      <c r="A3163" s="14"/>
      <c r="B3163" s="235"/>
      <c r="C3163" s="236"/>
      <c r="D3163" s="226" t="s">
        <v>186</v>
      </c>
      <c r="E3163" s="237" t="s">
        <v>19</v>
      </c>
      <c r="F3163" s="238" t="s">
        <v>859</v>
      </c>
      <c r="G3163" s="236"/>
      <c r="H3163" s="239">
        <v>10.41</v>
      </c>
      <c r="I3163" s="240"/>
      <c r="J3163" s="236"/>
      <c r="K3163" s="236"/>
      <c r="L3163" s="241"/>
      <c r="M3163" s="242"/>
      <c r="N3163" s="243"/>
      <c r="O3163" s="243"/>
      <c r="P3163" s="243"/>
      <c r="Q3163" s="243"/>
      <c r="R3163" s="243"/>
      <c r="S3163" s="243"/>
      <c r="T3163" s="24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45" t="s">
        <v>186</v>
      </c>
      <c r="AU3163" s="245" t="s">
        <v>78</v>
      </c>
      <c r="AV3163" s="14" t="s">
        <v>78</v>
      </c>
      <c r="AW3163" s="14" t="s">
        <v>188</v>
      </c>
      <c r="AX3163" s="14" t="s">
        <v>68</v>
      </c>
      <c r="AY3163" s="245" t="s">
        <v>175</v>
      </c>
    </row>
    <row r="3164" s="14" customFormat="1">
      <c r="A3164" s="14"/>
      <c r="B3164" s="235"/>
      <c r="C3164" s="236"/>
      <c r="D3164" s="226" t="s">
        <v>186</v>
      </c>
      <c r="E3164" s="237" t="s">
        <v>19</v>
      </c>
      <c r="F3164" s="238" t="s">
        <v>860</v>
      </c>
      <c r="G3164" s="236"/>
      <c r="H3164" s="239">
        <v>20.129999999999999</v>
      </c>
      <c r="I3164" s="240"/>
      <c r="J3164" s="236"/>
      <c r="K3164" s="236"/>
      <c r="L3164" s="241"/>
      <c r="M3164" s="242"/>
      <c r="N3164" s="243"/>
      <c r="O3164" s="243"/>
      <c r="P3164" s="243"/>
      <c r="Q3164" s="243"/>
      <c r="R3164" s="243"/>
      <c r="S3164" s="243"/>
      <c r="T3164" s="244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T3164" s="245" t="s">
        <v>186</v>
      </c>
      <c r="AU3164" s="245" t="s">
        <v>78</v>
      </c>
      <c r="AV3164" s="14" t="s">
        <v>78</v>
      </c>
      <c r="AW3164" s="14" t="s">
        <v>188</v>
      </c>
      <c r="AX3164" s="14" t="s">
        <v>68</v>
      </c>
      <c r="AY3164" s="245" t="s">
        <v>175</v>
      </c>
    </row>
    <row r="3165" s="14" customFormat="1">
      <c r="A3165" s="14"/>
      <c r="B3165" s="235"/>
      <c r="C3165" s="236"/>
      <c r="D3165" s="226" t="s">
        <v>186</v>
      </c>
      <c r="E3165" s="237" t="s">
        <v>19</v>
      </c>
      <c r="F3165" s="238" t="s">
        <v>861</v>
      </c>
      <c r="G3165" s="236"/>
      <c r="H3165" s="239">
        <v>13.880000000000001</v>
      </c>
      <c r="I3165" s="240"/>
      <c r="J3165" s="236"/>
      <c r="K3165" s="236"/>
      <c r="L3165" s="241"/>
      <c r="M3165" s="242"/>
      <c r="N3165" s="243"/>
      <c r="O3165" s="243"/>
      <c r="P3165" s="243"/>
      <c r="Q3165" s="243"/>
      <c r="R3165" s="243"/>
      <c r="S3165" s="243"/>
      <c r="T3165" s="24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45" t="s">
        <v>186</v>
      </c>
      <c r="AU3165" s="245" t="s">
        <v>78</v>
      </c>
      <c r="AV3165" s="14" t="s">
        <v>78</v>
      </c>
      <c r="AW3165" s="14" t="s">
        <v>188</v>
      </c>
      <c r="AX3165" s="14" t="s">
        <v>68</v>
      </c>
      <c r="AY3165" s="245" t="s">
        <v>175</v>
      </c>
    </row>
    <row r="3166" s="14" customFormat="1">
      <c r="A3166" s="14"/>
      <c r="B3166" s="235"/>
      <c r="C3166" s="236"/>
      <c r="D3166" s="226" t="s">
        <v>186</v>
      </c>
      <c r="E3166" s="237" t="s">
        <v>19</v>
      </c>
      <c r="F3166" s="238" t="s">
        <v>862</v>
      </c>
      <c r="G3166" s="236"/>
      <c r="H3166" s="239">
        <v>15.19</v>
      </c>
      <c r="I3166" s="240"/>
      <c r="J3166" s="236"/>
      <c r="K3166" s="236"/>
      <c r="L3166" s="241"/>
      <c r="M3166" s="242"/>
      <c r="N3166" s="243"/>
      <c r="O3166" s="243"/>
      <c r="P3166" s="243"/>
      <c r="Q3166" s="243"/>
      <c r="R3166" s="243"/>
      <c r="S3166" s="243"/>
      <c r="T3166" s="24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45" t="s">
        <v>186</v>
      </c>
      <c r="AU3166" s="245" t="s">
        <v>78</v>
      </c>
      <c r="AV3166" s="14" t="s">
        <v>78</v>
      </c>
      <c r="AW3166" s="14" t="s">
        <v>188</v>
      </c>
      <c r="AX3166" s="14" t="s">
        <v>68</v>
      </c>
      <c r="AY3166" s="245" t="s">
        <v>175</v>
      </c>
    </row>
    <row r="3167" s="14" customFormat="1">
      <c r="A3167" s="14"/>
      <c r="B3167" s="235"/>
      <c r="C3167" s="236"/>
      <c r="D3167" s="226" t="s">
        <v>186</v>
      </c>
      <c r="E3167" s="237" t="s">
        <v>19</v>
      </c>
      <c r="F3167" s="238" t="s">
        <v>863</v>
      </c>
      <c r="G3167" s="236"/>
      <c r="H3167" s="239">
        <v>5.3600000000000003</v>
      </c>
      <c r="I3167" s="240"/>
      <c r="J3167" s="236"/>
      <c r="K3167" s="236"/>
      <c r="L3167" s="241"/>
      <c r="M3167" s="242"/>
      <c r="N3167" s="243"/>
      <c r="O3167" s="243"/>
      <c r="P3167" s="243"/>
      <c r="Q3167" s="243"/>
      <c r="R3167" s="243"/>
      <c r="S3167" s="243"/>
      <c r="T3167" s="24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45" t="s">
        <v>186</v>
      </c>
      <c r="AU3167" s="245" t="s">
        <v>78</v>
      </c>
      <c r="AV3167" s="14" t="s">
        <v>78</v>
      </c>
      <c r="AW3167" s="14" t="s">
        <v>188</v>
      </c>
      <c r="AX3167" s="14" t="s">
        <v>68</v>
      </c>
      <c r="AY3167" s="245" t="s">
        <v>175</v>
      </c>
    </row>
    <row r="3168" s="14" customFormat="1">
      <c r="A3168" s="14"/>
      <c r="B3168" s="235"/>
      <c r="C3168" s="236"/>
      <c r="D3168" s="226" t="s">
        <v>186</v>
      </c>
      <c r="E3168" s="237" t="s">
        <v>19</v>
      </c>
      <c r="F3168" s="238" t="s">
        <v>864</v>
      </c>
      <c r="G3168" s="236"/>
      <c r="H3168" s="239">
        <v>6.5199999999999996</v>
      </c>
      <c r="I3168" s="240"/>
      <c r="J3168" s="236"/>
      <c r="K3168" s="236"/>
      <c r="L3168" s="241"/>
      <c r="M3168" s="242"/>
      <c r="N3168" s="243"/>
      <c r="O3168" s="243"/>
      <c r="P3168" s="243"/>
      <c r="Q3168" s="243"/>
      <c r="R3168" s="243"/>
      <c r="S3168" s="243"/>
      <c r="T3168" s="244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45" t="s">
        <v>186</v>
      </c>
      <c r="AU3168" s="245" t="s">
        <v>78</v>
      </c>
      <c r="AV3168" s="14" t="s">
        <v>78</v>
      </c>
      <c r="AW3168" s="14" t="s">
        <v>188</v>
      </c>
      <c r="AX3168" s="14" t="s">
        <v>68</v>
      </c>
      <c r="AY3168" s="245" t="s">
        <v>175</v>
      </c>
    </row>
    <row r="3169" s="13" customFormat="1">
      <c r="A3169" s="13"/>
      <c r="B3169" s="224"/>
      <c r="C3169" s="225"/>
      <c r="D3169" s="226" t="s">
        <v>186</v>
      </c>
      <c r="E3169" s="227" t="s">
        <v>19</v>
      </c>
      <c r="F3169" s="228" t="s">
        <v>189</v>
      </c>
      <c r="G3169" s="225"/>
      <c r="H3169" s="227" t="s">
        <v>19</v>
      </c>
      <c r="I3169" s="229"/>
      <c r="J3169" s="225"/>
      <c r="K3169" s="225"/>
      <c r="L3169" s="230"/>
      <c r="M3169" s="231"/>
      <c r="N3169" s="232"/>
      <c r="O3169" s="232"/>
      <c r="P3169" s="232"/>
      <c r="Q3169" s="232"/>
      <c r="R3169" s="232"/>
      <c r="S3169" s="232"/>
      <c r="T3169" s="233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34" t="s">
        <v>186</v>
      </c>
      <c r="AU3169" s="234" t="s">
        <v>78</v>
      </c>
      <c r="AV3169" s="13" t="s">
        <v>76</v>
      </c>
      <c r="AW3169" s="13" t="s">
        <v>188</v>
      </c>
      <c r="AX3169" s="13" t="s">
        <v>68</v>
      </c>
      <c r="AY3169" s="234" t="s">
        <v>175</v>
      </c>
    </row>
    <row r="3170" s="13" customFormat="1">
      <c r="A3170" s="13"/>
      <c r="B3170" s="224"/>
      <c r="C3170" s="225"/>
      <c r="D3170" s="226" t="s">
        <v>186</v>
      </c>
      <c r="E3170" s="227" t="s">
        <v>19</v>
      </c>
      <c r="F3170" s="228" t="s">
        <v>2948</v>
      </c>
      <c r="G3170" s="225"/>
      <c r="H3170" s="227" t="s">
        <v>19</v>
      </c>
      <c r="I3170" s="229"/>
      <c r="J3170" s="225"/>
      <c r="K3170" s="225"/>
      <c r="L3170" s="230"/>
      <c r="M3170" s="231"/>
      <c r="N3170" s="232"/>
      <c r="O3170" s="232"/>
      <c r="P3170" s="232"/>
      <c r="Q3170" s="232"/>
      <c r="R3170" s="232"/>
      <c r="S3170" s="232"/>
      <c r="T3170" s="233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34" t="s">
        <v>186</v>
      </c>
      <c r="AU3170" s="234" t="s">
        <v>78</v>
      </c>
      <c r="AV3170" s="13" t="s">
        <v>76</v>
      </c>
      <c r="AW3170" s="13" t="s">
        <v>188</v>
      </c>
      <c r="AX3170" s="13" t="s">
        <v>68</v>
      </c>
      <c r="AY3170" s="234" t="s">
        <v>175</v>
      </c>
    </row>
    <row r="3171" s="14" customFormat="1">
      <c r="A3171" s="14"/>
      <c r="B3171" s="235"/>
      <c r="C3171" s="236"/>
      <c r="D3171" s="226" t="s">
        <v>186</v>
      </c>
      <c r="E3171" s="237" t="s">
        <v>19</v>
      </c>
      <c r="F3171" s="238" t="s">
        <v>2949</v>
      </c>
      <c r="G3171" s="236"/>
      <c r="H3171" s="239">
        <v>1938.8800000000001</v>
      </c>
      <c r="I3171" s="240"/>
      <c r="J3171" s="236"/>
      <c r="K3171" s="236"/>
      <c r="L3171" s="241"/>
      <c r="M3171" s="242"/>
      <c r="N3171" s="243"/>
      <c r="O3171" s="243"/>
      <c r="P3171" s="243"/>
      <c r="Q3171" s="243"/>
      <c r="R3171" s="243"/>
      <c r="S3171" s="243"/>
      <c r="T3171" s="24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45" t="s">
        <v>186</v>
      </c>
      <c r="AU3171" s="245" t="s">
        <v>78</v>
      </c>
      <c r="AV3171" s="14" t="s">
        <v>78</v>
      </c>
      <c r="AW3171" s="14" t="s">
        <v>188</v>
      </c>
      <c r="AX3171" s="14" t="s">
        <v>68</v>
      </c>
      <c r="AY3171" s="245" t="s">
        <v>175</v>
      </c>
    </row>
    <row r="3172" s="15" customFormat="1">
      <c r="A3172" s="15"/>
      <c r="B3172" s="246"/>
      <c r="C3172" s="247"/>
      <c r="D3172" s="226" t="s">
        <v>186</v>
      </c>
      <c r="E3172" s="248" t="s">
        <v>19</v>
      </c>
      <c r="F3172" s="249" t="s">
        <v>191</v>
      </c>
      <c r="G3172" s="247"/>
      <c r="H3172" s="250">
        <v>2568.6700000000001</v>
      </c>
      <c r="I3172" s="251"/>
      <c r="J3172" s="247"/>
      <c r="K3172" s="247"/>
      <c r="L3172" s="252"/>
      <c r="M3172" s="268"/>
      <c r="N3172" s="269"/>
      <c r="O3172" s="269"/>
      <c r="P3172" s="269"/>
      <c r="Q3172" s="269"/>
      <c r="R3172" s="269"/>
      <c r="S3172" s="269"/>
      <c r="T3172" s="270"/>
      <c r="U3172" s="15"/>
      <c r="V3172" s="15"/>
      <c r="W3172" s="15"/>
      <c r="X3172" s="15"/>
      <c r="Y3172" s="15"/>
      <c r="Z3172" s="15"/>
      <c r="AA3172" s="15"/>
      <c r="AB3172" s="15"/>
      <c r="AC3172" s="15"/>
      <c r="AD3172" s="15"/>
      <c r="AE3172" s="15"/>
      <c r="AT3172" s="256" t="s">
        <v>186</v>
      </c>
      <c r="AU3172" s="256" t="s">
        <v>78</v>
      </c>
      <c r="AV3172" s="15" t="s">
        <v>182</v>
      </c>
      <c r="AW3172" s="15" t="s">
        <v>188</v>
      </c>
      <c r="AX3172" s="15" t="s">
        <v>76</v>
      </c>
      <c r="AY3172" s="256" t="s">
        <v>175</v>
      </c>
    </row>
    <row r="3173" s="2" customFormat="1" ht="6.96" customHeight="1">
      <c r="A3173" s="40"/>
      <c r="B3173" s="61"/>
      <c r="C3173" s="62"/>
      <c r="D3173" s="62"/>
      <c r="E3173" s="62"/>
      <c r="F3173" s="62"/>
      <c r="G3173" s="62"/>
      <c r="H3173" s="62"/>
      <c r="I3173" s="62"/>
      <c r="J3173" s="62"/>
      <c r="K3173" s="62"/>
      <c r="L3173" s="46"/>
      <c r="M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</row>
  </sheetData>
  <sheetProtection sheet="1" autoFilter="0" formatColumns="0" formatRows="0" objects="1" scenarios="1" spinCount="100000" saltValue="ySbJMZ5Ptr+/ZG0xPrW+wNSPvTOg3v46RF7W8CDdKSk4h8JtF3t/SAwe35BCz34PacqZvvf+3uS3V+df3E2FhA==" hashValue="JBsXAu5p3SLMxxgpJEl/4ted7Cp7Je8JzYnuYvDgVInboj3bE2St2mcq4EDOzJfuCrnwM5vemtYHXg2WKX6p0Q==" algorithmName="SHA-512" password="CC35"/>
  <autoFilter ref="C119:K3172"/>
  <mergeCells count="9">
    <mergeCell ref="E7:H7"/>
    <mergeCell ref="E9:H9"/>
    <mergeCell ref="E18:H18"/>
    <mergeCell ref="E27:H27"/>
    <mergeCell ref="E48:H48"/>
    <mergeCell ref="E50:H50"/>
    <mergeCell ref="E110:H110"/>
    <mergeCell ref="E112:H112"/>
    <mergeCell ref="L2:V2"/>
  </mergeCells>
  <hyperlinks>
    <hyperlink ref="F124" r:id="rId1" display="https://podminky.urs.cz/item/CS_URS_2025_01/121151103"/>
    <hyperlink ref="F130" r:id="rId2" display="https://podminky.urs.cz/item/CS_URS_2025_01/122251105"/>
    <hyperlink ref="F138" r:id="rId3" display="https://podminky.urs.cz/item/CS_URS_2025_01/131251100"/>
    <hyperlink ref="F145" r:id="rId4" display="https://podminky.urs.cz/item/CS_URS_2025_01/132251102"/>
    <hyperlink ref="F153" r:id="rId5" display="https://podminky.urs.cz/item/CS_URS_2025_01/132251253"/>
    <hyperlink ref="F166" r:id="rId6" display="https://podminky.urs.cz/item/CS_URS_2025_01/162351103"/>
    <hyperlink ref="F178" r:id="rId7" display="https://podminky.urs.cz/item/CS_URS_2025_01/162751117"/>
    <hyperlink ref="F185" r:id="rId8" display="https://podminky.urs.cz/item/CS_URS_2025_01/162751119"/>
    <hyperlink ref="F189" r:id="rId9" display="https://podminky.urs.cz/item/CS_URS_2025_01/167151111"/>
    <hyperlink ref="F197" r:id="rId10" display="https://podminky.urs.cz/item/CS_URS_2025_01/171251201"/>
    <hyperlink ref="F204" r:id="rId11" display="https://podminky.urs.cz/item/CS_URS_2025_01/171201231"/>
    <hyperlink ref="F208" r:id="rId12" display="https://podminky.urs.cz/item/CS_URS_2025_01/174151101"/>
    <hyperlink ref="F217" r:id="rId13" display="https://podminky.urs.cz/item/CS_URS_2025_01/181951112"/>
    <hyperlink ref="F228" r:id="rId14" display="https://podminky.urs.cz/item/CS_URS_2025_01/181351113"/>
    <hyperlink ref="F234" r:id="rId15" display="https://podminky.urs.cz/item/CS_URS_2025_01/181951111"/>
    <hyperlink ref="F236" r:id="rId16" display="https://podminky.urs.cz/item/CS_URS_2025_01/181411133"/>
    <hyperlink ref="F244" r:id="rId17" display="https://podminky.urs.cz/item/CS_URS_2025_01/213141111"/>
    <hyperlink ref="F266" r:id="rId18" display="https://podminky.urs.cz/item/CS_URS_2025_01/273322511"/>
    <hyperlink ref="F277" r:id="rId19" display="https://podminky.urs.cz/item/CS_URS_2025_01/273351121"/>
    <hyperlink ref="F285" r:id="rId20" display="https://podminky.urs.cz/item/CS_URS_2025_01/273351122"/>
    <hyperlink ref="F287" r:id="rId21" display="https://podminky.urs.cz/item/CS_URS_2025_01/273362021"/>
    <hyperlink ref="F289" r:id="rId22" display="https://podminky.urs.cz/item/CS_URS_2025_01/272321411"/>
    <hyperlink ref="F291" r:id="rId23" display="https://podminky.urs.cz/item/CS_URS_2025_01/274321511"/>
    <hyperlink ref="F299" r:id="rId24" display="https://podminky.urs.cz/item/CS_URS_2025_01/274351121"/>
    <hyperlink ref="F307" r:id="rId25" display="https://podminky.urs.cz/item/CS_URS_2025_01/274351122"/>
    <hyperlink ref="F309" r:id="rId26" display="https://podminky.urs.cz/item/CS_URS_2025_01/274361821"/>
    <hyperlink ref="F320" r:id="rId27" display="https://podminky.urs.cz/item/CS_URS_2025_01/310001112"/>
    <hyperlink ref="F326" r:id="rId28" display="https://podminky.urs.cz/item/CS_URS_2025_01/310001113"/>
    <hyperlink ref="F337" r:id="rId29" display="https://podminky.urs.cz/item/CS_URS_2025_01/311113151"/>
    <hyperlink ref="F345" r:id="rId30" display="https://podminky.urs.cz/item/CS_URS_2025_01/315361821"/>
    <hyperlink ref="F353" r:id="rId31" display="https://podminky.urs.cz/item/CS_URS_2025_01/311235121"/>
    <hyperlink ref="F365" r:id="rId32" display="https://podminky.urs.cz/item/CS_URS_2025_01/311235151"/>
    <hyperlink ref="F375" r:id="rId33" display="https://podminky.urs.cz/item/CS_URS_2025_01/311237111"/>
    <hyperlink ref="F384" r:id="rId34" display="https://podminky.urs.cz/item/CS_URS_2025_01/311237121"/>
    <hyperlink ref="F400" r:id="rId35" display="https://podminky.urs.cz/item/CS_URS_2025_01/311238800"/>
    <hyperlink ref="F407" r:id="rId36" display="https://podminky.urs.cz/item/CS_URS_2025_01/314272402"/>
    <hyperlink ref="F413" r:id="rId37" display="https://podminky.urs.cz/item/CS_URS_2025_01/314272412"/>
    <hyperlink ref="F420" r:id="rId38" display="https://podminky.urs.cz/item/CS_URS_2025_01/314272429"/>
    <hyperlink ref="F426" r:id="rId39" display="https://podminky.urs.cz/item/CS_URS_2025_01/316381115"/>
    <hyperlink ref="F437" r:id="rId40" display="https://podminky.urs.cz/item/CS_URS_2025_01/317168012"/>
    <hyperlink ref="F443" r:id="rId41" display="https://podminky.urs.cz/item/CS_URS_2025_01/317168014"/>
    <hyperlink ref="F449" r:id="rId42" display="https://podminky.urs.cz/item/CS_URS_2025_01/317168032"/>
    <hyperlink ref="F455" r:id="rId43" display="https://podminky.urs.cz/item/CS_URS_2025_01/317168033"/>
    <hyperlink ref="F466" r:id="rId44" display="https://podminky.urs.cz/item/CS_URS_2025_01/317168051"/>
    <hyperlink ref="F472" r:id="rId45" display="https://podminky.urs.cz/item/CS_URS_2025_01/317168053"/>
    <hyperlink ref="F478" r:id="rId46" display="https://podminky.urs.cz/item/CS_URS_2025_01/317168054"/>
    <hyperlink ref="F484" r:id="rId47" display="https://podminky.urs.cz/item/CS_URS_2025_01/317234410"/>
    <hyperlink ref="F499" r:id="rId48" display="https://podminky.urs.cz/item/CS_URS_2025_01/317941123"/>
    <hyperlink ref="F510" r:id="rId49" display="https://podminky.urs.cz/item/CS_URS_2025_01/317998112"/>
    <hyperlink ref="F516" r:id="rId50" display="https://podminky.urs.cz/item/CS_URS_2025_01/341941001"/>
    <hyperlink ref="F531" r:id="rId51" display="https://podminky.urs.cz/item/CS_URS_2025_01/342244201"/>
    <hyperlink ref="F533" r:id="rId52" display="https://podminky.urs.cz/item/CS_URS_2025_01/342244221"/>
    <hyperlink ref="F543" r:id="rId53" display="https://podminky.urs.cz/item/CS_URS_2025_01/342272205"/>
    <hyperlink ref="F554" r:id="rId54" display="https://podminky.urs.cz/item/CS_URS_2025_01/342291111"/>
    <hyperlink ref="F564" r:id="rId55" display="https://podminky.urs.cz/item/CS_URS_2025_01/342291112"/>
    <hyperlink ref="F574" r:id="rId56" display="https://podminky.urs.cz/item/CS_URS_2025_01/342291121"/>
    <hyperlink ref="F583" r:id="rId57" display="https://podminky.urs.cz/item/CS_URS_2025_01/346244381"/>
    <hyperlink ref="F595" r:id="rId58" display="https://podminky.urs.cz/item/CS_URS_2025_01/346244382"/>
    <hyperlink ref="F602" r:id="rId59" display="https://podminky.urs.cz/item/CS_URS_2025_01/346272256"/>
    <hyperlink ref="F612" r:id="rId60" display="https://podminky.urs.cz/item/CS_URS_2025_01/389361001"/>
    <hyperlink ref="F614" r:id="rId61" display="https://podminky.urs.cz/item/CS_URS_2025_01/389381001"/>
    <hyperlink ref="F617" r:id="rId62" display="https://podminky.urs.cz/item/CS_URS_2025_01/411133901"/>
    <hyperlink ref="F635" r:id="rId63" display="https://podminky.urs.cz/item/CS_URS_2025_01/411133902"/>
    <hyperlink ref="F655" r:id="rId64" display="https://podminky.urs.cz/item/CS_URS_2025_01/411133903"/>
    <hyperlink ref="F707" r:id="rId65" display="https://podminky.urs.cz/item/CS_URS_2025_01/417321414"/>
    <hyperlink ref="F709" r:id="rId66" display="https://podminky.urs.cz/item/CS_URS_2025_01/417351115"/>
    <hyperlink ref="F724" r:id="rId67" display="https://podminky.urs.cz/item/CS_URS_2025_01/417351116"/>
    <hyperlink ref="F726" r:id="rId68" display="https://podminky.urs.cz/item/CS_URS_2025_01/417361821"/>
    <hyperlink ref="F742" r:id="rId69" display="https://podminky.urs.cz/item/CS_URS_2025_01/431125011"/>
    <hyperlink ref="F753" r:id="rId70" display="https://podminky.urs.cz/item/CS_URS_2025_01/435125011"/>
    <hyperlink ref="F766" r:id="rId71" display="https://podminky.urs.cz/item/CS_URS_2025_01/611131105"/>
    <hyperlink ref="F772" r:id="rId72" display="https://podminky.urs.cz/item/CS_URS_2025_01/611131301"/>
    <hyperlink ref="F811" r:id="rId73" display="https://podminky.urs.cz/item/CS_URS_2025_01/612131301"/>
    <hyperlink ref="F813" r:id="rId74" display="https://podminky.urs.cz/item/CS_URS_2025_01/612135101"/>
    <hyperlink ref="F822" r:id="rId75" display="https://podminky.urs.cz/item/CS_URS_2025_01/612142001"/>
    <hyperlink ref="F827" r:id="rId76" display="https://podminky.urs.cz/item/CS_URS_2025_01/611321321"/>
    <hyperlink ref="F852" r:id="rId77" display="https://podminky.urs.cz/item/CS_URS_2025_01/611321341"/>
    <hyperlink ref="F856" r:id="rId78" display="https://podminky.urs.cz/item/CS_URS_2025_01/611321145"/>
    <hyperlink ref="F862" r:id="rId79" display="https://podminky.urs.cz/item/CS_URS_2025_01/612321321"/>
    <hyperlink ref="F884" r:id="rId80" display="https://podminky.urs.cz/item/CS_URS_2025_01/612321341"/>
    <hyperlink ref="F888" r:id="rId81" display="https://podminky.urs.cz/item/CS_URS_2025_01/622143003"/>
    <hyperlink ref="F900" r:id="rId82" display="https://podminky.urs.cz/item/CS_URS_2025_01/622143004"/>
    <hyperlink ref="F912" r:id="rId83" display="https://podminky.urs.cz/item/CS_URS_2025_01/629991012"/>
    <hyperlink ref="F922" r:id="rId84" display="https://podminky.urs.cz/item/CS_URS_2025_01/622142001"/>
    <hyperlink ref="F930" r:id="rId85" display="https://podminky.urs.cz/item/CS_URS_2025_01/622131301"/>
    <hyperlink ref="F947" r:id="rId86" display="https://podminky.urs.cz/item/CS_URS_2025_01/622321321"/>
    <hyperlink ref="F964" r:id="rId87" display="https://podminky.urs.cz/item/CS_URS_2025_01/622143003"/>
    <hyperlink ref="F967" r:id="rId88" display="https://podminky.urs.cz/item/CS_URS_2025_01/622511112"/>
    <hyperlink ref="F974" r:id="rId89" display="https://podminky.urs.cz/item/CS_URS_2025_01/622151021"/>
    <hyperlink ref="F976" r:id="rId90" display="https://podminky.urs.cz/item/CS_URS_2025_01/629991012"/>
    <hyperlink ref="F985" r:id="rId91" display="https://podminky.urs.cz/item/CS_URS_2025_01/713131151"/>
    <hyperlink ref="F989" r:id="rId92" display="https://podminky.urs.cz/item/CS_URS_2025_01/622273201"/>
    <hyperlink ref="F992" r:id="rId93" display="https://podminky.urs.cz/item/CS_URS_2025_01/622273091"/>
    <hyperlink ref="F1009" r:id="rId94" display="https://podminky.urs.cz/item/CS_URS_2025_01/767428104"/>
    <hyperlink ref="F1019" r:id="rId95" display="https://podminky.urs.cz/item/CS_URS_2025_01/632481215"/>
    <hyperlink ref="F1028" r:id="rId96" display="https://podminky.urs.cz/item/CS_URS_2025_01/631311116"/>
    <hyperlink ref="F1076" r:id="rId97" display="https://podminky.urs.cz/item/CS_URS_2025_01/631311136"/>
    <hyperlink ref="F1084" r:id="rId98" display="https://podminky.urs.cz/item/CS_URS_2025_01/631319011"/>
    <hyperlink ref="F1088" r:id="rId99" display="https://podminky.urs.cz/item/CS_URS_2025_01/631319023"/>
    <hyperlink ref="F1092" r:id="rId100" display="https://podminky.urs.cz/item/CS_URS_2025_01/631319171"/>
    <hyperlink ref="F1096" r:id="rId101" display="https://podminky.urs.cz/item/CS_URS_2025_01/631319175"/>
    <hyperlink ref="F1100" r:id="rId102" display="https://podminky.urs.cz/item/CS_URS_2025_01/634662111"/>
    <hyperlink ref="F1102" r:id="rId103" display="https://podminky.urs.cz/item/CS_URS_2025_01/634911123"/>
    <hyperlink ref="F1110" r:id="rId104" display="https://podminky.urs.cz/item/CS_URS_2025_01/631319204"/>
    <hyperlink ref="F1118" r:id="rId105" display="https://podminky.urs.cz/item/CS_URS_2025_01/633111111"/>
    <hyperlink ref="F1126" r:id="rId106" display="https://podminky.urs.cz/item/CS_URS_2025_01/631351101"/>
    <hyperlink ref="F1137" r:id="rId107" display="https://podminky.urs.cz/item/CS_URS_2025_01/631351102"/>
    <hyperlink ref="F1139" r:id="rId108" display="https://podminky.urs.cz/item/CS_URS_2025_01/631362021"/>
    <hyperlink ref="F1141" r:id="rId109" display="https://podminky.urs.cz/item/CS_URS_2025_01/635211121"/>
    <hyperlink ref="F1144" r:id="rId110" display="https://podminky.urs.cz/item/CS_URS_2025_01/642946111"/>
    <hyperlink ref="F1153" r:id="rId111" display="https://podminky.urs.cz/item/CS_URS_2025_01/211561111"/>
    <hyperlink ref="F1159" r:id="rId112" display="https://podminky.urs.cz/item/CS_URS_2025_01/212750101"/>
    <hyperlink ref="F1165" r:id="rId113" display="https://podminky.urs.cz/item/CS_URS_2025_01/212750132"/>
    <hyperlink ref="F1174" r:id="rId114" display="https://podminky.urs.cz/item/CS_URS_2025_01/764306142"/>
    <hyperlink ref="F1181" r:id="rId115" display="https://podminky.urs.cz/item/CS_URS_2025_01/711491172"/>
    <hyperlink ref="F1192" r:id="rId116" display="https://podminky.urs.cz/item/CS_URS_2025_01/941211111"/>
    <hyperlink ref="F1200" r:id="rId117" display="https://podminky.urs.cz/item/CS_URS_2025_01/941211112"/>
    <hyperlink ref="F1207" r:id="rId118" display="https://podminky.urs.cz/item/CS_URS_2025_01/941211211"/>
    <hyperlink ref="F1212" r:id="rId119" display="https://podminky.urs.cz/item/CS_URS_2025_01/941211811"/>
    <hyperlink ref="F1214" r:id="rId120" display="https://podminky.urs.cz/item/CS_URS_2025_01/941211812"/>
    <hyperlink ref="F1216" r:id="rId121" display="https://podminky.urs.cz/item/CS_URS_2025_01/944511111"/>
    <hyperlink ref="F1218" r:id="rId122" display="https://podminky.urs.cz/item/CS_URS_2025_01/944511211"/>
    <hyperlink ref="F1223" r:id="rId123" display="https://podminky.urs.cz/item/CS_URS_2025_01/944511811"/>
    <hyperlink ref="F1225" r:id="rId124" display="https://podminky.urs.cz/item/CS_URS_2025_01/946113116"/>
    <hyperlink ref="F1232" r:id="rId125" display="https://podminky.urs.cz/item/CS_URS_2025_01/946113216"/>
    <hyperlink ref="F1237" r:id="rId126" display="https://podminky.urs.cz/item/CS_URS_2025_01/946113816"/>
    <hyperlink ref="F1239" r:id="rId127" display="https://podminky.urs.cz/item/CS_URS_2025_01/949101111"/>
    <hyperlink ref="F1249" r:id="rId128" display="https://podminky.urs.cz/item/CS_URS_2025_01/949101112"/>
    <hyperlink ref="F1256" r:id="rId129" display="https://podminky.urs.cz/item/CS_URS_2025_01/949121112"/>
    <hyperlink ref="F1262" r:id="rId130" display="https://podminky.urs.cz/item/CS_URS_2025_01/949121212"/>
    <hyperlink ref="F1269" r:id="rId131" display="https://podminky.urs.cz/item/CS_URS_2025_01/949121812"/>
    <hyperlink ref="F1271" r:id="rId132" display="https://podminky.urs.cz/item/CS_URS_2025_01/993111111"/>
    <hyperlink ref="F1275" r:id="rId133" display="https://podminky.urs.cz/item/CS_URS_2025_01/993111119"/>
    <hyperlink ref="F1277" r:id="rId134" display="https://podminky.urs.cz/item/CS_URS_2025_01/941111322"/>
    <hyperlink ref="F1280" r:id="rId135" display="https://podminky.urs.cz/item/CS_URS_2025_01/952901111"/>
    <hyperlink ref="F1293" r:id="rId136" display="https://podminky.urs.cz/item/CS_URS_2025_01/953943211"/>
    <hyperlink ref="F1308" r:id="rId137" display="https://podminky.urs.cz/item/CS_URS_2025_01/722250133"/>
    <hyperlink ref="F1318" r:id="rId138" display="https://podminky.urs.cz/item/CS_URS_2025_01/974031121"/>
    <hyperlink ref="F1325" r:id="rId139" display="https://podminky.urs.cz/item/CS_URS_2025_01/974031132"/>
    <hyperlink ref="F1332" r:id="rId140" display="https://podminky.urs.cz/item/CS_URS_2025_01/974031133"/>
    <hyperlink ref="F1339" r:id="rId141" display="https://podminky.urs.cz/item/CS_URS_2025_01/974031142"/>
    <hyperlink ref="F1346" r:id="rId142" display="https://podminky.urs.cz/item/CS_URS_2025_01/974031143"/>
    <hyperlink ref="F1353" r:id="rId143" display="https://podminky.urs.cz/item/CS_URS_2025_01/974031144"/>
    <hyperlink ref="F1360" r:id="rId144" display="https://podminky.urs.cz/item/CS_URS_2025_01/974031153"/>
    <hyperlink ref="F1367" r:id="rId145" display="https://podminky.urs.cz/item/CS_URS_2025_01/974031155"/>
    <hyperlink ref="F1374" r:id="rId146" display="https://podminky.urs.cz/item/CS_URS_2025_01/974031164"/>
    <hyperlink ref="F1381" r:id="rId147" display="https://podminky.urs.cz/item/CS_URS_2025_01/974031167"/>
    <hyperlink ref="F1388" r:id="rId148" display="https://podminky.urs.cz/item/CS_URS_2025_01/971033231"/>
    <hyperlink ref="F1395" r:id="rId149" display="https://podminky.urs.cz/item/CS_URS_2025_01/971033241"/>
    <hyperlink ref="F1402" r:id="rId150" display="https://podminky.urs.cz/item/CS_URS_2025_01/971033331"/>
    <hyperlink ref="F1409" r:id="rId151" display="https://podminky.urs.cz/item/CS_URS_2025_01/971033341"/>
    <hyperlink ref="F1416" r:id="rId152" display="https://podminky.urs.cz/item/CS_URS_2025_01/971033461"/>
    <hyperlink ref="F1423" r:id="rId153" display="https://podminky.urs.cz/item/CS_URS_2025_01/977151111"/>
    <hyperlink ref="F1430" r:id="rId154" display="https://podminky.urs.cz/item/CS_URS_2025_01/977151113"/>
    <hyperlink ref="F1437" r:id="rId155" display="https://podminky.urs.cz/item/CS_URS_2025_01/977151118"/>
    <hyperlink ref="F1444" r:id="rId156" display="https://podminky.urs.cz/item/CS_URS_2025_01/977151122"/>
    <hyperlink ref="F1451" r:id="rId157" display="https://podminky.urs.cz/item/CS_URS_2025_01/977151123"/>
    <hyperlink ref="F1458" r:id="rId158" display="https://podminky.urs.cz/item/CS_URS_2025_01/977151125"/>
    <hyperlink ref="F1465" r:id="rId159" display="https://podminky.urs.cz/item/CS_URS_2025_01/977151213"/>
    <hyperlink ref="F1472" r:id="rId160" display="https://podminky.urs.cz/item/CS_URS_2025_01/977151216"/>
    <hyperlink ref="F1479" r:id="rId161" display="https://podminky.urs.cz/item/CS_URS_2025_01/977151218"/>
    <hyperlink ref="F1486" r:id="rId162" display="https://podminky.urs.cz/item/CS_URS_2025_01/977151223"/>
    <hyperlink ref="F1493" r:id="rId163" display="https://podminky.urs.cz/item/CS_URS_2025_01/977151225"/>
    <hyperlink ref="F1501" r:id="rId164" display="https://podminky.urs.cz/item/CS_URS_2025_01/997013151"/>
    <hyperlink ref="F1503" r:id="rId165" display="https://podminky.urs.cz/item/CS_URS_2025_01/997013501"/>
    <hyperlink ref="F1505" r:id="rId166" display="https://podminky.urs.cz/item/CS_URS_2025_01/997013509"/>
    <hyperlink ref="F1509" r:id="rId167" display="https://podminky.urs.cz/item/CS_URS_2025_01/997013861"/>
    <hyperlink ref="F1513" r:id="rId168" display="https://podminky.urs.cz/item/CS_URS_2025_01/997013863"/>
    <hyperlink ref="F1517" r:id="rId169" display="https://podminky.urs.cz/item/CS_URS_2025_01/997013311"/>
    <hyperlink ref="F1523" r:id="rId170" display="https://podminky.urs.cz/item/CS_URS_2025_01/997013321"/>
    <hyperlink ref="F1527" r:id="rId171" display="https://podminky.urs.cz/item/CS_URS_2025_01/998011010"/>
    <hyperlink ref="F1531" r:id="rId172" display="https://podminky.urs.cz/item/CS_URS_2025_01/711111001"/>
    <hyperlink ref="F1539" r:id="rId173" display="https://podminky.urs.cz/item/CS_URS_2025_01/711112001"/>
    <hyperlink ref="F1551" r:id="rId174" display="https://podminky.urs.cz/item/CS_URS_2025_01/711141559"/>
    <hyperlink ref="F1560" r:id="rId175" display="https://podminky.urs.cz/item/CS_URS_2025_01/711142559"/>
    <hyperlink ref="F1577" r:id="rId176" display="https://podminky.urs.cz/item/CS_URS_2025_01/711161222"/>
    <hyperlink ref="F1585" r:id="rId177" display="https://podminky.urs.cz/item/CS_URS_2025_01/711161384"/>
    <hyperlink ref="F1594" r:id="rId178" display="https://podminky.urs.cz/item/CS_URS_2025_01/711493112"/>
    <hyperlink ref="F1596" r:id="rId179" display="https://podminky.urs.cz/item/CS_URS_2025_01/711493121"/>
    <hyperlink ref="F1630" r:id="rId180" display="https://podminky.urs.cz/item/CS_URS_2025_01/998711103"/>
    <hyperlink ref="F1633" r:id="rId181" display="https://podminky.urs.cz/item/CS_URS_2025_01/712311101"/>
    <hyperlink ref="F1635" r:id="rId182" display="https://podminky.urs.cz/item/CS_URS_2025_01/712811101"/>
    <hyperlink ref="F1646" r:id="rId183" display="https://podminky.urs.cz/item/CS_URS_2025_01/712341559"/>
    <hyperlink ref="F1661" r:id="rId184" display="https://podminky.urs.cz/item/CS_URS_2025_01/712391172"/>
    <hyperlink ref="F1678" r:id="rId185" display="https://podminky.urs.cz/item/CS_URS_2025_01/712363122"/>
    <hyperlink ref="F1683" r:id="rId186" display="https://podminky.urs.cz/item/CS_URS_2025_01/712363115"/>
    <hyperlink ref="F1688" r:id="rId187" display="https://podminky.urs.cz/item/CS_URS_2025_01/998712103"/>
    <hyperlink ref="F1691" r:id="rId188" display="https://podminky.urs.cz/item/CS_URS_2025_01/713121111"/>
    <hyperlink ref="F1707" r:id="rId189" display="https://podminky.urs.cz/item/CS_URS_2025_01/713121211"/>
    <hyperlink ref="F1711" r:id="rId190" display="https://podminky.urs.cz/item/CS_URS_2025_01/713131141"/>
    <hyperlink ref="F1718" r:id="rId191" display="https://podminky.urs.cz/item/CS_URS_2025_01/713111127"/>
    <hyperlink ref="F1728" r:id="rId192" display="https://podminky.urs.cz/item/CS_URS_2025_01/713131243"/>
    <hyperlink ref="F1733" r:id="rId193" display="https://podminky.urs.cz/item/CS_URS_2025_01/713141131"/>
    <hyperlink ref="F1737" r:id="rId194" display="https://podminky.urs.cz/item/CS_URS_2025_01/713141211"/>
    <hyperlink ref="F1747" r:id="rId195" display="https://podminky.urs.cz/item/CS_URS_2025_01/713141311"/>
    <hyperlink ref="F1762" r:id="rId196" display="https://podminky.urs.cz/item/CS_URS_2025_01/713191132"/>
    <hyperlink ref="F1773" r:id="rId197" display="https://podminky.urs.cz/item/CS_URS_2025_01/998713103"/>
    <hyperlink ref="F1776" r:id="rId198" display="https://podminky.urs.cz/item/CS_URS_2025_01/735511008"/>
    <hyperlink ref="F1779" r:id="rId199" display="https://podminky.urs.cz/item/CS_URS_2025_01/762341270"/>
    <hyperlink ref="F1790" r:id="rId200" display="https://podminky.urs.cz/item/CS_URS_2025_01/998762103"/>
    <hyperlink ref="F1793" r:id="rId201" display="https://podminky.urs.cz/item/CS_URS_2025_01/763121453"/>
    <hyperlink ref="F1800" r:id="rId202" display="https://podminky.urs.cz/item/CS_URS_2025_01/763164651"/>
    <hyperlink ref="F1806" r:id="rId203" display="https://podminky.urs.cz/item/CS_URS_2025_01/763121714"/>
    <hyperlink ref="F1808" r:id="rId204" display="https://podminky.urs.cz/item/CS_URS_2025_01/763172417"/>
    <hyperlink ref="F1816" r:id="rId205" display="https://podminky.urs.cz/item/CS_URS_2025_01/763412213"/>
    <hyperlink ref="F1823" r:id="rId206" display="https://podminky.urs.cz/item/CS_URS_2025_01/763412113"/>
    <hyperlink ref="F1830" r:id="rId207" display="https://podminky.urs.cz/item/CS_URS_2025_01/763412123"/>
    <hyperlink ref="F1838" r:id="rId208" display="https://podminky.urs.cz/item/CS_URS_2025_01/763431031"/>
    <hyperlink ref="F1866" r:id="rId209" display="https://podminky.urs.cz/item/CS_URS_2025_01/998763303"/>
    <hyperlink ref="F2020" r:id="rId210" display="https://podminky.urs.cz/item/CS_URS_2025_01/764521404"/>
    <hyperlink ref="F2028" r:id="rId211" display="https://podminky.urs.cz/item/CS_URS_2025_01/764528423"/>
    <hyperlink ref="F2034" r:id="rId212" display="https://podminky.urs.cz/item/CS_URS_2025_01/998764203"/>
    <hyperlink ref="F2037" r:id="rId213" display="https://podminky.urs.cz/item/CS_URS_2025_01/766417511"/>
    <hyperlink ref="F2044" r:id="rId214" display="https://podminky.urs.cz/item/CS_URS_2025_01/766427112"/>
    <hyperlink ref="F2057" r:id="rId215" display="https://podminky.urs.cz/item/CS_URS_2025_01/766412234"/>
    <hyperlink ref="F2064" r:id="rId216" display="https://podminky.urs.cz/item/CS_URS_2025_01/766421234"/>
    <hyperlink ref="F2074" r:id="rId217" display="https://podminky.urs.cz/item/CS_URS_2025_01/998766203"/>
    <hyperlink ref="F2504" r:id="rId218" display="https://podminky.urs.cz/item/CS_URS_2025_01/767881115"/>
    <hyperlink ref="F2516" r:id="rId219" display="https://podminky.urs.cz/item/CS_URS_2025_01/767881161"/>
    <hyperlink ref="F2545" r:id="rId220" display="https://podminky.urs.cz/item/CS_URS_2025_01/998767203"/>
    <hyperlink ref="F2662" r:id="rId221" display="https://podminky.urs.cz/item/CS_URS_2025_01/721233213"/>
    <hyperlink ref="F2713" r:id="rId222" display="https://podminky.urs.cz/item/CS_URS_2025_01/953946111"/>
    <hyperlink ref="F2727" r:id="rId223" display="https://podminky.urs.cz/item/CS_URS_2025_01/953946121"/>
    <hyperlink ref="F2735" r:id="rId224" display="https://podminky.urs.cz/item/CS_URS_2025_01/953946122"/>
    <hyperlink ref="F2744" r:id="rId225" display="https://podminky.urs.cz/item/CS_URS_2025_01/771474132"/>
    <hyperlink ref="F2753" r:id="rId226" display="https://podminky.urs.cz/item/CS_URS_2025_01/771474112"/>
    <hyperlink ref="F2783" r:id="rId227" display="https://podminky.urs.cz/item/CS_URS_2025_01/771274123"/>
    <hyperlink ref="F2792" r:id="rId228" display="https://podminky.urs.cz/item/CS_URS_2025_01/771274232"/>
    <hyperlink ref="F2798" r:id="rId229" display="https://podminky.urs.cz/item/CS_URS_2025_01/771574419"/>
    <hyperlink ref="F2801" r:id="rId230" display="https://podminky.urs.cz/item/CS_URS_2025_01/771121011"/>
    <hyperlink ref="F2804" r:id="rId231" display="https://podminky.urs.cz/item/CS_URS_2025_01/771591115"/>
    <hyperlink ref="F2839" r:id="rId232" display="https://podminky.urs.cz/item/CS_URS_2025_01/771591117"/>
    <hyperlink ref="F2874" r:id="rId233" display="https://podminky.urs.cz/item/CS_URS_2025_01/998771102"/>
    <hyperlink ref="F2877" r:id="rId234" display="https://podminky.urs.cz/item/CS_URS_2025_01/776111311"/>
    <hyperlink ref="F2892" r:id="rId235" display="https://podminky.urs.cz/item/CS_URS_2025_01/776121321"/>
    <hyperlink ref="F2907" r:id="rId236" display="https://podminky.urs.cz/item/CS_URS_2025_01/776141122"/>
    <hyperlink ref="F2922" r:id="rId237" display="https://podminky.urs.cz/item/CS_URS_2025_01/776411112"/>
    <hyperlink ref="F2937" r:id="rId238" display="https://podminky.urs.cz/item/CS_URS_2025_01/776221111"/>
    <hyperlink ref="F2953" r:id="rId239" display="https://podminky.urs.cz/item/CS_URS_2025_01/776223111"/>
    <hyperlink ref="F2958" r:id="rId240" display="https://podminky.urs.cz/item/CS_URS_2025_01/776421111"/>
    <hyperlink ref="F2976" r:id="rId241" display="https://podminky.urs.cz/item/CS_URS_2025_01/776991121"/>
    <hyperlink ref="F2981" r:id="rId242" display="https://podminky.urs.cz/item/CS_URS_2025_01/776991141"/>
    <hyperlink ref="F2986" r:id="rId243" display="https://podminky.urs.cz/item/CS_URS_2025_01/998776102"/>
    <hyperlink ref="F2989" r:id="rId244" display="https://podminky.urs.cz/item/CS_URS_2025_01/634111114"/>
    <hyperlink ref="F3009" r:id="rId245" display="https://podminky.urs.cz/item/CS_URS_2025_01/781474115"/>
    <hyperlink ref="F3032" r:id="rId246" display="https://podminky.urs.cz/item/CS_URS_2025_01/781472291"/>
    <hyperlink ref="F3076" r:id="rId247" display="https://podminky.urs.cz/item/CS_URS_2025_01/781495115"/>
    <hyperlink ref="F3101" r:id="rId248" display="https://podminky.urs.cz/item/CS_URS_2025_01/998781103"/>
    <hyperlink ref="F3104" r:id="rId249" display="https://podminky.urs.cz/item/CS_URS_2025_01/783213021"/>
    <hyperlink ref="F3111" r:id="rId250" display="https://podminky.urs.cz/item/CS_URS_2025_01/783118211"/>
    <hyperlink ref="F3119" r:id="rId251" display="https://podminky.urs.cz/item/CS_URS_2025_01/783314101"/>
    <hyperlink ref="F3131" r:id="rId252" display="https://podminky.urs.cz/item/CS_URS_2025_01/783943161"/>
    <hyperlink ref="F3138" r:id="rId253" display="https://podminky.urs.cz/item/CS_URS_2025_01/783947161"/>
    <hyperlink ref="F3141" r:id="rId254" display="https://podminky.urs.cz/item/CS_URS_2025_01/78421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2950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ROUND((SUM(BE91:BE589)),  2)</f>
        <v>0</v>
      </c>
      <c r="G33" s="40"/>
      <c r="H33" s="40"/>
      <c r="I33" s="150">
        <v>0.20999999999999999</v>
      </c>
      <c r="J33" s="149">
        <f>ROUND(((SUM(BE91:BE589))*I33),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ROUND((SUM(BF91:BF589)),  2)</f>
        <v>0</v>
      </c>
      <c r="G34" s="40"/>
      <c r="H34" s="40"/>
      <c r="I34" s="150">
        <v>0.12</v>
      </c>
      <c r="J34" s="149">
        <f>ROUND(((SUM(BF91:BF589))*I34),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ROUND((SUM(BG91:BG589)),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ROUND((SUM(BH91:BH589)),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ROUND((SUM(BI91:BI589)),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D.2.2 - Dopravní řešení a...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119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120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2951</v>
      </c>
      <c r="E62" s="176"/>
      <c r="F62" s="176"/>
      <c r="G62" s="176"/>
      <c r="H62" s="176"/>
      <c r="I62" s="176"/>
      <c r="J62" s="177">
        <f>J170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121</v>
      </c>
      <c r="E63" s="176"/>
      <c r="F63" s="176"/>
      <c r="G63" s="176"/>
      <c r="H63" s="176"/>
      <c r="I63" s="176"/>
      <c r="J63" s="177">
        <f>J299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122</v>
      </c>
      <c r="E64" s="176"/>
      <c r="F64" s="176"/>
      <c r="G64" s="176"/>
      <c r="H64" s="176"/>
      <c r="I64" s="176"/>
      <c r="J64" s="177">
        <f>J317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123</v>
      </c>
      <c r="E65" s="176"/>
      <c r="F65" s="176"/>
      <c r="G65" s="176"/>
      <c r="H65" s="176"/>
      <c r="I65" s="176"/>
      <c r="J65" s="177">
        <f>J332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2952</v>
      </c>
      <c r="E66" s="176"/>
      <c r="F66" s="176"/>
      <c r="G66" s="176"/>
      <c r="H66" s="176"/>
      <c r="I66" s="176"/>
      <c r="J66" s="177">
        <f>J364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132</v>
      </c>
      <c r="E67" s="176"/>
      <c r="F67" s="176"/>
      <c r="G67" s="176"/>
      <c r="H67" s="176"/>
      <c r="I67" s="176"/>
      <c r="J67" s="177">
        <f>J515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2953</v>
      </c>
      <c r="E68" s="176"/>
      <c r="F68" s="176"/>
      <c r="G68" s="176"/>
      <c r="H68" s="176"/>
      <c r="I68" s="176"/>
      <c r="J68" s="177">
        <f>J516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136</v>
      </c>
      <c r="E69" s="176"/>
      <c r="F69" s="176"/>
      <c r="G69" s="176"/>
      <c r="H69" s="176"/>
      <c r="I69" s="176"/>
      <c r="J69" s="177">
        <f>J540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137</v>
      </c>
      <c r="E70" s="170"/>
      <c r="F70" s="170"/>
      <c r="G70" s="170"/>
      <c r="H70" s="170"/>
      <c r="I70" s="170"/>
      <c r="J70" s="171">
        <f>J575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150</v>
      </c>
      <c r="E71" s="176"/>
      <c r="F71" s="176"/>
      <c r="G71" s="176"/>
      <c r="H71" s="176"/>
      <c r="I71" s="176"/>
      <c r="J71" s="177">
        <f>J576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160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PD - Výstavba zázemí SDH Cheb - Háje - Dotazy 05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113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D.2.2 - Dopravní řešení a...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 xml:space="preserve"> </v>
      </c>
      <c r="G85" s="42"/>
      <c r="H85" s="42"/>
      <c r="I85" s="34" t="s">
        <v>23</v>
      </c>
      <c r="J85" s="74" t="str">
        <f>IF(J12="","",J12)</f>
        <v>7. 5. 2025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 xml:space="preserve"> </v>
      </c>
      <c r="G87" s="42"/>
      <c r="H87" s="42"/>
      <c r="I87" s="34" t="s">
        <v>30</v>
      </c>
      <c r="J87" s="38" t="str">
        <f>E21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28</v>
      </c>
      <c r="D88" s="42"/>
      <c r="E88" s="42"/>
      <c r="F88" s="29" t="str">
        <f>IF(E18="","",E18)</f>
        <v>Vyplň údaj</v>
      </c>
      <c r="G88" s="42"/>
      <c r="H88" s="42"/>
      <c r="I88" s="34" t="s">
        <v>31</v>
      </c>
      <c r="J88" s="38" t="str">
        <f>E24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161</v>
      </c>
      <c r="D90" s="182" t="s">
        <v>53</v>
      </c>
      <c r="E90" s="182" t="s">
        <v>49</v>
      </c>
      <c r="F90" s="182" t="s">
        <v>50</v>
      </c>
      <c r="G90" s="182" t="s">
        <v>162</v>
      </c>
      <c r="H90" s="182" t="s">
        <v>163</v>
      </c>
      <c r="I90" s="182" t="s">
        <v>164</v>
      </c>
      <c r="J90" s="182" t="s">
        <v>117</v>
      </c>
      <c r="K90" s="183" t="s">
        <v>165</v>
      </c>
      <c r="L90" s="184"/>
      <c r="M90" s="94" t="s">
        <v>19</v>
      </c>
      <c r="N90" s="95" t="s">
        <v>38</v>
      </c>
      <c r="O90" s="95" t="s">
        <v>166</v>
      </c>
      <c r="P90" s="95" t="s">
        <v>167</v>
      </c>
      <c r="Q90" s="95" t="s">
        <v>168</v>
      </c>
      <c r="R90" s="95" t="s">
        <v>169</v>
      </c>
      <c r="S90" s="95" t="s">
        <v>170</v>
      </c>
      <c r="T90" s="96" t="s">
        <v>171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172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P92+P575</f>
        <v>0</v>
      </c>
      <c r="Q91" s="98"/>
      <c r="R91" s="187">
        <f>R92+R575</f>
        <v>0</v>
      </c>
      <c r="S91" s="98"/>
      <c r="T91" s="188">
        <f>T92+T575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67</v>
      </c>
      <c r="AU91" s="19" t="s">
        <v>118</v>
      </c>
      <c r="BK91" s="189">
        <f>BK92+BK575</f>
        <v>0</v>
      </c>
    </row>
    <row r="92" s="12" customFormat="1" ht="25.92" customHeight="1">
      <c r="A92" s="12"/>
      <c r="B92" s="190"/>
      <c r="C92" s="191"/>
      <c r="D92" s="192" t="s">
        <v>67</v>
      </c>
      <c r="E92" s="193" t="s">
        <v>173</v>
      </c>
      <c r="F92" s="193" t="s">
        <v>174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P93+P170+P299+P317+P332+P364+P515+P516+P540</f>
        <v>0</v>
      </c>
      <c r="Q92" s="198"/>
      <c r="R92" s="199">
        <f>R93+R170+R299+R317+R332+R364+R515+R516+R540</f>
        <v>0</v>
      </c>
      <c r="S92" s="198"/>
      <c r="T92" s="200">
        <f>T93+T170+T299+T317+T332+T364+T515+T516+T540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76</v>
      </c>
      <c r="AT92" s="202" t="s">
        <v>67</v>
      </c>
      <c r="AU92" s="202" t="s">
        <v>68</v>
      </c>
      <c r="AY92" s="201" t="s">
        <v>175</v>
      </c>
      <c r="BK92" s="203">
        <f>BK93+BK170+BK299+BK317+BK332+BK364+BK515+BK516+BK540</f>
        <v>0</v>
      </c>
    </row>
    <row r="93" s="12" customFormat="1" ht="22.8" customHeight="1">
      <c r="A93" s="12"/>
      <c r="B93" s="190"/>
      <c r="C93" s="191"/>
      <c r="D93" s="192" t="s">
        <v>67</v>
      </c>
      <c r="E93" s="204" t="s">
        <v>76</v>
      </c>
      <c r="F93" s="204" t="s">
        <v>176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SUM(P94:P169)</f>
        <v>0</v>
      </c>
      <c r="Q93" s="198"/>
      <c r="R93" s="199">
        <f>SUM(R94:R169)</f>
        <v>0</v>
      </c>
      <c r="S93" s="198"/>
      <c r="T93" s="200">
        <f>SUM(T94:T169)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76</v>
      </c>
      <c r="AT93" s="202" t="s">
        <v>67</v>
      </c>
      <c r="AU93" s="202" t="s">
        <v>76</v>
      </c>
      <c r="AY93" s="201" t="s">
        <v>175</v>
      </c>
      <c r="BK93" s="203">
        <f>SUM(BK94:BK169)</f>
        <v>0</v>
      </c>
    </row>
    <row r="94" s="2" customFormat="1" ht="24.15" customHeight="1">
      <c r="A94" s="40"/>
      <c r="B94" s="41"/>
      <c r="C94" s="206" t="s">
        <v>76</v>
      </c>
      <c r="D94" s="206" t="s">
        <v>177</v>
      </c>
      <c r="E94" s="207" t="s">
        <v>2954</v>
      </c>
      <c r="F94" s="208" t="s">
        <v>2955</v>
      </c>
      <c r="G94" s="209" t="s">
        <v>180</v>
      </c>
      <c r="H94" s="210">
        <v>323</v>
      </c>
      <c r="I94" s="211"/>
      <c r="J94" s="212">
        <f>ROUND(I94*H94,2)</f>
        <v>0</v>
      </c>
      <c r="K94" s="208" t="s">
        <v>181</v>
      </c>
      <c r="L94" s="46"/>
      <c r="M94" s="213" t="s">
        <v>19</v>
      </c>
      <c r="N94" s="214" t="s">
        <v>39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182</v>
      </c>
      <c r="AT94" s="217" t="s">
        <v>177</v>
      </c>
      <c r="AU94" s="217" t="s">
        <v>78</v>
      </c>
      <c r="AY94" s="19" t="s">
        <v>175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76</v>
      </c>
      <c r="BK94" s="218">
        <f>ROUND(I94*H94,2)</f>
        <v>0</v>
      </c>
      <c r="BL94" s="19" t="s">
        <v>182</v>
      </c>
      <c r="BM94" s="217" t="s">
        <v>2956</v>
      </c>
    </row>
    <row r="95" s="2" customFormat="1">
      <c r="A95" s="40"/>
      <c r="B95" s="41"/>
      <c r="C95" s="42"/>
      <c r="D95" s="219" t="s">
        <v>184</v>
      </c>
      <c r="E95" s="42"/>
      <c r="F95" s="220" t="s">
        <v>2957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184</v>
      </c>
      <c r="AU95" s="19" t="s">
        <v>78</v>
      </c>
    </row>
    <row r="96" s="13" customFormat="1">
      <c r="A96" s="13"/>
      <c r="B96" s="224"/>
      <c r="C96" s="225"/>
      <c r="D96" s="226" t="s">
        <v>186</v>
      </c>
      <c r="E96" s="227" t="s">
        <v>19</v>
      </c>
      <c r="F96" s="228" t="s">
        <v>2604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186</v>
      </c>
      <c r="AU96" s="234" t="s">
        <v>78</v>
      </c>
      <c r="AV96" s="13" t="s">
        <v>76</v>
      </c>
      <c r="AW96" s="13" t="s">
        <v>188</v>
      </c>
      <c r="AX96" s="13" t="s">
        <v>68</v>
      </c>
      <c r="AY96" s="234" t="s">
        <v>175</v>
      </c>
    </row>
    <row r="97" s="13" customFormat="1">
      <c r="A97" s="13"/>
      <c r="B97" s="224"/>
      <c r="C97" s="225"/>
      <c r="D97" s="226" t="s">
        <v>186</v>
      </c>
      <c r="E97" s="227" t="s">
        <v>19</v>
      </c>
      <c r="F97" s="228" t="s">
        <v>189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186</v>
      </c>
      <c r="AU97" s="234" t="s">
        <v>78</v>
      </c>
      <c r="AV97" s="13" t="s">
        <v>76</v>
      </c>
      <c r="AW97" s="13" t="s">
        <v>188</v>
      </c>
      <c r="AX97" s="13" t="s">
        <v>68</v>
      </c>
      <c r="AY97" s="234" t="s">
        <v>175</v>
      </c>
    </row>
    <row r="98" s="13" customFormat="1">
      <c r="A98" s="13"/>
      <c r="B98" s="224"/>
      <c r="C98" s="225"/>
      <c r="D98" s="226" t="s">
        <v>186</v>
      </c>
      <c r="E98" s="227" t="s">
        <v>19</v>
      </c>
      <c r="F98" s="228" t="s">
        <v>198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186</v>
      </c>
      <c r="AU98" s="234" t="s">
        <v>78</v>
      </c>
      <c r="AV98" s="13" t="s">
        <v>76</v>
      </c>
      <c r="AW98" s="13" t="s">
        <v>188</v>
      </c>
      <c r="AX98" s="13" t="s">
        <v>68</v>
      </c>
      <c r="AY98" s="234" t="s">
        <v>175</v>
      </c>
    </row>
    <row r="99" s="14" customFormat="1">
      <c r="A99" s="14"/>
      <c r="B99" s="235"/>
      <c r="C99" s="236"/>
      <c r="D99" s="226" t="s">
        <v>186</v>
      </c>
      <c r="E99" s="237" t="s">
        <v>19</v>
      </c>
      <c r="F99" s="238" t="s">
        <v>2958</v>
      </c>
      <c r="G99" s="236"/>
      <c r="H99" s="239">
        <v>323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186</v>
      </c>
      <c r="AU99" s="245" t="s">
        <v>78</v>
      </c>
      <c r="AV99" s="14" t="s">
        <v>78</v>
      </c>
      <c r="AW99" s="14" t="s">
        <v>188</v>
      </c>
      <c r="AX99" s="14" t="s">
        <v>68</v>
      </c>
      <c r="AY99" s="245" t="s">
        <v>175</v>
      </c>
    </row>
    <row r="100" s="15" customFormat="1">
      <c r="A100" s="15"/>
      <c r="B100" s="246"/>
      <c r="C100" s="247"/>
      <c r="D100" s="226" t="s">
        <v>186</v>
      </c>
      <c r="E100" s="248" t="s">
        <v>19</v>
      </c>
      <c r="F100" s="249" t="s">
        <v>191</v>
      </c>
      <c r="G100" s="247"/>
      <c r="H100" s="250">
        <v>323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186</v>
      </c>
      <c r="AU100" s="256" t="s">
        <v>78</v>
      </c>
      <c r="AV100" s="15" t="s">
        <v>182</v>
      </c>
      <c r="AW100" s="15" t="s">
        <v>188</v>
      </c>
      <c r="AX100" s="15" t="s">
        <v>76</v>
      </c>
      <c r="AY100" s="256" t="s">
        <v>175</v>
      </c>
    </row>
    <row r="101" s="2" customFormat="1" ht="33" customHeight="1">
      <c r="A101" s="40"/>
      <c r="B101" s="41"/>
      <c r="C101" s="206" t="s">
        <v>78</v>
      </c>
      <c r="D101" s="206" t="s">
        <v>177</v>
      </c>
      <c r="E101" s="207" t="s">
        <v>2959</v>
      </c>
      <c r="F101" s="208" t="s">
        <v>2960</v>
      </c>
      <c r="G101" s="209" t="s">
        <v>194</v>
      </c>
      <c r="H101" s="210">
        <v>81.370000000000005</v>
      </c>
      <c r="I101" s="211"/>
      <c r="J101" s="212">
        <f>ROUND(I101*H101,2)</f>
        <v>0</v>
      </c>
      <c r="K101" s="208" t="s">
        <v>181</v>
      </c>
      <c r="L101" s="46"/>
      <c r="M101" s="213" t="s">
        <v>19</v>
      </c>
      <c r="N101" s="214" t="s">
        <v>39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182</v>
      </c>
      <c r="AT101" s="217" t="s">
        <v>177</v>
      </c>
      <c r="AU101" s="217" t="s">
        <v>78</v>
      </c>
      <c r="AY101" s="19" t="s">
        <v>175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76</v>
      </c>
      <c r="BK101" s="218">
        <f>ROUND(I101*H101,2)</f>
        <v>0</v>
      </c>
      <c r="BL101" s="19" t="s">
        <v>182</v>
      </c>
      <c r="BM101" s="217" t="s">
        <v>2961</v>
      </c>
    </row>
    <row r="102" s="2" customFormat="1">
      <c r="A102" s="40"/>
      <c r="B102" s="41"/>
      <c r="C102" s="42"/>
      <c r="D102" s="219" t="s">
        <v>184</v>
      </c>
      <c r="E102" s="42"/>
      <c r="F102" s="220" t="s">
        <v>2962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184</v>
      </c>
      <c r="AU102" s="19" t="s">
        <v>78</v>
      </c>
    </row>
    <row r="103" s="13" customFormat="1">
      <c r="A103" s="13"/>
      <c r="B103" s="224"/>
      <c r="C103" s="225"/>
      <c r="D103" s="226" t="s">
        <v>186</v>
      </c>
      <c r="E103" s="227" t="s">
        <v>19</v>
      </c>
      <c r="F103" s="228" t="s">
        <v>2604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186</v>
      </c>
      <c r="AU103" s="234" t="s">
        <v>78</v>
      </c>
      <c r="AV103" s="13" t="s">
        <v>76</v>
      </c>
      <c r="AW103" s="13" t="s">
        <v>188</v>
      </c>
      <c r="AX103" s="13" t="s">
        <v>68</v>
      </c>
      <c r="AY103" s="234" t="s">
        <v>175</v>
      </c>
    </row>
    <row r="104" s="13" customFormat="1">
      <c r="A104" s="13"/>
      <c r="B104" s="224"/>
      <c r="C104" s="225"/>
      <c r="D104" s="226" t="s">
        <v>186</v>
      </c>
      <c r="E104" s="227" t="s">
        <v>19</v>
      </c>
      <c r="F104" s="228" t="s">
        <v>189</v>
      </c>
      <c r="G104" s="225"/>
      <c r="H104" s="227" t="s">
        <v>19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186</v>
      </c>
      <c r="AU104" s="234" t="s">
        <v>78</v>
      </c>
      <c r="AV104" s="13" t="s">
        <v>76</v>
      </c>
      <c r="AW104" s="13" t="s">
        <v>188</v>
      </c>
      <c r="AX104" s="13" t="s">
        <v>68</v>
      </c>
      <c r="AY104" s="234" t="s">
        <v>175</v>
      </c>
    </row>
    <row r="105" s="13" customFormat="1">
      <c r="A105" s="13"/>
      <c r="B105" s="224"/>
      <c r="C105" s="225"/>
      <c r="D105" s="226" t="s">
        <v>186</v>
      </c>
      <c r="E105" s="227" t="s">
        <v>19</v>
      </c>
      <c r="F105" s="228" t="s">
        <v>198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186</v>
      </c>
      <c r="AU105" s="234" t="s">
        <v>78</v>
      </c>
      <c r="AV105" s="13" t="s">
        <v>76</v>
      </c>
      <c r="AW105" s="13" t="s">
        <v>188</v>
      </c>
      <c r="AX105" s="13" t="s">
        <v>68</v>
      </c>
      <c r="AY105" s="234" t="s">
        <v>175</v>
      </c>
    </row>
    <row r="106" s="13" customFormat="1">
      <c r="A106" s="13"/>
      <c r="B106" s="224"/>
      <c r="C106" s="225"/>
      <c r="D106" s="226" t="s">
        <v>186</v>
      </c>
      <c r="E106" s="227" t="s">
        <v>19</v>
      </c>
      <c r="F106" s="228" t="s">
        <v>2963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186</v>
      </c>
      <c r="AU106" s="234" t="s">
        <v>78</v>
      </c>
      <c r="AV106" s="13" t="s">
        <v>76</v>
      </c>
      <c r="AW106" s="13" t="s">
        <v>188</v>
      </c>
      <c r="AX106" s="13" t="s">
        <v>68</v>
      </c>
      <c r="AY106" s="234" t="s">
        <v>175</v>
      </c>
    </row>
    <row r="107" s="14" customFormat="1">
      <c r="A107" s="14"/>
      <c r="B107" s="235"/>
      <c r="C107" s="236"/>
      <c r="D107" s="226" t="s">
        <v>186</v>
      </c>
      <c r="E107" s="237" t="s">
        <v>19</v>
      </c>
      <c r="F107" s="238" t="s">
        <v>2964</v>
      </c>
      <c r="G107" s="236"/>
      <c r="H107" s="239">
        <v>61.369999999999997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186</v>
      </c>
      <c r="AU107" s="245" t="s">
        <v>78</v>
      </c>
      <c r="AV107" s="14" t="s">
        <v>78</v>
      </c>
      <c r="AW107" s="14" t="s">
        <v>188</v>
      </c>
      <c r="AX107" s="14" t="s">
        <v>68</v>
      </c>
      <c r="AY107" s="245" t="s">
        <v>175</v>
      </c>
    </row>
    <row r="108" s="13" customFormat="1">
      <c r="A108" s="13"/>
      <c r="B108" s="224"/>
      <c r="C108" s="225"/>
      <c r="D108" s="226" t="s">
        <v>186</v>
      </c>
      <c r="E108" s="227" t="s">
        <v>19</v>
      </c>
      <c r="F108" s="228" t="s">
        <v>2965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186</v>
      </c>
      <c r="AU108" s="234" t="s">
        <v>78</v>
      </c>
      <c r="AV108" s="13" t="s">
        <v>76</v>
      </c>
      <c r="AW108" s="13" t="s">
        <v>188</v>
      </c>
      <c r="AX108" s="13" t="s">
        <v>68</v>
      </c>
      <c r="AY108" s="234" t="s">
        <v>175</v>
      </c>
    </row>
    <row r="109" s="14" customFormat="1">
      <c r="A109" s="14"/>
      <c r="B109" s="235"/>
      <c r="C109" s="236"/>
      <c r="D109" s="226" t="s">
        <v>186</v>
      </c>
      <c r="E109" s="237" t="s">
        <v>19</v>
      </c>
      <c r="F109" s="238" t="s">
        <v>2966</v>
      </c>
      <c r="G109" s="236"/>
      <c r="H109" s="239">
        <v>20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186</v>
      </c>
      <c r="AU109" s="245" t="s">
        <v>78</v>
      </c>
      <c r="AV109" s="14" t="s">
        <v>78</v>
      </c>
      <c r="AW109" s="14" t="s">
        <v>188</v>
      </c>
      <c r="AX109" s="14" t="s">
        <v>68</v>
      </c>
      <c r="AY109" s="245" t="s">
        <v>175</v>
      </c>
    </row>
    <row r="110" s="15" customFormat="1">
      <c r="A110" s="15"/>
      <c r="B110" s="246"/>
      <c r="C110" s="247"/>
      <c r="D110" s="226" t="s">
        <v>186</v>
      </c>
      <c r="E110" s="248" t="s">
        <v>19</v>
      </c>
      <c r="F110" s="249" t="s">
        <v>191</v>
      </c>
      <c r="G110" s="247"/>
      <c r="H110" s="250">
        <v>81.370000000000005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186</v>
      </c>
      <c r="AU110" s="256" t="s">
        <v>78</v>
      </c>
      <c r="AV110" s="15" t="s">
        <v>182</v>
      </c>
      <c r="AW110" s="15" t="s">
        <v>188</v>
      </c>
      <c r="AX110" s="15" t="s">
        <v>76</v>
      </c>
      <c r="AY110" s="256" t="s">
        <v>175</v>
      </c>
    </row>
    <row r="111" s="2" customFormat="1" ht="24.15" customHeight="1">
      <c r="A111" s="40"/>
      <c r="B111" s="41"/>
      <c r="C111" s="206" t="s">
        <v>200</v>
      </c>
      <c r="D111" s="206" t="s">
        <v>177</v>
      </c>
      <c r="E111" s="207" t="s">
        <v>201</v>
      </c>
      <c r="F111" s="208" t="s">
        <v>202</v>
      </c>
      <c r="G111" s="209" t="s">
        <v>194</v>
      </c>
      <c r="H111" s="210">
        <v>2.6579999999999999</v>
      </c>
      <c r="I111" s="211"/>
      <c r="J111" s="212">
        <f>ROUND(I111*H111,2)</f>
        <v>0</v>
      </c>
      <c r="K111" s="208" t="s">
        <v>181</v>
      </c>
      <c r="L111" s="46"/>
      <c r="M111" s="213" t="s">
        <v>19</v>
      </c>
      <c r="N111" s="214" t="s">
        <v>39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182</v>
      </c>
      <c r="AT111" s="217" t="s">
        <v>177</v>
      </c>
      <c r="AU111" s="217" t="s">
        <v>78</v>
      </c>
      <c r="AY111" s="19" t="s">
        <v>175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76</v>
      </c>
      <c r="BK111" s="218">
        <f>ROUND(I111*H111,2)</f>
        <v>0</v>
      </c>
      <c r="BL111" s="19" t="s">
        <v>182</v>
      </c>
      <c r="BM111" s="217" t="s">
        <v>2967</v>
      </c>
    </row>
    <row r="112" s="2" customFormat="1">
      <c r="A112" s="40"/>
      <c r="B112" s="41"/>
      <c r="C112" s="42"/>
      <c r="D112" s="219" t="s">
        <v>184</v>
      </c>
      <c r="E112" s="42"/>
      <c r="F112" s="220" t="s">
        <v>204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184</v>
      </c>
      <c r="AU112" s="19" t="s">
        <v>78</v>
      </c>
    </row>
    <row r="113" s="13" customFormat="1">
      <c r="A113" s="13"/>
      <c r="B113" s="224"/>
      <c r="C113" s="225"/>
      <c r="D113" s="226" t="s">
        <v>186</v>
      </c>
      <c r="E113" s="227" t="s">
        <v>19</v>
      </c>
      <c r="F113" s="228" t="s">
        <v>2604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186</v>
      </c>
      <c r="AU113" s="234" t="s">
        <v>78</v>
      </c>
      <c r="AV113" s="13" t="s">
        <v>76</v>
      </c>
      <c r="AW113" s="13" t="s">
        <v>188</v>
      </c>
      <c r="AX113" s="13" t="s">
        <v>68</v>
      </c>
      <c r="AY113" s="234" t="s">
        <v>175</v>
      </c>
    </row>
    <row r="114" s="13" customFormat="1">
      <c r="A114" s="13"/>
      <c r="B114" s="224"/>
      <c r="C114" s="225"/>
      <c r="D114" s="226" t="s">
        <v>186</v>
      </c>
      <c r="E114" s="227" t="s">
        <v>19</v>
      </c>
      <c r="F114" s="228" t="s">
        <v>189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186</v>
      </c>
      <c r="AU114" s="234" t="s">
        <v>78</v>
      </c>
      <c r="AV114" s="13" t="s">
        <v>76</v>
      </c>
      <c r="AW114" s="13" t="s">
        <v>188</v>
      </c>
      <c r="AX114" s="13" t="s">
        <v>68</v>
      </c>
      <c r="AY114" s="234" t="s">
        <v>175</v>
      </c>
    </row>
    <row r="115" s="14" customFormat="1">
      <c r="A115" s="14"/>
      <c r="B115" s="235"/>
      <c r="C115" s="236"/>
      <c r="D115" s="226" t="s">
        <v>186</v>
      </c>
      <c r="E115" s="237" t="s">
        <v>19</v>
      </c>
      <c r="F115" s="238" t="s">
        <v>2968</v>
      </c>
      <c r="G115" s="236"/>
      <c r="H115" s="239">
        <v>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186</v>
      </c>
      <c r="AU115" s="245" t="s">
        <v>78</v>
      </c>
      <c r="AV115" s="14" t="s">
        <v>78</v>
      </c>
      <c r="AW115" s="14" t="s">
        <v>188</v>
      </c>
      <c r="AX115" s="14" t="s">
        <v>68</v>
      </c>
      <c r="AY115" s="245" t="s">
        <v>175</v>
      </c>
    </row>
    <row r="116" s="14" customFormat="1">
      <c r="A116" s="14"/>
      <c r="B116" s="235"/>
      <c r="C116" s="236"/>
      <c r="D116" s="226" t="s">
        <v>186</v>
      </c>
      <c r="E116" s="237" t="s">
        <v>19</v>
      </c>
      <c r="F116" s="238" t="s">
        <v>2969</v>
      </c>
      <c r="G116" s="236"/>
      <c r="H116" s="239">
        <v>1.5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186</v>
      </c>
      <c r="AU116" s="245" t="s">
        <v>78</v>
      </c>
      <c r="AV116" s="14" t="s">
        <v>78</v>
      </c>
      <c r="AW116" s="14" t="s">
        <v>188</v>
      </c>
      <c r="AX116" s="14" t="s">
        <v>68</v>
      </c>
      <c r="AY116" s="245" t="s">
        <v>175</v>
      </c>
    </row>
    <row r="117" s="14" customFormat="1">
      <c r="A117" s="14"/>
      <c r="B117" s="235"/>
      <c r="C117" s="236"/>
      <c r="D117" s="226" t="s">
        <v>186</v>
      </c>
      <c r="E117" s="237" t="s">
        <v>19</v>
      </c>
      <c r="F117" s="238" t="s">
        <v>2970</v>
      </c>
      <c r="G117" s="236"/>
      <c r="H117" s="239">
        <v>0.1575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186</v>
      </c>
      <c r="AU117" s="245" t="s">
        <v>78</v>
      </c>
      <c r="AV117" s="14" t="s">
        <v>78</v>
      </c>
      <c r="AW117" s="14" t="s">
        <v>188</v>
      </c>
      <c r="AX117" s="14" t="s">
        <v>68</v>
      </c>
      <c r="AY117" s="245" t="s">
        <v>175</v>
      </c>
    </row>
    <row r="118" s="15" customFormat="1">
      <c r="A118" s="15"/>
      <c r="B118" s="246"/>
      <c r="C118" s="247"/>
      <c r="D118" s="226" t="s">
        <v>186</v>
      </c>
      <c r="E118" s="248" t="s">
        <v>19</v>
      </c>
      <c r="F118" s="249" t="s">
        <v>191</v>
      </c>
      <c r="G118" s="247"/>
      <c r="H118" s="250">
        <v>2.6575000000000002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6" t="s">
        <v>186</v>
      </c>
      <c r="AU118" s="256" t="s">
        <v>78</v>
      </c>
      <c r="AV118" s="15" t="s">
        <v>182</v>
      </c>
      <c r="AW118" s="15" t="s">
        <v>188</v>
      </c>
      <c r="AX118" s="15" t="s">
        <v>76</v>
      </c>
      <c r="AY118" s="256" t="s">
        <v>175</v>
      </c>
    </row>
    <row r="119" s="2" customFormat="1" ht="37.8" customHeight="1">
      <c r="A119" s="40"/>
      <c r="B119" s="41"/>
      <c r="C119" s="206" t="s">
        <v>182</v>
      </c>
      <c r="D119" s="206" t="s">
        <v>177</v>
      </c>
      <c r="E119" s="207" t="s">
        <v>225</v>
      </c>
      <c r="F119" s="208" t="s">
        <v>226</v>
      </c>
      <c r="G119" s="209" t="s">
        <v>194</v>
      </c>
      <c r="H119" s="210">
        <v>129.19999999999999</v>
      </c>
      <c r="I119" s="211"/>
      <c r="J119" s="212">
        <f>ROUND(I119*H119,2)</f>
        <v>0</v>
      </c>
      <c r="K119" s="208" t="s">
        <v>181</v>
      </c>
      <c r="L119" s="46"/>
      <c r="M119" s="213" t="s">
        <v>19</v>
      </c>
      <c r="N119" s="214" t="s">
        <v>39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182</v>
      </c>
      <c r="AT119" s="217" t="s">
        <v>177</v>
      </c>
      <c r="AU119" s="217" t="s">
        <v>78</v>
      </c>
      <c r="AY119" s="19" t="s">
        <v>175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76</v>
      </c>
      <c r="BK119" s="218">
        <f>ROUND(I119*H119,2)</f>
        <v>0</v>
      </c>
      <c r="BL119" s="19" t="s">
        <v>182</v>
      </c>
      <c r="BM119" s="217" t="s">
        <v>2971</v>
      </c>
    </row>
    <row r="120" s="2" customFormat="1">
      <c r="A120" s="40"/>
      <c r="B120" s="41"/>
      <c r="C120" s="42"/>
      <c r="D120" s="219" t="s">
        <v>184</v>
      </c>
      <c r="E120" s="42"/>
      <c r="F120" s="220" t="s">
        <v>228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184</v>
      </c>
      <c r="AU120" s="19" t="s">
        <v>78</v>
      </c>
    </row>
    <row r="121" s="13" customFormat="1">
      <c r="A121" s="13"/>
      <c r="B121" s="224"/>
      <c r="C121" s="225"/>
      <c r="D121" s="226" t="s">
        <v>186</v>
      </c>
      <c r="E121" s="227" t="s">
        <v>19</v>
      </c>
      <c r="F121" s="228" t="s">
        <v>229</v>
      </c>
      <c r="G121" s="225"/>
      <c r="H121" s="227" t="s">
        <v>19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186</v>
      </c>
      <c r="AU121" s="234" t="s">
        <v>78</v>
      </c>
      <c r="AV121" s="13" t="s">
        <v>76</v>
      </c>
      <c r="AW121" s="13" t="s">
        <v>188</v>
      </c>
      <c r="AX121" s="13" t="s">
        <v>68</v>
      </c>
      <c r="AY121" s="234" t="s">
        <v>175</v>
      </c>
    </row>
    <row r="122" s="14" customFormat="1">
      <c r="A122" s="14"/>
      <c r="B122" s="235"/>
      <c r="C122" s="236"/>
      <c r="D122" s="226" t="s">
        <v>186</v>
      </c>
      <c r="E122" s="237" t="s">
        <v>19</v>
      </c>
      <c r="F122" s="238" t="s">
        <v>2972</v>
      </c>
      <c r="G122" s="236"/>
      <c r="H122" s="239">
        <v>64.600000000000009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186</v>
      </c>
      <c r="AU122" s="245" t="s">
        <v>78</v>
      </c>
      <c r="AV122" s="14" t="s">
        <v>78</v>
      </c>
      <c r="AW122" s="14" t="s">
        <v>188</v>
      </c>
      <c r="AX122" s="14" t="s">
        <v>68</v>
      </c>
      <c r="AY122" s="245" t="s">
        <v>175</v>
      </c>
    </row>
    <row r="123" s="13" customFormat="1">
      <c r="A123" s="13"/>
      <c r="B123" s="224"/>
      <c r="C123" s="225"/>
      <c r="D123" s="226" t="s">
        <v>186</v>
      </c>
      <c r="E123" s="227" t="s">
        <v>19</v>
      </c>
      <c r="F123" s="228" t="s">
        <v>189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186</v>
      </c>
      <c r="AU123" s="234" t="s">
        <v>78</v>
      </c>
      <c r="AV123" s="13" t="s">
        <v>76</v>
      </c>
      <c r="AW123" s="13" t="s">
        <v>188</v>
      </c>
      <c r="AX123" s="13" t="s">
        <v>68</v>
      </c>
      <c r="AY123" s="234" t="s">
        <v>175</v>
      </c>
    </row>
    <row r="124" s="13" customFormat="1">
      <c r="A124" s="13"/>
      <c r="B124" s="224"/>
      <c r="C124" s="225"/>
      <c r="D124" s="226" t="s">
        <v>186</v>
      </c>
      <c r="E124" s="227" t="s">
        <v>19</v>
      </c>
      <c r="F124" s="228" t="s">
        <v>231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186</v>
      </c>
      <c r="AU124" s="234" t="s">
        <v>78</v>
      </c>
      <c r="AV124" s="13" t="s">
        <v>76</v>
      </c>
      <c r="AW124" s="13" t="s">
        <v>188</v>
      </c>
      <c r="AX124" s="13" t="s">
        <v>68</v>
      </c>
      <c r="AY124" s="234" t="s">
        <v>175</v>
      </c>
    </row>
    <row r="125" s="14" customFormat="1">
      <c r="A125" s="14"/>
      <c r="B125" s="235"/>
      <c r="C125" s="236"/>
      <c r="D125" s="226" t="s">
        <v>186</v>
      </c>
      <c r="E125" s="237" t="s">
        <v>19</v>
      </c>
      <c r="F125" s="238" t="s">
        <v>2972</v>
      </c>
      <c r="G125" s="236"/>
      <c r="H125" s="239">
        <v>64.600000000000009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186</v>
      </c>
      <c r="AU125" s="245" t="s">
        <v>78</v>
      </c>
      <c r="AV125" s="14" t="s">
        <v>78</v>
      </c>
      <c r="AW125" s="14" t="s">
        <v>188</v>
      </c>
      <c r="AX125" s="14" t="s">
        <v>68</v>
      </c>
      <c r="AY125" s="245" t="s">
        <v>175</v>
      </c>
    </row>
    <row r="126" s="15" customFormat="1">
      <c r="A126" s="15"/>
      <c r="B126" s="246"/>
      <c r="C126" s="247"/>
      <c r="D126" s="226" t="s">
        <v>186</v>
      </c>
      <c r="E126" s="248" t="s">
        <v>19</v>
      </c>
      <c r="F126" s="249" t="s">
        <v>191</v>
      </c>
      <c r="G126" s="247"/>
      <c r="H126" s="250">
        <v>129.20000000000002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186</v>
      </c>
      <c r="AU126" s="256" t="s">
        <v>78</v>
      </c>
      <c r="AV126" s="15" t="s">
        <v>182</v>
      </c>
      <c r="AW126" s="15" t="s">
        <v>188</v>
      </c>
      <c r="AX126" s="15" t="s">
        <v>76</v>
      </c>
      <c r="AY126" s="256" t="s">
        <v>175</v>
      </c>
    </row>
    <row r="127" s="2" customFormat="1" ht="37.8" customHeight="1">
      <c r="A127" s="40"/>
      <c r="B127" s="41"/>
      <c r="C127" s="206" t="s">
        <v>213</v>
      </c>
      <c r="D127" s="206" t="s">
        <v>177</v>
      </c>
      <c r="E127" s="207" t="s">
        <v>236</v>
      </c>
      <c r="F127" s="208" t="s">
        <v>237</v>
      </c>
      <c r="G127" s="209" t="s">
        <v>194</v>
      </c>
      <c r="H127" s="210">
        <v>84.028000000000006</v>
      </c>
      <c r="I127" s="211"/>
      <c r="J127" s="212">
        <f>ROUND(I127*H127,2)</f>
        <v>0</v>
      </c>
      <c r="K127" s="208" t="s">
        <v>181</v>
      </c>
      <c r="L127" s="46"/>
      <c r="M127" s="213" t="s">
        <v>19</v>
      </c>
      <c r="N127" s="214" t="s">
        <v>39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182</v>
      </c>
      <c r="AT127" s="217" t="s">
        <v>177</v>
      </c>
      <c r="AU127" s="217" t="s">
        <v>78</v>
      </c>
      <c r="AY127" s="19" t="s">
        <v>175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76</v>
      </c>
      <c r="BK127" s="218">
        <f>ROUND(I127*H127,2)</f>
        <v>0</v>
      </c>
      <c r="BL127" s="19" t="s">
        <v>182</v>
      </c>
      <c r="BM127" s="217" t="s">
        <v>2973</v>
      </c>
    </row>
    <row r="128" s="2" customFormat="1">
      <c r="A128" s="40"/>
      <c r="B128" s="41"/>
      <c r="C128" s="42"/>
      <c r="D128" s="219" t="s">
        <v>184</v>
      </c>
      <c r="E128" s="42"/>
      <c r="F128" s="220" t="s">
        <v>239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184</v>
      </c>
      <c r="AU128" s="19" t="s">
        <v>78</v>
      </c>
    </row>
    <row r="129" s="13" customFormat="1">
      <c r="A129" s="13"/>
      <c r="B129" s="224"/>
      <c r="C129" s="225"/>
      <c r="D129" s="226" t="s">
        <v>186</v>
      </c>
      <c r="E129" s="227" t="s">
        <v>19</v>
      </c>
      <c r="F129" s="228" t="s">
        <v>240</v>
      </c>
      <c r="G129" s="225"/>
      <c r="H129" s="227" t="s">
        <v>19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186</v>
      </c>
      <c r="AU129" s="234" t="s">
        <v>78</v>
      </c>
      <c r="AV129" s="13" t="s">
        <v>76</v>
      </c>
      <c r="AW129" s="13" t="s">
        <v>188</v>
      </c>
      <c r="AX129" s="13" t="s">
        <v>68</v>
      </c>
      <c r="AY129" s="234" t="s">
        <v>175</v>
      </c>
    </row>
    <row r="130" s="14" customFormat="1">
      <c r="A130" s="14"/>
      <c r="B130" s="235"/>
      <c r="C130" s="236"/>
      <c r="D130" s="226" t="s">
        <v>186</v>
      </c>
      <c r="E130" s="237" t="s">
        <v>19</v>
      </c>
      <c r="F130" s="238" t="s">
        <v>2974</v>
      </c>
      <c r="G130" s="236"/>
      <c r="H130" s="239">
        <v>84.028000000000006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186</v>
      </c>
      <c r="AU130" s="245" t="s">
        <v>78</v>
      </c>
      <c r="AV130" s="14" t="s">
        <v>78</v>
      </c>
      <c r="AW130" s="14" t="s">
        <v>188</v>
      </c>
      <c r="AX130" s="14" t="s">
        <v>68</v>
      </c>
      <c r="AY130" s="245" t="s">
        <v>175</v>
      </c>
    </row>
    <row r="131" s="15" customFormat="1">
      <c r="A131" s="15"/>
      <c r="B131" s="246"/>
      <c r="C131" s="247"/>
      <c r="D131" s="226" t="s">
        <v>186</v>
      </c>
      <c r="E131" s="248" t="s">
        <v>19</v>
      </c>
      <c r="F131" s="249" t="s">
        <v>191</v>
      </c>
      <c r="G131" s="247"/>
      <c r="H131" s="250">
        <v>84.028000000000006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6" t="s">
        <v>186</v>
      </c>
      <c r="AU131" s="256" t="s">
        <v>78</v>
      </c>
      <c r="AV131" s="15" t="s">
        <v>182</v>
      </c>
      <c r="AW131" s="15" t="s">
        <v>188</v>
      </c>
      <c r="AX131" s="15" t="s">
        <v>76</v>
      </c>
      <c r="AY131" s="256" t="s">
        <v>175</v>
      </c>
    </row>
    <row r="132" s="2" customFormat="1" ht="37.8" customHeight="1">
      <c r="A132" s="40"/>
      <c r="B132" s="41"/>
      <c r="C132" s="206" t="s">
        <v>224</v>
      </c>
      <c r="D132" s="206" t="s">
        <v>177</v>
      </c>
      <c r="E132" s="207" t="s">
        <v>245</v>
      </c>
      <c r="F132" s="208" t="s">
        <v>246</v>
      </c>
      <c r="G132" s="209" t="s">
        <v>194</v>
      </c>
      <c r="H132" s="210">
        <v>924.30799999999999</v>
      </c>
      <c r="I132" s="211"/>
      <c r="J132" s="212">
        <f>ROUND(I132*H132,2)</f>
        <v>0</v>
      </c>
      <c r="K132" s="208" t="s">
        <v>181</v>
      </c>
      <c r="L132" s="46"/>
      <c r="M132" s="213" t="s">
        <v>19</v>
      </c>
      <c r="N132" s="214" t="s">
        <v>39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182</v>
      </c>
      <c r="AT132" s="217" t="s">
        <v>177</v>
      </c>
      <c r="AU132" s="217" t="s">
        <v>78</v>
      </c>
      <c r="AY132" s="19" t="s">
        <v>175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76</v>
      </c>
      <c r="BK132" s="218">
        <f>ROUND(I132*H132,2)</f>
        <v>0</v>
      </c>
      <c r="BL132" s="19" t="s">
        <v>182</v>
      </c>
      <c r="BM132" s="217" t="s">
        <v>2975</v>
      </c>
    </row>
    <row r="133" s="2" customFormat="1">
      <c r="A133" s="40"/>
      <c r="B133" s="41"/>
      <c r="C133" s="42"/>
      <c r="D133" s="219" t="s">
        <v>184</v>
      </c>
      <c r="E133" s="42"/>
      <c r="F133" s="220" t="s">
        <v>248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184</v>
      </c>
      <c r="AU133" s="19" t="s">
        <v>78</v>
      </c>
    </row>
    <row r="134" s="14" customFormat="1">
      <c r="A134" s="14"/>
      <c r="B134" s="235"/>
      <c r="C134" s="236"/>
      <c r="D134" s="226" t="s">
        <v>186</v>
      </c>
      <c r="E134" s="237" t="s">
        <v>19</v>
      </c>
      <c r="F134" s="238" t="s">
        <v>2976</v>
      </c>
      <c r="G134" s="236"/>
      <c r="H134" s="239">
        <v>924.30800000000011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186</v>
      </c>
      <c r="AU134" s="245" t="s">
        <v>78</v>
      </c>
      <c r="AV134" s="14" t="s">
        <v>78</v>
      </c>
      <c r="AW134" s="14" t="s">
        <v>188</v>
      </c>
      <c r="AX134" s="14" t="s">
        <v>68</v>
      </c>
      <c r="AY134" s="245" t="s">
        <v>175</v>
      </c>
    </row>
    <row r="135" s="15" customFormat="1">
      <c r="A135" s="15"/>
      <c r="B135" s="246"/>
      <c r="C135" s="247"/>
      <c r="D135" s="226" t="s">
        <v>186</v>
      </c>
      <c r="E135" s="248" t="s">
        <v>19</v>
      </c>
      <c r="F135" s="249" t="s">
        <v>191</v>
      </c>
      <c r="G135" s="247"/>
      <c r="H135" s="250">
        <v>924.30800000000011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186</v>
      </c>
      <c r="AU135" s="256" t="s">
        <v>78</v>
      </c>
      <c r="AV135" s="15" t="s">
        <v>182</v>
      </c>
      <c r="AW135" s="15" t="s">
        <v>188</v>
      </c>
      <c r="AX135" s="15" t="s">
        <v>76</v>
      </c>
      <c r="AY135" s="256" t="s">
        <v>175</v>
      </c>
    </row>
    <row r="136" s="2" customFormat="1" ht="24.15" customHeight="1">
      <c r="A136" s="40"/>
      <c r="B136" s="41"/>
      <c r="C136" s="206" t="s">
        <v>235</v>
      </c>
      <c r="D136" s="206" t="s">
        <v>177</v>
      </c>
      <c r="E136" s="207" t="s">
        <v>251</v>
      </c>
      <c r="F136" s="208" t="s">
        <v>252</v>
      </c>
      <c r="G136" s="209" t="s">
        <v>194</v>
      </c>
      <c r="H136" s="210">
        <v>64.599999999999994</v>
      </c>
      <c r="I136" s="211"/>
      <c r="J136" s="212">
        <f>ROUND(I136*H136,2)</f>
        <v>0</v>
      </c>
      <c r="K136" s="208" t="s">
        <v>181</v>
      </c>
      <c r="L136" s="46"/>
      <c r="M136" s="213" t="s">
        <v>19</v>
      </c>
      <c r="N136" s="214" t="s">
        <v>39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182</v>
      </c>
      <c r="AT136" s="217" t="s">
        <v>177</v>
      </c>
      <c r="AU136" s="217" t="s">
        <v>78</v>
      </c>
      <c r="AY136" s="19" t="s">
        <v>175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76</v>
      </c>
      <c r="BK136" s="218">
        <f>ROUND(I136*H136,2)</f>
        <v>0</v>
      </c>
      <c r="BL136" s="19" t="s">
        <v>182</v>
      </c>
      <c r="BM136" s="217" t="s">
        <v>2977</v>
      </c>
    </row>
    <row r="137" s="2" customFormat="1">
      <c r="A137" s="40"/>
      <c r="B137" s="41"/>
      <c r="C137" s="42"/>
      <c r="D137" s="219" t="s">
        <v>184</v>
      </c>
      <c r="E137" s="42"/>
      <c r="F137" s="220" t="s">
        <v>254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184</v>
      </c>
      <c r="AU137" s="19" t="s">
        <v>78</v>
      </c>
    </row>
    <row r="138" s="13" customFormat="1">
      <c r="A138" s="13"/>
      <c r="B138" s="224"/>
      <c r="C138" s="225"/>
      <c r="D138" s="226" t="s">
        <v>186</v>
      </c>
      <c r="E138" s="227" t="s">
        <v>19</v>
      </c>
      <c r="F138" s="228" t="s">
        <v>231</v>
      </c>
      <c r="G138" s="225"/>
      <c r="H138" s="227" t="s">
        <v>19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186</v>
      </c>
      <c r="AU138" s="234" t="s">
        <v>78</v>
      </c>
      <c r="AV138" s="13" t="s">
        <v>76</v>
      </c>
      <c r="AW138" s="13" t="s">
        <v>188</v>
      </c>
      <c r="AX138" s="13" t="s">
        <v>68</v>
      </c>
      <c r="AY138" s="234" t="s">
        <v>175</v>
      </c>
    </row>
    <row r="139" s="14" customFormat="1">
      <c r="A139" s="14"/>
      <c r="B139" s="235"/>
      <c r="C139" s="236"/>
      <c r="D139" s="226" t="s">
        <v>186</v>
      </c>
      <c r="E139" s="237" t="s">
        <v>19</v>
      </c>
      <c r="F139" s="238" t="s">
        <v>2972</v>
      </c>
      <c r="G139" s="236"/>
      <c r="H139" s="239">
        <v>64.600000000000009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186</v>
      </c>
      <c r="AU139" s="245" t="s">
        <v>78</v>
      </c>
      <c r="AV139" s="14" t="s">
        <v>78</v>
      </c>
      <c r="AW139" s="14" t="s">
        <v>188</v>
      </c>
      <c r="AX139" s="14" t="s">
        <v>68</v>
      </c>
      <c r="AY139" s="245" t="s">
        <v>175</v>
      </c>
    </row>
    <row r="140" s="15" customFormat="1">
      <c r="A140" s="15"/>
      <c r="B140" s="246"/>
      <c r="C140" s="247"/>
      <c r="D140" s="226" t="s">
        <v>186</v>
      </c>
      <c r="E140" s="248" t="s">
        <v>19</v>
      </c>
      <c r="F140" s="249" t="s">
        <v>191</v>
      </c>
      <c r="G140" s="247"/>
      <c r="H140" s="250">
        <v>64.600000000000009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186</v>
      </c>
      <c r="AU140" s="256" t="s">
        <v>78</v>
      </c>
      <c r="AV140" s="15" t="s">
        <v>182</v>
      </c>
      <c r="AW140" s="15" t="s">
        <v>188</v>
      </c>
      <c r="AX140" s="15" t="s">
        <v>76</v>
      </c>
      <c r="AY140" s="256" t="s">
        <v>175</v>
      </c>
    </row>
    <row r="141" s="2" customFormat="1" ht="33" customHeight="1">
      <c r="A141" s="40"/>
      <c r="B141" s="41"/>
      <c r="C141" s="206" t="s">
        <v>244</v>
      </c>
      <c r="D141" s="206" t="s">
        <v>177</v>
      </c>
      <c r="E141" s="207" t="s">
        <v>263</v>
      </c>
      <c r="F141" s="208" t="s">
        <v>264</v>
      </c>
      <c r="G141" s="209" t="s">
        <v>265</v>
      </c>
      <c r="H141" s="210">
        <v>159.65299999999999</v>
      </c>
      <c r="I141" s="211"/>
      <c r="J141" s="212">
        <f>ROUND(I141*H141,2)</f>
        <v>0</v>
      </c>
      <c r="K141" s="208" t="s">
        <v>181</v>
      </c>
      <c r="L141" s="46"/>
      <c r="M141" s="213" t="s">
        <v>19</v>
      </c>
      <c r="N141" s="214" t="s">
        <v>39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182</v>
      </c>
      <c r="AT141" s="217" t="s">
        <v>177</v>
      </c>
      <c r="AU141" s="217" t="s">
        <v>78</v>
      </c>
      <c r="AY141" s="19" t="s">
        <v>175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76</v>
      </c>
      <c r="BK141" s="218">
        <f>ROUND(I141*H141,2)</f>
        <v>0</v>
      </c>
      <c r="BL141" s="19" t="s">
        <v>182</v>
      </c>
      <c r="BM141" s="217" t="s">
        <v>2978</v>
      </c>
    </row>
    <row r="142" s="2" customFormat="1">
      <c r="A142" s="40"/>
      <c r="B142" s="41"/>
      <c r="C142" s="42"/>
      <c r="D142" s="219" t="s">
        <v>184</v>
      </c>
      <c r="E142" s="42"/>
      <c r="F142" s="220" t="s">
        <v>267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184</v>
      </c>
      <c r="AU142" s="19" t="s">
        <v>78</v>
      </c>
    </row>
    <row r="143" s="14" customFormat="1">
      <c r="A143" s="14"/>
      <c r="B143" s="235"/>
      <c r="C143" s="236"/>
      <c r="D143" s="226" t="s">
        <v>186</v>
      </c>
      <c r="E143" s="237" t="s">
        <v>19</v>
      </c>
      <c r="F143" s="238" t="s">
        <v>2979</v>
      </c>
      <c r="G143" s="236"/>
      <c r="H143" s="239">
        <v>159.6532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186</v>
      </c>
      <c r="AU143" s="245" t="s">
        <v>78</v>
      </c>
      <c r="AV143" s="14" t="s">
        <v>78</v>
      </c>
      <c r="AW143" s="14" t="s">
        <v>188</v>
      </c>
      <c r="AX143" s="14" t="s">
        <v>68</v>
      </c>
      <c r="AY143" s="245" t="s">
        <v>175</v>
      </c>
    </row>
    <row r="144" s="15" customFormat="1">
      <c r="A144" s="15"/>
      <c r="B144" s="246"/>
      <c r="C144" s="247"/>
      <c r="D144" s="226" t="s">
        <v>186</v>
      </c>
      <c r="E144" s="248" t="s">
        <v>19</v>
      </c>
      <c r="F144" s="249" t="s">
        <v>191</v>
      </c>
      <c r="G144" s="247"/>
      <c r="H144" s="250">
        <v>159.6532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186</v>
      </c>
      <c r="AU144" s="256" t="s">
        <v>78</v>
      </c>
      <c r="AV144" s="15" t="s">
        <v>182</v>
      </c>
      <c r="AW144" s="15" t="s">
        <v>188</v>
      </c>
      <c r="AX144" s="15" t="s">
        <v>76</v>
      </c>
      <c r="AY144" s="256" t="s">
        <v>175</v>
      </c>
    </row>
    <row r="145" s="2" customFormat="1" ht="16.5" customHeight="1">
      <c r="A145" s="40"/>
      <c r="B145" s="41"/>
      <c r="C145" s="206" t="s">
        <v>250</v>
      </c>
      <c r="D145" s="206" t="s">
        <v>177</v>
      </c>
      <c r="E145" s="207" t="s">
        <v>256</v>
      </c>
      <c r="F145" s="208" t="s">
        <v>257</v>
      </c>
      <c r="G145" s="209" t="s">
        <v>194</v>
      </c>
      <c r="H145" s="210">
        <v>64.599999999999994</v>
      </c>
      <c r="I145" s="211"/>
      <c r="J145" s="212">
        <f>ROUND(I145*H145,2)</f>
        <v>0</v>
      </c>
      <c r="K145" s="208" t="s">
        <v>181</v>
      </c>
      <c r="L145" s="46"/>
      <c r="M145" s="213" t="s">
        <v>19</v>
      </c>
      <c r="N145" s="214" t="s">
        <v>39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182</v>
      </c>
      <c r="AT145" s="217" t="s">
        <v>177</v>
      </c>
      <c r="AU145" s="217" t="s">
        <v>78</v>
      </c>
      <c r="AY145" s="19" t="s">
        <v>175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76</v>
      </c>
      <c r="BK145" s="218">
        <f>ROUND(I145*H145,2)</f>
        <v>0</v>
      </c>
      <c r="BL145" s="19" t="s">
        <v>182</v>
      </c>
      <c r="BM145" s="217" t="s">
        <v>2980</v>
      </c>
    </row>
    <row r="146" s="2" customFormat="1">
      <c r="A146" s="40"/>
      <c r="B146" s="41"/>
      <c r="C146" s="42"/>
      <c r="D146" s="219" t="s">
        <v>184</v>
      </c>
      <c r="E146" s="42"/>
      <c r="F146" s="220" t="s">
        <v>259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184</v>
      </c>
      <c r="AU146" s="19" t="s">
        <v>78</v>
      </c>
    </row>
    <row r="147" s="13" customFormat="1">
      <c r="A147" s="13"/>
      <c r="B147" s="224"/>
      <c r="C147" s="225"/>
      <c r="D147" s="226" t="s">
        <v>186</v>
      </c>
      <c r="E147" s="227" t="s">
        <v>19</v>
      </c>
      <c r="F147" s="228" t="s">
        <v>229</v>
      </c>
      <c r="G147" s="225"/>
      <c r="H147" s="227" t="s">
        <v>19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186</v>
      </c>
      <c r="AU147" s="234" t="s">
        <v>78</v>
      </c>
      <c r="AV147" s="13" t="s">
        <v>76</v>
      </c>
      <c r="AW147" s="13" t="s">
        <v>188</v>
      </c>
      <c r="AX147" s="13" t="s">
        <v>68</v>
      </c>
      <c r="AY147" s="234" t="s">
        <v>175</v>
      </c>
    </row>
    <row r="148" s="14" customFormat="1">
      <c r="A148" s="14"/>
      <c r="B148" s="235"/>
      <c r="C148" s="236"/>
      <c r="D148" s="226" t="s">
        <v>186</v>
      </c>
      <c r="E148" s="237" t="s">
        <v>19</v>
      </c>
      <c r="F148" s="238" t="s">
        <v>2972</v>
      </c>
      <c r="G148" s="236"/>
      <c r="H148" s="239">
        <v>64.600000000000009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186</v>
      </c>
      <c r="AU148" s="245" t="s">
        <v>78</v>
      </c>
      <c r="AV148" s="14" t="s">
        <v>78</v>
      </c>
      <c r="AW148" s="14" t="s">
        <v>188</v>
      </c>
      <c r="AX148" s="14" t="s">
        <v>68</v>
      </c>
      <c r="AY148" s="245" t="s">
        <v>175</v>
      </c>
    </row>
    <row r="149" s="15" customFormat="1">
      <c r="A149" s="15"/>
      <c r="B149" s="246"/>
      <c r="C149" s="247"/>
      <c r="D149" s="226" t="s">
        <v>186</v>
      </c>
      <c r="E149" s="248" t="s">
        <v>19</v>
      </c>
      <c r="F149" s="249" t="s">
        <v>191</v>
      </c>
      <c r="G149" s="247"/>
      <c r="H149" s="250">
        <v>64.600000000000009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186</v>
      </c>
      <c r="AU149" s="256" t="s">
        <v>78</v>
      </c>
      <c r="AV149" s="15" t="s">
        <v>182</v>
      </c>
      <c r="AW149" s="15" t="s">
        <v>188</v>
      </c>
      <c r="AX149" s="15" t="s">
        <v>76</v>
      </c>
      <c r="AY149" s="256" t="s">
        <v>175</v>
      </c>
    </row>
    <row r="150" s="2" customFormat="1" ht="24.15" customHeight="1">
      <c r="A150" s="40"/>
      <c r="B150" s="41"/>
      <c r="C150" s="206" t="s">
        <v>255</v>
      </c>
      <c r="D150" s="206" t="s">
        <v>177</v>
      </c>
      <c r="E150" s="207" t="s">
        <v>277</v>
      </c>
      <c r="F150" s="208" t="s">
        <v>278</v>
      </c>
      <c r="G150" s="209" t="s">
        <v>180</v>
      </c>
      <c r="H150" s="210">
        <v>671.39800000000002</v>
      </c>
      <c r="I150" s="211"/>
      <c r="J150" s="212">
        <f>ROUND(I150*H150,2)</f>
        <v>0</v>
      </c>
      <c r="K150" s="208" t="s">
        <v>181</v>
      </c>
      <c r="L150" s="46"/>
      <c r="M150" s="213" t="s">
        <v>19</v>
      </c>
      <c r="N150" s="214" t="s">
        <v>39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182</v>
      </c>
      <c r="AT150" s="217" t="s">
        <v>177</v>
      </c>
      <c r="AU150" s="217" t="s">
        <v>78</v>
      </c>
      <c r="AY150" s="19" t="s">
        <v>175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76</v>
      </c>
      <c r="BK150" s="218">
        <f>ROUND(I150*H150,2)</f>
        <v>0</v>
      </c>
      <c r="BL150" s="19" t="s">
        <v>182</v>
      </c>
      <c r="BM150" s="217" t="s">
        <v>2981</v>
      </c>
    </row>
    <row r="151" s="2" customFormat="1">
      <c r="A151" s="40"/>
      <c r="B151" s="41"/>
      <c r="C151" s="42"/>
      <c r="D151" s="219" t="s">
        <v>184</v>
      </c>
      <c r="E151" s="42"/>
      <c r="F151" s="220" t="s">
        <v>280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184</v>
      </c>
      <c r="AU151" s="19" t="s">
        <v>78</v>
      </c>
    </row>
    <row r="152" s="13" customFormat="1">
      <c r="A152" s="13"/>
      <c r="B152" s="224"/>
      <c r="C152" s="225"/>
      <c r="D152" s="226" t="s">
        <v>186</v>
      </c>
      <c r="E152" s="227" t="s">
        <v>19</v>
      </c>
      <c r="F152" s="228" t="s">
        <v>2604</v>
      </c>
      <c r="G152" s="225"/>
      <c r="H152" s="227" t="s">
        <v>19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186</v>
      </c>
      <c r="AU152" s="234" t="s">
        <v>78</v>
      </c>
      <c r="AV152" s="13" t="s">
        <v>76</v>
      </c>
      <c r="AW152" s="13" t="s">
        <v>188</v>
      </c>
      <c r="AX152" s="13" t="s">
        <v>68</v>
      </c>
      <c r="AY152" s="234" t="s">
        <v>175</v>
      </c>
    </row>
    <row r="153" s="13" customFormat="1">
      <c r="A153" s="13"/>
      <c r="B153" s="224"/>
      <c r="C153" s="225"/>
      <c r="D153" s="226" t="s">
        <v>186</v>
      </c>
      <c r="E153" s="227" t="s">
        <v>19</v>
      </c>
      <c r="F153" s="228" t="s">
        <v>189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186</v>
      </c>
      <c r="AU153" s="234" t="s">
        <v>78</v>
      </c>
      <c r="AV153" s="13" t="s">
        <v>76</v>
      </c>
      <c r="AW153" s="13" t="s">
        <v>188</v>
      </c>
      <c r="AX153" s="13" t="s">
        <v>68</v>
      </c>
      <c r="AY153" s="234" t="s">
        <v>175</v>
      </c>
    </row>
    <row r="154" s="13" customFormat="1">
      <c r="A154" s="13"/>
      <c r="B154" s="224"/>
      <c r="C154" s="225"/>
      <c r="D154" s="226" t="s">
        <v>186</v>
      </c>
      <c r="E154" s="227" t="s">
        <v>19</v>
      </c>
      <c r="F154" s="228" t="s">
        <v>198</v>
      </c>
      <c r="G154" s="225"/>
      <c r="H154" s="227" t="s">
        <v>19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186</v>
      </c>
      <c r="AU154" s="234" t="s">
        <v>78</v>
      </c>
      <c r="AV154" s="13" t="s">
        <v>76</v>
      </c>
      <c r="AW154" s="13" t="s">
        <v>188</v>
      </c>
      <c r="AX154" s="13" t="s">
        <v>68</v>
      </c>
      <c r="AY154" s="234" t="s">
        <v>175</v>
      </c>
    </row>
    <row r="155" s="13" customFormat="1">
      <c r="A155" s="13"/>
      <c r="B155" s="224"/>
      <c r="C155" s="225"/>
      <c r="D155" s="226" t="s">
        <v>186</v>
      </c>
      <c r="E155" s="227" t="s">
        <v>19</v>
      </c>
      <c r="F155" s="228" t="s">
        <v>2982</v>
      </c>
      <c r="G155" s="225"/>
      <c r="H155" s="227" t="s">
        <v>19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186</v>
      </c>
      <c r="AU155" s="234" t="s">
        <v>78</v>
      </c>
      <c r="AV155" s="13" t="s">
        <v>76</v>
      </c>
      <c r="AW155" s="13" t="s">
        <v>188</v>
      </c>
      <c r="AX155" s="13" t="s">
        <v>68</v>
      </c>
      <c r="AY155" s="234" t="s">
        <v>175</v>
      </c>
    </row>
    <row r="156" s="14" customFormat="1">
      <c r="A156" s="14"/>
      <c r="B156" s="235"/>
      <c r="C156" s="236"/>
      <c r="D156" s="226" t="s">
        <v>186</v>
      </c>
      <c r="E156" s="237" t="s">
        <v>19</v>
      </c>
      <c r="F156" s="238" t="s">
        <v>2983</v>
      </c>
      <c r="G156" s="236"/>
      <c r="H156" s="239">
        <v>264.10000000000002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186</v>
      </c>
      <c r="AU156" s="245" t="s">
        <v>78</v>
      </c>
      <c r="AV156" s="14" t="s">
        <v>78</v>
      </c>
      <c r="AW156" s="14" t="s">
        <v>188</v>
      </c>
      <c r="AX156" s="14" t="s">
        <v>68</v>
      </c>
      <c r="AY156" s="245" t="s">
        <v>175</v>
      </c>
    </row>
    <row r="157" s="13" customFormat="1">
      <c r="A157" s="13"/>
      <c r="B157" s="224"/>
      <c r="C157" s="225"/>
      <c r="D157" s="226" t="s">
        <v>186</v>
      </c>
      <c r="E157" s="227" t="s">
        <v>19</v>
      </c>
      <c r="F157" s="228" t="s">
        <v>2984</v>
      </c>
      <c r="G157" s="225"/>
      <c r="H157" s="227" t="s">
        <v>19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186</v>
      </c>
      <c r="AU157" s="234" t="s">
        <v>78</v>
      </c>
      <c r="AV157" s="13" t="s">
        <v>76</v>
      </c>
      <c r="AW157" s="13" t="s">
        <v>188</v>
      </c>
      <c r="AX157" s="13" t="s">
        <v>68</v>
      </c>
      <c r="AY157" s="234" t="s">
        <v>175</v>
      </c>
    </row>
    <row r="158" s="14" customFormat="1">
      <c r="A158" s="14"/>
      <c r="B158" s="235"/>
      <c r="C158" s="236"/>
      <c r="D158" s="226" t="s">
        <v>186</v>
      </c>
      <c r="E158" s="237" t="s">
        <v>19</v>
      </c>
      <c r="F158" s="238" t="s">
        <v>2985</v>
      </c>
      <c r="G158" s="236"/>
      <c r="H158" s="239">
        <v>102.14999999999999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186</v>
      </c>
      <c r="AU158" s="245" t="s">
        <v>78</v>
      </c>
      <c r="AV158" s="14" t="s">
        <v>78</v>
      </c>
      <c r="AW158" s="14" t="s">
        <v>188</v>
      </c>
      <c r="AX158" s="14" t="s">
        <v>68</v>
      </c>
      <c r="AY158" s="245" t="s">
        <v>175</v>
      </c>
    </row>
    <row r="159" s="13" customFormat="1">
      <c r="A159" s="13"/>
      <c r="B159" s="224"/>
      <c r="C159" s="225"/>
      <c r="D159" s="226" t="s">
        <v>186</v>
      </c>
      <c r="E159" s="227" t="s">
        <v>19</v>
      </c>
      <c r="F159" s="228" t="s">
        <v>2986</v>
      </c>
      <c r="G159" s="225"/>
      <c r="H159" s="227" t="s">
        <v>19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186</v>
      </c>
      <c r="AU159" s="234" t="s">
        <v>78</v>
      </c>
      <c r="AV159" s="13" t="s">
        <v>76</v>
      </c>
      <c r="AW159" s="13" t="s">
        <v>188</v>
      </c>
      <c r="AX159" s="13" t="s">
        <v>68</v>
      </c>
      <c r="AY159" s="234" t="s">
        <v>175</v>
      </c>
    </row>
    <row r="160" s="14" customFormat="1">
      <c r="A160" s="14"/>
      <c r="B160" s="235"/>
      <c r="C160" s="236"/>
      <c r="D160" s="226" t="s">
        <v>186</v>
      </c>
      <c r="E160" s="237" t="s">
        <v>19</v>
      </c>
      <c r="F160" s="238" t="s">
        <v>2987</v>
      </c>
      <c r="G160" s="236"/>
      <c r="H160" s="239">
        <v>4.8000000000000007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186</v>
      </c>
      <c r="AU160" s="245" t="s">
        <v>78</v>
      </c>
      <c r="AV160" s="14" t="s">
        <v>78</v>
      </c>
      <c r="AW160" s="14" t="s">
        <v>188</v>
      </c>
      <c r="AX160" s="14" t="s">
        <v>68</v>
      </c>
      <c r="AY160" s="245" t="s">
        <v>175</v>
      </c>
    </row>
    <row r="161" s="13" customFormat="1">
      <c r="A161" s="13"/>
      <c r="B161" s="224"/>
      <c r="C161" s="225"/>
      <c r="D161" s="226" t="s">
        <v>186</v>
      </c>
      <c r="E161" s="227" t="s">
        <v>19</v>
      </c>
      <c r="F161" s="228" t="s">
        <v>2988</v>
      </c>
      <c r="G161" s="225"/>
      <c r="H161" s="227" t="s">
        <v>19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186</v>
      </c>
      <c r="AU161" s="234" t="s">
        <v>78</v>
      </c>
      <c r="AV161" s="13" t="s">
        <v>76</v>
      </c>
      <c r="AW161" s="13" t="s">
        <v>188</v>
      </c>
      <c r="AX161" s="13" t="s">
        <v>68</v>
      </c>
      <c r="AY161" s="234" t="s">
        <v>175</v>
      </c>
    </row>
    <row r="162" s="14" customFormat="1">
      <c r="A162" s="14"/>
      <c r="B162" s="235"/>
      <c r="C162" s="236"/>
      <c r="D162" s="226" t="s">
        <v>186</v>
      </c>
      <c r="E162" s="237" t="s">
        <v>19</v>
      </c>
      <c r="F162" s="238" t="s">
        <v>2989</v>
      </c>
      <c r="G162" s="236"/>
      <c r="H162" s="239">
        <v>175.09999999999999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186</v>
      </c>
      <c r="AU162" s="245" t="s">
        <v>78</v>
      </c>
      <c r="AV162" s="14" t="s">
        <v>78</v>
      </c>
      <c r="AW162" s="14" t="s">
        <v>188</v>
      </c>
      <c r="AX162" s="14" t="s">
        <v>68</v>
      </c>
      <c r="AY162" s="245" t="s">
        <v>175</v>
      </c>
    </row>
    <row r="163" s="13" customFormat="1">
      <c r="A163" s="13"/>
      <c r="B163" s="224"/>
      <c r="C163" s="225"/>
      <c r="D163" s="226" t="s">
        <v>186</v>
      </c>
      <c r="E163" s="227" t="s">
        <v>19</v>
      </c>
      <c r="F163" s="228" t="s">
        <v>2990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186</v>
      </c>
      <c r="AU163" s="234" t="s">
        <v>78</v>
      </c>
      <c r="AV163" s="13" t="s">
        <v>76</v>
      </c>
      <c r="AW163" s="13" t="s">
        <v>188</v>
      </c>
      <c r="AX163" s="13" t="s">
        <v>68</v>
      </c>
      <c r="AY163" s="234" t="s">
        <v>175</v>
      </c>
    </row>
    <row r="164" s="14" customFormat="1">
      <c r="A164" s="14"/>
      <c r="B164" s="235"/>
      <c r="C164" s="236"/>
      <c r="D164" s="226" t="s">
        <v>186</v>
      </c>
      <c r="E164" s="237" t="s">
        <v>19</v>
      </c>
      <c r="F164" s="238" t="s">
        <v>2991</v>
      </c>
      <c r="G164" s="236"/>
      <c r="H164" s="239">
        <v>19.3475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186</v>
      </c>
      <c r="AU164" s="245" t="s">
        <v>78</v>
      </c>
      <c r="AV164" s="14" t="s">
        <v>78</v>
      </c>
      <c r="AW164" s="14" t="s">
        <v>188</v>
      </c>
      <c r="AX164" s="14" t="s">
        <v>68</v>
      </c>
      <c r="AY164" s="245" t="s">
        <v>175</v>
      </c>
    </row>
    <row r="165" s="13" customFormat="1">
      <c r="A165" s="13"/>
      <c r="B165" s="224"/>
      <c r="C165" s="225"/>
      <c r="D165" s="226" t="s">
        <v>186</v>
      </c>
      <c r="E165" s="227" t="s">
        <v>19</v>
      </c>
      <c r="F165" s="228" t="s">
        <v>2992</v>
      </c>
      <c r="G165" s="225"/>
      <c r="H165" s="227" t="s">
        <v>19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186</v>
      </c>
      <c r="AU165" s="234" t="s">
        <v>78</v>
      </c>
      <c r="AV165" s="13" t="s">
        <v>76</v>
      </c>
      <c r="AW165" s="13" t="s">
        <v>188</v>
      </c>
      <c r="AX165" s="13" t="s">
        <v>68</v>
      </c>
      <c r="AY165" s="234" t="s">
        <v>175</v>
      </c>
    </row>
    <row r="166" s="14" customFormat="1">
      <c r="A166" s="14"/>
      <c r="B166" s="235"/>
      <c r="C166" s="236"/>
      <c r="D166" s="226" t="s">
        <v>186</v>
      </c>
      <c r="E166" s="237" t="s">
        <v>19</v>
      </c>
      <c r="F166" s="238" t="s">
        <v>2993</v>
      </c>
      <c r="G166" s="236"/>
      <c r="H166" s="239">
        <v>102.7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186</v>
      </c>
      <c r="AU166" s="245" t="s">
        <v>78</v>
      </c>
      <c r="AV166" s="14" t="s">
        <v>78</v>
      </c>
      <c r="AW166" s="14" t="s">
        <v>188</v>
      </c>
      <c r="AX166" s="14" t="s">
        <v>68</v>
      </c>
      <c r="AY166" s="245" t="s">
        <v>175</v>
      </c>
    </row>
    <row r="167" s="13" customFormat="1">
      <c r="A167" s="13"/>
      <c r="B167" s="224"/>
      <c r="C167" s="225"/>
      <c r="D167" s="226" t="s">
        <v>186</v>
      </c>
      <c r="E167" s="227" t="s">
        <v>19</v>
      </c>
      <c r="F167" s="228" t="s">
        <v>2994</v>
      </c>
      <c r="G167" s="225"/>
      <c r="H167" s="227" t="s">
        <v>19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186</v>
      </c>
      <c r="AU167" s="234" t="s">
        <v>78</v>
      </c>
      <c r="AV167" s="13" t="s">
        <v>76</v>
      </c>
      <c r="AW167" s="13" t="s">
        <v>188</v>
      </c>
      <c r="AX167" s="13" t="s">
        <v>68</v>
      </c>
      <c r="AY167" s="234" t="s">
        <v>175</v>
      </c>
    </row>
    <row r="168" s="14" customFormat="1">
      <c r="A168" s="14"/>
      <c r="B168" s="235"/>
      <c r="C168" s="236"/>
      <c r="D168" s="226" t="s">
        <v>186</v>
      </c>
      <c r="E168" s="237" t="s">
        <v>19</v>
      </c>
      <c r="F168" s="238" t="s">
        <v>2995</v>
      </c>
      <c r="G168" s="236"/>
      <c r="H168" s="239">
        <v>3.2000000000000002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186</v>
      </c>
      <c r="AU168" s="245" t="s">
        <v>78</v>
      </c>
      <c r="AV168" s="14" t="s">
        <v>78</v>
      </c>
      <c r="AW168" s="14" t="s">
        <v>188</v>
      </c>
      <c r="AX168" s="14" t="s">
        <v>68</v>
      </c>
      <c r="AY168" s="245" t="s">
        <v>175</v>
      </c>
    </row>
    <row r="169" s="15" customFormat="1">
      <c r="A169" s="15"/>
      <c r="B169" s="246"/>
      <c r="C169" s="247"/>
      <c r="D169" s="226" t="s">
        <v>186</v>
      </c>
      <c r="E169" s="248" t="s">
        <v>19</v>
      </c>
      <c r="F169" s="249" t="s">
        <v>191</v>
      </c>
      <c r="G169" s="247"/>
      <c r="H169" s="250">
        <v>671.39750000000004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6" t="s">
        <v>186</v>
      </c>
      <c r="AU169" s="256" t="s">
        <v>78</v>
      </c>
      <c r="AV169" s="15" t="s">
        <v>182</v>
      </c>
      <c r="AW169" s="15" t="s">
        <v>188</v>
      </c>
      <c r="AX169" s="15" t="s">
        <v>76</v>
      </c>
      <c r="AY169" s="256" t="s">
        <v>175</v>
      </c>
    </row>
    <row r="170" s="12" customFormat="1" ht="22.8" customHeight="1">
      <c r="A170" s="12"/>
      <c r="B170" s="190"/>
      <c r="C170" s="191"/>
      <c r="D170" s="192" t="s">
        <v>67</v>
      </c>
      <c r="E170" s="204" t="s">
        <v>262</v>
      </c>
      <c r="F170" s="204" t="s">
        <v>2996</v>
      </c>
      <c r="G170" s="191"/>
      <c r="H170" s="191"/>
      <c r="I170" s="194"/>
      <c r="J170" s="205">
        <f>BK170</f>
        <v>0</v>
      </c>
      <c r="K170" s="191"/>
      <c r="L170" s="196"/>
      <c r="M170" s="197"/>
      <c r="N170" s="198"/>
      <c r="O170" s="198"/>
      <c r="P170" s="199">
        <f>SUM(P171:P298)</f>
        <v>0</v>
      </c>
      <c r="Q170" s="198"/>
      <c r="R170" s="199">
        <f>SUM(R171:R298)</f>
        <v>0</v>
      </c>
      <c r="S170" s="198"/>
      <c r="T170" s="200">
        <f>SUM(T171:T298)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1" t="s">
        <v>76</v>
      </c>
      <c r="AT170" s="202" t="s">
        <v>67</v>
      </c>
      <c r="AU170" s="202" t="s">
        <v>76</v>
      </c>
      <c r="AY170" s="201" t="s">
        <v>175</v>
      </c>
      <c r="BK170" s="203">
        <f>SUM(BK171:BK298)</f>
        <v>0</v>
      </c>
    </row>
    <row r="171" s="2" customFormat="1" ht="24.15" customHeight="1">
      <c r="A171" s="40"/>
      <c r="B171" s="41"/>
      <c r="C171" s="206" t="s">
        <v>262</v>
      </c>
      <c r="D171" s="206" t="s">
        <v>177</v>
      </c>
      <c r="E171" s="207" t="s">
        <v>2997</v>
      </c>
      <c r="F171" s="208" t="s">
        <v>2998</v>
      </c>
      <c r="G171" s="209" t="s">
        <v>391</v>
      </c>
      <c r="H171" s="210">
        <v>29</v>
      </c>
      <c r="I171" s="211"/>
      <c r="J171" s="212">
        <f>ROUND(I171*H171,2)</f>
        <v>0</v>
      </c>
      <c r="K171" s="208" t="s">
        <v>181</v>
      </c>
      <c r="L171" s="46"/>
      <c r="M171" s="213" t="s">
        <v>19</v>
      </c>
      <c r="N171" s="214" t="s">
        <v>39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182</v>
      </c>
      <c r="AT171" s="217" t="s">
        <v>177</v>
      </c>
      <c r="AU171" s="217" t="s">
        <v>78</v>
      </c>
      <c r="AY171" s="19" t="s">
        <v>175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76</v>
      </c>
      <c r="BK171" s="218">
        <f>ROUND(I171*H171,2)</f>
        <v>0</v>
      </c>
      <c r="BL171" s="19" t="s">
        <v>182</v>
      </c>
      <c r="BM171" s="217" t="s">
        <v>2999</v>
      </c>
    </row>
    <row r="172" s="2" customFormat="1">
      <c r="A172" s="40"/>
      <c r="B172" s="41"/>
      <c r="C172" s="42"/>
      <c r="D172" s="219" t="s">
        <v>184</v>
      </c>
      <c r="E172" s="42"/>
      <c r="F172" s="220" t="s">
        <v>3000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184</v>
      </c>
      <c r="AU172" s="19" t="s">
        <v>78</v>
      </c>
    </row>
    <row r="173" s="13" customFormat="1">
      <c r="A173" s="13"/>
      <c r="B173" s="224"/>
      <c r="C173" s="225"/>
      <c r="D173" s="226" t="s">
        <v>186</v>
      </c>
      <c r="E173" s="227" t="s">
        <v>19</v>
      </c>
      <c r="F173" s="228" t="s">
        <v>2604</v>
      </c>
      <c r="G173" s="225"/>
      <c r="H173" s="227" t="s">
        <v>19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186</v>
      </c>
      <c r="AU173" s="234" t="s">
        <v>78</v>
      </c>
      <c r="AV173" s="13" t="s">
        <v>76</v>
      </c>
      <c r="AW173" s="13" t="s">
        <v>188</v>
      </c>
      <c r="AX173" s="13" t="s">
        <v>68</v>
      </c>
      <c r="AY173" s="234" t="s">
        <v>175</v>
      </c>
    </row>
    <row r="174" s="13" customFormat="1">
      <c r="A174" s="13"/>
      <c r="B174" s="224"/>
      <c r="C174" s="225"/>
      <c r="D174" s="226" t="s">
        <v>186</v>
      </c>
      <c r="E174" s="227" t="s">
        <v>19</v>
      </c>
      <c r="F174" s="228" t="s">
        <v>189</v>
      </c>
      <c r="G174" s="225"/>
      <c r="H174" s="227" t="s">
        <v>19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186</v>
      </c>
      <c r="AU174" s="234" t="s">
        <v>78</v>
      </c>
      <c r="AV174" s="13" t="s">
        <v>76</v>
      </c>
      <c r="AW174" s="13" t="s">
        <v>188</v>
      </c>
      <c r="AX174" s="13" t="s">
        <v>68</v>
      </c>
      <c r="AY174" s="234" t="s">
        <v>175</v>
      </c>
    </row>
    <row r="175" s="14" customFormat="1">
      <c r="A175" s="14"/>
      <c r="B175" s="235"/>
      <c r="C175" s="236"/>
      <c r="D175" s="226" t="s">
        <v>186</v>
      </c>
      <c r="E175" s="237" t="s">
        <v>19</v>
      </c>
      <c r="F175" s="238" t="s">
        <v>377</v>
      </c>
      <c r="G175" s="236"/>
      <c r="H175" s="239">
        <v>29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186</v>
      </c>
      <c r="AU175" s="245" t="s">
        <v>78</v>
      </c>
      <c r="AV175" s="14" t="s">
        <v>78</v>
      </c>
      <c r="AW175" s="14" t="s">
        <v>188</v>
      </c>
      <c r="AX175" s="14" t="s">
        <v>68</v>
      </c>
      <c r="AY175" s="245" t="s">
        <v>175</v>
      </c>
    </row>
    <row r="176" s="15" customFormat="1">
      <c r="A176" s="15"/>
      <c r="B176" s="246"/>
      <c r="C176" s="247"/>
      <c r="D176" s="226" t="s">
        <v>186</v>
      </c>
      <c r="E176" s="248" t="s">
        <v>19</v>
      </c>
      <c r="F176" s="249" t="s">
        <v>191</v>
      </c>
      <c r="G176" s="247"/>
      <c r="H176" s="250">
        <v>29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186</v>
      </c>
      <c r="AU176" s="256" t="s">
        <v>78</v>
      </c>
      <c r="AV176" s="15" t="s">
        <v>182</v>
      </c>
      <c r="AW176" s="15" t="s">
        <v>188</v>
      </c>
      <c r="AX176" s="15" t="s">
        <v>76</v>
      </c>
      <c r="AY176" s="256" t="s">
        <v>175</v>
      </c>
    </row>
    <row r="177" s="2" customFormat="1" ht="24.15" customHeight="1">
      <c r="A177" s="40"/>
      <c r="B177" s="41"/>
      <c r="C177" s="206" t="s">
        <v>8</v>
      </c>
      <c r="D177" s="206" t="s">
        <v>177</v>
      </c>
      <c r="E177" s="207" t="s">
        <v>3001</v>
      </c>
      <c r="F177" s="208" t="s">
        <v>3002</v>
      </c>
      <c r="G177" s="209" t="s">
        <v>391</v>
      </c>
      <c r="H177" s="210">
        <v>3</v>
      </c>
      <c r="I177" s="211"/>
      <c r="J177" s="212">
        <f>ROUND(I177*H177,2)</f>
        <v>0</v>
      </c>
      <c r="K177" s="208" t="s">
        <v>181</v>
      </c>
      <c r="L177" s="46"/>
      <c r="M177" s="213" t="s">
        <v>19</v>
      </c>
      <c r="N177" s="214" t="s">
        <v>39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182</v>
      </c>
      <c r="AT177" s="217" t="s">
        <v>177</v>
      </c>
      <c r="AU177" s="217" t="s">
        <v>78</v>
      </c>
      <c r="AY177" s="19" t="s">
        <v>175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76</v>
      </c>
      <c r="BK177" s="218">
        <f>ROUND(I177*H177,2)</f>
        <v>0</v>
      </c>
      <c r="BL177" s="19" t="s">
        <v>182</v>
      </c>
      <c r="BM177" s="217" t="s">
        <v>3003</v>
      </c>
    </row>
    <row r="178" s="2" customFormat="1">
      <c r="A178" s="40"/>
      <c r="B178" s="41"/>
      <c r="C178" s="42"/>
      <c r="D178" s="219" t="s">
        <v>184</v>
      </c>
      <c r="E178" s="42"/>
      <c r="F178" s="220" t="s">
        <v>3004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184</v>
      </c>
      <c r="AU178" s="19" t="s">
        <v>78</v>
      </c>
    </row>
    <row r="179" s="13" customFormat="1">
      <c r="A179" s="13"/>
      <c r="B179" s="224"/>
      <c r="C179" s="225"/>
      <c r="D179" s="226" t="s">
        <v>186</v>
      </c>
      <c r="E179" s="227" t="s">
        <v>19</v>
      </c>
      <c r="F179" s="228" t="s">
        <v>2604</v>
      </c>
      <c r="G179" s="225"/>
      <c r="H179" s="227" t="s">
        <v>19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186</v>
      </c>
      <c r="AU179" s="234" t="s">
        <v>78</v>
      </c>
      <c r="AV179" s="13" t="s">
        <v>76</v>
      </c>
      <c r="AW179" s="13" t="s">
        <v>188</v>
      </c>
      <c r="AX179" s="13" t="s">
        <v>68</v>
      </c>
      <c r="AY179" s="234" t="s">
        <v>175</v>
      </c>
    </row>
    <row r="180" s="13" customFormat="1">
      <c r="A180" s="13"/>
      <c r="B180" s="224"/>
      <c r="C180" s="225"/>
      <c r="D180" s="226" t="s">
        <v>186</v>
      </c>
      <c r="E180" s="227" t="s">
        <v>19</v>
      </c>
      <c r="F180" s="228" t="s">
        <v>189</v>
      </c>
      <c r="G180" s="225"/>
      <c r="H180" s="227" t="s">
        <v>19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186</v>
      </c>
      <c r="AU180" s="234" t="s">
        <v>78</v>
      </c>
      <c r="AV180" s="13" t="s">
        <v>76</v>
      </c>
      <c r="AW180" s="13" t="s">
        <v>188</v>
      </c>
      <c r="AX180" s="13" t="s">
        <v>68</v>
      </c>
      <c r="AY180" s="234" t="s">
        <v>175</v>
      </c>
    </row>
    <row r="181" s="13" customFormat="1">
      <c r="A181" s="13"/>
      <c r="B181" s="224"/>
      <c r="C181" s="225"/>
      <c r="D181" s="226" t="s">
        <v>186</v>
      </c>
      <c r="E181" s="227" t="s">
        <v>19</v>
      </c>
      <c r="F181" s="228" t="s">
        <v>3005</v>
      </c>
      <c r="G181" s="225"/>
      <c r="H181" s="227" t="s">
        <v>19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186</v>
      </c>
      <c r="AU181" s="234" t="s">
        <v>78</v>
      </c>
      <c r="AV181" s="13" t="s">
        <v>76</v>
      </c>
      <c r="AW181" s="13" t="s">
        <v>188</v>
      </c>
      <c r="AX181" s="13" t="s">
        <v>68</v>
      </c>
      <c r="AY181" s="234" t="s">
        <v>175</v>
      </c>
    </row>
    <row r="182" s="14" customFormat="1">
      <c r="A182" s="14"/>
      <c r="B182" s="235"/>
      <c r="C182" s="236"/>
      <c r="D182" s="226" t="s">
        <v>186</v>
      </c>
      <c r="E182" s="237" t="s">
        <v>19</v>
      </c>
      <c r="F182" s="238" t="s">
        <v>200</v>
      </c>
      <c r="G182" s="236"/>
      <c r="H182" s="239">
        <v>3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186</v>
      </c>
      <c r="AU182" s="245" t="s">
        <v>78</v>
      </c>
      <c r="AV182" s="14" t="s">
        <v>78</v>
      </c>
      <c r="AW182" s="14" t="s">
        <v>188</v>
      </c>
      <c r="AX182" s="14" t="s">
        <v>68</v>
      </c>
      <c r="AY182" s="245" t="s">
        <v>175</v>
      </c>
    </row>
    <row r="183" s="15" customFormat="1">
      <c r="A183" s="15"/>
      <c r="B183" s="246"/>
      <c r="C183" s="247"/>
      <c r="D183" s="226" t="s">
        <v>186</v>
      </c>
      <c r="E183" s="248" t="s">
        <v>19</v>
      </c>
      <c r="F183" s="249" t="s">
        <v>191</v>
      </c>
      <c r="G183" s="247"/>
      <c r="H183" s="250">
        <v>3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6" t="s">
        <v>186</v>
      </c>
      <c r="AU183" s="256" t="s">
        <v>78</v>
      </c>
      <c r="AV183" s="15" t="s">
        <v>182</v>
      </c>
      <c r="AW183" s="15" t="s">
        <v>188</v>
      </c>
      <c r="AX183" s="15" t="s">
        <v>76</v>
      </c>
      <c r="AY183" s="256" t="s">
        <v>175</v>
      </c>
    </row>
    <row r="184" s="2" customFormat="1" ht="24.15" customHeight="1">
      <c r="A184" s="40"/>
      <c r="B184" s="41"/>
      <c r="C184" s="206" t="s">
        <v>276</v>
      </c>
      <c r="D184" s="206" t="s">
        <v>177</v>
      </c>
      <c r="E184" s="207" t="s">
        <v>3006</v>
      </c>
      <c r="F184" s="208" t="s">
        <v>3007</v>
      </c>
      <c r="G184" s="209" t="s">
        <v>402</v>
      </c>
      <c r="H184" s="210">
        <v>70</v>
      </c>
      <c r="I184" s="211"/>
      <c r="J184" s="212">
        <f>ROUND(I184*H184,2)</f>
        <v>0</v>
      </c>
      <c r="K184" s="208" t="s">
        <v>181</v>
      </c>
      <c r="L184" s="46"/>
      <c r="M184" s="213" t="s">
        <v>19</v>
      </c>
      <c r="N184" s="214" t="s">
        <v>39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182</v>
      </c>
      <c r="AT184" s="217" t="s">
        <v>177</v>
      </c>
      <c r="AU184" s="217" t="s">
        <v>78</v>
      </c>
      <c r="AY184" s="19" t="s">
        <v>175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76</v>
      </c>
      <c r="BK184" s="218">
        <f>ROUND(I184*H184,2)</f>
        <v>0</v>
      </c>
      <c r="BL184" s="19" t="s">
        <v>182</v>
      </c>
      <c r="BM184" s="217" t="s">
        <v>3008</v>
      </c>
    </row>
    <row r="185" s="2" customFormat="1">
      <c r="A185" s="40"/>
      <c r="B185" s="41"/>
      <c r="C185" s="42"/>
      <c r="D185" s="219" t="s">
        <v>184</v>
      </c>
      <c r="E185" s="42"/>
      <c r="F185" s="220" t="s">
        <v>3009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184</v>
      </c>
      <c r="AU185" s="19" t="s">
        <v>78</v>
      </c>
    </row>
    <row r="186" s="13" customFormat="1">
      <c r="A186" s="13"/>
      <c r="B186" s="224"/>
      <c r="C186" s="225"/>
      <c r="D186" s="226" t="s">
        <v>186</v>
      </c>
      <c r="E186" s="227" t="s">
        <v>19</v>
      </c>
      <c r="F186" s="228" t="s">
        <v>2604</v>
      </c>
      <c r="G186" s="225"/>
      <c r="H186" s="227" t="s">
        <v>19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186</v>
      </c>
      <c r="AU186" s="234" t="s">
        <v>78</v>
      </c>
      <c r="AV186" s="13" t="s">
        <v>76</v>
      </c>
      <c r="AW186" s="13" t="s">
        <v>188</v>
      </c>
      <c r="AX186" s="13" t="s">
        <v>68</v>
      </c>
      <c r="AY186" s="234" t="s">
        <v>175</v>
      </c>
    </row>
    <row r="187" s="13" customFormat="1">
      <c r="A187" s="13"/>
      <c r="B187" s="224"/>
      <c r="C187" s="225"/>
      <c r="D187" s="226" t="s">
        <v>186</v>
      </c>
      <c r="E187" s="227" t="s">
        <v>19</v>
      </c>
      <c r="F187" s="228" t="s">
        <v>189</v>
      </c>
      <c r="G187" s="225"/>
      <c r="H187" s="227" t="s">
        <v>19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186</v>
      </c>
      <c r="AU187" s="234" t="s">
        <v>78</v>
      </c>
      <c r="AV187" s="13" t="s">
        <v>76</v>
      </c>
      <c r="AW187" s="13" t="s">
        <v>188</v>
      </c>
      <c r="AX187" s="13" t="s">
        <v>68</v>
      </c>
      <c r="AY187" s="234" t="s">
        <v>175</v>
      </c>
    </row>
    <row r="188" s="14" customFormat="1">
      <c r="A188" s="14"/>
      <c r="B188" s="235"/>
      <c r="C188" s="236"/>
      <c r="D188" s="226" t="s">
        <v>186</v>
      </c>
      <c r="E188" s="237" t="s">
        <v>19</v>
      </c>
      <c r="F188" s="238" t="s">
        <v>3010</v>
      </c>
      <c r="G188" s="236"/>
      <c r="H188" s="239">
        <v>70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186</v>
      </c>
      <c r="AU188" s="245" t="s">
        <v>78</v>
      </c>
      <c r="AV188" s="14" t="s">
        <v>78</v>
      </c>
      <c r="AW188" s="14" t="s">
        <v>188</v>
      </c>
      <c r="AX188" s="14" t="s">
        <v>68</v>
      </c>
      <c r="AY188" s="245" t="s">
        <v>175</v>
      </c>
    </row>
    <row r="189" s="15" customFormat="1">
      <c r="A189" s="15"/>
      <c r="B189" s="246"/>
      <c r="C189" s="247"/>
      <c r="D189" s="226" t="s">
        <v>186</v>
      </c>
      <c r="E189" s="248" t="s">
        <v>19</v>
      </c>
      <c r="F189" s="249" t="s">
        <v>191</v>
      </c>
      <c r="G189" s="247"/>
      <c r="H189" s="250">
        <v>70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186</v>
      </c>
      <c r="AU189" s="256" t="s">
        <v>78</v>
      </c>
      <c r="AV189" s="15" t="s">
        <v>182</v>
      </c>
      <c r="AW189" s="15" t="s">
        <v>188</v>
      </c>
      <c r="AX189" s="15" t="s">
        <v>76</v>
      </c>
      <c r="AY189" s="256" t="s">
        <v>175</v>
      </c>
    </row>
    <row r="190" s="2" customFormat="1" ht="24.15" customHeight="1">
      <c r="A190" s="40"/>
      <c r="B190" s="41"/>
      <c r="C190" s="206" t="s">
        <v>287</v>
      </c>
      <c r="D190" s="206" t="s">
        <v>177</v>
      </c>
      <c r="E190" s="207" t="s">
        <v>3011</v>
      </c>
      <c r="F190" s="208" t="s">
        <v>3012</v>
      </c>
      <c r="G190" s="209" t="s">
        <v>402</v>
      </c>
      <c r="H190" s="210">
        <v>15</v>
      </c>
      <c r="I190" s="211"/>
      <c r="J190" s="212">
        <f>ROUND(I190*H190,2)</f>
        <v>0</v>
      </c>
      <c r="K190" s="208" t="s">
        <v>181</v>
      </c>
      <c r="L190" s="46"/>
      <c r="M190" s="213" t="s">
        <v>19</v>
      </c>
      <c r="N190" s="214" t="s">
        <v>39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182</v>
      </c>
      <c r="AT190" s="217" t="s">
        <v>177</v>
      </c>
      <c r="AU190" s="217" t="s">
        <v>78</v>
      </c>
      <c r="AY190" s="19" t="s">
        <v>175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76</v>
      </c>
      <c r="BK190" s="218">
        <f>ROUND(I190*H190,2)</f>
        <v>0</v>
      </c>
      <c r="BL190" s="19" t="s">
        <v>182</v>
      </c>
      <c r="BM190" s="217" t="s">
        <v>3013</v>
      </c>
    </row>
    <row r="191" s="2" customFormat="1">
      <c r="A191" s="40"/>
      <c r="B191" s="41"/>
      <c r="C191" s="42"/>
      <c r="D191" s="219" t="s">
        <v>184</v>
      </c>
      <c r="E191" s="42"/>
      <c r="F191" s="220" t="s">
        <v>3014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184</v>
      </c>
      <c r="AU191" s="19" t="s">
        <v>78</v>
      </c>
    </row>
    <row r="192" s="13" customFormat="1">
      <c r="A192" s="13"/>
      <c r="B192" s="224"/>
      <c r="C192" s="225"/>
      <c r="D192" s="226" t="s">
        <v>186</v>
      </c>
      <c r="E192" s="227" t="s">
        <v>19</v>
      </c>
      <c r="F192" s="228" t="s">
        <v>2604</v>
      </c>
      <c r="G192" s="225"/>
      <c r="H192" s="227" t="s">
        <v>19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186</v>
      </c>
      <c r="AU192" s="234" t="s">
        <v>78</v>
      </c>
      <c r="AV192" s="13" t="s">
        <v>76</v>
      </c>
      <c r="AW192" s="13" t="s">
        <v>188</v>
      </c>
      <c r="AX192" s="13" t="s">
        <v>68</v>
      </c>
      <c r="AY192" s="234" t="s">
        <v>175</v>
      </c>
    </row>
    <row r="193" s="13" customFormat="1">
      <c r="A193" s="13"/>
      <c r="B193" s="224"/>
      <c r="C193" s="225"/>
      <c r="D193" s="226" t="s">
        <v>186</v>
      </c>
      <c r="E193" s="227" t="s">
        <v>19</v>
      </c>
      <c r="F193" s="228" t="s">
        <v>189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186</v>
      </c>
      <c r="AU193" s="234" t="s">
        <v>78</v>
      </c>
      <c r="AV193" s="13" t="s">
        <v>76</v>
      </c>
      <c r="AW193" s="13" t="s">
        <v>188</v>
      </c>
      <c r="AX193" s="13" t="s">
        <v>68</v>
      </c>
      <c r="AY193" s="234" t="s">
        <v>175</v>
      </c>
    </row>
    <row r="194" s="14" customFormat="1">
      <c r="A194" s="14"/>
      <c r="B194" s="235"/>
      <c r="C194" s="236"/>
      <c r="D194" s="226" t="s">
        <v>186</v>
      </c>
      <c r="E194" s="237" t="s">
        <v>19</v>
      </c>
      <c r="F194" s="238" t="s">
        <v>1539</v>
      </c>
      <c r="G194" s="236"/>
      <c r="H194" s="239">
        <v>15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186</v>
      </c>
      <c r="AU194" s="245" t="s">
        <v>78</v>
      </c>
      <c r="AV194" s="14" t="s">
        <v>78</v>
      </c>
      <c r="AW194" s="14" t="s">
        <v>188</v>
      </c>
      <c r="AX194" s="14" t="s">
        <v>68</v>
      </c>
      <c r="AY194" s="245" t="s">
        <v>175</v>
      </c>
    </row>
    <row r="195" s="15" customFormat="1">
      <c r="A195" s="15"/>
      <c r="B195" s="246"/>
      <c r="C195" s="247"/>
      <c r="D195" s="226" t="s">
        <v>186</v>
      </c>
      <c r="E195" s="248" t="s">
        <v>19</v>
      </c>
      <c r="F195" s="249" t="s">
        <v>191</v>
      </c>
      <c r="G195" s="247"/>
      <c r="H195" s="250">
        <v>15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186</v>
      </c>
      <c r="AU195" s="256" t="s">
        <v>78</v>
      </c>
      <c r="AV195" s="15" t="s">
        <v>182</v>
      </c>
      <c r="AW195" s="15" t="s">
        <v>188</v>
      </c>
      <c r="AX195" s="15" t="s">
        <v>76</v>
      </c>
      <c r="AY195" s="256" t="s">
        <v>175</v>
      </c>
    </row>
    <row r="196" s="2" customFormat="1" ht="21.75" customHeight="1">
      <c r="A196" s="40"/>
      <c r="B196" s="41"/>
      <c r="C196" s="206" t="s">
        <v>292</v>
      </c>
      <c r="D196" s="206" t="s">
        <v>177</v>
      </c>
      <c r="E196" s="207" t="s">
        <v>3015</v>
      </c>
      <c r="F196" s="208" t="s">
        <v>3016</v>
      </c>
      <c r="G196" s="209" t="s">
        <v>391</v>
      </c>
      <c r="H196" s="210">
        <v>1</v>
      </c>
      <c r="I196" s="211"/>
      <c r="J196" s="212">
        <f>ROUND(I196*H196,2)</f>
        <v>0</v>
      </c>
      <c r="K196" s="208" t="s">
        <v>181</v>
      </c>
      <c r="L196" s="46"/>
      <c r="M196" s="213" t="s">
        <v>19</v>
      </c>
      <c r="N196" s="214" t="s">
        <v>39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182</v>
      </c>
      <c r="AT196" s="217" t="s">
        <v>177</v>
      </c>
      <c r="AU196" s="217" t="s">
        <v>78</v>
      </c>
      <c r="AY196" s="19" t="s">
        <v>175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76</v>
      </c>
      <c r="BK196" s="218">
        <f>ROUND(I196*H196,2)</f>
        <v>0</v>
      </c>
      <c r="BL196" s="19" t="s">
        <v>182</v>
      </c>
      <c r="BM196" s="217" t="s">
        <v>3017</v>
      </c>
    </row>
    <row r="197" s="2" customFormat="1">
      <c r="A197" s="40"/>
      <c r="B197" s="41"/>
      <c r="C197" s="42"/>
      <c r="D197" s="219" t="s">
        <v>184</v>
      </c>
      <c r="E197" s="42"/>
      <c r="F197" s="220" t="s">
        <v>3018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184</v>
      </c>
      <c r="AU197" s="19" t="s">
        <v>78</v>
      </c>
    </row>
    <row r="198" s="13" customFormat="1">
      <c r="A198" s="13"/>
      <c r="B198" s="224"/>
      <c r="C198" s="225"/>
      <c r="D198" s="226" t="s">
        <v>186</v>
      </c>
      <c r="E198" s="227" t="s">
        <v>19</v>
      </c>
      <c r="F198" s="228" t="s">
        <v>2604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186</v>
      </c>
      <c r="AU198" s="234" t="s">
        <v>78</v>
      </c>
      <c r="AV198" s="13" t="s">
        <v>76</v>
      </c>
      <c r="AW198" s="13" t="s">
        <v>188</v>
      </c>
      <c r="AX198" s="13" t="s">
        <v>68</v>
      </c>
      <c r="AY198" s="234" t="s">
        <v>175</v>
      </c>
    </row>
    <row r="199" s="13" customFormat="1">
      <c r="A199" s="13"/>
      <c r="B199" s="224"/>
      <c r="C199" s="225"/>
      <c r="D199" s="226" t="s">
        <v>186</v>
      </c>
      <c r="E199" s="227" t="s">
        <v>19</v>
      </c>
      <c r="F199" s="228" t="s">
        <v>189</v>
      </c>
      <c r="G199" s="225"/>
      <c r="H199" s="227" t="s">
        <v>19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186</v>
      </c>
      <c r="AU199" s="234" t="s">
        <v>78</v>
      </c>
      <c r="AV199" s="13" t="s">
        <v>76</v>
      </c>
      <c r="AW199" s="13" t="s">
        <v>188</v>
      </c>
      <c r="AX199" s="13" t="s">
        <v>68</v>
      </c>
      <c r="AY199" s="234" t="s">
        <v>175</v>
      </c>
    </row>
    <row r="200" s="14" customFormat="1">
      <c r="A200" s="14"/>
      <c r="B200" s="235"/>
      <c r="C200" s="236"/>
      <c r="D200" s="226" t="s">
        <v>186</v>
      </c>
      <c r="E200" s="237" t="s">
        <v>19</v>
      </c>
      <c r="F200" s="238" t="s">
        <v>76</v>
      </c>
      <c r="G200" s="236"/>
      <c r="H200" s="239">
        <v>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186</v>
      </c>
      <c r="AU200" s="245" t="s">
        <v>78</v>
      </c>
      <c r="AV200" s="14" t="s">
        <v>78</v>
      </c>
      <c r="AW200" s="14" t="s">
        <v>188</v>
      </c>
      <c r="AX200" s="14" t="s">
        <v>68</v>
      </c>
      <c r="AY200" s="245" t="s">
        <v>175</v>
      </c>
    </row>
    <row r="201" s="15" customFormat="1">
      <c r="A201" s="15"/>
      <c r="B201" s="246"/>
      <c r="C201" s="247"/>
      <c r="D201" s="226" t="s">
        <v>186</v>
      </c>
      <c r="E201" s="248" t="s">
        <v>19</v>
      </c>
      <c r="F201" s="249" t="s">
        <v>191</v>
      </c>
      <c r="G201" s="247"/>
      <c r="H201" s="250">
        <v>1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186</v>
      </c>
      <c r="AU201" s="256" t="s">
        <v>78</v>
      </c>
      <c r="AV201" s="15" t="s">
        <v>182</v>
      </c>
      <c r="AW201" s="15" t="s">
        <v>188</v>
      </c>
      <c r="AX201" s="15" t="s">
        <v>76</v>
      </c>
      <c r="AY201" s="256" t="s">
        <v>175</v>
      </c>
    </row>
    <row r="202" s="2" customFormat="1" ht="16.5" customHeight="1">
      <c r="A202" s="40"/>
      <c r="B202" s="41"/>
      <c r="C202" s="206" t="s">
        <v>297</v>
      </c>
      <c r="D202" s="206" t="s">
        <v>177</v>
      </c>
      <c r="E202" s="207" t="s">
        <v>3019</v>
      </c>
      <c r="F202" s="208" t="s">
        <v>3020</v>
      </c>
      <c r="G202" s="209" t="s">
        <v>391</v>
      </c>
      <c r="H202" s="210">
        <v>1</v>
      </c>
      <c r="I202" s="211"/>
      <c r="J202" s="212">
        <f>ROUND(I202*H202,2)</f>
        <v>0</v>
      </c>
      <c r="K202" s="208" t="s">
        <v>19</v>
      </c>
      <c r="L202" s="46"/>
      <c r="M202" s="213" t="s">
        <v>19</v>
      </c>
      <c r="N202" s="214" t="s">
        <v>39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182</v>
      </c>
      <c r="AT202" s="217" t="s">
        <v>177</v>
      </c>
      <c r="AU202" s="217" t="s">
        <v>78</v>
      </c>
      <c r="AY202" s="19" t="s">
        <v>175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76</v>
      </c>
      <c r="BK202" s="218">
        <f>ROUND(I202*H202,2)</f>
        <v>0</v>
      </c>
      <c r="BL202" s="19" t="s">
        <v>182</v>
      </c>
      <c r="BM202" s="217" t="s">
        <v>3021</v>
      </c>
    </row>
    <row r="203" s="13" customFormat="1">
      <c r="A203" s="13"/>
      <c r="B203" s="224"/>
      <c r="C203" s="225"/>
      <c r="D203" s="226" t="s">
        <v>186</v>
      </c>
      <c r="E203" s="227" t="s">
        <v>19</v>
      </c>
      <c r="F203" s="228" t="s">
        <v>2604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186</v>
      </c>
      <c r="AU203" s="234" t="s">
        <v>78</v>
      </c>
      <c r="AV203" s="13" t="s">
        <v>76</v>
      </c>
      <c r="AW203" s="13" t="s">
        <v>188</v>
      </c>
      <c r="AX203" s="13" t="s">
        <v>68</v>
      </c>
      <c r="AY203" s="234" t="s">
        <v>175</v>
      </c>
    </row>
    <row r="204" s="13" customFormat="1">
      <c r="A204" s="13"/>
      <c r="B204" s="224"/>
      <c r="C204" s="225"/>
      <c r="D204" s="226" t="s">
        <v>186</v>
      </c>
      <c r="E204" s="227" t="s">
        <v>19</v>
      </c>
      <c r="F204" s="228" t="s">
        <v>189</v>
      </c>
      <c r="G204" s="225"/>
      <c r="H204" s="227" t="s">
        <v>19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186</v>
      </c>
      <c r="AU204" s="234" t="s">
        <v>78</v>
      </c>
      <c r="AV204" s="13" t="s">
        <v>76</v>
      </c>
      <c r="AW204" s="13" t="s">
        <v>188</v>
      </c>
      <c r="AX204" s="13" t="s">
        <v>68</v>
      </c>
      <c r="AY204" s="234" t="s">
        <v>175</v>
      </c>
    </row>
    <row r="205" s="14" customFormat="1">
      <c r="A205" s="14"/>
      <c r="B205" s="235"/>
      <c r="C205" s="236"/>
      <c r="D205" s="226" t="s">
        <v>186</v>
      </c>
      <c r="E205" s="237" t="s">
        <v>19</v>
      </c>
      <c r="F205" s="238" t="s">
        <v>76</v>
      </c>
      <c r="G205" s="236"/>
      <c r="H205" s="239">
        <v>1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186</v>
      </c>
      <c r="AU205" s="245" t="s">
        <v>78</v>
      </c>
      <c r="AV205" s="14" t="s">
        <v>78</v>
      </c>
      <c r="AW205" s="14" t="s">
        <v>188</v>
      </c>
      <c r="AX205" s="14" t="s">
        <v>68</v>
      </c>
      <c r="AY205" s="245" t="s">
        <v>175</v>
      </c>
    </row>
    <row r="206" s="15" customFormat="1">
      <c r="A206" s="15"/>
      <c r="B206" s="246"/>
      <c r="C206" s="247"/>
      <c r="D206" s="226" t="s">
        <v>186</v>
      </c>
      <c r="E206" s="248" t="s">
        <v>19</v>
      </c>
      <c r="F206" s="249" t="s">
        <v>191</v>
      </c>
      <c r="G206" s="247"/>
      <c r="H206" s="250">
        <v>1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186</v>
      </c>
      <c r="AU206" s="256" t="s">
        <v>78</v>
      </c>
      <c r="AV206" s="15" t="s">
        <v>182</v>
      </c>
      <c r="AW206" s="15" t="s">
        <v>188</v>
      </c>
      <c r="AX206" s="15" t="s">
        <v>76</v>
      </c>
      <c r="AY206" s="256" t="s">
        <v>175</v>
      </c>
    </row>
    <row r="207" s="2" customFormat="1" ht="21.75" customHeight="1">
      <c r="A207" s="40"/>
      <c r="B207" s="41"/>
      <c r="C207" s="206" t="s">
        <v>302</v>
      </c>
      <c r="D207" s="206" t="s">
        <v>177</v>
      </c>
      <c r="E207" s="207" t="s">
        <v>3022</v>
      </c>
      <c r="F207" s="208" t="s">
        <v>3023</v>
      </c>
      <c r="G207" s="209" t="s">
        <v>306</v>
      </c>
      <c r="H207" s="210">
        <v>780</v>
      </c>
      <c r="I207" s="211"/>
      <c r="J207" s="212">
        <f>ROUND(I207*H207,2)</f>
        <v>0</v>
      </c>
      <c r="K207" s="208" t="s">
        <v>181</v>
      </c>
      <c r="L207" s="46"/>
      <c r="M207" s="213" t="s">
        <v>19</v>
      </c>
      <c r="N207" s="214" t="s">
        <v>39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182</v>
      </c>
      <c r="AT207" s="217" t="s">
        <v>177</v>
      </c>
      <c r="AU207" s="217" t="s">
        <v>78</v>
      </c>
      <c r="AY207" s="19" t="s">
        <v>175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76</v>
      </c>
      <c r="BK207" s="218">
        <f>ROUND(I207*H207,2)</f>
        <v>0</v>
      </c>
      <c r="BL207" s="19" t="s">
        <v>182</v>
      </c>
      <c r="BM207" s="217" t="s">
        <v>3024</v>
      </c>
    </row>
    <row r="208" s="2" customFormat="1">
      <c r="A208" s="40"/>
      <c r="B208" s="41"/>
      <c r="C208" s="42"/>
      <c r="D208" s="219" t="s">
        <v>184</v>
      </c>
      <c r="E208" s="42"/>
      <c r="F208" s="220" t="s">
        <v>3025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184</v>
      </c>
      <c r="AU208" s="19" t="s">
        <v>78</v>
      </c>
    </row>
    <row r="209" s="13" customFormat="1">
      <c r="A209" s="13"/>
      <c r="B209" s="224"/>
      <c r="C209" s="225"/>
      <c r="D209" s="226" t="s">
        <v>186</v>
      </c>
      <c r="E209" s="227" t="s">
        <v>19</v>
      </c>
      <c r="F209" s="228" t="s">
        <v>2604</v>
      </c>
      <c r="G209" s="225"/>
      <c r="H209" s="227" t="s">
        <v>19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186</v>
      </c>
      <c r="AU209" s="234" t="s">
        <v>78</v>
      </c>
      <c r="AV209" s="13" t="s">
        <v>76</v>
      </c>
      <c r="AW209" s="13" t="s">
        <v>188</v>
      </c>
      <c r="AX209" s="13" t="s">
        <v>68</v>
      </c>
      <c r="AY209" s="234" t="s">
        <v>175</v>
      </c>
    </row>
    <row r="210" s="13" customFormat="1">
      <c r="A210" s="13"/>
      <c r="B210" s="224"/>
      <c r="C210" s="225"/>
      <c r="D210" s="226" t="s">
        <v>186</v>
      </c>
      <c r="E210" s="227" t="s">
        <v>19</v>
      </c>
      <c r="F210" s="228" t="s">
        <v>189</v>
      </c>
      <c r="G210" s="225"/>
      <c r="H210" s="227" t="s">
        <v>19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186</v>
      </c>
      <c r="AU210" s="234" t="s">
        <v>78</v>
      </c>
      <c r="AV210" s="13" t="s">
        <v>76</v>
      </c>
      <c r="AW210" s="13" t="s">
        <v>188</v>
      </c>
      <c r="AX210" s="13" t="s">
        <v>68</v>
      </c>
      <c r="AY210" s="234" t="s">
        <v>175</v>
      </c>
    </row>
    <row r="211" s="13" customFormat="1">
      <c r="A211" s="13"/>
      <c r="B211" s="224"/>
      <c r="C211" s="225"/>
      <c r="D211" s="226" t="s">
        <v>186</v>
      </c>
      <c r="E211" s="227" t="s">
        <v>19</v>
      </c>
      <c r="F211" s="228" t="s">
        <v>3026</v>
      </c>
      <c r="G211" s="225"/>
      <c r="H211" s="227" t="s">
        <v>19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186</v>
      </c>
      <c r="AU211" s="234" t="s">
        <v>78</v>
      </c>
      <c r="AV211" s="13" t="s">
        <v>76</v>
      </c>
      <c r="AW211" s="13" t="s">
        <v>188</v>
      </c>
      <c r="AX211" s="13" t="s">
        <v>68</v>
      </c>
      <c r="AY211" s="234" t="s">
        <v>175</v>
      </c>
    </row>
    <row r="212" s="14" customFormat="1">
      <c r="A212" s="14"/>
      <c r="B212" s="235"/>
      <c r="C212" s="236"/>
      <c r="D212" s="226" t="s">
        <v>186</v>
      </c>
      <c r="E212" s="237" t="s">
        <v>19</v>
      </c>
      <c r="F212" s="238" t="s">
        <v>3027</v>
      </c>
      <c r="G212" s="236"/>
      <c r="H212" s="239">
        <v>780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186</v>
      </c>
      <c r="AU212" s="245" t="s">
        <v>78</v>
      </c>
      <c r="AV212" s="14" t="s">
        <v>78</v>
      </c>
      <c r="AW212" s="14" t="s">
        <v>188</v>
      </c>
      <c r="AX212" s="14" t="s">
        <v>68</v>
      </c>
      <c r="AY212" s="245" t="s">
        <v>175</v>
      </c>
    </row>
    <row r="213" s="15" customFormat="1">
      <c r="A213" s="15"/>
      <c r="B213" s="246"/>
      <c r="C213" s="247"/>
      <c r="D213" s="226" t="s">
        <v>186</v>
      </c>
      <c r="E213" s="248" t="s">
        <v>19</v>
      </c>
      <c r="F213" s="249" t="s">
        <v>191</v>
      </c>
      <c r="G213" s="247"/>
      <c r="H213" s="250">
        <v>780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186</v>
      </c>
      <c r="AU213" s="256" t="s">
        <v>78</v>
      </c>
      <c r="AV213" s="15" t="s">
        <v>182</v>
      </c>
      <c r="AW213" s="15" t="s">
        <v>188</v>
      </c>
      <c r="AX213" s="15" t="s">
        <v>76</v>
      </c>
      <c r="AY213" s="256" t="s">
        <v>175</v>
      </c>
    </row>
    <row r="214" s="2" customFormat="1" ht="37.8" customHeight="1">
      <c r="A214" s="40"/>
      <c r="B214" s="41"/>
      <c r="C214" s="206" t="s">
        <v>285</v>
      </c>
      <c r="D214" s="206" t="s">
        <v>177</v>
      </c>
      <c r="E214" s="207" t="s">
        <v>3028</v>
      </c>
      <c r="F214" s="208" t="s">
        <v>3029</v>
      </c>
      <c r="G214" s="209" t="s">
        <v>180</v>
      </c>
      <c r="H214" s="210">
        <v>50</v>
      </c>
      <c r="I214" s="211"/>
      <c r="J214" s="212">
        <f>ROUND(I214*H214,2)</f>
        <v>0</v>
      </c>
      <c r="K214" s="208" t="s">
        <v>181</v>
      </c>
      <c r="L214" s="46"/>
      <c r="M214" s="213" t="s">
        <v>19</v>
      </c>
      <c r="N214" s="214" t="s">
        <v>39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182</v>
      </c>
      <c r="AT214" s="217" t="s">
        <v>177</v>
      </c>
      <c r="AU214" s="217" t="s">
        <v>78</v>
      </c>
      <c r="AY214" s="19" t="s">
        <v>175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76</v>
      </c>
      <c r="BK214" s="218">
        <f>ROUND(I214*H214,2)</f>
        <v>0</v>
      </c>
      <c r="BL214" s="19" t="s">
        <v>182</v>
      </c>
      <c r="BM214" s="217" t="s">
        <v>3030</v>
      </c>
    </row>
    <row r="215" s="2" customFormat="1">
      <c r="A215" s="40"/>
      <c r="B215" s="41"/>
      <c r="C215" s="42"/>
      <c r="D215" s="219" t="s">
        <v>184</v>
      </c>
      <c r="E215" s="42"/>
      <c r="F215" s="220" t="s">
        <v>3031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184</v>
      </c>
      <c r="AU215" s="19" t="s">
        <v>78</v>
      </c>
    </row>
    <row r="216" s="13" customFormat="1">
      <c r="A216" s="13"/>
      <c r="B216" s="224"/>
      <c r="C216" s="225"/>
      <c r="D216" s="226" t="s">
        <v>186</v>
      </c>
      <c r="E216" s="227" t="s">
        <v>19</v>
      </c>
      <c r="F216" s="228" t="s">
        <v>1291</v>
      </c>
      <c r="G216" s="225"/>
      <c r="H216" s="227" t="s">
        <v>19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186</v>
      </c>
      <c r="AU216" s="234" t="s">
        <v>78</v>
      </c>
      <c r="AV216" s="13" t="s">
        <v>76</v>
      </c>
      <c r="AW216" s="13" t="s">
        <v>188</v>
      </c>
      <c r="AX216" s="13" t="s">
        <v>68</v>
      </c>
      <c r="AY216" s="234" t="s">
        <v>175</v>
      </c>
    </row>
    <row r="217" s="13" customFormat="1">
      <c r="A217" s="13"/>
      <c r="B217" s="224"/>
      <c r="C217" s="225"/>
      <c r="D217" s="226" t="s">
        <v>186</v>
      </c>
      <c r="E217" s="227" t="s">
        <v>19</v>
      </c>
      <c r="F217" s="228" t="s">
        <v>189</v>
      </c>
      <c r="G217" s="225"/>
      <c r="H217" s="227" t="s">
        <v>19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186</v>
      </c>
      <c r="AU217" s="234" t="s">
        <v>78</v>
      </c>
      <c r="AV217" s="13" t="s">
        <v>76</v>
      </c>
      <c r="AW217" s="13" t="s">
        <v>188</v>
      </c>
      <c r="AX217" s="13" t="s">
        <v>68</v>
      </c>
      <c r="AY217" s="234" t="s">
        <v>175</v>
      </c>
    </row>
    <row r="218" s="14" customFormat="1">
      <c r="A218" s="14"/>
      <c r="B218" s="235"/>
      <c r="C218" s="236"/>
      <c r="D218" s="226" t="s">
        <v>186</v>
      </c>
      <c r="E218" s="237" t="s">
        <v>19</v>
      </c>
      <c r="F218" s="238" t="s">
        <v>1449</v>
      </c>
      <c r="G218" s="236"/>
      <c r="H218" s="239">
        <v>50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186</v>
      </c>
      <c r="AU218" s="245" t="s">
        <v>78</v>
      </c>
      <c r="AV218" s="14" t="s">
        <v>78</v>
      </c>
      <c r="AW218" s="14" t="s">
        <v>188</v>
      </c>
      <c r="AX218" s="14" t="s">
        <v>68</v>
      </c>
      <c r="AY218" s="245" t="s">
        <v>175</v>
      </c>
    </row>
    <row r="219" s="15" customFormat="1">
      <c r="A219" s="15"/>
      <c r="B219" s="246"/>
      <c r="C219" s="247"/>
      <c r="D219" s="226" t="s">
        <v>186</v>
      </c>
      <c r="E219" s="248" t="s">
        <v>19</v>
      </c>
      <c r="F219" s="249" t="s">
        <v>191</v>
      </c>
      <c r="G219" s="247"/>
      <c r="H219" s="250">
        <v>50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6" t="s">
        <v>186</v>
      </c>
      <c r="AU219" s="256" t="s">
        <v>78</v>
      </c>
      <c r="AV219" s="15" t="s">
        <v>182</v>
      </c>
      <c r="AW219" s="15" t="s">
        <v>188</v>
      </c>
      <c r="AX219" s="15" t="s">
        <v>76</v>
      </c>
      <c r="AY219" s="256" t="s">
        <v>175</v>
      </c>
    </row>
    <row r="220" s="2" customFormat="1" ht="24.15" customHeight="1">
      <c r="A220" s="40"/>
      <c r="B220" s="41"/>
      <c r="C220" s="206" t="s">
        <v>317</v>
      </c>
      <c r="D220" s="206" t="s">
        <v>177</v>
      </c>
      <c r="E220" s="207" t="s">
        <v>3032</v>
      </c>
      <c r="F220" s="208" t="s">
        <v>3033</v>
      </c>
      <c r="G220" s="209" t="s">
        <v>194</v>
      </c>
      <c r="H220" s="210">
        <v>2</v>
      </c>
      <c r="I220" s="211"/>
      <c r="J220" s="212">
        <f>ROUND(I220*H220,2)</f>
        <v>0</v>
      </c>
      <c r="K220" s="208" t="s">
        <v>19</v>
      </c>
      <c r="L220" s="46"/>
      <c r="M220" s="213" t="s">
        <v>19</v>
      </c>
      <c r="N220" s="214" t="s">
        <v>39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182</v>
      </c>
      <c r="AT220" s="217" t="s">
        <v>177</v>
      </c>
      <c r="AU220" s="217" t="s">
        <v>78</v>
      </c>
      <c r="AY220" s="19" t="s">
        <v>175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76</v>
      </c>
      <c r="BK220" s="218">
        <f>ROUND(I220*H220,2)</f>
        <v>0</v>
      </c>
      <c r="BL220" s="19" t="s">
        <v>182</v>
      </c>
      <c r="BM220" s="217" t="s">
        <v>3034</v>
      </c>
    </row>
    <row r="221" s="13" customFormat="1">
      <c r="A221" s="13"/>
      <c r="B221" s="224"/>
      <c r="C221" s="225"/>
      <c r="D221" s="226" t="s">
        <v>186</v>
      </c>
      <c r="E221" s="227" t="s">
        <v>19</v>
      </c>
      <c r="F221" s="228" t="s">
        <v>2604</v>
      </c>
      <c r="G221" s="225"/>
      <c r="H221" s="227" t="s">
        <v>19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186</v>
      </c>
      <c r="AU221" s="234" t="s">
        <v>78</v>
      </c>
      <c r="AV221" s="13" t="s">
        <v>76</v>
      </c>
      <c r="AW221" s="13" t="s">
        <v>188</v>
      </c>
      <c r="AX221" s="13" t="s">
        <v>68</v>
      </c>
      <c r="AY221" s="234" t="s">
        <v>175</v>
      </c>
    </row>
    <row r="222" s="13" customFormat="1">
      <c r="A222" s="13"/>
      <c r="B222" s="224"/>
      <c r="C222" s="225"/>
      <c r="D222" s="226" t="s">
        <v>186</v>
      </c>
      <c r="E222" s="227" t="s">
        <v>19</v>
      </c>
      <c r="F222" s="228" t="s">
        <v>189</v>
      </c>
      <c r="G222" s="225"/>
      <c r="H222" s="227" t="s">
        <v>19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186</v>
      </c>
      <c r="AU222" s="234" t="s">
        <v>78</v>
      </c>
      <c r="AV222" s="13" t="s">
        <v>76</v>
      </c>
      <c r="AW222" s="13" t="s">
        <v>188</v>
      </c>
      <c r="AX222" s="13" t="s">
        <v>68</v>
      </c>
      <c r="AY222" s="234" t="s">
        <v>175</v>
      </c>
    </row>
    <row r="223" s="14" customFormat="1">
      <c r="A223" s="14"/>
      <c r="B223" s="235"/>
      <c r="C223" s="236"/>
      <c r="D223" s="226" t="s">
        <v>186</v>
      </c>
      <c r="E223" s="237" t="s">
        <v>19</v>
      </c>
      <c r="F223" s="238" t="s">
        <v>1562</v>
      </c>
      <c r="G223" s="236"/>
      <c r="H223" s="239">
        <v>2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186</v>
      </c>
      <c r="AU223" s="245" t="s">
        <v>78</v>
      </c>
      <c r="AV223" s="14" t="s">
        <v>78</v>
      </c>
      <c r="AW223" s="14" t="s">
        <v>188</v>
      </c>
      <c r="AX223" s="14" t="s">
        <v>68</v>
      </c>
      <c r="AY223" s="245" t="s">
        <v>175</v>
      </c>
    </row>
    <row r="224" s="15" customFormat="1">
      <c r="A224" s="15"/>
      <c r="B224" s="246"/>
      <c r="C224" s="247"/>
      <c r="D224" s="226" t="s">
        <v>186</v>
      </c>
      <c r="E224" s="248" t="s">
        <v>19</v>
      </c>
      <c r="F224" s="249" t="s">
        <v>191</v>
      </c>
      <c r="G224" s="247"/>
      <c r="H224" s="250">
        <v>2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186</v>
      </c>
      <c r="AU224" s="256" t="s">
        <v>78</v>
      </c>
      <c r="AV224" s="15" t="s">
        <v>182</v>
      </c>
      <c r="AW224" s="15" t="s">
        <v>188</v>
      </c>
      <c r="AX224" s="15" t="s">
        <v>76</v>
      </c>
      <c r="AY224" s="256" t="s">
        <v>175</v>
      </c>
    </row>
    <row r="225" s="2" customFormat="1" ht="33" customHeight="1">
      <c r="A225" s="40"/>
      <c r="B225" s="41"/>
      <c r="C225" s="206" t="s">
        <v>322</v>
      </c>
      <c r="D225" s="206" t="s">
        <v>177</v>
      </c>
      <c r="E225" s="207" t="s">
        <v>3035</v>
      </c>
      <c r="F225" s="208" t="s">
        <v>3036</v>
      </c>
      <c r="G225" s="209" t="s">
        <v>180</v>
      </c>
      <c r="H225" s="210">
        <v>134</v>
      </c>
      <c r="I225" s="211"/>
      <c r="J225" s="212">
        <f>ROUND(I225*H225,2)</f>
        <v>0</v>
      </c>
      <c r="K225" s="208" t="s">
        <v>181</v>
      </c>
      <c r="L225" s="46"/>
      <c r="M225" s="213" t="s">
        <v>19</v>
      </c>
      <c r="N225" s="214" t="s">
        <v>39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182</v>
      </c>
      <c r="AT225" s="217" t="s">
        <v>177</v>
      </c>
      <c r="AU225" s="217" t="s">
        <v>78</v>
      </c>
      <c r="AY225" s="19" t="s">
        <v>175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76</v>
      </c>
      <c r="BK225" s="218">
        <f>ROUND(I225*H225,2)</f>
        <v>0</v>
      </c>
      <c r="BL225" s="19" t="s">
        <v>182</v>
      </c>
      <c r="BM225" s="217" t="s">
        <v>3037</v>
      </c>
    </row>
    <row r="226" s="2" customFormat="1">
      <c r="A226" s="40"/>
      <c r="B226" s="41"/>
      <c r="C226" s="42"/>
      <c r="D226" s="219" t="s">
        <v>184</v>
      </c>
      <c r="E226" s="42"/>
      <c r="F226" s="220" t="s">
        <v>3038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184</v>
      </c>
      <c r="AU226" s="19" t="s">
        <v>78</v>
      </c>
    </row>
    <row r="227" s="13" customFormat="1">
      <c r="A227" s="13"/>
      <c r="B227" s="224"/>
      <c r="C227" s="225"/>
      <c r="D227" s="226" t="s">
        <v>186</v>
      </c>
      <c r="E227" s="227" t="s">
        <v>19</v>
      </c>
      <c r="F227" s="228" t="s">
        <v>2604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186</v>
      </c>
      <c r="AU227" s="234" t="s">
        <v>78</v>
      </c>
      <c r="AV227" s="13" t="s">
        <v>76</v>
      </c>
      <c r="AW227" s="13" t="s">
        <v>188</v>
      </c>
      <c r="AX227" s="13" t="s">
        <v>68</v>
      </c>
      <c r="AY227" s="234" t="s">
        <v>175</v>
      </c>
    </row>
    <row r="228" s="13" customFormat="1">
      <c r="A228" s="13"/>
      <c r="B228" s="224"/>
      <c r="C228" s="225"/>
      <c r="D228" s="226" t="s">
        <v>186</v>
      </c>
      <c r="E228" s="227" t="s">
        <v>19</v>
      </c>
      <c r="F228" s="228" t="s">
        <v>189</v>
      </c>
      <c r="G228" s="225"/>
      <c r="H228" s="227" t="s">
        <v>19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186</v>
      </c>
      <c r="AU228" s="234" t="s">
        <v>78</v>
      </c>
      <c r="AV228" s="13" t="s">
        <v>76</v>
      </c>
      <c r="AW228" s="13" t="s">
        <v>188</v>
      </c>
      <c r="AX228" s="13" t="s">
        <v>68</v>
      </c>
      <c r="AY228" s="234" t="s">
        <v>175</v>
      </c>
    </row>
    <row r="229" s="13" customFormat="1">
      <c r="A229" s="13"/>
      <c r="B229" s="224"/>
      <c r="C229" s="225"/>
      <c r="D229" s="226" t="s">
        <v>186</v>
      </c>
      <c r="E229" s="227" t="s">
        <v>19</v>
      </c>
      <c r="F229" s="228" t="s">
        <v>198</v>
      </c>
      <c r="G229" s="225"/>
      <c r="H229" s="227" t="s">
        <v>19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186</v>
      </c>
      <c r="AU229" s="234" t="s">
        <v>78</v>
      </c>
      <c r="AV229" s="13" t="s">
        <v>76</v>
      </c>
      <c r="AW229" s="13" t="s">
        <v>188</v>
      </c>
      <c r="AX229" s="13" t="s">
        <v>68</v>
      </c>
      <c r="AY229" s="234" t="s">
        <v>175</v>
      </c>
    </row>
    <row r="230" s="14" customFormat="1">
      <c r="A230" s="14"/>
      <c r="B230" s="235"/>
      <c r="C230" s="236"/>
      <c r="D230" s="226" t="s">
        <v>186</v>
      </c>
      <c r="E230" s="237" t="s">
        <v>19</v>
      </c>
      <c r="F230" s="238" t="s">
        <v>3039</v>
      </c>
      <c r="G230" s="236"/>
      <c r="H230" s="239">
        <v>134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186</v>
      </c>
      <c r="AU230" s="245" t="s">
        <v>78</v>
      </c>
      <c r="AV230" s="14" t="s">
        <v>78</v>
      </c>
      <c r="AW230" s="14" t="s">
        <v>188</v>
      </c>
      <c r="AX230" s="14" t="s">
        <v>68</v>
      </c>
      <c r="AY230" s="245" t="s">
        <v>175</v>
      </c>
    </row>
    <row r="231" s="15" customFormat="1">
      <c r="A231" s="15"/>
      <c r="B231" s="246"/>
      <c r="C231" s="247"/>
      <c r="D231" s="226" t="s">
        <v>186</v>
      </c>
      <c r="E231" s="248" t="s">
        <v>19</v>
      </c>
      <c r="F231" s="249" t="s">
        <v>191</v>
      </c>
      <c r="G231" s="247"/>
      <c r="H231" s="250">
        <v>134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186</v>
      </c>
      <c r="AU231" s="256" t="s">
        <v>78</v>
      </c>
      <c r="AV231" s="15" t="s">
        <v>182</v>
      </c>
      <c r="AW231" s="15" t="s">
        <v>188</v>
      </c>
      <c r="AX231" s="15" t="s">
        <v>76</v>
      </c>
      <c r="AY231" s="256" t="s">
        <v>175</v>
      </c>
    </row>
    <row r="232" s="2" customFormat="1" ht="24.15" customHeight="1">
      <c r="A232" s="40"/>
      <c r="B232" s="41"/>
      <c r="C232" s="206" t="s">
        <v>7</v>
      </c>
      <c r="D232" s="206" t="s">
        <v>177</v>
      </c>
      <c r="E232" s="207" t="s">
        <v>3040</v>
      </c>
      <c r="F232" s="208" t="s">
        <v>3041</v>
      </c>
      <c r="G232" s="209" t="s">
        <v>180</v>
      </c>
      <c r="H232" s="210">
        <v>135</v>
      </c>
      <c r="I232" s="211"/>
      <c r="J232" s="212">
        <f>ROUND(I232*H232,2)</f>
        <v>0</v>
      </c>
      <c r="K232" s="208" t="s">
        <v>181</v>
      </c>
      <c r="L232" s="46"/>
      <c r="M232" s="213" t="s">
        <v>19</v>
      </c>
      <c r="N232" s="214" t="s">
        <v>39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182</v>
      </c>
      <c r="AT232" s="217" t="s">
        <v>177</v>
      </c>
      <c r="AU232" s="217" t="s">
        <v>78</v>
      </c>
      <c r="AY232" s="19" t="s">
        <v>175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76</v>
      </c>
      <c r="BK232" s="218">
        <f>ROUND(I232*H232,2)</f>
        <v>0</v>
      </c>
      <c r="BL232" s="19" t="s">
        <v>182</v>
      </c>
      <c r="BM232" s="217" t="s">
        <v>3042</v>
      </c>
    </row>
    <row r="233" s="2" customFormat="1">
      <c r="A233" s="40"/>
      <c r="B233" s="41"/>
      <c r="C233" s="42"/>
      <c r="D233" s="219" t="s">
        <v>184</v>
      </c>
      <c r="E233" s="42"/>
      <c r="F233" s="220" t="s">
        <v>3043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184</v>
      </c>
      <c r="AU233" s="19" t="s">
        <v>78</v>
      </c>
    </row>
    <row r="234" s="13" customFormat="1">
      <c r="A234" s="13"/>
      <c r="B234" s="224"/>
      <c r="C234" s="225"/>
      <c r="D234" s="226" t="s">
        <v>186</v>
      </c>
      <c r="E234" s="227" t="s">
        <v>19</v>
      </c>
      <c r="F234" s="228" t="s">
        <v>2604</v>
      </c>
      <c r="G234" s="225"/>
      <c r="H234" s="227" t="s">
        <v>19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186</v>
      </c>
      <c r="AU234" s="234" t="s">
        <v>78</v>
      </c>
      <c r="AV234" s="13" t="s">
        <v>76</v>
      </c>
      <c r="AW234" s="13" t="s">
        <v>188</v>
      </c>
      <c r="AX234" s="13" t="s">
        <v>68</v>
      </c>
      <c r="AY234" s="234" t="s">
        <v>175</v>
      </c>
    </row>
    <row r="235" s="13" customFormat="1">
      <c r="A235" s="13"/>
      <c r="B235" s="224"/>
      <c r="C235" s="225"/>
      <c r="D235" s="226" t="s">
        <v>186</v>
      </c>
      <c r="E235" s="227" t="s">
        <v>19</v>
      </c>
      <c r="F235" s="228" t="s">
        <v>189</v>
      </c>
      <c r="G235" s="225"/>
      <c r="H235" s="227" t="s">
        <v>19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186</v>
      </c>
      <c r="AU235" s="234" t="s">
        <v>78</v>
      </c>
      <c r="AV235" s="13" t="s">
        <v>76</v>
      </c>
      <c r="AW235" s="13" t="s">
        <v>188</v>
      </c>
      <c r="AX235" s="13" t="s">
        <v>68</v>
      </c>
      <c r="AY235" s="234" t="s">
        <v>175</v>
      </c>
    </row>
    <row r="236" s="13" customFormat="1">
      <c r="A236" s="13"/>
      <c r="B236" s="224"/>
      <c r="C236" s="225"/>
      <c r="D236" s="226" t="s">
        <v>186</v>
      </c>
      <c r="E236" s="227" t="s">
        <v>19</v>
      </c>
      <c r="F236" s="228" t="s">
        <v>198</v>
      </c>
      <c r="G236" s="225"/>
      <c r="H236" s="227" t="s">
        <v>19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186</v>
      </c>
      <c r="AU236" s="234" t="s">
        <v>78</v>
      </c>
      <c r="AV236" s="13" t="s">
        <v>76</v>
      </c>
      <c r="AW236" s="13" t="s">
        <v>188</v>
      </c>
      <c r="AX236" s="13" t="s">
        <v>68</v>
      </c>
      <c r="AY236" s="234" t="s">
        <v>175</v>
      </c>
    </row>
    <row r="237" s="14" customFormat="1">
      <c r="A237" s="14"/>
      <c r="B237" s="235"/>
      <c r="C237" s="236"/>
      <c r="D237" s="226" t="s">
        <v>186</v>
      </c>
      <c r="E237" s="237" t="s">
        <v>19</v>
      </c>
      <c r="F237" s="238" t="s">
        <v>3044</v>
      </c>
      <c r="G237" s="236"/>
      <c r="H237" s="239">
        <v>135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186</v>
      </c>
      <c r="AU237" s="245" t="s">
        <v>78</v>
      </c>
      <c r="AV237" s="14" t="s">
        <v>78</v>
      </c>
      <c r="AW237" s="14" t="s">
        <v>188</v>
      </c>
      <c r="AX237" s="14" t="s">
        <v>68</v>
      </c>
      <c r="AY237" s="245" t="s">
        <v>175</v>
      </c>
    </row>
    <row r="238" s="15" customFormat="1">
      <c r="A238" s="15"/>
      <c r="B238" s="246"/>
      <c r="C238" s="247"/>
      <c r="D238" s="226" t="s">
        <v>186</v>
      </c>
      <c r="E238" s="248" t="s">
        <v>19</v>
      </c>
      <c r="F238" s="249" t="s">
        <v>191</v>
      </c>
      <c r="G238" s="247"/>
      <c r="H238" s="250">
        <v>135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186</v>
      </c>
      <c r="AU238" s="256" t="s">
        <v>78</v>
      </c>
      <c r="AV238" s="15" t="s">
        <v>182</v>
      </c>
      <c r="AW238" s="15" t="s">
        <v>188</v>
      </c>
      <c r="AX238" s="15" t="s">
        <v>76</v>
      </c>
      <c r="AY238" s="256" t="s">
        <v>175</v>
      </c>
    </row>
    <row r="239" s="2" customFormat="1" ht="24.15" customHeight="1">
      <c r="A239" s="40"/>
      <c r="B239" s="41"/>
      <c r="C239" s="206" t="s">
        <v>336</v>
      </c>
      <c r="D239" s="206" t="s">
        <v>177</v>
      </c>
      <c r="E239" s="207" t="s">
        <v>3045</v>
      </c>
      <c r="F239" s="208" t="s">
        <v>3046</v>
      </c>
      <c r="G239" s="209" t="s">
        <v>180</v>
      </c>
      <c r="H239" s="210">
        <v>30</v>
      </c>
      <c r="I239" s="211"/>
      <c r="J239" s="212">
        <f>ROUND(I239*H239,2)</f>
        <v>0</v>
      </c>
      <c r="K239" s="208" t="s">
        <v>181</v>
      </c>
      <c r="L239" s="46"/>
      <c r="M239" s="213" t="s">
        <v>19</v>
      </c>
      <c r="N239" s="214" t="s">
        <v>39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182</v>
      </c>
      <c r="AT239" s="217" t="s">
        <v>177</v>
      </c>
      <c r="AU239" s="217" t="s">
        <v>78</v>
      </c>
      <c r="AY239" s="19" t="s">
        <v>175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76</v>
      </c>
      <c r="BK239" s="218">
        <f>ROUND(I239*H239,2)</f>
        <v>0</v>
      </c>
      <c r="BL239" s="19" t="s">
        <v>182</v>
      </c>
      <c r="BM239" s="217" t="s">
        <v>3047</v>
      </c>
    </row>
    <row r="240" s="2" customFormat="1">
      <c r="A240" s="40"/>
      <c r="B240" s="41"/>
      <c r="C240" s="42"/>
      <c r="D240" s="219" t="s">
        <v>184</v>
      </c>
      <c r="E240" s="42"/>
      <c r="F240" s="220" t="s">
        <v>3048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184</v>
      </c>
      <c r="AU240" s="19" t="s">
        <v>78</v>
      </c>
    </row>
    <row r="241" s="13" customFormat="1">
      <c r="A241" s="13"/>
      <c r="B241" s="224"/>
      <c r="C241" s="225"/>
      <c r="D241" s="226" t="s">
        <v>186</v>
      </c>
      <c r="E241" s="227" t="s">
        <v>19</v>
      </c>
      <c r="F241" s="228" t="s">
        <v>2604</v>
      </c>
      <c r="G241" s="225"/>
      <c r="H241" s="227" t="s">
        <v>19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186</v>
      </c>
      <c r="AU241" s="234" t="s">
        <v>78</v>
      </c>
      <c r="AV241" s="13" t="s">
        <v>76</v>
      </c>
      <c r="AW241" s="13" t="s">
        <v>188</v>
      </c>
      <c r="AX241" s="13" t="s">
        <v>68</v>
      </c>
      <c r="AY241" s="234" t="s">
        <v>175</v>
      </c>
    </row>
    <row r="242" s="13" customFormat="1">
      <c r="A242" s="13"/>
      <c r="B242" s="224"/>
      <c r="C242" s="225"/>
      <c r="D242" s="226" t="s">
        <v>186</v>
      </c>
      <c r="E242" s="227" t="s">
        <v>19</v>
      </c>
      <c r="F242" s="228" t="s">
        <v>189</v>
      </c>
      <c r="G242" s="225"/>
      <c r="H242" s="227" t="s">
        <v>19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186</v>
      </c>
      <c r="AU242" s="234" t="s">
        <v>78</v>
      </c>
      <c r="AV242" s="13" t="s">
        <v>76</v>
      </c>
      <c r="AW242" s="13" t="s">
        <v>188</v>
      </c>
      <c r="AX242" s="13" t="s">
        <v>68</v>
      </c>
      <c r="AY242" s="234" t="s">
        <v>175</v>
      </c>
    </row>
    <row r="243" s="13" customFormat="1">
      <c r="A243" s="13"/>
      <c r="B243" s="224"/>
      <c r="C243" s="225"/>
      <c r="D243" s="226" t="s">
        <v>186</v>
      </c>
      <c r="E243" s="227" t="s">
        <v>19</v>
      </c>
      <c r="F243" s="228" t="s">
        <v>198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186</v>
      </c>
      <c r="AU243" s="234" t="s">
        <v>78</v>
      </c>
      <c r="AV243" s="13" t="s">
        <v>76</v>
      </c>
      <c r="AW243" s="13" t="s">
        <v>188</v>
      </c>
      <c r="AX243" s="13" t="s">
        <v>68</v>
      </c>
      <c r="AY243" s="234" t="s">
        <v>175</v>
      </c>
    </row>
    <row r="244" s="14" customFormat="1">
      <c r="A244" s="14"/>
      <c r="B244" s="235"/>
      <c r="C244" s="236"/>
      <c r="D244" s="226" t="s">
        <v>186</v>
      </c>
      <c r="E244" s="237" t="s">
        <v>19</v>
      </c>
      <c r="F244" s="238" t="s">
        <v>1461</v>
      </c>
      <c r="G244" s="236"/>
      <c r="H244" s="239">
        <v>30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186</v>
      </c>
      <c r="AU244" s="245" t="s">
        <v>78</v>
      </c>
      <c r="AV244" s="14" t="s">
        <v>78</v>
      </c>
      <c r="AW244" s="14" t="s">
        <v>188</v>
      </c>
      <c r="AX244" s="14" t="s">
        <v>68</v>
      </c>
      <c r="AY244" s="245" t="s">
        <v>175</v>
      </c>
    </row>
    <row r="245" s="15" customFormat="1">
      <c r="A245" s="15"/>
      <c r="B245" s="246"/>
      <c r="C245" s="247"/>
      <c r="D245" s="226" t="s">
        <v>186</v>
      </c>
      <c r="E245" s="248" t="s">
        <v>19</v>
      </c>
      <c r="F245" s="249" t="s">
        <v>191</v>
      </c>
      <c r="G245" s="247"/>
      <c r="H245" s="250">
        <v>30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186</v>
      </c>
      <c r="AU245" s="256" t="s">
        <v>78</v>
      </c>
      <c r="AV245" s="15" t="s">
        <v>182</v>
      </c>
      <c r="AW245" s="15" t="s">
        <v>188</v>
      </c>
      <c r="AX245" s="15" t="s">
        <v>76</v>
      </c>
      <c r="AY245" s="256" t="s">
        <v>175</v>
      </c>
    </row>
    <row r="246" s="2" customFormat="1" ht="33" customHeight="1">
      <c r="A246" s="40"/>
      <c r="B246" s="41"/>
      <c r="C246" s="206" t="s">
        <v>343</v>
      </c>
      <c r="D246" s="206" t="s">
        <v>177</v>
      </c>
      <c r="E246" s="207" t="s">
        <v>3049</v>
      </c>
      <c r="F246" s="208" t="s">
        <v>3050</v>
      </c>
      <c r="G246" s="209" t="s">
        <v>180</v>
      </c>
      <c r="H246" s="210">
        <v>22.5</v>
      </c>
      <c r="I246" s="211"/>
      <c r="J246" s="212">
        <f>ROUND(I246*H246,2)</f>
        <v>0</v>
      </c>
      <c r="K246" s="208" t="s">
        <v>181</v>
      </c>
      <c r="L246" s="46"/>
      <c r="M246" s="213" t="s">
        <v>19</v>
      </c>
      <c r="N246" s="214" t="s">
        <v>39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182</v>
      </c>
      <c r="AT246" s="217" t="s">
        <v>177</v>
      </c>
      <c r="AU246" s="217" t="s">
        <v>78</v>
      </c>
      <c r="AY246" s="19" t="s">
        <v>175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76</v>
      </c>
      <c r="BK246" s="218">
        <f>ROUND(I246*H246,2)</f>
        <v>0</v>
      </c>
      <c r="BL246" s="19" t="s">
        <v>182</v>
      </c>
      <c r="BM246" s="217" t="s">
        <v>3051</v>
      </c>
    </row>
    <row r="247" s="2" customFormat="1">
      <c r="A247" s="40"/>
      <c r="B247" s="41"/>
      <c r="C247" s="42"/>
      <c r="D247" s="219" t="s">
        <v>184</v>
      </c>
      <c r="E247" s="42"/>
      <c r="F247" s="220" t="s">
        <v>3052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184</v>
      </c>
      <c r="AU247" s="19" t="s">
        <v>78</v>
      </c>
    </row>
    <row r="248" s="13" customFormat="1">
      <c r="A248" s="13"/>
      <c r="B248" s="224"/>
      <c r="C248" s="225"/>
      <c r="D248" s="226" t="s">
        <v>186</v>
      </c>
      <c r="E248" s="227" t="s">
        <v>19</v>
      </c>
      <c r="F248" s="228" t="s">
        <v>2604</v>
      </c>
      <c r="G248" s="225"/>
      <c r="H248" s="227" t="s">
        <v>19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186</v>
      </c>
      <c r="AU248" s="234" t="s">
        <v>78</v>
      </c>
      <c r="AV248" s="13" t="s">
        <v>76</v>
      </c>
      <c r="AW248" s="13" t="s">
        <v>188</v>
      </c>
      <c r="AX248" s="13" t="s">
        <v>68</v>
      </c>
      <c r="AY248" s="234" t="s">
        <v>175</v>
      </c>
    </row>
    <row r="249" s="13" customFormat="1">
      <c r="A249" s="13"/>
      <c r="B249" s="224"/>
      <c r="C249" s="225"/>
      <c r="D249" s="226" t="s">
        <v>186</v>
      </c>
      <c r="E249" s="227" t="s">
        <v>19</v>
      </c>
      <c r="F249" s="228" t="s">
        <v>189</v>
      </c>
      <c r="G249" s="225"/>
      <c r="H249" s="227" t="s">
        <v>19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186</v>
      </c>
      <c r="AU249" s="234" t="s">
        <v>78</v>
      </c>
      <c r="AV249" s="13" t="s">
        <v>76</v>
      </c>
      <c r="AW249" s="13" t="s">
        <v>188</v>
      </c>
      <c r="AX249" s="13" t="s">
        <v>68</v>
      </c>
      <c r="AY249" s="234" t="s">
        <v>175</v>
      </c>
    </row>
    <row r="250" s="13" customFormat="1">
      <c r="A250" s="13"/>
      <c r="B250" s="224"/>
      <c r="C250" s="225"/>
      <c r="D250" s="226" t="s">
        <v>186</v>
      </c>
      <c r="E250" s="227" t="s">
        <v>19</v>
      </c>
      <c r="F250" s="228" t="s">
        <v>198</v>
      </c>
      <c r="G250" s="225"/>
      <c r="H250" s="227" t="s">
        <v>19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186</v>
      </c>
      <c r="AU250" s="234" t="s">
        <v>78</v>
      </c>
      <c r="AV250" s="13" t="s">
        <v>76</v>
      </c>
      <c r="AW250" s="13" t="s">
        <v>188</v>
      </c>
      <c r="AX250" s="13" t="s">
        <v>68</v>
      </c>
      <c r="AY250" s="234" t="s">
        <v>175</v>
      </c>
    </row>
    <row r="251" s="13" customFormat="1">
      <c r="A251" s="13"/>
      <c r="B251" s="224"/>
      <c r="C251" s="225"/>
      <c r="D251" s="226" t="s">
        <v>186</v>
      </c>
      <c r="E251" s="227" t="s">
        <v>19</v>
      </c>
      <c r="F251" s="228" t="s">
        <v>3053</v>
      </c>
      <c r="G251" s="225"/>
      <c r="H251" s="227" t="s">
        <v>19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186</v>
      </c>
      <c r="AU251" s="234" t="s">
        <v>78</v>
      </c>
      <c r="AV251" s="13" t="s">
        <v>76</v>
      </c>
      <c r="AW251" s="13" t="s">
        <v>188</v>
      </c>
      <c r="AX251" s="13" t="s">
        <v>68</v>
      </c>
      <c r="AY251" s="234" t="s">
        <v>175</v>
      </c>
    </row>
    <row r="252" s="14" customFormat="1">
      <c r="A252" s="14"/>
      <c r="B252" s="235"/>
      <c r="C252" s="236"/>
      <c r="D252" s="226" t="s">
        <v>186</v>
      </c>
      <c r="E252" s="237" t="s">
        <v>19</v>
      </c>
      <c r="F252" s="238" t="s">
        <v>3054</v>
      </c>
      <c r="G252" s="236"/>
      <c r="H252" s="239">
        <v>22.5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5" t="s">
        <v>186</v>
      </c>
      <c r="AU252" s="245" t="s">
        <v>78</v>
      </c>
      <c r="AV252" s="14" t="s">
        <v>78</v>
      </c>
      <c r="AW252" s="14" t="s">
        <v>188</v>
      </c>
      <c r="AX252" s="14" t="s">
        <v>68</v>
      </c>
      <c r="AY252" s="245" t="s">
        <v>175</v>
      </c>
    </row>
    <row r="253" s="15" customFormat="1">
      <c r="A253" s="15"/>
      <c r="B253" s="246"/>
      <c r="C253" s="247"/>
      <c r="D253" s="226" t="s">
        <v>186</v>
      </c>
      <c r="E253" s="248" t="s">
        <v>19</v>
      </c>
      <c r="F253" s="249" t="s">
        <v>191</v>
      </c>
      <c r="G253" s="247"/>
      <c r="H253" s="250">
        <v>22.5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6" t="s">
        <v>186</v>
      </c>
      <c r="AU253" s="256" t="s">
        <v>78</v>
      </c>
      <c r="AV253" s="15" t="s">
        <v>182</v>
      </c>
      <c r="AW253" s="15" t="s">
        <v>188</v>
      </c>
      <c r="AX253" s="15" t="s">
        <v>76</v>
      </c>
      <c r="AY253" s="256" t="s">
        <v>175</v>
      </c>
    </row>
    <row r="254" s="2" customFormat="1" ht="33" customHeight="1">
      <c r="A254" s="40"/>
      <c r="B254" s="41"/>
      <c r="C254" s="206" t="s">
        <v>348</v>
      </c>
      <c r="D254" s="206" t="s">
        <v>177</v>
      </c>
      <c r="E254" s="207" t="s">
        <v>3055</v>
      </c>
      <c r="F254" s="208" t="s">
        <v>3056</v>
      </c>
      <c r="G254" s="209" t="s">
        <v>180</v>
      </c>
      <c r="H254" s="210">
        <v>85.950000000000003</v>
      </c>
      <c r="I254" s="211"/>
      <c r="J254" s="212">
        <f>ROUND(I254*H254,2)</f>
        <v>0</v>
      </c>
      <c r="K254" s="208" t="s">
        <v>181</v>
      </c>
      <c r="L254" s="46"/>
      <c r="M254" s="213" t="s">
        <v>19</v>
      </c>
      <c r="N254" s="214" t="s">
        <v>39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182</v>
      </c>
      <c r="AT254" s="217" t="s">
        <v>177</v>
      </c>
      <c r="AU254" s="217" t="s">
        <v>78</v>
      </c>
      <c r="AY254" s="19" t="s">
        <v>175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76</v>
      </c>
      <c r="BK254" s="218">
        <f>ROUND(I254*H254,2)</f>
        <v>0</v>
      </c>
      <c r="BL254" s="19" t="s">
        <v>182</v>
      </c>
      <c r="BM254" s="217" t="s">
        <v>3057</v>
      </c>
    </row>
    <row r="255" s="2" customFormat="1">
      <c r="A255" s="40"/>
      <c r="B255" s="41"/>
      <c r="C255" s="42"/>
      <c r="D255" s="219" t="s">
        <v>184</v>
      </c>
      <c r="E255" s="42"/>
      <c r="F255" s="220" t="s">
        <v>3058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184</v>
      </c>
      <c r="AU255" s="19" t="s">
        <v>78</v>
      </c>
    </row>
    <row r="256" s="13" customFormat="1">
      <c r="A256" s="13"/>
      <c r="B256" s="224"/>
      <c r="C256" s="225"/>
      <c r="D256" s="226" t="s">
        <v>186</v>
      </c>
      <c r="E256" s="227" t="s">
        <v>19</v>
      </c>
      <c r="F256" s="228" t="s">
        <v>2604</v>
      </c>
      <c r="G256" s="225"/>
      <c r="H256" s="227" t="s">
        <v>19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186</v>
      </c>
      <c r="AU256" s="234" t="s">
        <v>78</v>
      </c>
      <c r="AV256" s="13" t="s">
        <v>76</v>
      </c>
      <c r="AW256" s="13" t="s">
        <v>188</v>
      </c>
      <c r="AX256" s="13" t="s">
        <v>68</v>
      </c>
      <c r="AY256" s="234" t="s">
        <v>175</v>
      </c>
    </row>
    <row r="257" s="13" customFormat="1">
      <c r="A257" s="13"/>
      <c r="B257" s="224"/>
      <c r="C257" s="225"/>
      <c r="D257" s="226" t="s">
        <v>186</v>
      </c>
      <c r="E257" s="227" t="s">
        <v>19</v>
      </c>
      <c r="F257" s="228" t="s">
        <v>189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186</v>
      </c>
      <c r="AU257" s="234" t="s">
        <v>78</v>
      </c>
      <c r="AV257" s="13" t="s">
        <v>76</v>
      </c>
      <c r="AW257" s="13" t="s">
        <v>188</v>
      </c>
      <c r="AX257" s="13" t="s">
        <v>68</v>
      </c>
      <c r="AY257" s="234" t="s">
        <v>175</v>
      </c>
    </row>
    <row r="258" s="13" customFormat="1">
      <c r="A258" s="13"/>
      <c r="B258" s="224"/>
      <c r="C258" s="225"/>
      <c r="D258" s="226" t="s">
        <v>186</v>
      </c>
      <c r="E258" s="227" t="s">
        <v>19</v>
      </c>
      <c r="F258" s="228" t="s">
        <v>198</v>
      </c>
      <c r="G258" s="225"/>
      <c r="H258" s="227" t="s">
        <v>19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186</v>
      </c>
      <c r="AU258" s="234" t="s">
        <v>78</v>
      </c>
      <c r="AV258" s="13" t="s">
        <v>76</v>
      </c>
      <c r="AW258" s="13" t="s">
        <v>188</v>
      </c>
      <c r="AX258" s="13" t="s">
        <v>68</v>
      </c>
      <c r="AY258" s="234" t="s">
        <v>175</v>
      </c>
    </row>
    <row r="259" s="13" customFormat="1">
      <c r="A259" s="13"/>
      <c r="B259" s="224"/>
      <c r="C259" s="225"/>
      <c r="D259" s="226" t="s">
        <v>186</v>
      </c>
      <c r="E259" s="227" t="s">
        <v>19</v>
      </c>
      <c r="F259" s="228" t="s">
        <v>3053</v>
      </c>
      <c r="G259" s="225"/>
      <c r="H259" s="227" t="s">
        <v>19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186</v>
      </c>
      <c r="AU259" s="234" t="s">
        <v>78</v>
      </c>
      <c r="AV259" s="13" t="s">
        <v>76</v>
      </c>
      <c r="AW259" s="13" t="s">
        <v>188</v>
      </c>
      <c r="AX259" s="13" t="s">
        <v>68</v>
      </c>
      <c r="AY259" s="234" t="s">
        <v>175</v>
      </c>
    </row>
    <row r="260" s="14" customFormat="1">
      <c r="A260" s="14"/>
      <c r="B260" s="235"/>
      <c r="C260" s="236"/>
      <c r="D260" s="226" t="s">
        <v>186</v>
      </c>
      <c r="E260" s="237" t="s">
        <v>19</v>
      </c>
      <c r="F260" s="238" t="s">
        <v>3059</v>
      </c>
      <c r="G260" s="236"/>
      <c r="H260" s="239">
        <v>81.150000000000006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186</v>
      </c>
      <c r="AU260" s="245" t="s">
        <v>78</v>
      </c>
      <c r="AV260" s="14" t="s">
        <v>78</v>
      </c>
      <c r="AW260" s="14" t="s">
        <v>188</v>
      </c>
      <c r="AX260" s="14" t="s">
        <v>68</v>
      </c>
      <c r="AY260" s="245" t="s">
        <v>175</v>
      </c>
    </row>
    <row r="261" s="13" customFormat="1">
      <c r="A261" s="13"/>
      <c r="B261" s="224"/>
      <c r="C261" s="225"/>
      <c r="D261" s="226" t="s">
        <v>186</v>
      </c>
      <c r="E261" s="227" t="s">
        <v>19</v>
      </c>
      <c r="F261" s="228" t="s">
        <v>2986</v>
      </c>
      <c r="G261" s="225"/>
      <c r="H261" s="227" t="s">
        <v>19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186</v>
      </c>
      <c r="AU261" s="234" t="s">
        <v>78</v>
      </c>
      <c r="AV261" s="13" t="s">
        <v>76</v>
      </c>
      <c r="AW261" s="13" t="s">
        <v>188</v>
      </c>
      <c r="AX261" s="13" t="s">
        <v>68</v>
      </c>
      <c r="AY261" s="234" t="s">
        <v>175</v>
      </c>
    </row>
    <row r="262" s="14" customFormat="1">
      <c r="A262" s="14"/>
      <c r="B262" s="235"/>
      <c r="C262" s="236"/>
      <c r="D262" s="226" t="s">
        <v>186</v>
      </c>
      <c r="E262" s="237" t="s">
        <v>19</v>
      </c>
      <c r="F262" s="238" t="s">
        <v>2987</v>
      </c>
      <c r="G262" s="236"/>
      <c r="H262" s="239">
        <v>4.8000000000000007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186</v>
      </c>
      <c r="AU262" s="245" t="s">
        <v>78</v>
      </c>
      <c r="AV262" s="14" t="s">
        <v>78</v>
      </c>
      <c r="AW262" s="14" t="s">
        <v>188</v>
      </c>
      <c r="AX262" s="14" t="s">
        <v>68</v>
      </c>
      <c r="AY262" s="245" t="s">
        <v>175</v>
      </c>
    </row>
    <row r="263" s="15" customFormat="1">
      <c r="A263" s="15"/>
      <c r="B263" s="246"/>
      <c r="C263" s="247"/>
      <c r="D263" s="226" t="s">
        <v>186</v>
      </c>
      <c r="E263" s="248" t="s">
        <v>19</v>
      </c>
      <c r="F263" s="249" t="s">
        <v>191</v>
      </c>
      <c r="G263" s="247"/>
      <c r="H263" s="250">
        <v>85.950000000000003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6" t="s">
        <v>186</v>
      </c>
      <c r="AU263" s="256" t="s">
        <v>78</v>
      </c>
      <c r="AV263" s="15" t="s">
        <v>182</v>
      </c>
      <c r="AW263" s="15" t="s">
        <v>188</v>
      </c>
      <c r="AX263" s="15" t="s">
        <v>76</v>
      </c>
      <c r="AY263" s="256" t="s">
        <v>175</v>
      </c>
    </row>
    <row r="264" s="2" customFormat="1" ht="24.15" customHeight="1">
      <c r="A264" s="40"/>
      <c r="B264" s="41"/>
      <c r="C264" s="206" t="s">
        <v>353</v>
      </c>
      <c r="D264" s="206" t="s">
        <v>177</v>
      </c>
      <c r="E264" s="207" t="s">
        <v>3060</v>
      </c>
      <c r="F264" s="208" t="s">
        <v>3061</v>
      </c>
      <c r="G264" s="209" t="s">
        <v>180</v>
      </c>
      <c r="H264" s="210">
        <v>85.950000000000003</v>
      </c>
      <c r="I264" s="211"/>
      <c r="J264" s="212">
        <f>ROUND(I264*H264,2)</f>
        <v>0</v>
      </c>
      <c r="K264" s="208" t="s">
        <v>181</v>
      </c>
      <c r="L264" s="46"/>
      <c r="M264" s="213" t="s">
        <v>19</v>
      </c>
      <c r="N264" s="214" t="s">
        <v>39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182</v>
      </c>
      <c r="AT264" s="217" t="s">
        <v>177</v>
      </c>
      <c r="AU264" s="217" t="s">
        <v>78</v>
      </c>
      <c r="AY264" s="19" t="s">
        <v>175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76</v>
      </c>
      <c r="BK264" s="218">
        <f>ROUND(I264*H264,2)</f>
        <v>0</v>
      </c>
      <c r="BL264" s="19" t="s">
        <v>182</v>
      </c>
      <c r="BM264" s="217" t="s">
        <v>3062</v>
      </c>
    </row>
    <row r="265" s="2" customFormat="1">
      <c r="A265" s="40"/>
      <c r="B265" s="41"/>
      <c r="C265" s="42"/>
      <c r="D265" s="219" t="s">
        <v>184</v>
      </c>
      <c r="E265" s="42"/>
      <c r="F265" s="220" t="s">
        <v>3063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184</v>
      </c>
      <c r="AU265" s="19" t="s">
        <v>78</v>
      </c>
    </row>
    <row r="266" s="13" customFormat="1">
      <c r="A266" s="13"/>
      <c r="B266" s="224"/>
      <c r="C266" s="225"/>
      <c r="D266" s="226" t="s">
        <v>186</v>
      </c>
      <c r="E266" s="227" t="s">
        <v>19</v>
      </c>
      <c r="F266" s="228" t="s">
        <v>2604</v>
      </c>
      <c r="G266" s="225"/>
      <c r="H266" s="227" t="s">
        <v>19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186</v>
      </c>
      <c r="AU266" s="234" t="s">
        <v>78</v>
      </c>
      <c r="AV266" s="13" t="s">
        <v>76</v>
      </c>
      <c r="AW266" s="13" t="s">
        <v>188</v>
      </c>
      <c r="AX266" s="13" t="s">
        <v>68</v>
      </c>
      <c r="AY266" s="234" t="s">
        <v>175</v>
      </c>
    </row>
    <row r="267" s="13" customFormat="1">
      <c r="A267" s="13"/>
      <c r="B267" s="224"/>
      <c r="C267" s="225"/>
      <c r="D267" s="226" t="s">
        <v>186</v>
      </c>
      <c r="E267" s="227" t="s">
        <v>19</v>
      </c>
      <c r="F267" s="228" t="s">
        <v>189</v>
      </c>
      <c r="G267" s="225"/>
      <c r="H267" s="227" t="s">
        <v>19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186</v>
      </c>
      <c r="AU267" s="234" t="s">
        <v>78</v>
      </c>
      <c r="AV267" s="13" t="s">
        <v>76</v>
      </c>
      <c r="AW267" s="13" t="s">
        <v>188</v>
      </c>
      <c r="AX267" s="13" t="s">
        <v>68</v>
      </c>
      <c r="AY267" s="234" t="s">
        <v>175</v>
      </c>
    </row>
    <row r="268" s="13" customFormat="1">
      <c r="A268" s="13"/>
      <c r="B268" s="224"/>
      <c r="C268" s="225"/>
      <c r="D268" s="226" t="s">
        <v>186</v>
      </c>
      <c r="E268" s="227" t="s">
        <v>19</v>
      </c>
      <c r="F268" s="228" t="s">
        <v>198</v>
      </c>
      <c r="G268" s="225"/>
      <c r="H268" s="227" t="s">
        <v>19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186</v>
      </c>
      <c r="AU268" s="234" t="s">
        <v>78</v>
      </c>
      <c r="AV268" s="13" t="s">
        <v>76</v>
      </c>
      <c r="AW268" s="13" t="s">
        <v>188</v>
      </c>
      <c r="AX268" s="13" t="s">
        <v>68</v>
      </c>
      <c r="AY268" s="234" t="s">
        <v>175</v>
      </c>
    </row>
    <row r="269" s="13" customFormat="1">
      <c r="A269" s="13"/>
      <c r="B269" s="224"/>
      <c r="C269" s="225"/>
      <c r="D269" s="226" t="s">
        <v>186</v>
      </c>
      <c r="E269" s="227" t="s">
        <v>19</v>
      </c>
      <c r="F269" s="228" t="s">
        <v>3053</v>
      </c>
      <c r="G269" s="225"/>
      <c r="H269" s="227" t="s">
        <v>19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186</v>
      </c>
      <c r="AU269" s="234" t="s">
        <v>78</v>
      </c>
      <c r="AV269" s="13" t="s">
        <v>76</v>
      </c>
      <c r="AW269" s="13" t="s">
        <v>188</v>
      </c>
      <c r="AX269" s="13" t="s">
        <v>68</v>
      </c>
      <c r="AY269" s="234" t="s">
        <v>175</v>
      </c>
    </row>
    <row r="270" s="14" customFormat="1">
      <c r="A270" s="14"/>
      <c r="B270" s="235"/>
      <c r="C270" s="236"/>
      <c r="D270" s="226" t="s">
        <v>186</v>
      </c>
      <c r="E270" s="237" t="s">
        <v>19</v>
      </c>
      <c r="F270" s="238" t="s">
        <v>3059</v>
      </c>
      <c r="G270" s="236"/>
      <c r="H270" s="239">
        <v>81.150000000000006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186</v>
      </c>
      <c r="AU270" s="245" t="s">
        <v>78</v>
      </c>
      <c r="AV270" s="14" t="s">
        <v>78</v>
      </c>
      <c r="AW270" s="14" t="s">
        <v>188</v>
      </c>
      <c r="AX270" s="14" t="s">
        <v>68</v>
      </c>
      <c r="AY270" s="245" t="s">
        <v>175</v>
      </c>
    </row>
    <row r="271" s="13" customFormat="1">
      <c r="A271" s="13"/>
      <c r="B271" s="224"/>
      <c r="C271" s="225"/>
      <c r="D271" s="226" t="s">
        <v>186</v>
      </c>
      <c r="E271" s="227" t="s">
        <v>19</v>
      </c>
      <c r="F271" s="228" t="s">
        <v>2986</v>
      </c>
      <c r="G271" s="225"/>
      <c r="H271" s="227" t="s">
        <v>19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186</v>
      </c>
      <c r="AU271" s="234" t="s">
        <v>78</v>
      </c>
      <c r="AV271" s="13" t="s">
        <v>76</v>
      </c>
      <c r="AW271" s="13" t="s">
        <v>188</v>
      </c>
      <c r="AX271" s="13" t="s">
        <v>68</v>
      </c>
      <c r="AY271" s="234" t="s">
        <v>175</v>
      </c>
    </row>
    <row r="272" s="14" customFormat="1">
      <c r="A272" s="14"/>
      <c r="B272" s="235"/>
      <c r="C272" s="236"/>
      <c r="D272" s="226" t="s">
        <v>186</v>
      </c>
      <c r="E272" s="237" t="s">
        <v>19</v>
      </c>
      <c r="F272" s="238" t="s">
        <v>2987</v>
      </c>
      <c r="G272" s="236"/>
      <c r="H272" s="239">
        <v>4.8000000000000007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186</v>
      </c>
      <c r="AU272" s="245" t="s">
        <v>78</v>
      </c>
      <c r="AV272" s="14" t="s">
        <v>78</v>
      </c>
      <c r="AW272" s="14" t="s">
        <v>188</v>
      </c>
      <c r="AX272" s="14" t="s">
        <v>68</v>
      </c>
      <c r="AY272" s="245" t="s">
        <v>175</v>
      </c>
    </row>
    <row r="273" s="15" customFormat="1">
      <c r="A273" s="15"/>
      <c r="B273" s="246"/>
      <c r="C273" s="247"/>
      <c r="D273" s="226" t="s">
        <v>186</v>
      </c>
      <c r="E273" s="248" t="s">
        <v>19</v>
      </c>
      <c r="F273" s="249" t="s">
        <v>191</v>
      </c>
      <c r="G273" s="247"/>
      <c r="H273" s="250">
        <v>85.950000000000003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6" t="s">
        <v>186</v>
      </c>
      <c r="AU273" s="256" t="s">
        <v>78</v>
      </c>
      <c r="AV273" s="15" t="s">
        <v>182</v>
      </c>
      <c r="AW273" s="15" t="s">
        <v>188</v>
      </c>
      <c r="AX273" s="15" t="s">
        <v>76</v>
      </c>
      <c r="AY273" s="256" t="s">
        <v>175</v>
      </c>
    </row>
    <row r="274" s="2" customFormat="1" ht="24.15" customHeight="1">
      <c r="A274" s="40"/>
      <c r="B274" s="41"/>
      <c r="C274" s="206" t="s">
        <v>358</v>
      </c>
      <c r="D274" s="206" t="s">
        <v>177</v>
      </c>
      <c r="E274" s="207" t="s">
        <v>3064</v>
      </c>
      <c r="F274" s="208" t="s">
        <v>3065</v>
      </c>
      <c r="G274" s="209" t="s">
        <v>180</v>
      </c>
      <c r="H274" s="210">
        <v>22.5</v>
      </c>
      <c r="I274" s="211"/>
      <c r="J274" s="212">
        <f>ROUND(I274*H274,2)</f>
        <v>0</v>
      </c>
      <c r="K274" s="208" t="s">
        <v>181</v>
      </c>
      <c r="L274" s="46"/>
      <c r="M274" s="213" t="s">
        <v>19</v>
      </c>
      <c r="N274" s="214" t="s">
        <v>39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182</v>
      </c>
      <c r="AT274" s="217" t="s">
        <v>177</v>
      </c>
      <c r="AU274" s="217" t="s">
        <v>78</v>
      </c>
      <c r="AY274" s="19" t="s">
        <v>175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76</v>
      </c>
      <c r="BK274" s="218">
        <f>ROUND(I274*H274,2)</f>
        <v>0</v>
      </c>
      <c r="BL274" s="19" t="s">
        <v>182</v>
      </c>
      <c r="BM274" s="217" t="s">
        <v>3066</v>
      </c>
    </row>
    <row r="275" s="2" customFormat="1">
      <c r="A275" s="40"/>
      <c r="B275" s="41"/>
      <c r="C275" s="42"/>
      <c r="D275" s="219" t="s">
        <v>184</v>
      </c>
      <c r="E275" s="42"/>
      <c r="F275" s="220" t="s">
        <v>3067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184</v>
      </c>
      <c r="AU275" s="19" t="s">
        <v>78</v>
      </c>
    </row>
    <row r="276" s="13" customFormat="1">
      <c r="A276" s="13"/>
      <c r="B276" s="224"/>
      <c r="C276" s="225"/>
      <c r="D276" s="226" t="s">
        <v>186</v>
      </c>
      <c r="E276" s="227" t="s">
        <v>19</v>
      </c>
      <c r="F276" s="228" t="s">
        <v>2604</v>
      </c>
      <c r="G276" s="225"/>
      <c r="H276" s="227" t="s">
        <v>19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186</v>
      </c>
      <c r="AU276" s="234" t="s">
        <v>78</v>
      </c>
      <c r="AV276" s="13" t="s">
        <v>76</v>
      </c>
      <c r="AW276" s="13" t="s">
        <v>188</v>
      </c>
      <c r="AX276" s="13" t="s">
        <v>68</v>
      </c>
      <c r="AY276" s="234" t="s">
        <v>175</v>
      </c>
    </row>
    <row r="277" s="13" customFormat="1">
      <c r="A277" s="13"/>
      <c r="B277" s="224"/>
      <c r="C277" s="225"/>
      <c r="D277" s="226" t="s">
        <v>186</v>
      </c>
      <c r="E277" s="227" t="s">
        <v>19</v>
      </c>
      <c r="F277" s="228" t="s">
        <v>189</v>
      </c>
      <c r="G277" s="225"/>
      <c r="H277" s="227" t="s">
        <v>19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186</v>
      </c>
      <c r="AU277" s="234" t="s">
        <v>78</v>
      </c>
      <c r="AV277" s="13" t="s">
        <v>76</v>
      </c>
      <c r="AW277" s="13" t="s">
        <v>188</v>
      </c>
      <c r="AX277" s="13" t="s">
        <v>68</v>
      </c>
      <c r="AY277" s="234" t="s">
        <v>175</v>
      </c>
    </row>
    <row r="278" s="13" customFormat="1">
      <c r="A278" s="13"/>
      <c r="B278" s="224"/>
      <c r="C278" s="225"/>
      <c r="D278" s="226" t="s">
        <v>186</v>
      </c>
      <c r="E278" s="227" t="s">
        <v>19</v>
      </c>
      <c r="F278" s="228" t="s">
        <v>198</v>
      </c>
      <c r="G278" s="225"/>
      <c r="H278" s="227" t="s">
        <v>19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186</v>
      </c>
      <c r="AU278" s="234" t="s">
        <v>78</v>
      </c>
      <c r="AV278" s="13" t="s">
        <v>76</v>
      </c>
      <c r="AW278" s="13" t="s">
        <v>188</v>
      </c>
      <c r="AX278" s="13" t="s">
        <v>68</v>
      </c>
      <c r="AY278" s="234" t="s">
        <v>175</v>
      </c>
    </row>
    <row r="279" s="13" customFormat="1">
      <c r="A279" s="13"/>
      <c r="B279" s="224"/>
      <c r="C279" s="225"/>
      <c r="D279" s="226" t="s">
        <v>186</v>
      </c>
      <c r="E279" s="227" t="s">
        <v>19</v>
      </c>
      <c r="F279" s="228" t="s">
        <v>3053</v>
      </c>
      <c r="G279" s="225"/>
      <c r="H279" s="227" t="s">
        <v>19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186</v>
      </c>
      <c r="AU279" s="234" t="s">
        <v>78</v>
      </c>
      <c r="AV279" s="13" t="s">
        <v>76</v>
      </c>
      <c r="AW279" s="13" t="s">
        <v>188</v>
      </c>
      <c r="AX279" s="13" t="s">
        <v>68</v>
      </c>
      <c r="AY279" s="234" t="s">
        <v>175</v>
      </c>
    </row>
    <row r="280" s="14" customFormat="1">
      <c r="A280" s="14"/>
      <c r="B280" s="235"/>
      <c r="C280" s="236"/>
      <c r="D280" s="226" t="s">
        <v>186</v>
      </c>
      <c r="E280" s="237" t="s">
        <v>19</v>
      </c>
      <c r="F280" s="238" t="s">
        <v>3054</v>
      </c>
      <c r="G280" s="236"/>
      <c r="H280" s="239">
        <v>22.5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186</v>
      </c>
      <c r="AU280" s="245" t="s">
        <v>78</v>
      </c>
      <c r="AV280" s="14" t="s">
        <v>78</v>
      </c>
      <c r="AW280" s="14" t="s">
        <v>188</v>
      </c>
      <c r="AX280" s="14" t="s">
        <v>68</v>
      </c>
      <c r="AY280" s="245" t="s">
        <v>175</v>
      </c>
    </row>
    <row r="281" s="15" customFormat="1">
      <c r="A281" s="15"/>
      <c r="B281" s="246"/>
      <c r="C281" s="247"/>
      <c r="D281" s="226" t="s">
        <v>186</v>
      </c>
      <c r="E281" s="248" t="s">
        <v>19</v>
      </c>
      <c r="F281" s="249" t="s">
        <v>191</v>
      </c>
      <c r="G281" s="247"/>
      <c r="H281" s="250">
        <v>22.5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6" t="s">
        <v>186</v>
      </c>
      <c r="AU281" s="256" t="s">
        <v>78</v>
      </c>
      <c r="AV281" s="15" t="s">
        <v>182</v>
      </c>
      <c r="AW281" s="15" t="s">
        <v>188</v>
      </c>
      <c r="AX281" s="15" t="s">
        <v>76</v>
      </c>
      <c r="AY281" s="256" t="s">
        <v>175</v>
      </c>
    </row>
    <row r="282" s="2" customFormat="1" ht="16.5" customHeight="1">
      <c r="A282" s="40"/>
      <c r="B282" s="41"/>
      <c r="C282" s="206" t="s">
        <v>366</v>
      </c>
      <c r="D282" s="206" t="s">
        <v>177</v>
      </c>
      <c r="E282" s="207" t="s">
        <v>3068</v>
      </c>
      <c r="F282" s="208" t="s">
        <v>3069</v>
      </c>
      <c r="G282" s="209" t="s">
        <v>402</v>
      </c>
      <c r="H282" s="210">
        <v>24</v>
      </c>
      <c r="I282" s="211"/>
      <c r="J282" s="212">
        <f>ROUND(I282*H282,2)</f>
        <v>0</v>
      </c>
      <c r="K282" s="208" t="s">
        <v>181</v>
      </c>
      <c r="L282" s="46"/>
      <c r="M282" s="213" t="s">
        <v>19</v>
      </c>
      <c r="N282" s="214" t="s">
        <v>39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182</v>
      </c>
      <c r="AT282" s="217" t="s">
        <v>177</v>
      </c>
      <c r="AU282" s="217" t="s">
        <v>78</v>
      </c>
      <c r="AY282" s="19" t="s">
        <v>175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76</v>
      </c>
      <c r="BK282" s="218">
        <f>ROUND(I282*H282,2)</f>
        <v>0</v>
      </c>
      <c r="BL282" s="19" t="s">
        <v>182</v>
      </c>
      <c r="BM282" s="217" t="s">
        <v>3070</v>
      </c>
    </row>
    <row r="283" s="2" customFormat="1">
      <c r="A283" s="40"/>
      <c r="B283" s="41"/>
      <c r="C283" s="42"/>
      <c r="D283" s="219" t="s">
        <v>184</v>
      </c>
      <c r="E283" s="42"/>
      <c r="F283" s="220" t="s">
        <v>3071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184</v>
      </c>
      <c r="AU283" s="19" t="s">
        <v>78</v>
      </c>
    </row>
    <row r="284" s="13" customFormat="1">
      <c r="A284" s="13"/>
      <c r="B284" s="224"/>
      <c r="C284" s="225"/>
      <c r="D284" s="226" t="s">
        <v>186</v>
      </c>
      <c r="E284" s="227" t="s">
        <v>19</v>
      </c>
      <c r="F284" s="228" t="s">
        <v>2604</v>
      </c>
      <c r="G284" s="225"/>
      <c r="H284" s="227" t="s">
        <v>19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186</v>
      </c>
      <c r="AU284" s="234" t="s">
        <v>78</v>
      </c>
      <c r="AV284" s="13" t="s">
        <v>76</v>
      </c>
      <c r="AW284" s="13" t="s">
        <v>188</v>
      </c>
      <c r="AX284" s="13" t="s">
        <v>68</v>
      </c>
      <c r="AY284" s="234" t="s">
        <v>175</v>
      </c>
    </row>
    <row r="285" s="13" customFormat="1">
      <c r="A285" s="13"/>
      <c r="B285" s="224"/>
      <c r="C285" s="225"/>
      <c r="D285" s="226" t="s">
        <v>186</v>
      </c>
      <c r="E285" s="227" t="s">
        <v>19</v>
      </c>
      <c r="F285" s="228" t="s">
        <v>189</v>
      </c>
      <c r="G285" s="225"/>
      <c r="H285" s="227" t="s">
        <v>19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186</v>
      </c>
      <c r="AU285" s="234" t="s">
        <v>78</v>
      </c>
      <c r="AV285" s="13" t="s">
        <v>76</v>
      </c>
      <c r="AW285" s="13" t="s">
        <v>188</v>
      </c>
      <c r="AX285" s="13" t="s">
        <v>68</v>
      </c>
      <c r="AY285" s="234" t="s">
        <v>175</v>
      </c>
    </row>
    <row r="286" s="13" customFormat="1">
      <c r="A286" s="13"/>
      <c r="B286" s="224"/>
      <c r="C286" s="225"/>
      <c r="D286" s="226" t="s">
        <v>186</v>
      </c>
      <c r="E286" s="227" t="s">
        <v>19</v>
      </c>
      <c r="F286" s="228" t="s">
        <v>198</v>
      </c>
      <c r="G286" s="225"/>
      <c r="H286" s="227" t="s">
        <v>19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186</v>
      </c>
      <c r="AU286" s="234" t="s">
        <v>78</v>
      </c>
      <c r="AV286" s="13" t="s">
        <v>76</v>
      </c>
      <c r="AW286" s="13" t="s">
        <v>188</v>
      </c>
      <c r="AX286" s="13" t="s">
        <v>68</v>
      </c>
      <c r="AY286" s="234" t="s">
        <v>175</v>
      </c>
    </row>
    <row r="287" s="14" customFormat="1">
      <c r="A287" s="14"/>
      <c r="B287" s="235"/>
      <c r="C287" s="236"/>
      <c r="D287" s="226" t="s">
        <v>186</v>
      </c>
      <c r="E287" s="237" t="s">
        <v>19</v>
      </c>
      <c r="F287" s="238" t="s">
        <v>3072</v>
      </c>
      <c r="G287" s="236"/>
      <c r="H287" s="239">
        <v>24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186</v>
      </c>
      <c r="AU287" s="245" t="s">
        <v>78</v>
      </c>
      <c r="AV287" s="14" t="s">
        <v>78</v>
      </c>
      <c r="AW287" s="14" t="s">
        <v>188</v>
      </c>
      <c r="AX287" s="14" t="s">
        <v>68</v>
      </c>
      <c r="AY287" s="245" t="s">
        <v>175</v>
      </c>
    </row>
    <row r="288" s="15" customFormat="1">
      <c r="A288" s="15"/>
      <c r="B288" s="246"/>
      <c r="C288" s="247"/>
      <c r="D288" s="226" t="s">
        <v>186</v>
      </c>
      <c r="E288" s="248" t="s">
        <v>19</v>
      </c>
      <c r="F288" s="249" t="s">
        <v>191</v>
      </c>
      <c r="G288" s="247"/>
      <c r="H288" s="250">
        <v>24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6" t="s">
        <v>186</v>
      </c>
      <c r="AU288" s="256" t="s">
        <v>78</v>
      </c>
      <c r="AV288" s="15" t="s">
        <v>182</v>
      </c>
      <c r="AW288" s="15" t="s">
        <v>188</v>
      </c>
      <c r="AX288" s="15" t="s">
        <v>76</v>
      </c>
      <c r="AY288" s="256" t="s">
        <v>175</v>
      </c>
    </row>
    <row r="289" s="2" customFormat="1" ht="24.15" customHeight="1">
      <c r="A289" s="40"/>
      <c r="B289" s="41"/>
      <c r="C289" s="206" t="s">
        <v>372</v>
      </c>
      <c r="D289" s="206" t="s">
        <v>177</v>
      </c>
      <c r="E289" s="207" t="s">
        <v>3073</v>
      </c>
      <c r="F289" s="208" t="s">
        <v>3074</v>
      </c>
      <c r="G289" s="209" t="s">
        <v>402</v>
      </c>
      <c r="H289" s="210">
        <v>132.19999999999999</v>
      </c>
      <c r="I289" s="211"/>
      <c r="J289" s="212">
        <f>ROUND(I289*H289,2)</f>
        <v>0</v>
      </c>
      <c r="K289" s="208" t="s">
        <v>181</v>
      </c>
      <c r="L289" s="46"/>
      <c r="M289" s="213" t="s">
        <v>19</v>
      </c>
      <c r="N289" s="214" t="s">
        <v>39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182</v>
      </c>
      <c r="AT289" s="217" t="s">
        <v>177</v>
      </c>
      <c r="AU289" s="217" t="s">
        <v>78</v>
      </c>
      <c r="AY289" s="19" t="s">
        <v>175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76</v>
      </c>
      <c r="BK289" s="218">
        <f>ROUND(I289*H289,2)</f>
        <v>0</v>
      </c>
      <c r="BL289" s="19" t="s">
        <v>182</v>
      </c>
      <c r="BM289" s="217" t="s">
        <v>3075</v>
      </c>
    </row>
    <row r="290" s="2" customFormat="1">
      <c r="A290" s="40"/>
      <c r="B290" s="41"/>
      <c r="C290" s="42"/>
      <c r="D290" s="219" t="s">
        <v>184</v>
      </c>
      <c r="E290" s="42"/>
      <c r="F290" s="220" t="s">
        <v>3076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184</v>
      </c>
      <c r="AU290" s="19" t="s">
        <v>78</v>
      </c>
    </row>
    <row r="291" s="13" customFormat="1">
      <c r="A291" s="13"/>
      <c r="B291" s="224"/>
      <c r="C291" s="225"/>
      <c r="D291" s="226" t="s">
        <v>186</v>
      </c>
      <c r="E291" s="227" t="s">
        <v>19</v>
      </c>
      <c r="F291" s="228" t="s">
        <v>2604</v>
      </c>
      <c r="G291" s="225"/>
      <c r="H291" s="227" t="s">
        <v>19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186</v>
      </c>
      <c r="AU291" s="234" t="s">
        <v>78</v>
      </c>
      <c r="AV291" s="13" t="s">
        <v>76</v>
      </c>
      <c r="AW291" s="13" t="s">
        <v>188</v>
      </c>
      <c r="AX291" s="13" t="s">
        <v>68</v>
      </c>
      <c r="AY291" s="234" t="s">
        <v>175</v>
      </c>
    </row>
    <row r="292" s="13" customFormat="1">
      <c r="A292" s="13"/>
      <c r="B292" s="224"/>
      <c r="C292" s="225"/>
      <c r="D292" s="226" t="s">
        <v>186</v>
      </c>
      <c r="E292" s="227" t="s">
        <v>19</v>
      </c>
      <c r="F292" s="228" t="s">
        <v>189</v>
      </c>
      <c r="G292" s="225"/>
      <c r="H292" s="227" t="s">
        <v>19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186</v>
      </c>
      <c r="AU292" s="234" t="s">
        <v>78</v>
      </c>
      <c r="AV292" s="13" t="s">
        <v>76</v>
      </c>
      <c r="AW292" s="13" t="s">
        <v>188</v>
      </c>
      <c r="AX292" s="13" t="s">
        <v>68</v>
      </c>
      <c r="AY292" s="234" t="s">
        <v>175</v>
      </c>
    </row>
    <row r="293" s="13" customFormat="1">
      <c r="A293" s="13"/>
      <c r="B293" s="224"/>
      <c r="C293" s="225"/>
      <c r="D293" s="226" t="s">
        <v>186</v>
      </c>
      <c r="E293" s="227" t="s">
        <v>19</v>
      </c>
      <c r="F293" s="228" t="s">
        <v>198</v>
      </c>
      <c r="G293" s="225"/>
      <c r="H293" s="227" t="s">
        <v>19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186</v>
      </c>
      <c r="AU293" s="234" t="s">
        <v>78</v>
      </c>
      <c r="AV293" s="13" t="s">
        <v>76</v>
      </c>
      <c r="AW293" s="13" t="s">
        <v>188</v>
      </c>
      <c r="AX293" s="13" t="s">
        <v>68</v>
      </c>
      <c r="AY293" s="234" t="s">
        <v>175</v>
      </c>
    </row>
    <row r="294" s="13" customFormat="1">
      <c r="A294" s="13"/>
      <c r="B294" s="224"/>
      <c r="C294" s="225"/>
      <c r="D294" s="226" t="s">
        <v>186</v>
      </c>
      <c r="E294" s="227" t="s">
        <v>19</v>
      </c>
      <c r="F294" s="228" t="s">
        <v>3053</v>
      </c>
      <c r="G294" s="225"/>
      <c r="H294" s="227" t="s">
        <v>19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186</v>
      </c>
      <c r="AU294" s="234" t="s">
        <v>78</v>
      </c>
      <c r="AV294" s="13" t="s">
        <v>76</v>
      </c>
      <c r="AW294" s="13" t="s">
        <v>188</v>
      </c>
      <c r="AX294" s="13" t="s">
        <v>68</v>
      </c>
      <c r="AY294" s="234" t="s">
        <v>175</v>
      </c>
    </row>
    <row r="295" s="14" customFormat="1">
      <c r="A295" s="14"/>
      <c r="B295" s="235"/>
      <c r="C295" s="236"/>
      <c r="D295" s="226" t="s">
        <v>186</v>
      </c>
      <c r="E295" s="237" t="s">
        <v>19</v>
      </c>
      <c r="F295" s="238" t="s">
        <v>3077</v>
      </c>
      <c r="G295" s="236"/>
      <c r="H295" s="239">
        <v>108.2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186</v>
      </c>
      <c r="AU295" s="245" t="s">
        <v>78</v>
      </c>
      <c r="AV295" s="14" t="s">
        <v>78</v>
      </c>
      <c r="AW295" s="14" t="s">
        <v>188</v>
      </c>
      <c r="AX295" s="14" t="s">
        <v>68</v>
      </c>
      <c r="AY295" s="245" t="s">
        <v>175</v>
      </c>
    </row>
    <row r="296" s="13" customFormat="1">
      <c r="A296" s="13"/>
      <c r="B296" s="224"/>
      <c r="C296" s="225"/>
      <c r="D296" s="226" t="s">
        <v>186</v>
      </c>
      <c r="E296" s="227" t="s">
        <v>19</v>
      </c>
      <c r="F296" s="228" t="s">
        <v>2986</v>
      </c>
      <c r="G296" s="225"/>
      <c r="H296" s="227" t="s">
        <v>19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186</v>
      </c>
      <c r="AU296" s="234" t="s">
        <v>78</v>
      </c>
      <c r="AV296" s="13" t="s">
        <v>76</v>
      </c>
      <c r="AW296" s="13" t="s">
        <v>188</v>
      </c>
      <c r="AX296" s="13" t="s">
        <v>68</v>
      </c>
      <c r="AY296" s="234" t="s">
        <v>175</v>
      </c>
    </row>
    <row r="297" s="14" customFormat="1">
      <c r="A297" s="14"/>
      <c r="B297" s="235"/>
      <c r="C297" s="236"/>
      <c r="D297" s="226" t="s">
        <v>186</v>
      </c>
      <c r="E297" s="237" t="s">
        <v>19</v>
      </c>
      <c r="F297" s="238" t="s">
        <v>3072</v>
      </c>
      <c r="G297" s="236"/>
      <c r="H297" s="239">
        <v>24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186</v>
      </c>
      <c r="AU297" s="245" t="s">
        <v>78</v>
      </c>
      <c r="AV297" s="14" t="s">
        <v>78</v>
      </c>
      <c r="AW297" s="14" t="s">
        <v>188</v>
      </c>
      <c r="AX297" s="14" t="s">
        <v>68</v>
      </c>
      <c r="AY297" s="245" t="s">
        <v>175</v>
      </c>
    </row>
    <row r="298" s="15" customFormat="1">
      <c r="A298" s="15"/>
      <c r="B298" s="246"/>
      <c r="C298" s="247"/>
      <c r="D298" s="226" t="s">
        <v>186</v>
      </c>
      <c r="E298" s="248" t="s">
        <v>19</v>
      </c>
      <c r="F298" s="249" t="s">
        <v>191</v>
      </c>
      <c r="G298" s="247"/>
      <c r="H298" s="250">
        <v>132.19999999999999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186</v>
      </c>
      <c r="AU298" s="256" t="s">
        <v>78</v>
      </c>
      <c r="AV298" s="15" t="s">
        <v>182</v>
      </c>
      <c r="AW298" s="15" t="s">
        <v>188</v>
      </c>
      <c r="AX298" s="15" t="s">
        <v>76</v>
      </c>
      <c r="AY298" s="256" t="s">
        <v>175</v>
      </c>
    </row>
    <row r="299" s="12" customFormat="1" ht="22.8" customHeight="1">
      <c r="A299" s="12"/>
      <c r="B299" s="190"/>
      <c r="C299" s="191"/>
      <c r="D299" s="192" t="s">
        <v>67</v>
      </c>
      <c r="E299" s="204" t="s">
        <v>285</v>
      </c>
      <c r="F299" s="204" t="s">
        <v>286</v>
      </c>
      <c r="G299" s="191"/>
      <c r="H299" s="191"/>
      <c r="I299" s="194"/>
      <c r="J299" s="205">
        <f>BK299</f>
        <v>0</v>
      </c>
      <c r="K299" s="191"/>
      <c r="L299" s="196"/>
      <c r="M299" s="197"/>
      <c r="N299" s="198"/>
      <c r="O299" s="198"/>
      <c r="P299" s="199">
        <f>SUM(P300:P316)</f>
        <v>0</v>
      </c>
      <c r="Q299" s="198"/>
      <c r="R299" s="199">
        <f>SUM(R300:R316)</f>
        <v>0</v>
      </c>
      <c r="S299" s="198"/>
      <c r="T299" s="200">
        <f>SUM(T300:T316)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1" t="s">
        <v>76</v>
      </c>
      <c r="AT299" s="202" t="s">
        <v>67</v>
      </c>
      <c r="AU299" s="202" t="s">
        <v>76</v>
      </c>
      <c r="AY299" s="201" t="s">
        <v>175</v>
      </c>
      <c r="BK299" s="203">
        <f>SUM(BK300:BK316)</f>
        <v>0</v>
      </c>
    </row>
    <row r="300" s="2" customFormat="1" ht="33" customHeight="1">
      <c r="A300" s="40"/>
      <c r="B300" s="41"/>
      <c r="C300" s="206" t="s">
        <v>377</v>
      </c>
      <c r="D300" s="206" t="s">
        <v>177</v>
      </c>
      <c r="E300" s="207" t="s">
        <v>288</v>
      </c>
      <c r="F300" s="208" t="s">
        <v>289</v>
      </c>
      <c r="G300" s="209" t="s">
        <v>180</v>
      </c>
      <c r="H300" s="210">
        <v>323</v>
      </c>
      <c r="I300" s="211"/>
      <c r="J300" s="212">
        <f>ROUND(I300*H300,2)</f>
        <v>0</v>
      </c>
      <c r="K300" s="208" t="s">
        <v>181</v>
      </c>
      <c r="L300" s="46"/>
      <c r="M300" s="213" t="s">
        <v>19</v>
      </c>
      <c r="N300" s="214" t="s">
        <v>39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182</v>
      </c>
      <c r="AT300" s="217" t="s">
        <v>177</v>
      </c>
      <c r="AU300" s="217" t="s">
        <v>78</v>
      </c>
      <c r="AY300" s="19" t="s">
        <v>175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76</v>
      </c>
      <c r="BK300" s="218">
        <f>ROUND(I300*H300,2)</f>
        <v>0</v>
      </c>
      <c r="BL300" s="19" t="s">
        <v>182</v>
      </c>
      <c r="BM300" s="217" t="s">
        <v>3078</v>
      </c>
    </row>
    <row r="301" s="2" customFormat="1">
      <c r="A301" s="40"/>
      <c r="B301" s="41"/>
      <c r="C301" s="42"/>
      <c r="D301" s="219" t="s">
        <v>184</v>
      </c>
      <c r="E301" s="42"/>
      <c r="F301" s="220" t="s">
        <v>291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184</v>
      </c>
      <c r="AU301" s="19" t="s">
        <v>78</v>
      </c>
    </row>
    <row r="302" s="13" customFormat="1">
      <c r="A302" s="13"/>
      <c r="B302" s="224"/>
      <c r="C302" s="225"/>
      <c r="D302" s="226" t="s">
        <v>186</v>
      </c>
      <c r="E302" s="227" t="s">
        <v>19</v>
      </c>
      <c r="F302" s="228" t="s">
        <v>2604</v>
      </c>
      <c r="G302" s="225"/>
      <c r="H302" s="227" t="s">
        <v>19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186</v>
      </c>
      <c r="AU302" s="234" t="s">
        <v>78</v>
      </c>
      <c r="AV302" s="13" t="s">
        <v>76</v>
      </c>
      <c r="AW302" s="13" t="s">
        <v>188</v>
      </c>
      <c r="AX302" s="13" t="s">
        <v>68</v>
      </c>
      <c r="AY302" s="234" t="s">
        <v>175</v>
      </c>
    </row>
    <row r="303" s="13" customFormat="1">
      <c r="A303" s="13"/>
      <c r="B303" s="224"/>
      <c r="C303" s="225"/>
      <c r="D303" s="226" t="s">
        <v>186</v>
      </c>
      <c r="E303" s="227" t="s">
        <v>19</v>
      </c>
      <c r="F303" s="228" t="s">
        <v>189</v>
      </c>
      <c r="G303" s="225"/>
      <c r="H303" s="227" t="s">
        <v>19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186</v>
      </c>
      <c r="AU303" s="234" t="s">
        <v>78</v>
      </c>
      <c r="AV303" s="13" t="s">
        <v>76</v>
      </c>
      <c r="AW303" s="13" t="s">
        <v>188</v>
      </c>
      <c r="AX303" s="13" t="s">
        <v>68</v>
      </c>
      <c r="AY303" s="234" t="s">
        <v>175</v>
      </c>
    </row>
    <row r="304" s="14" customFormat="1">
      <c r="A304" s="14"/>
      <c r="B304" s="235"/>
      <c r="C304" s="236"/>
      <c r="D304" s="226" t="s">
        <v>186</v>
      </c>
      <c r="E304" s="237" t="s">
        <v>19</v>
      </c>
      <c r="F304" s="238" t="s">
        <v>2958</v>
      </c>
      <c r="G304" s="236"/>
      <c r="H304" s="239">
        <v>323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186</v>
      </c>
      <c r="AU304" s="245" t="s">
        <v>78</v>
      </c>
      <c r="AV304" s="14" t="s">
        <v>78</v>
      </c>
      <c r="AW304" s="14" t="s">
        <v>188</v>
      </c>
      <c r="AX304" s="14" t="s">
        <v>68</v>
      </c>
      <c r="AY304" s="245" t="s">
        <v>175</v>
      </c>
    </row>
    <row r="305" s="15" customFormat="1">
      <c r="A305" s="15"/>
      <c r="B305" s="246"/>
      <c r="C305" s="247"/>
      <c r="D305" s="226" t="s">
        <v>186</v>
      </c>
      <c r="E305" s="248" t="s">
        <v>19</v>
      </c>
      <c r="F305" s="249" t="s">
        <v>191</v>
      </c>
      <c r="G305" s="247"/>
      <c r="H305" s="250">
        <v>323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186</v>
      </c>
      <c r="AU305" s="256" t="s">
        <v>78</v>
      </c>
      <c r="AV305" s="15" t="s">
        <v>182</v>
      </c>
      <c r="AW305" s="15" t="s">
        <v>188</v>
      </c>
      <c r="AX305" s="15" t="s">
        <v>76</v>
      </c>
      <c r="AY305" s="256" t="s">
        <v>175</v>
      </c>
    </row>
    <row r="306" s="2" customFormat="1" ht="24.15" customHeight="1">
      <c r="A306" s="40"/>
      <c r="B306" s="41"/>
      <c r="C306" s="206" t="s">
        <v>388</v>
      </c>
      <c r="D306" s="206" t="s">
        <v>177</v>
      </c>
      <c r="E306" s="207" t="s">
        <v>293</v>
      </c>
      <c r="F306" s="208" t="s">
        <v>294</v>
      </c>
      <c r="G306" s="209" t="s">
        <v>180</v>
      </c>
      <c r="H306" s="210">
        <v>323</v>
      </c>
      <c r="I306" s="211"/>
      <c r="J306" s="212">
        <f>ROUND(I306*H306,2)</f>
        <v>0</v>
      </c>
      <c r="K306" s="208" t="s">
        <v>181</v>
      </c>
      <c r="L306" s="46"/>
      <c r="M306" s="213" t="s">
        <v>19</v>
      </c>
      <c r="N306" s="214" t="s">
        <v>39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182</v>
      </c>
      <c r="AT306" s="217" t="s">
        <v>177</v>
      </c>
      <c r="AU306" s="217" t="s">
        <v>78</v>
      </c>
      <c r="AY306" s="19" t="s">
        <v>175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76</v>
      </c>
      <c r="BK306" s="218">
        <f>ROUND(I306*H306,2)</f>
        <v>0</v>
      </c>
      <c r="BL306" s="19" t="s">
        <v>182</v>
      </c>
      <c r="BM306" s="217" t="s">
        <v>3079</v>
      </c>
    </row>
    <row r="307" s="2" customFormat="1">
      <c r="A307" s="40"/>
      <c r="B307" s="41"/>
      <c r="C307" s="42"/>
      <c r="D307" s="219" t="s">
        <v>184</v>
      </c>
      <c r="E307" s="42"/>
      <c r="F307" s="220" t="s">
        <v>296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184</v>
      </c>
      <c r="AU307" s="19" t="s">
        <v>78</v>
      </c>
    </row>
    <row r="308" s="2" customFormat="1" ht="24.15" customHeight="1">
      <c r="A308" s="40"/>
      <c r="B308" s="41"/>
      <c r="C308" s="206" t="s">
        <v>394</v>
      </c>
      <c r="D308" s="206" t="s">
        <v>177</v>
      </c>
      <c r="E308" s="207" t="s">
        <v>298</v>
      </c>
      <c r="F308" s="208" t="s">
        <v>299</v>
      </c>
      <c r="G308" s="209" t="s">
        <v>180</v>
      </c>
      <c r="H308" s="210">
        <v>323</v>
      </c>
      <c r="I308" s="211"/>
      <c r="J308" s="212">
        <f>ROUND(I308*H308,2)</f>
        <v>0</v>
      </c>
      <c r="K308" s="208" t="s">
        <v>181</v>
      </c>
      <c r="L308" s="46"/>
      <c r="M308" s="213" t="s">
        <v>19</v>
      </c>
      <c r="N308" s="214" t="s">
        <v>39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182</v>
      </c>
      <c r="AT308" s="217" t="s">
        <v>177</v>
      </c>
      <c r="AU308" s="217" t="s">
        <v>78</v>
      </c>
      <c r="AY308" s="19" t="s">
        <v>175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76</v>
      </c>
      <c r="BK308" s="218">
        <f>ROUND(I308*H308,2)</f>
        <v>0</v>
      </c>
      <c r="BL308" s="19" t="s">
        <v>182</v>
      </c>
      <c r="BM308" s="217" t="s">
        <v>3080</v>
      </c>
    </row>
    <row r="309" s="2" customFormat="1">
      <c r="A309" s="40"/>
      <c r="B309" s="41"/>
      <c r="C309" s="42"/>
      <c r="D309" s="219" t="s">
        <v>184</v>
      </c>
      <c r="E309" s="42"/>
      <c r="F309" s="220" t="s">
        <v>301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184</v>
      </c>
      <c r="AU309" s="19" t="s">
        <v>78</v>
      </c>
    </row>
    <row r="310" s="13" customFormat="1">
      <c r="A310" s="13"/>
      <c r="B310" s="224"/>
      <c r="C310" s="225"/>
      <c r="D310" s="226" t="s">
        <v>186</v>
      </c>
      <c r="E310" s="227" t="s">
        <v>19</v>
      </c>
      <c r="F310" s="228" t="s">
        <v>2604</v>
      </c>
      <c r="G310" s="225"/>
      <c r="H310" s="227" t="s">
        <v>19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186</v>
      </c>
      <c r="AU310" s="234" t="s">
        <v>78</v>
      </c>
      <c r="AV310" s="13" t="s">
        <v>76</v>
      </c>
      <c r="AW310" s="13" t="s">
        <v>188</v>
      </c>
      <c r="AX310" s="13" t="s">
        <v>68</v>
      </c>
      <c r="AY310" s="234" t="s">
        <v>175</v>
      </c>
    </row>
    <row r="311" s="13" customFormat="1">
      <c r="A311" s="13"/>
      <c r="B311" s="224"/>
      <c r="C311" s="225"/>
      <c r="D311" s="226" t="s">
        <v>186</v>
      </c>
      <c r="E311" s="227" t="s">
        <v>19</v>
      </c>
      <c r="F311" s="228" t="s">
        <v>189</v>
      </c>
      <c r="G311" s="225"/>
      <c r="H311" s="227" t="s">
        <v>19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186</v>
      </c>
      <c r="AU311" s="234" t="s">
        <v>78</v>
      </c>
      <c r="AV311" s="13" t="s">
        <v>76</v>
      </c>
      <c r="AW311" s="13" t="s">
        <v>188</v>
      </c>
      <c r="AX311" s="13" t="s">
        <v>68</v>
      </c>
      <c r="AY311" s="234" t="s">
        <v>175</v>
      </c>
    </row>
    <row r="312" s="14" customFormat="1">
      <c r="A312" s="14"/>
      <c r="B312" s="235"/>
      <c r="C312" s="236"/>
      <c r="D312" s="226" t="s">
        <v>186</v>
      </c>
      <c r="E312" s="237" t="s">
        <v>19</v>
      </c>
      <c r="F312" s="238" t="s">
        <v>2958</v>
      </c>
      <c r="G312" s="236"/>
      <c r="H312" s="239">
        <v>323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186</v>
      </c>
      <c r="AU312" s="245" t="s">
        <v>78</v>
      </c>
      <c r="AV312" s="14" t="s">
        <v>78</v>
      </c>
      <c r="AW312" s="14" t="s">
        <v>188</v>
      </c>
      <c r="AX312" s="14" t="s">
        <v>68</v>
      </c>
      <c r="AY312" s="245" t="s">
        <v>175</v>
      </c>
    </row>
    <row r="313" s="15" customFormat="1">
      <c r="A313" s="15"/>
      <c r="B313" s="246"/>
      <c r="C313" s="247"/>
      <c r="D313" s="226" t="s">
        <v>186</v>
      </c>
      <c r="E313" s="248" t="s">
        <v>19</v>
      </c>
      <c r="F313" s="249" t="s">
        <v>191</v>
      </c>
      <c r="G313" s="247"/>
      <c r="H313" s="250">
        <v>323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6" t="s">
        <v>186</v>
      </c>
      <c r="AU313" s="256" t="s">
        <v>78</v>
      </c>
      <c r="AV313" s="15" t="s">
        <v>182</v>
      </c>
      <c r="AW313" s="15" t="s">
        <v>188</v>
      </c>
      <c r="AX313" s="15" t="s">
        <v>76</v>
      </c>
      <c r="AY313" s="256" t="s">
        <v>175</v>
      </c>
    </row>
    <row r="314" s="2" customFormat="1" ht="16.5" customHeight="1">
      <c r="A314" s="40"/>
      <c r="B314" s="41"/>
      <c r="C314" s="257" t="s">
        <v>399</v>
      </c>
      <c r="D314" s="257" t="s">
        <v>303</v>
      </c>
      <c r="E314" s="258" t="s">
        <v>304</v>
      </c>
      <c r="F314" s="259" t="s">
        <v>305</v>
      </c>
      <c r="G314" s="260" t="s">
        <v>306</v>
      </c>
      <c r="H314" s="261">
        <v>6.46</v>
      </c>
      <c r="I314" s="262"/>
      <c r="J314" s="263">
        <f>ROUND(I314*H314,2)</f>
        <v>0</v>
      </c>
      <c r="K314" s="259" t="s">
        <v>181</v>
      </c>
      <c r="L314" s="264"/>
      <c r="M314" s="265" t="s">
        <v>19</v>
      </c>
      <c r="N314" s="266" t="s">
        <v>39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244</v>
      </c>
      <c r="AT314" s="217" t="s">
        <v>303</v>
      </c>
      <c r="AU314" s="217" t="s">
        <v>78</v>
      </c>
      <c r="AY314" s="19" t="s">
        <v>175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76</v>
      </c>
      <c r="BK314" s="218">
        <f>ROUND(I314*H314,2)</f>
        <v>0</v>
      </c>
      <c r="BL314" s="19" t="s">
        <v>182</v>
      </c>
      <c r="BM314" s="217" t="s">
        <v>3081</v>
      </c>
    </row>
    <row r="315" s="14" customFormat="1">
      <c r="A315" s="14"/>
      <c r="B315" s="235"/>
      <c r="C315" s="236"/>
      <c r="D315" s="226" t="s">
        <v>186</v>
      </c>
      <c r="E315" s="237" t="s">
        <v>19</v>
      </c>
      <c r="F315" s="238" t="s">
        <v>3082</v>
      </c>
      <c r="G315" s="236"/>
      <c r="H315" s="239">
        <v>6.46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186</v>
      </c>
      <c r="AU315" s="245" t="s">
        <v>78</v>
      </c>
      <c r="AV315" s="14" t="s">
        <v>78</v>
      </c>
      <c r="AW315" s="14" t="s">
        <v>188</v>
      </c>
      <c r="AX315" s="14" t="s">
        <v>68</v>
      </c>
      <c r="AY315" s="245" t="s">
        <v>175</v>
      </c>
    </row>
    <row r="316" s="15" customFormat="1">
      <c r="A316" s="15"/>
      <c r="B316" s="246"/>
      <c r="C316" s="247"/>
      <c r="D316" s="226" t="s">
        <v>186</v>
      </c>
      <c r="E316" s="248" t="s">
        <v>19</v>
      </c>
      <c r="F316" s="249" t="s">
        <v>191</v>
      </c>
      <c r="G316" s="247"/>
      <c r="H316" s="250">
        <v>6.46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186</v>
      </c>
      <c r="AU316" s="256" t="s">
        <v>78</v>
      </c>
      <c r="AV316" s="15" t="s">
        <v>182</v>
      </c>
      <c r="AW316" s="15" t="s">
        <v>188</v>
      </c>
      <c r="AX316" s="15" t="s">
        <v>76</v>
      </c>
      <c r="AY316" s="256" t="s">
        <v>175</v>
      </c>
    </row>
    <row r="317" s="12" customFormat="1" ht="22.8" customHeight="1">
      <c r="A317" s="12"/>
      <c r="B317" s="190"/>
      <c r="C317" s="191"/>
      <c r="D317" s="192" t="s">
        <v>67</v>
      </c>
      <c r="E317" s="204" t="s">
        <v>78</v>
      </c>
      <c r="F317" s="204" t="s">
        <v>309</v>
      </c>
      <c r="G317" s="191"/>
      <c r="H317" s="191"/>
      <c r="I317" s="194"/>
      <c r="J317" s="205">
        <f>BK317</f>
        <v>0</v>
      </c>
      <c r="K317" s="191"/>
      <c r="L317" s="196"/>
      <c r="M317" s="197"/>
      <c r="N317" s="198"/>
      <c r="O317" s="198"/>
      <c r="P317" s="199">
        <f>SUM(P318:P331)</f>
        <v>0</v>
      </c>
      <c r="Q317" s="198"/>
      <c r="R317" s="199">
        <f>SUM(R318:R331)</f>
        <v>0</v>
      </c>
      <c r="S317" s="198"/>
      <c r="T317" s="200">
        <f>SUM(T318:T331)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1" t="s">
        <v>76</v>
      </c>
      <c r="AT317" s="202" t="s">
        <v>67</v>
      </c>
      <c r="AU317" s="202" t="s">
        <v>76</v>
      </c>
      <c r="AY317" s="201" t="s">
        <v>175</v>
      </c>
      <c r="BK317" s="203">
        <f>SUM(BK318:BK331)</f>
        <v>0</v>
      </c>
    </row>
    <row r="318" s="2" customFormat="1" ht="16.5" customHeight="1">
      <c r="A318" s="40"/>
      <c r="B318" s="41"/>
      <c r="C318" s="206" t="s">
        <v>405</v>
      </c>
      <c r="D318" s="206" t="s">
        <v>177</v>
      </c>
      <c r="E318" s="207" t="s">
        <v>3083</v>
      </c>
      <c r="F318" s="208" t="s">
        <v>3084</v>
      </c>
      <c r="G318" s="209" t="s">
        <v>194</v>
      </c>
      <c r="H318" s="210">
        <v>0.123</v>
      </c>
      <c r="I318" s="211"/>
      <c r="J318" s="212">
        <f>ROUND(I318*H318,2)</f>
        <v>0</v>
      </c>
      <c r="K318" s="208" t="s">
        <v>181</v>
      </c>
      <c r="L318" s="46"/>
      <c r="M318" s="213" t="s">
        <v>19</v>
      </c>
      <c r="N318" s="214" t="s">
        <v>39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182</v>
      </c>
      <c r="AT318" s="217" t="s">
        <v>177</v>
      </c>
      <c r="AU318" s="217" t="s">
        <v>78</v>
      </c>
      <c r="AY318" s="19" t="s">
        <v>175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76</v>
      </c>
      <c r="BK318" s="218">
        <f>ROUND(I318*H318,2)</f>
        <v>0</v>
      </c>
      <c r="BL318" s="19" t="s">
        <v>182</v>
      </c>
      <c r="BM318" s="217" t="s">
        <v>3085</v>
      </c>
    </row>
    <row r="319" s="2" customFormat="1">
      <c r="A319" s="40"/>
      <c r="B319" s="41"/>
      <c r="C319" s="42"/>
      <c r="D319" s="219" t="s">
        <v>184</v>
      </c>
      <c r="E319" s="42"/>
      <c r="F319" s="220" t="s">
        <v>3086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184</v>
      </c>
      <c r="AU319" s="19" t="s">
        <v>78</v>
      </c>
    </row>
    <row r="320" s="13" customFormat="1">
      <c r="A320" s="13"/>
      <c r="B320" s="224"/>
      <c r="C320" s="225"/>
      <c r="D320" s="226" t="s">
        <v>186</v>
      </c>
      <c r="E320" s="227" t="s">
        <v>19</v>
      </c>
      <c r="F320" s="228" t="s">
        <v>2604</v>
      </c>
      <c r="G320" s="225"/>
      <c r="H320" s="227" t="s">
        <v>19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186</v>
      </c>
      <c r="AU320" s="234" t="s">
        <v>78</v>
      </c>
      <c r="AV320" s="13" t="s">
        <v>76</v>
      </c>
      <c r="AW320" s="13" t="s">
        <v>188</v>
      </c>
      <c r="AX320" s="13" t="s">
        <v>68</v>
      </c>
      <c r="AY320" s="234" t="s">
        <v>175</v>
      </c>
    </row>
    <row r="321" s="13" customFormat="1">
      <c r="A321" s="13"/>
      <c r="B321" s="224"/>
      <c r="C321" s="225"/>
      <c r="D321" s="226" t="s">
        <v>186</v>
      </c>
      <c r="E321" s="227" t="s">
        <v>19</v>
      </c>
      <c r="F321" s="228" t="s">
        <v>189</v>
      </c>
      <c r="G321" s="225"/>
      <c r="H321" s="227" t="s">
        <v>19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186</v>
      </c>
      <c r="AU321" s="234" t="s">
        <v>78</v>
      </c>
      <c r="AV321" s="13" t="s">
        <v>76</v>
      </c>
      <c r="AW321" s="13" t="s">
        <v>188</v>
      </c>
      <c r="AX321" s="13" t="s">
        <v>68</v>
      </c>
      <c r="AY321" s="234" t="s">
        <v>175</v>
      </c>
    </row>
    <row r="322" s="13" customFormat="1">
      <c r="A322" s="13"/>
      <c r="B322" s="224"/>
      <c r="C322" s="225"/>
      <c r="D322" s="226" t="s">
        <v>186</v>
      </c>
      <c r="E322" s="227" t="s">
        <v>19</v>
      </c>
      <c r="F322" s="228" t="s">
        <v>3087</v>
      </c>
      <c r="G322" s="225"/>
      <c r="H322" s="227" t="s">
        <v>19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186</v>
      </c>
      <c r="AU322" s="234" t="s">
        <v>78</v>
      </c>
      <c r="AV322" s="13" t="s">
        <v>76</v>
      </c>
      <c r="AW322" s="13" t="s">
        <v>188</v>
      </c>
      <c r="AX322" s="13" t="s">
        <v>68</v>
      </c>
      <c r="AY322" s="234" t="s">
        <v>175</v>
      </c>
    </row>
    <row r="323" s="14" customFormat="1">
      <c r="A323" s="14"/>
      <c r="B323" s="235"/>
      <c r="C323" s="236"/>
      <c r="D323" s="226" t="s">
        <v>186</v>
      </c>
      <c r="E323" s="237" t="s">
        <v>19</v>
      </c>
      <c r="F323" s="238" t="s">
        <v>3088</v>
      </c>
      <c r="G323" s="236"/>
      <c r="H323" s="239">
        <v>0.12249999999999998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186</v>
      </c>
      <c r="AU323" s="245" t="s">
        <v>78</v>
      </c>
      <c r="AV323" s="14" t="s">
        <v>78</v>
      </c>
      <c r="AW323" s="14" t="s">
        <v>188</v>
      </c>
      <c r="AX323" s="14" t="s">
        <v>68</v>
      </c>
      <c r="AY323" s="245" t="s">
        <v>175</v>
      </c>
    </row>
    <row r="324" s="15" customFormat="1">
      <c r="A324" s="15"/>
      <c r="B324" s="246"/>
      <c r="C324" s="247"/>
      <c r="D324" s="226" t="s">
        <v>186</v>
      </c>
      <c r="E324" s="248" t="s">
        <v>19</v>
      </c>
      <c r="F324" s="249" t="s">
        <v>191</v>
      </c>
      <c r="G324" s="247"/>
      <c r="H324" s="250">
        <v>0.12249999999999998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6" t="s">
        <v>186</v>
      </c>
      <c r="AU324" s="256" t="s">
        <v>78</v>
      </c>
      <c r="AV324" s="15" t="s">
        <v>182</v>
      </c>
      <c r="AW324" s="15" t="s">
        <v>188</v>
      </c>
      <c r="AX324" s="15" t="s">
        <v>76</v>
      </c>
      <c r="AY324" s="256" t="s">
        <v>175</v>
      </c>
    </row>
    <row r="325" s="2" customFormat="1" ht="33" customHeight="1">
      <c r="A325" s="40"/>
      <c r="B325" s="41"/>
      <c r="C325" s="206" t="s">
        <v>413</v>
      </c>
      <c r="D325" s="206" t="s">
        <v>177</v>
      </c>
      <c r="E325" s="207" t="s">
        <v>3089</v>
      </c>
      <c r="F325" s="208" t="s">
        <v>3090</v>
      </c>
      <c r="G325" s="209" t="s">
        <v>180</v>
      </c>
      <c r="H325" s="210">
        <v>0.29999999999999999</v>
      </c>
      <c r="I325" s="211"/>
      <c r="J325" s="212">
        <f>ROUND(I325*H325,2)</f>
        <v>0</v>
      </c>
      <c r="K325" s="208" t="s">
        <v>181</v>
      </c>
      <c r="L325" s="46"/>
      <c r="M325" s="213" t="s">
        <v>19</v>
      </c>
      <c r="N325" s="214" t="s">
        <v>39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182</v>
      </c>
      <c r="AT325" s="217" t="s">
        <v>177</v>
      </c>
      <c r="AU325" s="217" t="s">
        <v>78</v>
      </c>
      <c r="AY325" s="19" t="s">
        <v>175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76</v>
      </c>
      <c r="BK325" s="218">
        <f>ROUND(I325*H325,2)</f>
        <v>0</v>
      </c>
      <c r="BL325" s="19" t="s">
        <v>182</v>
      </c>
      <c r="BM325" s="217" t="s">
        <v>3091</v>
      </c>
    </row>
    <row r="326" s="2" customFormat="1">
      <c r="A326" s="40"/>
      <c r="B326" s="41"/>
      <c r="C326" s="42"/>
      <c r="D326" s="219" t="s">
        <v>184</v>
      </c>
      <c r="E326" s="42"/>
      <c r="F326" s="220" t="s">
        <v>3092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184</v>
      </c>
      <c r="AU326" s="19" t="s">
        <v>78</v>
      </c>
    </row>
    <row r="327" s="13" customFormat="1">
      <c r="A327" s="13"/>
      <c r="B327" s="224"/>
      <c r="C327" s="225"/>
      <c r="D327" s="226" t="s">
        <v>186</v>
      </c>
      <c r="E327" s="227" t="s">
        <v>19</v>
      </c>
      <c r="F327" s="228" t="s">
        <v>2604</v>
      </c>
      <c r="G327" s="225"/>
      <c r="H327" s="227" t="s">
        <v>19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186</v>
      </c>
      <c r="AU327" s="234" t="s">
        <v>78</v>
      </c>
      <c r="AV327" s="13" t="s">
        <v>76</v>
      </c>
      <c r="AW327" s="13" t="s">
        <v>188</v>
      </c>
      <c r="AX327" s="13" t="s">
        <v>68</v>
      </c>
      <c r="AY327" s="234" t="s">
        <v>175</v>
      </c>
    </row>
    <row r="328" s="13" customFormat="1">
      <c r="A328" s="13"/>
      <c r="B328" s="224"/>
      <c r="C328" s="225"/>
      <c r="D328" s="226" t="s">
        <v>186</v>
      </c>
      <c r="E328" s="227" t="s">
        <v>19</v>
      </c>
      <c r="F328" s="228" t="s">
        <v>189</v>
      </c>
      <c r="G328" s="225"/>
      <c r="H328" s="227" t="s">
        <v>19</v>
      </c>
      <c r="I328" s="229"/>
      <c r="J328" s="225"/>
      <c r="K328" s="225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186</v>
      </c>
      <c r="AU328" s="234" t="s">
        <v>78</v>
      </c>
      <c r="AV328" s="13" t="s">
        <v>76</v>
      </c>
      <c r="AW328" s="13" t="s">
        <v>188</v>
      </c>
      <c r="AX328" s="13" t="s">
        <v>68</v>
      </c>
      <c r="AY328" s="234" t="s">
        <v>175</v>
      </c>
    </row>
    <row r="329" s="13" customFormat="1">
      <c r="A329" s="13"/>
      <c r="B329" s="224"/>
      <c r="C329" s="225"/>
      <c r="D329" s="226" t="s">
        <v>186</v>
      </c>
      <c r="E329" s="227" t="s">
        <v>19</v>
      </c>
      <c r="F329" s="228" t="s">
        <v>3087</v>
      </c>
      <c r="G329" s="225"/>
      <c r="H329" s="227" t="s">
        <v>19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186</v>
      </c>
      <c r="AU329" s="234" t="s">
        <v>78</v>
      </c>
      <c r="AV329" s="13" t="s">
        <v>76</v>
      </c>
      <c r="AW329" s="13" t="s">
        <v>188</v>
      </c>
      <c r="AX329" s="13" t="s">
        <v>68</v>
      </c>
      <c r="AY329" s="234" t="s">
        <v>175</v>
      </c>
    </row>
    <row r="330" s="14" customFormat="1">
      <c r="A330" s="14"/>
      <c r="B330" s="235"/>
      <c r="C330" s="236"/>
      <c r="D330" s="226" t="s">
        <v>186</v>
      </c>
      <c r="E330" s="237" t="s">
        <v>19</v>
      </c>
      <c r="F330" s="238" t="s">
        <v>3093</v>
      </c>
      <c r="G330" s="236"/>
      <c r="H330" s="239">
        <v>0.29999999999999999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186</v>
      </c>
      <c r="AU330" s="245" t="s">
        <v>78</v>
      </c>
      <c r="AV330" s="14" t="s">
        <v>78</v>
      </c>
      <c r="AW330" s="14" t="s">
        <v>188</v>
      </c>
      <c r="AX330" s="14" t="s">
        <v>68</v>
      </c>
      <c r="AY330" s="245" t="s">
        <v>175</v>
      </c>
    </row>
    <row r="331" s="15" customFormat="1">
      <c r="A331" s="15"/>
      <c r="B331" s="246"/>
      <c r="C331" s="247"/>
      <c r="D331" s="226" t="s">
        <v>186</v>
      </c>
      <c r="E331" s="248" t="s">
        <v>19</v>
      </c>
      <c r="F331" s="249" t="s">
        <v>191</v>
      </c>
      <c r="G331" s="247"/>
      <c r="H331" s="250">
        <v>0.29999999999999999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6" t="s">
        <v>186</v>
      </c>
      <c r="AU331" s="256" t="s">
        <v>78</v>
      </c>
      <c r="AV331" s="15" t="s">
        <v>182</v>
      </c>
      <c r="AW331" s="15" t="s">
        <v>188</v>
      </c>
      <c r="AX331" s="15" t="s">
        <v>76</v>
      </c>
      <c r="AY331" s="256" t="s">
        <v>175</v>
      </c>
    </row>
    <row r="332" s="12" customFormat="1" ht="22.8" customHeight="1">
      <c r="A332" s="12"/>
      <c r="B332" s="190"/>
      <c r="C332" s="191"/>
      <c r="D332" s="192" t="s">
        <v>67</v>
      </c>
      <c r="E332" s="204" t="s">
        <v>200</v>
      </c>
      <c r="F332" s="204" t="s">
        <v>387</v>
      </c>
      <c r="G332" s="191"/>
      <c r="H332" s="191"/>
      <c r="I332" s="194"/>
      <c r="J332" s="205">
        <f>BK332</f>
        <v>0</v>
      </c>
      <c r="K332" s="191"/>
      <c r="L332" s="196"/>
      <c r="M332" s="197"/>
      <c r="N332" s="198"/>
      <c r="O332" s="198"/>
      <c r="P332" s="199">
        <f>SUM(P333:P363)</f>
        <v>0</v>
      </c>
      <c r="Q332" s="198"/>
      <c r="R332" s="199">
        <f>SUM(R333:R363)</f>
        <v>0</v>
      </c>
      <c r="S332" s="198"/>
      <c r="T332" s="200">
        <f>SUM(T333:T363)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1" t="s">
        <v>76</v>
      </c>
      <c r="AT332" s="202" t="s">
        <v>67</v>
      </c>
      <c r="AU332" s="202" t="s">
        <v>76</v>
      </c>
      <c r="AY332" s="201" t="s">
        <v>175</v>
      </c>
      <c r="BK332" s="203">
        <f>SUM(BK333:BK363)</f>
        <v>0</v>
      </c>
    </row>
    <row r="333" s="2" customFormat="1" ht="24.15" customHeight="1">
      <c r="A333" s="40"/>
      <c r="B333" s="41"/>
      <c r="C333" s="206" t="s">
        <v>420</v>
      </c>
      <c r="D333" s="206" t="s">
        <v>177</v>
      </c>
      <c r="E333" s="207" t="s">
        <v>3094</v>
      </c>
      <c r="F333" s="208" t="s">
        <v>3095</v>
      </c>
      <c r="G333" s="209" t="s">
        <v>391</v>
      </c>
      <c r="H333" s="210">
        <v>21</v>
      </c>
      <c r="I333" s="211"/>
      <c r="J333" s="212">
        <f>ROUND(I333*H333,2)</f>
        <v>0</v>
      </c>
      <c r="K333" s="208" t="s">
        <v>181</v>
      </c>
      <c r="L333" s="46"/>
      <c r="M333" s="213" t="s">
        <v>19</v>
      </c>
      <c r="N333" s="214" t="s">
        <v>39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182</v>
      </c>
      <c r="AT333" s="217" t="s">
        <v>177</v>
      </c>
      <c r="AU333" s="217" t="s">
        <v>78</v>
      </c>
      <c r="AY333" s="19" t="s">
        <v>175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76</v>
      </c>
      <c r="BK333" s="218">
        <f>ROUND(I333*H333,2)</f>
        <v>0</v>
      </c>
      <c r="BL333" s="19" t="s">
        <v>182</v>
      </c>
      <c r="BM333" s="217" t="s">
        <v>3096</v>
      </c>
    </row>
    <row r="334" s="2" customFormat="1">
      <c r="A334" s="40"/>
      <c r="B334" s="41"/>
      <c r="C334" s="42"/>
      <c r="D334" s="219" t="s">
        <v>184</v>
      </c>
      <c r="E334" s="42"/>
      <c r="F334" s="220" t="s">
        <v>3097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184</v>
      </c>
      <c r="AU334" s="19" t="s">
        <v>78</v>
      </c>
    </row>
    <row r="335" s="2" customFormat="1" ht="37.8" customHeight="1">
      <c r="A335" s="40"/>
      <c r="B335" s="41"/>
      <c r="C335" s="257" t="s">
        <v>431</v>
      </c>
      <c r="D335" s="257" t="s">
        <v>303</v>
      </c>
      <c r="E335" s="258" t="s">
        <v>3098</v>
      </c>
      <c r="F335" s="259" t="s">
        <v>3099</v>
      </c>
      <c r="G335" s="260" t="s">
        <v>391</v>
      </c>
      <c r="H335" s="261">
        <v>21</v>
      </c>
      <c r="I335" s="262"/>
      <c r="J335" s="263">
        <f>ROUND(I335*H335,2)</f>
        <v>0</v>
      </c>
      <c r="K335" s="259" t="s">
        <v>181</v>
      </c>
      <c r="L335" s="264"/>
      <c r="M335" s="265" t="s">
        <v>19</v>
      </c>
      <c r="N335" s="266" t="s">
        <v>39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244</v>
      </c>
      <c r="AT335" s="217" t="s">
        <v>303</v>
      </c>
      <c r="AU335" s="217" t="s">
        <v>78</v>
      </c>
      <c r="AY335" s="19" t="s">
        <v>175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76</v>
      </c>
      <c r="BK335" s="218">
        <f>ROUND(I335*H335,2)</f>
        <v>0</v>
      </c>
      <c r="BL335" s="19" t="s">
        <v>182</v>
      </c>
      <c r="BM335" s="217" t="s">
        <v>3100</v>
      </c>
    </row>
    <row r="336" s="13" customFormat="1">
      <c r="A336" s="13"/>
      <c r="B336" s="224"/>
      <c r="C336" s="225"/>
      <c r="D336" s="226" t="s">
        <v>186</v>
      </c>
      <c r="E336" s="227" t="s">
        <v>19</v>
      </c>
      <c r="F336" s="228" t="s">
        <v>2604</v>
      </c>
      <c r="G336" s="225"/>
      <c r="H336" s="227" t="s">
        <v>19</v>
      </c>
      <c r="I336" s="229"/>
      <c r="J336" s="225"/>
      <c r="K336" s="225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186</v>
      </c>
      <c r="AU336" s="234" t="s">
        <v>78</v>
      </c>
      <c r="AV336" s="13" t="s">
        <v>76</v>
      </c>
      <c r="AW336" s="13" t="s">
        <v>188</v>
      </c>
      <c r="AX336" s="13" t="s">
        <v>68</v>
      </c>
      <c r="AY336" s="234" t="s">
        <v>175</v>
      </c>
    </row>
    <row r="337" s="13" customFormat="1">
      <c r="A337" s="13"/>
      <c r="B337" s="224"/>
      <c r="C337" s="225"/>
      <c r="D337" s="226" t="s">
        <v>186</v>
      </c>
      <c r="E337" s="227" t="s">
        <v>19</v>
      </c>
      <c r="F337" s="228" t="s">
        <v>189</v>
      </c>
      <c r="G337" s="225"/>
      <c r="H337" s="227" t="s">
        <v>19</v>
      </c>
      <c r="I337" s="229"/>
      <c r="J337" s="225"/>
      <c r="K337" s="225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186</v>
      </c>
      <c r="AU337" s="234" t="s">
        <v>78</v>
      </c>
      <c r="AV337" s="13" t="s">
        <v>76</v>
      </c>
      <c r="AW337" s="13" t="s">
        <v>188</v>
      </c>
      <c r="AX337" s="13" t="s">
        <v>68</v>
      </c>
      <c r="AY337" s="234" t="s">
        <v>175</v>
      </c>
    </row>
    <row r="338" s="13" customFormat="1">
      <c r="A338" s="13"/>
      <c r="B338" s="224"/>
      <c r="C338" s="225"/>
      <c r="D338" s="226" t="s">
        <v>186</v>
      </c>
      <c r="E338" s="227" t="s">
        <v>19</v>
      </c>
      <c r="F338" s="228" t="s">
        <v>3101</v>
      </c>
      <c r="G338" s="225"/>
      <c r="H338" s="227" t="s">
        <v>19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186</v>
      </c>
      <c r="AU338" s="234" t="s">
        <v>78</v>
      </c>
      <c r="AV338" s="13" t="s">
        <v>76</v>
      </c>
      <c r="AW338" s="13" t="s">
        <v>188</v>
      </c>
      <c r="AX338" s="13" t="s">
        <v>68</v>
      </c>
      <c r="AY338" s="234" t="s">
        <v>175</v>
      </c>
    </row>
    <row r="339" s="14" customFormat="1">
      <c r="A339" s="14"/>
      <c r="B339" s="235"/>
      <c r="C339" s="236"/>
      <c r="D339" s="226" t="s">
        <v>186</v>
      </c>
      <c r="E339" s="237" t="s">
        <v>19</v>
      </c>
      <c r="F339" s="238" t="s">
        <v>7</v>
      </c>
      <c r="G339" s="236"/>
      <c r="H339" s="239">
        <v>21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186</v>
      </c>
      <c r="AU339" s="245" t="s">
        <v>78</v>
      </c>
      <c r="AV339" s="14" t="s">
        <v>78</v>
      </c>
      <c r="AW339" s="14" t="s">
        <v>188</v>
      </c>
      <c r="AX339" s="14" t="s">
        <v>68</v>
      </c>
      <c r="AY339" s="245" t="s">
        <v>175</v>
      </c>
    </row>
    <row r="340" s="15" customFormat="1">
      <c r="A340" s="15"/>
      <c r="B340" s="246"/>
      <c r="C340" s="247"/>
      <c r="D340" s="226" t="s">
        <v>186</v>
      </c>
      <c r="E340" s="248" t="s">
        <v>19</v>
      </c>
      <c r="F340" s="249" t="s">
        <v>191</v>
      </c>
      <c r="G340" s="247"/>
      <c r="H340" s="250">
        <v>21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6" t="s">
        <v>186</v>
      </c>
      <c r="AU340" s="256" t="s">
        <v>78</v>
      </c>
      <c r="AV340" s="15" t="s">
        <v>182</v>
      </c>
      <c r="AW340" s="15" t="s">
        <v>188</v>
      </c>
      <c r="AX340" s="15" t="s">
        <v>76</v>
      </c>
      <c r="AY340" s="256" t="s">
        <v>175</v>
      </c>
    </row>
    <row r="341" s="2" customFormat="1" ht="33" customHeight="1">
      <c r="A341" s="40"/>
      <c r="B341" s="41"/>
      <c r="C341" s="206" t="s">
        <v>438</v>
      </c>
      <c r="D341" s="206" t="s">
        <v>177</v>
      </c>
      <c r="E341" s="207" t="s">
        <v>3102</v>
      </c>
      <c r="F341" s="208" t="s">
        <v>3103</v>
      </c>
      <c r="G341" s="209" t="s">
        <v>391</v>
      </c>
      <c r="H341" s="210">
        <v>21</v>
      </c>
      <c r="I341" s="211"/>
      <c r="J341" s="212">
        <f>ROUND(I341*H341,2)</f>
        <v>0</v>
      </c>
      <c r="K341" s="208" t="s">
        <v>19</v>
      </c>
      <c r="L341" s="46"/>
      <c r="M341" s="213" t="s">
        <v>19</v>
      </c>
      <c r="N341" s="214" t="s">
        <v>39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182</v>
      </c>
      <c r="AT341" s="217" t="s">
        <v>177</v>
      </c>
      <c r="AU341" s="217" t="s">
        <v>78</v>
      </c>
      <c r="AY341" s="19" t="s">
        <v>175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76</v>
      </c>
      <c r="BK341" s="218">
        <f>ROUND(I341*H341,2)</f>
        <v>0</v>
      </c>
      <c r="BL341" s="19" t="s">
        <v>182</v>
      </c>
      <c r="BM341" s="217" t="s">
        <v>3104</v>
      </c>
    </row>
    <row r="342" s="13" customFormat="1">
      <c r="A342" s="13"/>
      <c r="B342" s="224"/>
      <c r="C342" s="225"/>
      <c r="D342" s="226" t="s">
        <v>186</v>
      </c>
      <c r="E342" s="227" t="s">
        <v>19</v>
      </c>
      <c r="F342" s="228" t="s">
        <v>2604</v>
      </c>
      <c r="G342" s="225"/>
      <c r="H342" s="227" t="s">
        <v>19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186</v>
      </c>
      <c r="AU342" s="234" t="s">
        <v>78</v>
      </c>
      <c r="AV342" s="13" t="s">
        <v>76</v>
      </c>
      <c r="AW342" s="13" t="s">
        <v>188</v>
      </c>
      <c r="AX342" s="13" t="s">
        <v>68</v>
      </c>
      <c r="AY342" s="234" t="s">
        <v>175</v>
      </c>
    </row>
    <row r="343" s="13" customFormat="1">
      <c r="A343" s="13"/>
      <c r="B343" s="224"/>
      <c r="C343" s="225"/>
      <c r="D343" s="226" t="s">
        <v>186</v>
      </c>
      <c r="E343" s="227" t="s">
        <v>19</v>
      </c>
      <c r="F343" s="228" t="s">
        <v>189</v>
      </c>
      <c r="G343" s="225"/>
      <c r="H343" s="227" t="s">
        <v>19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186</v>
      </c>
      <c r="AU343" s="234" t="s">
        <v>78</v>
      </c>
      <c r="AV343" s="13" t="s">
        <v>76</v>
      </c>
      <c r="AW343" s="13" t="s">
        <v>188</v>
      </c>
      <c r="AX343" s="13" t="s">
        <v>68</v>
      </c>
      <c r="AY343" s="234" t="s">
        <v>175</v>
      </c>
    </row>
    <row r="344" s="14" customFormat="1">
      <c r="A344" s="14"/>
      <c r="B344" s="235"/>
      <c r="C344" s="236"/>
      <c r="D344" s="226" t="s">
        <v>186</v>
      </c>
      <c r="E344" s="237" t="s">
        <v>19</v>
      </c>
      <c r="F344" s="238" t="s">
        <v>7</v>
      </c>
      <c r="G344" s="236"/>
      <c r="H344" s="239">
        <v>21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186</v>
      </c>
      <c r="AU344" s="245" t="s">
        <v>78</v>
      </c>
      <c r="AV344" s="14" t="s">
        <v>78</v>
      </c>
      <c r="AW344" s="14" t="s">
        <v>188</v>
      </c>
      <c r="AX344" s="14" t="s">
        <v>68</v>
      </c>
      <c r="AY344" s="245" t="s">
        <v>175</v>
      </c>
    </row>
    <row r="345" s="15" customFormat="1">
      <c r="A345" s="15"/>
      <c r="B345" s="246"/>
      <c r="C345" s="247"/>
      <c r="D345" s="226" t="s">
        <v>186</v>
      </c>
      <c r="E345" s="248" t="s">
        <v>19</v>
      </c>
      <c r="F345" s="249" t="s">
        <v>191</v>
      </c>
      <c r="G345" s="247"/>
      <c r="H345" s="250">
        <v>21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6" t="s">
        <v>186</v>
      </c>
      <c r="AU345" s="256" t="s">
        <v>78</v>
      </c>
      <c r="AV345" s="15" t="s">
        <v>182</v>
      </c>
      <c r="AW345" s="15" t="s">
        <v>188</v>
      </c>
      <c r="AX345" s="15" t="s">
        <v>76</v>
      </c>
      <c r="AY345" s="256" t="s">
        <v>175</v>
      </c>
    </row>
    <row r="346" s="2" customFormat="1" ht="24.15" customHeight="1">
      <c r="A346" s="40"/>
      <c r="B346" s="41"/>
      <c r="C346" s="206" t="s">
        <v>447</v>
      </c>
      <c r="D346" s="206" t="s">
        <v>177</v>
      </c>
      <c r="E346" s="207" t="s">
        <v>3105</v>
      </c>
      <c r="F346" s="208" t="s">
        <v>3106</v>
      </c>
      <c r="G346" s="209" t="s">
        <v>391</v>
      </c>
      <c r="H346" s="210">
        <v>2</v>
      </c>
      <c r="I346" s="211"/>
      <c r="J346" s="212">
        <f>ROUND(I346*H346,2)</f>
        <v>0</v>
      </c>
      <c r="K346" s="208" t="s">
        <v>181</v>
      </c>
      <c r="L346" s="46"/>
      <c r="M346" s="213" t="s">
        <v>19</v>
      </c>
      <c r="N346" s="214" t="s">
        <v>39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182</v>
      </c>
      <c r="AT346" s="217" t="s">
        <v>177</v>
      </c>
      <c r="AU346" s="217" t="s">
        <v>78</v>
      </c>
      <c r="AY346" s="19" t="s">
        <v>175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76</v>
      </c>
      <c r="BK346" s="218">
        <f>ROUND(I346*H346,2)</f>
        <v>0</v>
      </c>
      <c r="BL346" s="19" t="s">
        <v>182</v>
      </c>
      <c r="BM346" s="217" t="s">
        <v>3107</v>
      </c>
    </row>
    <row r="347" s="2" customFormat="1">
      <c r="A347" s="40"/>
      <c r="B347" s="41"/>
      <c r="C347" s="42"/>
      <c r="D347" s="219" t="s">
        <v>184</v>
      </c>
      <c r="E347" s="42"/>
      <c r="F347" s="220" t="s">
        <v>3108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184</v>
      </c>
      <c r="AU347" s="19" t="s">
        <v>78</v>
      </c>
    </row>
    <row r="348" s="2" customFormat="1" ht="24.15" customHeight="1">
      <c r="A348" s="40"/>
      <c r="B348" s="41"/>
      <c r="C348" s="257" t="s">
        <v>453</v>
      </c>
      <c r="D348" s="257" t="s">
        <v>303</v>
      </c>
      <c r="E348" s="258" t="s">
        <v>3109</v>
      </c>
      <c r="F348" s="259" t="s">
        <v>3110</v>
      </c>
      <c r="G348" s="260" t="s">
        <v>391</v>
      </c>
      <c r="H348" s="261">
        <v>2</v>
      </c>
      <c r="I348" s="262"/>
      <c r="J348" s="263">
        <f>ROUND(I348*H348,2)</f>
        <v>0</v>
      </c>
      <c r="K348" s="259" t="s">
        <v>19</v>
      </c>
      <c r="L348" s="264"/>
      <c r="M348" s="265" t="s">
        <v>19</v>
      </c>
      <c r="N348" s="266" t="s">
        <v>39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244</v>
      </c>
      <c r="AT348" s="217" t="s">
        <v>303</v>
      </c>
      <c r="AU348" s="217" t="s">
        <v>78</v>
      </c>
      <c r="AY348" s="19" t="s">
        <v>175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76</v>
      </c>
      <c r="BK348" s="218">
        <f>ROUND(I348*H348,2)</f>
        <v>0</v>
      </c>
      <c r="BL348" s="19" t="s">
        <v>182</v>
      </c>
      <c r="BM348" s="217" t="s">
        <v>3111</v>
      </c>
    </row>
    <row r="349" s="13" customFormat="1">
      <c r="A349" s="13"/>
      <c r="B349" s="224"/>
      <c r="C349" s="225"/>
      <c r="D349" s="226" t="s">
        <v>186</v>
      </c>
      <c r="E349" s="227" t="s">
        <v>19</v>
      </c>
      <c r="F349" s="228" t="s">
        <v>2604</v>
      </c>
      <c r="G349" s="225"/>
      <c r="H349" s="227" t="s">
        <v>19</v>
      </c>
      <c r="I349" s="229"/>
      <c r="J349" s="225"/>
      <c r="K349" s="225"/>
      <c r="L349" s="230"/>
      <c r="M349" s="231"/>
      <c r="N349" s="232"/>
      <c r="O349" s="232"/>
      <c r="P349" s="232"/>
      <c r="Q349" s="232"/>
      <c r="R349" s="232"/>
      <c r="S349" s="232"/>
      <c r="T349" s="23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4" t="s">
        <v>186</v>
      </c>
      <c r="AU349" s="234" t="s">
        <v>78</v>
      </c>
      <c r="AV349" s="13" t="s">
        <v>76</v>
      </c>
      <c r="AW349" s="13" t="s">
        <v>188</v>
      </c>
      <c r="AX349" s="13" t="s">
        <v>68</v>
      </c>
      <c r="AY349" s="234" t="s">
        <v>175</v>
      </c>
    </row>
    <row r="350" s="13" customFormat="1">
      <c r="A350" s="13"/>
      <c r="B350" s="224"/>
      <c r="C350" s="225"/>
      <c r="D350" s="226" t="s">
        <v>186</v>
      </c>
      <c r="E350" s="227" t="s">
        <v>19</v>
      </c>
      <c r="F350" s="228" t="s">
        <v>189</v>
      </c>
      <c r="G350" s="225"/>
      <c r="H350" s="227" t="s">
        <v>19</v>
      </c>
      <c r="I350" s="229"/>
      <c r="J350" s="225"/>
      <c r="K350" s="225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186</v>
      </c>
      <c r="AU350" s="234" t="s">
        <v>78</v>
      </c>
      <c r="AV350" s="13" t="s">
        <v>76</v>
      </c>
      <c r="AW350" s="13" t="s">
        <v>188</v>
      </c>
      <c r="AX350" s="13" t="s">
        <v>68</v>
      </c>
      <c r="AY350" s="234" t="s">
        <v>175</v>
      </c>
    </row>
    <row r="351" s="14" customFormat="1">
      <c r="A351" s="14"/>
      <c r="B351" s="235"/>
      <c r="C351" s="236"/>
      <c r="D351" s="226" t="s">
        <v>186</v>
      </c>
      <c r="E351" s="237" t="s">
        <v>19</v>
      </c>
      <c r="F351" s="238" t="s">
        <v>78</v>
      </c>
      <c r="G351" s="236"/>
      <c r="H351" s="239">
        <v>2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186</v>
      </c>
      <c r="AU351" s="245" t="s">
        <v>78</v>
      </c>
      <c r="AV351" s="14" t="s">
        <v>78</v>
      </c>
      <c r="AW351" s="14" t="s">
        <v>188</v>
      </c>
      <c r="AX351" s="14" t="s">
        <v>68</v>
      </c>
      <c r="AY351" s="245" t="s">
        <v>175</v>
      </c>
    </row>
    <row r="352" s="15" customFormat="1">
      <c r="A352" s="15"/>
      <c r="B352" s="246"/>
      <c r="C352" s="247"/>
      <c r="D352" s="226" t="s">
        <v>186</v>
      </c>
      <c r="E352" s="248" t="s">
        <v>19</v>
      </c>
      <c r="F352" s="249" t="s">
        <v>191</v>
      </c>
      <c r="G352" s="247"/>
      <c r="H352" s="250">
        <v>2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6" t="s">
        <v>186</v>
      </c>
      <c r="AU352" s="256" t="s">
        <v>78</v>
      </c>
      <c r="AV352" s="15" t="s">
        <v>182</v>
      </c>
      <c r="AW352" s="15" t="s">
        <v>188</v>
      </c>
      <c r="AX352" s="15" t="s">
        <v>76</v>
      </c>
      <c r="AY352" s="256" t="s">
        <v>175</v>
      </c>
    </row>
    <row r="353" s="2" customFormat="1" ht="16.5" customHeight="1">
      <c r="A353" s="40"/>
      <c r="B353" s="41"/>
      <c r="C353" s="206" t="s">
        <v>459</v>
      </c>
      <c r="D353" s="206" t="s">
        <v>177</v>
      </c>
      <c r="E353" s="207" t="s">
        <v>3112</v>
      </c>
      <c r="F353" s="208" t="s">
        <v>3113</v>
      </c>
      <c r="G353" s="209" t="s">
        <v>402</v>
      </c>
      <c r="H353" s="210">
        <v>50</v>
      </c>
      <c r="I353" s="211"/>
      <c r="J353" s="212">
        <f>ROUND(I353*H353,2)</f>
        <v>0</v>
      </c>
      <c r="K353" s="208" t="s">
        <v>181</v>
      </c>
      <c r="L353" s="46"/>
      <c r="M353" s="213" t="s">
        <v>19</v>
      </c>
      <c r="N353" s="214" t="s">
        <v>39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182</v>
      </c>
      <c r="AT353" s="217" t="s">
        <v>177</v>
      </c>
      <c r="AU353" s="217" t="s">
        <v>78</v>
      </c>
      <c r="AY353" s="19" t="s">
        <v>175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76</v>
      </c>
      <c r="BK353" s="218">
        <f>ROUND(I353*H353,2)</f>
        <v>0</v>
      </c>
      <c r="BL353" s="19" t="s">
        <v>182</v>
      </c>
      <c r="BM353" s="217" t="s">
        <v>3114</v>
      </c>
    </row>
    <row r="354" s="2" customFormat="1">
      <c r="A354" s="40"/>
      <c r="B354" s="41"/>
      <c r="C354" s="42"/>
      <c r="D354" s="219" t="s">
        <v>184</v>
      </c>
      <c r="E354" s="42"/>
      <c r="F354" s="220" t="s">
        <v>3115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184</v>
      </c>
      <c r="AU354" s="19" t="s">
        <v>78</v>
      </c>
    </row>
    <row r="355" s="13" customFormat="1">
      <c r="A355" s="13"/>
      <c r="B355" s="224"/>
      <c r="C355" s="225"/>
      <c r="D355" s="226" t="s">
        <v>186</v>
      </c>
      <c r="E355" s="227" t="s">
        <v>19</v>
      </c>
      <c r="F355" s="228" t="s">
        <v>2604</v>
      </c>
      <c r="G355" s="225"/>
      <c r="H355" s="227" t="s">
        <v>19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186</v>
      </c>
      <c r="AU355" s="234" t="s">
        <v>78</v>
      </c>
      <c r="AV355" s="13" t="s">
        <v>76</v>
      </c>
      <c r="AW355" s="13" t="s">
        <v>188</v>
      </c>
      <c r="AX355" s="13" t="s">
        <v>68</v>
      </c>
      <c r="AY355" s="234" t="s">
        <v>175</v>
      </c>
    </row>
    <row r="356" s="13" customFormat="1">
      <c r="A356" s="13"/>
      <c r="B356" s="224"/>
      <c r="C356" s="225"/>
      <c r="D356" s="226" t="s">
        <v>186</v>
      </c>
      <c r="E356" s="227" t="s">
        <v>19</v>
      </c>
      <c r="F356" s="228" t="s">
        <v>189</v>
      </c>
      <c r="G356" s="225"/>
      <c r="H356" s="227" t="s">
        <v>19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186</v>
      </c>
      <c r="AU356" s="234" t="s">
        <v>78</v>
      </c>
      <c r="AV356" s="13" t="s">
        <v>76</v>
      </c>
      <c r="AW356" s="13" t="s">
        <v>188</v>
      </c>
      <c r="AX356" s="13" t="s">
        <v>68</v>
      </c>
      <c r="AY356" s="234" t="s">
        <v>175</v>
      </c>
    </row>
    <row r="357" s="14" customFormat="1">
      <c r="A357" s="14"/>
      <c r="B357" s="235"/>
      <c r="C357" s="236"/>
      <c r="D357" s="226" t="s">
        <v>186</v>
      </c>
      <c r="E357" s="237" t="s">
        <v>19</v>
      </c>
      <c r="F357" s="238" t="s">
        <v>1449</v>
      </c>
      <c r="G357" s="236"/>
      <c r="H357" s="239">
        <v>50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5" t="s">
        <v>186</v>
      </c>
      <c r="AU357" s="245" t="s">
        <v>78</v>
      </c>
      <c r="AV357" s="14" t="s">
        <v>78</v>
      </c>
      <c r="AW357" s="14" t="s">
        <v>188</v>
      </c>
      <c r="AX357" s="14" t="s">
        <v>68</v>
      </c>
      <c r="AY357" s="245" t="s">
        <v>175</v>
      </c>
    </row>
    <row r="358" s="15" customFormat="1">
      <c r="A358" s="15"/>
      <c r="B358" s="246"/>
      <c r="C358" s="247"/>
      <c r="D358" s="226" t="s">
        <v>186</v>
      </c>
      <c r="E358" s="248" t="s">
        <v>19</v>
      </c>
      <c r="F358" s="249" t="s">
        <v>191</v>
      </c>
      <c r="G358" s="247"/>
      <c r="H358" s="250">
        <v>50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6" t="s">
        <v>186</v>
      </c>
      <c r="AU358" s="256" t="s">
        <v>78</v>
      </c>
      <c r="AV358" s="15" t="s">
        <v>182</v>
      </c>
      <c r="AW358" s="15" t="s">
        <v>188</v>
      </c>
      <c r="AX358" s="15" t="s">
        <v>76</v>
      </c>
      <c r="AY358" s="256" t="s">
        <v>175</v>
      </c>
    </row>
    <row r="359" s="2" customFormat="1" ht="37.8" customHeight="1">
      <c r="A359" s="40"/>
      <c r="B359" s="41"/>
      <c r="C359" s="257" t="s">
        <v>465</v>
      </c>
      <c r="D359" s="257" t="s">
        <v>303</v>
      </c>
      <c r="E359" s="258" t="s">
        <v>3116</v>
      </c>
      <c r="F359" s="259" t="s">
        <v>3117</v>
      </c>
      <c r="G359" s="260" t="s">
        <v>391</v>
      </c>
      <c r="H359" s="261">
        <v>20</v>
      </c>
      <c r="I359" s="262"/>
      <c r="J359" s="263">
        <f>ROUND(I359*H359,2)</f>
        <v>0</v>
      </c>
      <c r="K359" s="259" t="s">
        <v>19</v>
      </c>
      <c r="L359" s="264"/>
      <c r="M359" s="265" t="s">
        <v>19</v>
      </c>
      <c r="N359" s="266" t="s">
        <v>39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244</v>
      </c>
      <c r="AT359" s="217" t="s">
        <v>303</v>
      </c>
      <c r="AU359" s="217" t="s">
        <v>78</v>
      </c>
      <c r="AY359" s="19" t="s">
        <v>175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76</v>
      </c>
      <c r="BK359" s="218">
        <f>ROUND(I359*H359,2)</f>
        <v>0</v>
      </c>
      <c r="BL359" s="19" t="s">
        <v>182</v>
      </c>
      <c r="BM359" s="217" t="s">
        <v>3118</v>
      </c>
    </row>
    <row r="360" s="13" customFormat="1">
      <c r="A360" s="13"/>
      <c r="B360" s="224"/>
      <c r="C360" s="225"/>
      <c r="D360" s="226" t="s">
        <v>186</v>
      </c>
      <c r="E360" s="227" t="s">
        <v>19</v>
      </c>
      <c r="F360" s="228" t="s">
        <v>2604</v>
      </c>
      <c r="G360" s="225"/>
      <c r="H360" s="227" t="s">
        <v>19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186</v>
      </c>
      <c r="AU360" s="234" t="s">
        <v>78</v>
      </c>
      <c r="AV360" s="13" t="s">
        <v>76</v>
      </c>
      <c r="AW360" s="13" t="s">
        <v>188</v>
      </c>
      <c r="AX360" s="13" t="s">
        <v>68</v>
      </c>
      <c r="AY360" s="234" t="s">
        <v>175</v>
      </c>
    </row>
    <row r="361" s="13" customFormat="1">
      <c r="A361" s="13"/>
      <c r="B361" s="224"/>
      <c r="C361" s="225"/>
      <c r="D361" s="226" t="s">
        <v>186</v>
      </c>
      <c r="E361" s="227" t="s">
        <v>19</v>
      </c>
      <c r="F361" s="228" t="s">
        <v>189</v>
      </c>
      <c r="G361" s="225"/>
      <c r="H361" s="227" t="s">
        <v>19</v>
      </c>
      <c r="I361" s="229"/>
      <c r="J361" s="225"/>
      <c r="K361" s="225"/>
      <c r="L361" s="230"/>
      <c r="M361" s="231"/>
      <c r="N361" s="232"/>
      <c r="O361" s="232"/>
      <c r="P361" s="232"/>
      <c r="Q361" s="232"/>
      <c r="R361" s="232"/>
      <c r="S361" s="232"/>
      <c r="T361" s="23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4" t="s">
        <v>186</v>
      </c>
      <c r="AU361" s="234" t="s">
        <v>78</v>
      </c>
      <c r="AV361" s="13" t="s">
        <v>76</v>
      </c>
      <c r="AW361" s="13" t="s">
        <v>188</v>
      </c>
      <c r="AX361" s="13" t="s">
        <v>68</v>
      </c>
      <c r="AY361" s="234" t="s">
        <v>175</v>
      </c>
    </row>
    <row r="362" s="14" customFormat="1">
      <c r="A362" s="14"/>
      <c r="B362" s="235"/>
      <c r="C362" s="236"/>
      <c r="D362" s="226" t="s">
        <v>186</v>
      </c>
      <c r="E362" s="237" t="s">
        <v>19</v>
      </c>
      <c r="F362" s="238" t="s">
        <v>322</v>
      </c>
      <c r="G362" s="236"/>
      <c r="H362" s="239">
        <v>20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5" t="s">
        <v>186</v>
      </c>
      <c r="AU362" s="245" t="s">
        <v>78</v>
      </c>
      <c r="AV362" s="14" t="s">
        <v>78</v>
      </c>
      <c r="AW362" s="14" t="s">
        <v>188</v>
      </c>
      <c r="AX362" s="14" t="s">
        <v>68</v>
      </c>
      <c r="AY362" s="245" t="s">
        <v>175</v>
      </c>
    </row>
    <row r="363" s="15" customFormat="1">
      <c r="A363" s="15"/>
      <c r="B363" s="246"/>
      <c r="C363" s="247"/>
      <c r="D363" s="226" t="s">
        <v>186</v>
      </c>
      <c r="E363" s="248" t="s">
        <v>19</v>
      </c>
      <c r="F363" s="249" t="s">
        <v>191</v>
      </c>
      <c r="G363" s="247"/>
      <c r="H363" s="250">
        <v>20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6" t="s">
        <v>186</v>
      </c>
      <c r="AU363" s="256" t="s">
        <v>78</v>
      </c>
      <c r="AV363" s="15" t="s">
        <v>182</v>
      </c>
      <c r="AW363" s="15" t="s">
        <v>188</v>
      </c>
      <c r="AX363" s="15" t="s">
        <v>76</v>
      </c>
      <c r="AY363" s="256" t="s">
        <v>175</v>
      </c>
    </row>
    <row r="364" s="12" customFormat="1" ht="22.8" customHeight="1">
      <c r="A364" s="12"/>
      <c r="B364" s="190"/>
      <c r="C364" s="191"/>
      <c r="D364" s="192" t="s">
        <v>67</v>
      </c>
      <c r="E364" s="204" t="s">
        <v>213</v>
      </c>
      <c r="F364" s="204" t="s">
        <v>3119</v>
      </c>
      <c r="G364" s="191"/>
      <c r="H364" s="191"/>
      <c r="I364" s="194"/>
      <c r="J364" s="205">
        <f>BK364</f>
        <v>0</v>
      </c>
      <c r="K364" s="191"/>
      <c r="L364" s="196"/>
      <c r="M364" s="197"/>
      <c r="N364" s="198"/>
      <c r="O364" s="198"/>
      <c r="P364" s="199">
        <f>SUM(P365:P514)</f>
        <v>0</v>
      </c>
      <c r="Q364" s="198"/>
      <c r="R364" s="199">
        <f>SUM(R365:R514)</f>
        <v>0</v>
      </c>
      <c r="S364" s="198"/>
      <c r="T364" s="200">
        <f>SUM(T365:T514)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1" t="s">
        <v>76</v>
      </c>
      <c r="AT364" s="202" t="s">
        <v>67</v>
      </c>
      <c r="AU364" s="202" t="s">
        <v>76</v>
      </c>
      <c r="AY364" s="201" t="s">
        <v>175</v>
      </c>
      <c r="BK364" s="203">
        <f>SUM(BK365:BK514)</f>
        <v>0</v>
      </c>
    </row>
    <row r="365" s="2" customFormat="1" ht="24.15" customHeight="1">
      <c r="A365" s="40"/>
      <c r="B365" s="41"/>
      <c r="C365" s="206" t="s">
        <v>471</v>
      </c>
      <c r="D365" s="206" t="s">
        <v>177</v>
      </c>
      <c r="E365" s="207" t="s">
        <v>3120</v>
      </c>
      <c r="F365" s="208" t="s">
        <v>3121</v>
      </c>
      <c r="G365" s="209" t="s">
        <v>180</v>
      </c>
      <c r="H365" s="210">
        <v>300.34800000000001</v>
      </c>
      <c r="I365" s="211"/>
      <c r="J365" s="212">
        <f>ROUND(I365*H365,2)</f>
        <v>0</v>
      </c>
      <c r="K365" s="208" t="s">
        <v>181</v>
      </c>
      <c r="L365" s="46"/>
      <c r="M365" s="213" t="s">
        <v>19</v>
      </c>
      <c r="N365" s="214" t="s">
        <v>39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182</v>
      </c>
      <c r="AT365" s="217" t="s">
        <v>177</v>
      </c>
      <c r="AU365" s="217" t="s">
        <v>78</v>
      </c>
      <c r="AY365" s="19" t="s">
        <v>175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76</v>
      </c>
      <c r="BK365" s="218">
        <f>ROUND(I365*H365,2)</f>
        <v>0</v>
      </c>
      <c r="BL365" s="19" t="s">
        <v>182</v>
      </c>
      <c r="BM365" s="217" t="s">
        <v>3122</v>
      </c>
    </row>
    <row r="366" s="2" customFormat="1">
      <c r="A366" s="40"/>
      <c r="B366" s="41"/>
      <c r="C366" s="42"/>
      <c r="D366" s="219" t="s">
        <v>184</v>
      </c>
      <c r="E366" s="42"/>
      <c r="F366" s="220" t="s">
        <v>3123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184</v>
      </c>
      <c r="AU366" s="19" t="s">
        <v>78</v>
      </c>
    </row>
    <row r="367" s="13" customFormat="1">
      <c r="A367" s="13"/>
      <c r="B367" s="224"/>
      <c r="C367" s="225"/>
      <c r="D367" s="226" t="s">
        <v>186</v>
      </c>
      <c r="E367" s="227" t="s">
        <v>19</v>
      </c>
      <c r="F367" s="228" t="s">
        <v>2604</v>
      </c>
      <c r="G367" s="225"/>
      <c r="H367" s="227" t="s">
        <v>19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186</v>
      </c>
      <c r="AU367" s="234" t="s">
        <v>78</v>
      </c>
      <c r="AV367" s="13" t="s">
        <v>76</v>
      </c>
      <c r="AW367" s="13" t="s">
        <v>188</v>
      </c>
      <c r="AX367" s="13" t="s">
        <v>68</v>
      </c>
      <c r="AY367" s="234" t="s">
        <v>175</v>
      </c>
    </row>
    <row r="368" s="13" customFormat="1">
      <c r="A368" s="13"/>
      <c r="B368" s="224"/>
      <c r="C368" s="225"/>
      <c r="D368" s="226" t="s">
        <v>186</v>
      </c>
      <c r="E368" s="227" t="s">
        <v>19</v>
      </c>
      <c r="F368" s="228" t="s">
        <v>189</v>
      </c>
      <c r="G368" s="225"/>
      <c r="H368" s="227" t="s">
        <v>19</v>
      </c>
      <c r="I368" s="229"/>
      <c r="J368" s="225"/>
      <c r="K368" s="225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186</v>
      </c>
      <c r="AU368" s="234" t="s">
        <v>78</v>
      </c>
      <c r="AV368" s="13" t="s">
        <v>76</v>
      </c>
      <c r="AW368" s="13" t="s">
        <v>188</v>
      </c>
      <c r="AX368" s="13" t="s">
        <v>68</v>
      </c>
      <c r="AY368" s="234" t="s">
        <v>175</v>
      </c>
    </row>
    <row r="369" s="13" customFormat="1">
      <c r="A369" s="13"/>
      <c r="B369" s="224"/>
      <c r="C369" s="225"/>
      <c r="D369" s="226" t="s">
        <v>186</v>
      </c>
      <c r="E369" s="227" t="s">
        <v>19</v>
      </c>
      <c r="F369" s="228" t="s">
        <v>198</v>
      </c>
      <c r="G369" s="225"/>
      <c r="H369" s="227" t="s">
        <v>19</v>
      </c>
      <c r="I369" s="229"/>
      <c r="J369" s="225"/>
      <c r="K369" s="225"/>
      <c r="L369" s="230"/>
      <c r="M369" s="231"/>
      <c r="N369" s="232"/>
      <c r="O369" s="232"/>
      <c r="P369" s="232"/>
      <c r="Q369" s="232"/>
      <c r="R369" s="232"/>
      <c r="S369" s="232"/>
      <c r="T369" s="23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4" t="s">
        <v>186</v>
      </c>
      <c r="AU369" s="234" t="s">
        <v>78</v>
      </c>
      <c r="AV369" s="13" t="s">
        <v>76</v>
      </c>
      <c r="AW369" s="13" t="s">
        <v>188</v>
      </c>
      <c r="AX369" s="13" t="s">
        <v>68</v>
      </c>
      <c r="AY369" s="234" t="s">
        <v>175</v>
      </c>
    </row>
    <row r="370" s="13" customFormat="1">
      <c r="A370" s="13"/>
      <c r="B370" s="224"/>
      <c r="C370" s="225"/>
      <c r="D370" s="226" t="s">
        <v>186</v>
      </c>
      <c r="E370" s="227" t="s">
        <v>19</v>
      </c>
      <c r="F370" s="228" t="s">
        <v>189</v>
      </c>
      <c r="G370" s="225"/>
      <c r="H370" s="227" t="s">
        <v>19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186</v>
      </c>
      <c r="AU370" s="234" t="s">
        <v>78</v>
      </c>
      <c r="AV370" s="13" t="s">
        <v>76</v>
      </c>
      <c r="AW370" s="13" t="s">
        <v>188</v>
      </c>
      <c r="AX370" s="13" t="s">
        <v>68</v>
      </c>
      <c r="AY370" s="234" t="s">
        <v>175</v>
      </c>
    </row>
    <row r="371" s="13" customFormat="1">
      <c r="A371" s="13"/>
      <c r="B371" s="224"/>
      <c r="C371" s="225"/>
      <c r="D371" s="226" t="s">
        <v>186</v>
      </c>
      <c r="E371" s="227" t="s">
        <v>19</v>
      </c>
      <c r="F371" s="228" t="s">
        <v>3124</v>
      </c>
      <c r="G371" s="225"/>
      <c r="H371" s="227" t="s">
        <v>19</v>
      </c>
      <c r="I371" s="229"/>
      <c r="J371" s="225"/>
      <c r="K371" s="225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186</v>
      </c>
      <c r="AU371" s="234" t="s">
        <v>78</v>
      </c>
      <c r="AV371" s="13" t="s">
        <v>76</v>
      </c>
      <c r="AW371" s="13" t="s">
        <v>188</v>
      </c>
      <c r="AX371" s="13" t="s">
        <v>68</v>
      </c>
      <c r="AY371" s="234" t="s">
        <v>175</v>
      </c>
    </row>
    <row r="372" s="13" customFormat="1">
      <c r="A372" s="13"/>
      <c r="B372" s="224"/>
      <c r="C372" s="225"/>
      <c r="D372" s="226" t="s">
        <v>186</v>
      </c>
      <c r="E372" s="227" t="s">
        <v>19</v>
      </c>
      <c r="F372" s="228" t="s">
        <v>189</v>
      </c>
      <c r="G372" s="225"/>
      <c r="H372" s="227" t="s">
        <v>19</v>
      </c>
      <c r="I372" s="229"/>
      <c r="J372" s="225"/>
      <c r="K372" s="225"/>
      <c r="L372" s="230"/>
      <c r="M372" s="231"/>
      <c r="N372" s="232"/>
      <c r="O372" s="232"/>
      <c r="P372" s="232"/>
      <c r="Q372" s="232"/>
      <c r="R372" s="232"/>
      <c r="S372" s="232"/>
      <c r="T372" s="23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4" t="s">
        <v>186</v>
      </c>
      <c r="AU372" s="234" t="s">
        <v>78</v>
      </c>
      <c r="AV372" s="13" t="s">
        <v>76</v>
      </c>
      <c r="AW372" s="13" t="s">
        <v>188</v>
      </c>
      <c r="AX372" s="13" t="s">
        <v>68</v>
      </c>
      <c r="AY372" s="234" t="s">
        <v>175</v>
      </c>
    </row>
    <row r="373" s="13" customFormat="1">
      <c r="A373" s="13"/>
      <c r="B373" s="224"/>
      <c r="C373" s="225"/>
      <c r="D373" s="226" t="s">
        <v>186</v>
      </c>
      <c r="E373" s="227" t="s">
        <v>19</v>
      </c>
      <c r="F373" s="228" t="s">
        <v>2988</v>
      </c>
      <c r="G373" s="225"/>
      <c r="H373" s="227" t="s">
        <v>19</v>
      </c>
      <c r="I373" s="229"/>
      <c r="J373" s="225"/>
      <c r="K373" s="225"/>
      <c r="L373" s="230"/>
      <c r="M373" s="231"/>
      <c r="N373" s="232"/>
      <c r="O373" s="232"/>
      <c r="P373" s="232"/>
      <c r="Q373" s="232"/>
      <c r="R373" s="232"/>
      <c r="S373" s="232"/>
      <c r="T373" s="23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4" t="s">
        <v>186</v>
      </c>
      <c r="AU373" s="234" t="s">
        <v>78</v>
      </c>
      <c r="AV373" s="13" t="s">
        <v>76</v>
      </c>
      <c r="AW373" s="13" t="s">
        <v>188</v>
      </c>
      <c r="AX373" s="13" t="s">
        <v>68</v>
      </c>
      <c r="AY373" s="234" t="s">
        <v>175</v>
      </c>
    </row>
    <row r="374" s="14" customFormat="1">
      <c r="A374" s="14"/>
      <c r="B374" s="235"/>
      <c r="C374" s="236"/>
      <c r="D374" s="226" t="s">
        <v>186</v>
      </c>
      <c r="E374" s="237" t="s">
        <v>19</v>
      </c>
      <c r="F374" s="238" t="s">
        <v>2989</v>
      </c>
      <c r="G374" s="236"/>
      <c r="H374" s="239">
        <v>175.09999999999999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5" t="s">
        <v>186</v>
      </c>
      <c r="AU374" s="245" t="s">
        <v>78</v>
      </c>
      <c r="AV374" s="14" t="s">
        <v>78</v>
      </c>
      <c r="AW374" s="14" t="s">
        <v>188</v>
      </c>
      <c r="AX374" s="14" t="s">
        <v>68</v>
      </c>
      <c r="AY374" s="245" t="s">
        <v>175</v>
      </c>
    </row>
    <row r="375" s="13" customFormat="1">
      <c r="A375" s="13"/>
      <c r="B375" s="224"/>
      <c r="C375" s="225"/>
      <c r="D375" s="226" t="s">
        <v>186</v>
      </c>
      <c r="E375" s="227" t="s">
        <v>19</v>
      </c>
      <c r="F375" s="228" t="s">
        <v>2990</v>
      </c>
      <c r="G375" s="225"/>
      <c r="H375" s="227" t="s">
        <v>19</v>
      </c>
      <c r="I375" s="229"/>
      <c r="J375" s="225"/>
      <c r="K375" s="225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186</v>
      </c>
      <c r="AU375" s="234" t="s">
        <v>78</v>
      </c>
      <c r="AV375" s="13" t="s">
        <v>76</v>
      </c>
      <c r="AW375" s="13" t="s">
        <v>188</v>
      </c>
      <c r="AX375" s="13" t="s">
        <v>68</v>
      </c>
      <c r="AY375" s="234" t="s">
        <v>175</v>
      </c>
    </row>
    <row r="376" s="14" customFormat="1">
      <c r="A376" s="14"/>
      <c r="B376" s="235"/>
      <c r="C376" s="236"/>
      <c r="D376" s="226" t="s">
        <v>186</v>
      </c>
      <c r="E376" s="237" t="s">
        <v>19</v>
      </c>
      <c r="F376" s="238" t="s">
        <v>2991</v>
      </c>
      <c r="G376" s="236"/>
      <c r="H376" s="239">
        <v>19.3475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5" t="s">
        <v>186</v>
      </c>
      <c r="AU376" s="245" t="s">
        <v>78</v>
      </c>
      <c r="AV376" s="14" t="s">
        <v>78</v>
      </c>
      <c r="AW376" s="14" t="s">
        <v>188</v>
      </c>
      <c r="AX376" s="14" t="s">
        <v>68</v>
      </c>
      <c r="AY376" s="245" t="s">
        <v>175</v>
      </c>
    </row>
    <row r="377" s="13" customFormat="1">
      <c r="A377" s="13"/>
      <c r="B377" s="224"/>
      <c r="C377" s="225"/>
      <c r="D377" s="226" t="s">
        <v>186</v>
      </c>
      <c r="E377" s="227" t="s">
        <v>19</v>
      </c>
      <c r="F377" s="228" t="s">
        <v>2992</v>
      </c>
      <c r="G377" s="225"/>
      <c r="H377" s="227" t="s">
        <v>19</v>
      </c>
      <c r="I377" s="229"/>
      <c r="J377" s="225"/>
      <c r="K377" s="225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186</v>
      </c>
      <c r="AU377" s="234" t="s">
        <v>78</v>
      </c>
      <c r="AV377" s="13" t="s">
        <v>76</v>
      </c>
      <c r="AW377" s="13" t="s">
        <v>188</v>
      </c>
      <c r="AX377" s="13" t="s">
        <v>68</v>
      </c>
      <c r="AY377" s="234" t="s">
        <v>175</v>
      </c>
    </row>
    <row r="378" s="14" customFormat="1">
      <c r="A378" s="14"/>
      <c r="B378" s="235"/>
      <c r="C378" s="236"/>
      <c r="D378" s="226" t="s">
        <v>186</v>
      </c>
      <c r="E378" s="237" t="s">
        <v>19</v>
      </c>
      <c r="F378" s="238" t="s">
        <v>2993</v>
      </c>
      <c r="G378" s="236"/>
      <c r="H378" s="239">
        <v>102.7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5" t="s">
        <v>186</v>
      </c>
      <c r="AU378" s="245" t="s">
        <v>78</v>
      </c>
      <c r="AV378" s="14" t="s">
        <v>78</v>
      </c>
      <c r="AW378" s="14" t="s">
        <v>188</v>
      </c>
      <c r="AX378" s="14" t="s">
        <v>68</v>
      </c>
      <c r="AY378" s="245" t="s">
        <v>175</v>
      </c>
    </row>
    <row r="379" s="13" customFormat="1">
      <c r="A379" s="13"/>
      <c r="B379" s="224"/>
      <c r="C379" s="225"/>
      <c r="D379" s="226" t="s">
        <v>186</v>
      </c>
      <c r="E379" s="227" t="s">
        <v>19</v>
      </c>
      <c r="F379" s="228" t="s">
        <v>2994</v>
      </c>
      <c r="G379" s="225"/>
      <c r="H379" s="227" t="s">
        <v>19</v>
      </c>
      <c r="I379" s="229"/>
      <c r="J379" s="225"/>
      <c r="K379" s="225"/>
      <c r="L379" s="230"/>
      <c r="M379" s="231"/>
      <c r="N379" s="232"/>
      <c r="O379" s="232"/>
      <c r="P379" s="232"/>
      <c r="Q379" s="232"/>
      <c r="R379" s="232"/>
      <c r="S379" s="232"/>
      <c r="T379" s="23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4" t="s">
        <v>186</v>
      </c>
      <c r="AU379" s="234" t="s">
        <v>78</v>
      </c>
      <c r="AV379" s="13" t="s">
        <v>76</v>
      </c>
      <c r="AW379" s="13" t="s">
        <v>188</v>
      </c>
      <c r="AX379" s="13" t="s">
        <v>68</v>
      </c>
      <c r="AY379" s="234" t="s">
        <v>175</v>
      </c>
    </row>
    <row r="380" s="14" customFormat="1">
      <c r="A380" s="14"/>
      <c r="B380" s="235"/>
      <c r="C380" s="236"/>
      <c r="D380" s="226" t="s">
        <v>186</v>
      </c>
      <c r="E380" s="237" t="s">
        <v>19</v>
      </c>
      <c r="F380" s="238" t="s">
        <v>2995</v>
      </c>
      <c r="G380" s="236"/>
      <c r="H380" s="239">
        <v>3.2000000000000002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5" t="s">
        <v>186</v>
      </c>
      <c r="AU380" s="245" t="s">
        <v>78</v>
      </c>
      <c r="AV380" s="14" t="s">
        <v>78</v>
      </c>
      <c r="AW380" s="14" t="s">
        <v>188</v>
      </c>
      <c r="AX380" s="14" t="s">
        <v>68</v>
      </c>
      <c r="AY380" s="245" t="s">
        <v>175</v>
      </c>
    </row>
    <row r="381" s="15" customFormat="1">
      <c r="A381" s="15"/>
      <c r="B381" s="246"/>
      <c r="C381" s="247"/>
      <c r="D381" s="226" t="s">
        <v>186</v>
      </c>
      <c r="E381" s="248" t="s">
        <v>19</v>
      </c>
      <c r="F381" s="249" t="s">
        <v>191</v>
      </c>
      <c r="G381" s="247"/>
      <c r="H381" s="250">
        <v>300.34749999999997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6" t="s">
        <v>186</v>
      </c>
      <c r="AU381" s="256" t="s">
        <v>78</v>
      </c>
      <c r="AV381" s="15" t="s">
        <v>182</v>
      </c>
      <c r="AW381" s="15" t="s">
        <v>188</v>
      </c>
      <c r="AX381" s="15" t="s">
        <v>76</v>
      </c>
      <c r="AY381" s="256" t="s">
        <v>175</v>
      </c>
    </row>
    <row r="382" s="2" customFormat="1" ht="24.15" customHeight="1">
      <c r="A382" s="40"/>
      <c r="B382" s="41"/>
      <c r="C382" s="206" t="s">
        <v>478</v>
      </c>
      <c r="D382" s="206" t="s">
        <v>177</v>
      </c>
      <c r="E382" s="207" t="s">
        <v>3125</v>
      </c>
      <c r="F382" s="208" t="s">
        <v>3126</v>
      </c>
      <c r="G382" s="209" t="s">
        <v>180</v>
      </c>
      <c r="H382" s="210">
        <v>725.84799999999996</v>
      </c>
      <c r="I382" s="211"/>
      <c r="J382" s="212">
        <f>ROUND(I382*H382,2)</f>
        <v>0</v>
      </c>
      <c r="K382" s="208" t="s">
        <v>181</v>
      </c>
      <c r="L382" s="46"/>
      <c r="M382" s="213" t="s">
        <v>19</v>
      </c>
      <c r="N382" s="214" t="s">
        <v>39</v>
      </c>
      <c r="O382" s="86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182</v>
      </c>
      <c r="AT382" s="217" t="s">
        <v>177</v>
      </c>
      <c r="AU382" s="217" t="s">
        <v>78</v>
      </c>
      <c r="AY382" s="19" t="s">
        <v>175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76</v>
      </c>
      <c r="BK382" s="218">
        <f>ROUND(I382*H382,2)</f>
        <v>0</v>
      </c>
      <c r="BL382" s="19" t="s">
        <v>182</v>
      </c>
      <c r="BM382" s="217" t="s">
        <v>3127</v>
      </c>
    </row>
    <row r="383" s="2" customFormat="1">
      <c r="A383" s="40"/>
      <c r="B383" s="41"/>
      <c r="C383" s="42"/>
      <c r="D383" s="219" t="s">
        <v>184</v>
      </c>
      <c r="E383" s="42"/>
      <c r="F383" s="220" t="s">
        <v>3128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184</v>
      </c>
      <c r="AU383" s="19" t="s">
        <v>78</v>
      </c>
    </row>
    <row r="384" s="13" customFormat="1">
      <c r="A384" s="13"/>
      <c r="B384" s="224"/>
      <c r="C384" s="225"/>
      <c r="D384" s="226" t="s">
        <v>186</v>
      </c>
      <c r="E384" s="227" t="s">
        <v>19</v>
      </c>
      <c r="F384" s="228" t="s">
        <v>2604</v>
      </c>
      <c r="G384" s="225"/>
      <c r="H384" s="227" t="s">
        <v>19</v>
      </c>
      <c r="I384" s="229"/>
      <c r="J384" s="225"/>
      <c r="K384" s="225"/>
      <c r="L384" s="230"/>
      <c r="M384" s="231"/>
      <c r="N384" s="232"/>
      <c r="O384" s="232"/>
      <c r="P384" s="232"/>
      <c r="Q384" s="232"/>
      <c r="R384" s="232"/>
      <c r="S384" s="232"/>
      <c r="T384" s="23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4" t="s">
        <v>186</v>
      </c>
      <c r="AU384" s="234" t="s">
        <v>78</v>
      </c>
      <c r="AV384" s="13" t="s">
        <v>76</v>
      </c>
      <c r="AW384" s="13" t="s">
        <v>188</v>
      </c>
      <c r="AX384" s="13" t="s">
        <v>68</v>
      </c>
      <c r="AY384" s="234" t="s">
        <v>175</v>
      </c>
    </row>
    <row r="385" s="13" customFormat="1">
      <c r="A385" s="13"/>
      <c r="B385" s="224"/>
      <c r="C385" s="225"/>
      <c r="D385" s="226" t="s">
        <v>186</v>
      </c>
      <c r="E385" s="227" t="s">
        <v>19</v>
      </c>
      <c r="F385" s="228" t="s">
        <v>189</v>
      </c>
      <c r="G385" s="225"/>
      <c r="H385" s="227" t="s">
        <v>19</v>
      </c>
      <c r="I385" s="229"/>
      <c r="J385" s="225"/>
      <c r="K385" s="225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186</v>
      </c>
      <c r="AU385" s="234" t="s">
        <v>78</v>
      </c>
      <c r="AV385" s="13" t="s">
        <v>76</v>
      </c>
      <c r="AW385" s="13" t="s">
        <v>188</v>
      </c>
      <c r="AX385" s="13" t="s">
        <v>68</v>
      </c>
      <c r="AY385" s="234" t="s">
        <v>175</v>
      </c>
    </row>
    <row r="386" s="13" customFormat="1">
      <c r="A386" s="13"/>
      <c r="B386" s="224"/>
      <c r="C386" s="225"/>
      <c r="D386" s="226" t="s">
        <v>186</v>
      </c>
      <c r="E386" s="227" t="s">
        <v>19</v>
      </c>
      <c r="F386" s="228" t="s">
        <v>198</v>
      </c>
      <c r="G386" s="225"/>
      <c r="H386" s="227" t="s">
        <v>19</v>
      </c>
      <c r="I386" s="229"/>
      <c r="J386" s="225"/>
      <c r="K386" s="225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186</v>
      </c>
      <c r="AU386" s="234" t="s">
        <v>78</v>
      </c>
      <c r="AV386" s="13" t="s">
        <v>76</v>
      </c>
      <c r="AW386" s="13" t="s">
        <v>188</v>
      </c>
      <c r="AX386" s="13" t="s">
        <v>68</v>
      </c>
      <c r="AY386" s="234" t="s">
        <v>175</v>
      </c>
    </row>
    <row r="387" s="13" customFormat="1">
      <c r="A387" s="13"/>
      <c r="B387" s="224"/>
      <c r="C387" s="225"/>
      <c r="D387" s="226" t="s">
        <v>186</v>
      </c>
      <c r="E387" s="227" t="s">
        <v>19</v>
      </c>
      <c r="F387" s="228" t="s">
        <v>189</v>
      </c>
      <c r="G387" s="225"/>
      <c r="H387" s="227" t="s">
        <v>19</v>
      </c>
      <c r="I387" s="229"/>
      <c r="J387" s="225"/>
      <c r="K387" s="225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186</v>
      </c>
      <c r="AU387" s="234" t="s">
        <v>78</v>
      </c>
      <c r="AV387" s="13" t="s">
        <v>76</v>
      </c>
      <c r="AW387" s="13" t="s">
        <v>188</v>
      </c>
      <c r="AX387" s="13" t="s">
        <v>68</v>
      </c>
      <c r="AY387" s="234" t="s">
        <v>175</v>
      </c>
    </row>
    <row r="388" s="13" customFormat="1">
      <c r="A388" s="13"/>
      <c r="B388" s="224"/>
      <c r="C388" s="225"/>
      <c r="D388" s="226" t="s">
        <v>186</v>
      </c>
      <c r="E388" s="227" t="s">
        <v>19</v>
      </c>
      <c r="F388" s="228" t="s">
        <v>3129</v>
      </c>
      <c r="G388" s="225"/>
      <c r="H388" s="227" t="s">
        <v>19</v>
      </c>
      <c r="I388" s="229"/>
      <c r="J388" s="225"/>
      <c r="K388" s="225"/>
      <c r="L388" s="230"/>
      <c r="M388" s="231"/>
      <c r="N388" s="232"/>
      <c r="O388" s="232"/>
      <c r="P388" s="232"/>
      <c r="Q388" s="232"/>
      <c r="R388" s="232"/>
      <c r="S388" s="232"/>
      <c r="T388" s="23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4" t="s">
        <v>186</v>
      </c>
      <c r="AU388" s="234" t="s">
        <v>78</v>
      </c>
      <c r="AV388" s="13" t="s">
        <v>76</v>
      </c>
      <c r="AW388" s="13" t="s">
        <v>188</v>
      </c>
      <c r="AX388" s="13" t="s">
        <v>68</v>
      </c>
      <c r="AY388" s="234" t="s">
        <v>175</v>
      </c>
    </row>
    <row r="389" s="13" customFormat="1">
      <c r="A389" s="13"/>
      <c r="B389" s="224"/>
      <c r="C389" s="225"/>
      <c r="D389" s="226" t="s">
        <v>186</v>
      </c>
      <c r="E389" s="227" t="s">
        <v>19</v>
      </c>
      <c r="F389" s="228" t="s">
        <v>189</v>
      </c>
      <c r="G389" s="225"/>
      <c r="H389" s="227" t="s">
        <v>19</v>
      </c>
      <c r="I389" s="229"/>
      <c r="J389" s="225"/>
      <c r="K389" s="225"/>
      <c r="L389" s="230"/>
      <c r="M389" s="231"/>
      <c r="N389" s="232"/>
      <c r="O389" s="232"/>
      <c r="P389" s="232"/>
      <c r="Q389" s="232"/>
      <c r="R389" s="232"/>
      <c r="S389" s="232"/>
      <c r="T389" s="23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4" t="s">
        <v>186</v>
      </c>
      <c r="AU389" s="234" t="s">
        <v>78</v>
      </c>
      <c r="AV389" s="13" t="s">
        <v>76</v>
      </c>
      <c r="AW389" s="13" t="s">
        <v>188</v>
      </c>
      <c r="AX389" s="13" t="s">
        <v>68</v>
      </c>
      <c r="AY389" s="234" t="s">
        <v>175</v>
      </c>
    </row>
    <row r="390" s="13" customFormat="1">
      <c r="A390" s="13"/>
      <c r="B390" s="224"/>
      <c r="C390" s="225"/>
      <c r="D390" s="226" t="s">
        <v>186</v>
      </c>
      <c r="E390" s="227" t="s">
        <v>19</v>
      </c>
      <c r="F390" s="228" t="s">
        <v>2988</v>
      </c>
      <c r="G390" s="225"/>
      <c r="H390" s="227" t="s">
        <v>19</v>
      </c>
      <c r="I390" s="229"/>
      <c r="J390" s="225"/>
      <c r="K390" s="225"/>
      <c r="L390" s="230"/>
      <c r="M390" s="231"/>
      <c r="N390" s="232"/>
      <c r="O390" s="232"/>
      <c r="P390" s="232"/>
      <c r="Q390" s="232"/>
      <c r="R390" s="232"/>
      <c r="S390" s="232"/>
      <c r="T390" s="23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4" t="s">
        <v>186</v>
      </c>
      <c r="AU390" s="234" t="s">
        <v>78</v>
      </c>
      <c r="AV390" s="13" t="s">
        <v>76</v>
      </c>
      <c r="AW390" s="13" t="s">
        <v>188</v>
      </c>
      <c r="AX390" s="13" t="s">
        <v>68</v>
      </c>
      <c r="AY390" s="234" t="s">
        <v>175</v>
      </c>
    </row>
    <row r="391" s="14" customFormat="1">
      <c r="A391" s="14"/>
      <c r="B391" s="235"/>
      <c r="C391" s="236"/>
      <c r="D391" s="226" t="s">
        <v>186</v>
      </c>
      <c r="E391" s="237" t="s">
        <v>19</v>
      </c>
      <c r="F391" s="238" t="s">
        <v>2989</v>
      </c>
      <c r="G391" s="236"/>
      <c r="H391" s="239">
        <v>175.09999999999999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5" t="s">
        <v>186</v>
      </c>
      <c r="AU391" s="245" t="s">
        <v>78</v>
      </c>
      <c r="AV391" s="14" t="s">
        <v>78</v>
      </c>
      <c r="AW391" s="14" t="s">
        <v>188</v>
      </c>
      <c r="AX391" s="14" t="s">
        <v>68</v>
      </c>
      <c r="AY391" s="245" t="s">
        <v>175</v>
      </c>
    </row>
    <row r="392" s="13" customFormat="1">
      <c r="A392" s="13"/>
      <c r="B392" s="224"/>
      <c r="C392" s="225"/>
      <c r="D392" s="226" t="s">
        <v>186</v>
      </c>
      <c r="E392" s="227" t="s">
        <v>19</v>
      </c>
      <c r="F392" s="228" t="s">
        <v>2982</v>
      </c>
      <c r="G392" s="225"/>
      <c r="H392" s="227" t="s">
        <v>19</v>
      </c>
      <c r="I392" s="229"/>
      <c r="J392" s="225"/>
      <c r="K392" s="225"/>
      <c r="L392" s="230"/>
      <c r="M392" s="231"/>
      <c r="N392" s="232"/>
      <c r="O392" s="232"/>
      <c r="P392" s="232"/>
      <c r="Q392" s="232"/>
      <c r="R392" s="232"/>
      <c r="S392" s="232"/>
      <c r="T392" s="23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4" t="s">
        <v>186</v>
      </c>
      <c r="AU392" s="234" t="s">
        <v>78</v>
      </c>
      <c r="AV392" s="13" t="s">
        <v>76</v>
      </c>
      <c r="AW392" s="13" t="s">
        <v>188</v>
      </c>
      <c r="AX392" s="13" t="s">
        <v>68</v>
      </c>
      <c r="AY392" s="234" t="s">
        <v>175</v>
      </c>
    </row>
    <row r="393" s="14" customFormat="1">
      <c r="A393" s="14"/>
      <c r="B393" s="235"/>
      <c r="C393" s="236"/>
      <c r="D393" s="226" t="s">
        <v>186</v>
      </c>
      <c r="E393" s="237" t="s">
        <v>19</v>
      </c>
      <c r="F393" s="238" t="s">
        <v>3130</v>
      </c>
      <c r="G393" s="236"/>
      <c r="H393" s="239">
        <v>528.20000000000005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5" t="s">
        <v>186</v>
      </c>
      <c r="AU393" s="245" t="s">
        <v>78</v>
      </c>
      <c r="AV393" s="14" t="s">
        <v>78</v>
      </c>
      <c r="AW393" s="14" t="s">
        <v>188</v>
      </c>
      <c r="AX393" s="14" t="s">
        <v>68</v>
      </c>
      <c r="AY393" s="245" t="s">
        <v>175</v>
      </c>
    </row>
    <row r="394" s="13" customFormat="1">
      <c r="A394" s="13"/>
      <c r="B394" s="224"/>
      <c r="C394" s="225"/>
      <c r="D394" s="226" t="s">
        <v>186</v>
      </c>
      <c r="E394" s="227" t="s">
        <v>19</v>
      </c>
      <c r="F394" s="228" t="s">
        <v>2990</v>
      </c>
      <c r="G394" s="225"/>
      <c r="H394" s="227" t="s">
        <v>19</v>
      </c>
      <c r="I394" s="229"/>
      <c r="J394" s="225"/>
      <c r="K394" s="225"/>
      <c r="L394" s="230"/>
      <c r="M394" s="231"/>
      <c r="N394" s="232"/>
      <c r="O394" s="232"/>
      <c r="P394" s="232"/>
      <c r="Q394" s="232"/>
      <c r="R394" s="232"/>
      <c r="S394" s="232"/>
      <c r="T394" s="23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4" t="s">
        <v>186</v>
      </c>
      <c r="AU394" s="234" t="s">
        <v>78</v>
      </c>
      <c r="AV394" s="13" t="s">
        <v>76</v>
      </c>
      <c r="AW394" s="13" t="s">
        <v>188</v>
      </c>
      <c r="AX394" s="13" t="s">
        <v>68</v>
      </c>
      <c r="AY394" s="234" t="s">
        <v>175</v>
      </c>
    </row>
    <row r="395" s="14" customFormat="1">
      <c r="A395" s="14"/>
      <c r="B395" s="235"/>
      <c r="C395" s="236"/>
      <c r="D395" s="226" t="s">
        <v>186</v>
      </c>
      <c r="E395" s="237" t="s">
        <v>19</v>
      </c>
      <c r="F395" s="238" t="s">
        <v>2991</v>
      </c>
      <c r="G395" s="236"/>
      <c r="H395" s="239">
        <v>19.3475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5" t="s">
        <v>186</v>
      </c>
      <c r="AU395" s="245" t="s">
        <v>78</v>
      </c>
      <c r="AV395" s="14" t="s">
        <v>78</v>
      </c>
      <c r="AW395" s="14" t="s">
        <v>188</v>
      </c>
      <c r="AX395" s="14" t="s">
        <v>68</v>
      </c>
      <c r="AY395" s="245" t="s">
        <v>175</v>
      </c>
    </row>
    <row r="396" s="13" customFormat="1">
      <c r="A396" s="13"/>
      <c r="B396" s="224"/>
      <c r="C396" s="225"/>
      <c r="D396" s="226" t="s">
        <v>186</v>
      </c>
      <c r="E396" s="227" t="s">
        <v>19</v>
      </c>
      <c r="F396" s="228" t="s">
        <v>2994</v>
      </c>
      <c r="G396" s="225"/>
      <c r="H396" s="227" t="s">
        <v>19</v>
      </c>
      <c r="I396" s="229"/>
      <c r="J396" s="225"/>
      <c r="K396" s="225"/>
      <c r="L396" s="230"/>
      <c r="M396" s="231"/>
      <c r="N396" s="232"/>
      <c r="O396" s="232"/>
      <c r="P396" s="232"/>
      <c r="Q396" s="232"/>
      <c r="R396" s="232"/>
      <c r="S396" s="232"/>
      <c r="T396" s="23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4" t="s">
        <v>186</v>
      </c>
      <c r="AU396" s="234" t="s">
        <v>78</v>
      </c>
      <c r="AV396" s="13" t="s">
        <v>76</v>
      </c>
      <c r="AW396" s="13" t="s">
        <v>188</v>
      </c>
      <c r="AX396" s="13" t="s">
        <v>68</v>
      </c>
      <c r="AY396" s="234" t="s">
        <v>175</v>
      </c>
    </row>
    <row r="397" s="14" customFormat="1">
      <c r="A397" s="14"/>
      <c r="B397" s="235"/>
      <c r="C397" s="236"/>
      <c r="D397" s="226" t="s">
        <v>186</v>
      </c>
      <c r="E397" s="237" t="s">
        <v>19</v>
      </c>
      <c r="F397" s="238" t="s">
        <v>2995</v>
      </c>
      <c r="G397" s="236"/>
      <c r="H397" s="239">
        <v>3.2000000000000002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5" t="s">
        <v>186</v>
      </c>
      <c r="AU397" s="245" t="s">
        <v>78</v>
      </c>
      <c r="AV397" s="14" t="s">
        <v>78</v>
      </c>
      <c r="AW397" s="14" t="s">
        <v>188</v>
      </c>
      <c r="AX397" s="14" t="s">
        <v>68</v>
      </c>
      <c r="AY397" s="245" t="s">
        <v>175</v>
      </c>
    </row>
    <row r="398" s="15" customFormat="1">
      <c r="A398" s="15"/>
      <c r="B398" s="246"/>
      <c r="C398" s="247"/>
      <c r="D398" s="226" t="s">
        <v>186</v>
      </c>
      <c r="E398" s="248" t="s">
        <v>19</v>
      </c>
      <c r="F398" s="249" t="s">
        <v>191</v>
      </c>
      <c r="G398" s="247"/>
      <c r="H398" s="250">
        <v>725.84750000000008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6" t="s">
        <v>186</v>
      </c>
      <c r="AU398" s="256" t="s">
        <v>78</v>
      </c>
      <c r="AV398" s="15" t="s">
        <v>182</v>
      </c>
      <c r="AW398" s="15" t="s">
        <v>188</v>
      </c>
      <c r="AX398" s="15" t="s">
        <v>76</v>
      </c>
      <c r="AY398" s="256" t="s">
        <v>175</v>
      </c>
    </row>
    <row r="399" s="2" customFormat="1" ht="24.15" customHeight="1">
      <c r="A399" s="40"/>
      <c r="B399" s="41"/>
      <c r="C399" s="206" t="s">
        <v>483</v>
      </c>
      <c r="D399" s="206" t="s">
        <v>177</v>
      </c>
      <c r="E399" s="207" t="s">
        <v>3131</v>
      </c>
      <c r="F399" s="208" t="s">
        <v>3132</v>
      </c>
      <c r="G399" s="209" t="s">
        <v>180</v>
      </c>
      <c r="H399" s="210">
        <v>102.7</v>
      </c>
      <c r="I399" s="211"/>
      <c r="J399" s="212">
        <f>ROUND(I399*H399,2)</f>
        <v>0</v>
      </c>
      <c r="K399" s="208" t="s">
        <v>181</v>
      </c>
      <c r="L399" s="46"/>
      <c r="M399" s="213" t="s">
        <v>19</v>
      </c>
      <c r="N399" s="214" t="s">
        <v>39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182</v>
      </c>
      <c r="AT399" s="217" t="s">
        <v>177</v>
      </c>
      <c r="AU399" s="217" t="s">
        <v>78</v>
      </c>
      <c r="AY399" s="19" t="s">
        <v>175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76</v>
      </c>
      <c r="BK399" s="218">
        <f>ROUND(I399*H399,2)</f>
        <v>0</v>
      </c>
      <c r="BL399" s="19" t="s">
        <v>182</v>
      </c>
      <c r="BM399" s="217" t="s">
        <v>3133</v>
      </c>
    </row>
    <row r="400" s="2" customFormat="1">
      <c r="A400" s="40"/>
      <c r="B400" s="41"/>
      <c r="C400" s="42"/>
      <c r="D400" s="219" t="s">
        <v>184</v>
      </c>
      <c r="E400" s="42"/>
      <c r="F400" s="220" t="s">
        <v>3134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184</v>
      </c>
      <c r="AU400" s="19" t="s">
        <v>78</v>
      </c>
    </row>
    <row r="401" s="13" customFormat="1">
      <c r="A401" s="13"/>
      <c r="B401" s="224"/>
      <c r="C401" s="225"/>
      <c r="D401" s="226" t="s">
        <v>186</v>
      </c>
      <c r="E401" s="227" t="s">
        <v>19</v>
      </c>
      <c r="F401" s="228" t="s">
        <v>2604</v>
      </c>
      <c r="G401" s="225"/>
      <c r="H401" s="227" t="s">
        <v>19</v>
      </c>
      <c r="I401" s="229"/>
      <c r="J401" s="225"/>
      <c r="K401" s="225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186</v>
      </c>
      <c r="AU401" s="234" t="s">
        <v>78</v>
      </c>
      <c r="AV401" s="13" t="s">
        <v>76</v>
      </c>
      <c r="AW401" s="13" t="s">
        <v>188</v>
      </c>
      <c r="AX401" s="13" t="s">
        <v>68</v>
      </c>
      <c r="AY401" s="234" t="s">
        <v>175</v>
      </c>
    </row>
    <row r="402" s="13" customFormat="1">
      <c r="A402" s="13"/>
      <c r="B402" s="224"/>
      <c r="C402" s="225"/>
      <c r="D402" s="226" t="s">
        <v>186</v>
      </c>
      <c r="E402" s="227" t="s">
        <v>19</v>
      </c>
      <c r="F402" s="228" t="s">
        <v>189</v>
      </c>
      <c r="G402" s="225"/>
      <c r="H402" s="227" t="s">
        <v>19</v>
      </c>
      <c r="I402" s="229"/>
      <c r="J402" s="225"/>
      <c r="K402" s="225"/>
      <c r="L402" s="230"/>
      <c r="M402" s="231"/>
      <c r="N402" s="232"/>
      <c r="O402" s="232"/>
      <c r="P402" s="232"/>
      <c r="Q402" s="232"/>
      <c r="R402" s="232"/>
      <c r="S402" s="232"/>
      <c r="T402" s="23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4" t="s">
        <v>186</v>
      </c>
      <c r="AU402" s="234" t="s">
        <v>78</v>
      </c>
      <c r="AV402" s="13" t="s">
        <v>76</v>
      </c>
      <c r="AW402" s="13" t="s">
        <v>188</v>
      </c>
      <c r="AX402" s="13" t="s">
        <v>68</v>
      </c>
      <c r="AY402" s="234" t="s">
        <v>175</v>
      </c>
    </row>
    <row r="403" s="13" customFormat="1">
      <c r="A403" s="13"/>
      <c r="B403" s="224"/>
      <c r="C403" s="225"/>
      <c r="D403" s="226" t="s">
        <v>186</v>
      </c>
      <c r="E403" s="227" t="s">
        <v>19</v>
      </c>
      <c r="F403" s="228" t="s">
        <v>198</v>
      </c>
      <c r="G403" s="225"/>
      <c r="H403" s="227" t="s">
        <v>19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186</v>
      </c>
      <c r="AU403" s="234" t="s">
        <v>78</v>
      </c>
      <c r="AV403" s="13" t="s">
        <v>76</v>
      </c>
      <c r="AW403" s="13" t="s">
        <v>188</v>
      </c>
      <c r="AX403" s="13" t="s">
        <v>68</v>
      </c>
      <c r="AY403" s="234" t="s">
        <v>175</v>
      </c>
    </row>
    <row r="404" s="13" customFormat="1">
      <c r="A404" s="13"/>
      <c r="B404" s="224"/>
      <c r="C404" s="225"/>
      <c r="D404" s="226" t="s">
        <v>186</v>
      </c>
      <c r="E404" s="227" t="s">
        <v>19</v>
      </c>
      <c r="F404" s="228" t="s">
        <v>189</v>
      </c>
      <c r="G404" s="225"/>
      <c r="H404" s="227" t="s">
        <v>19</v>
      </c>
      <c r="I404" s="229"/>
      <c r="J404" s="225"/>
      <c r="K404" s="225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186</v>
      </c>
      <c r="AU404" s="234" t="s">
        <v>78</v>
      </c>
      <c r="AV404" s="13" t="s">
        <v>76</v>
      </c>
      <c r="AW404" s="13" t="s">
        <v>188</v>
      </c>
      <c r="AX404" s="13" t="s">
        <v>68</v>
      </c>
      <c r="AY404" s="234" t="s">
        <v>175</v>
      </c>
    </row>
    <row r="405" s="13" customFormat="1">
      <c r="A405" s="13"/>
      <c r="B405" s="224"/>
      <c r="C405" s="225"/>
      <c r="D405" s="226" t="s">
        <v>186</v>
      </c>
      <c r="E405" s="227" t="s">
        <v>19</v>
      </c>
      <c r="F405" s="228" t="s">
        <v>3129</v>
      </c>
      <c r="G405" s="225"/>
      <c r="H405" s="227" t="s">
        <v>19</v>
      </c>
      <c r="I405" s="229"/>
      <c r="J405" s="225"/>
      <c r="K405" s="225"/>
      <c r="L405" s="230"/>
      <c r="M405" s="231"/>
      <c r="N405" s="232"/>
      <c r="O405" s="232"/>
      <c r="P405" s="232"/>
      <c r="Q405" s="232"/>
      <c r="R405" s="232"/>
      <c r="S405" s="232"/>
      <c r="T405" s="23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4" t="s">
        <v>186</v>
      </c>
      <c r="AU405" s="234" t="s">
        <v>78</v>
      </c>
      <c r="AV405" s="13" t="s">
        <v>76</v>
      </c>
      <c r="AW405" s="13" t="s">
        <v>188</v>
      </c>
      <c r="AX405" s="13" t="s">
        <v>68</v>
      </c>
      <c r="AY405" s="234" t="s">
        <v>175</v>
      </c>
    </row>
    <row r="406" s="13" customFormat="1">
      <c r="A406" s="13"/>
      <c r="B406" s="224"/>
      <c r="C406" s="225"/>
      <c r="D406" s="226" t="s">
        <v>186</v>
      </c>
      <c r="E406" s="227" t="s">
        <v>19</v>
      </c>
      <c r="F406" s="228" t="s">
        <v>189</v>
      </c>
      <c r="G406" s="225"/>
      <c r="H406" s="227" t="s">
        <v>19</v>
      </c>
      <c r="I406" s="229"/>
      <c r="J406" s="225"/>
      <c r="K406" s="225"/>
      <c r="L406" s="230"/>
      <c r="M406" s="231"/>
      <c r="N406" s="232"/>
      <c r="O406" s="232"/>
      <c r="P406" s="232"/>
      <c r="Q406" s="232"/>
      <c r="R406" s="232"/>
      <c r="S406" s="232"/>
      <c r="T406" s="23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4" t="s">
        <v>186</v>
      </c>
      <c r="AU406" s="234" t="s">
        <v>78</v>
      </c>
      <c r="AV406" s="13" t="s">
        <v>76</v>
      </c>
      <c r="AW406" s="13" t="s">
        <v>188</v>
      </c>
      <c r="AX406" s="13" t="s">
        <v>68</v>
      </c>
      <c r="AY406" s="234" t="s">
        <v>175</v>
      </c>
    </row>
    <row r="407" s="13" customFormat="1">
      <c r="A407" s="13"/>
      <c r="B407" s="224"/>
      <c r="C407" s="225"/>
      <c r="D407" s="226" t="s">
        <v>186</v>
      </c>
      <c r="E407" s="227" t="s">
        <v>19</v>
      </c>
      <c r="F407" s="228" t="s">
        <v>2992</v>
      </c>
      <c r="G407" s="225"/>
      <c r="H407" s="227" t="s">
        <v>19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186</v>
      </c>
      <c r="AU407" s="234" t="s">
        <v>78</v>
      </c>
      <c r="AV407" s="13" t="s">
        <v>76</v>
      </c>
      <c r="AW407" s="13" t="s">
        <v>188</v>
      </c>
      <c r="AX407" s="13" t="s">
        <v>68</v>
      </c>
      <c r="AY407" s="234" t="s">
        <v>175</v>
      </c>
    </row>
    <row r="408" s="14" customFormat="1">
      <c r="A408" s="14"/>
      <c r="B408" s="235"/>
      <c r="C408" s="236"/>
      <c r="D408" s="226" t="s">
        <v>186</v>
      </c>
      <c r="E408" s="237" t="s">
        <v>19</v>
      </c>
      <c r="F408" s="238" t="s">
        <v>2993</v>
      </c>
      <c r="G408" s="236"/>
      <c r="H408" s="239">
        <v>102.7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5" t="s">
        <v>186</v>
      </c>
      <c r="AU408" s="245" t="s">
        <v>78</v>
      </c>
      <c r="AV408" s="14" t="s">
        <v>78</v>
      </c>
      <c r="AW408" s="14" t="s">
        <v>188</v>
      </c>
      <c r="AX408" s="14" t="s">
        <v>68</v>
      </c>
      <c r="AY408" s="245" t="s">
        <v>175</v>
      </c>
    </row>
    <row r="409" s="15" customFormat="1">
      <c r="A409" s="15"/>
      <c r="B409" s="246"/>
      <c r="C409" s="247"/>
      <c r="D409" s="226" t="s">
        <v>186</v>
      </c>
      <c r="E409" s="248" t="s">
        <v>19</v>
      </c>
      <c r="F409" s="249" t="s">
        <v>191</v>
      </c>
      <c r="G409" s="247"/>
      <c r="H409" s="250">
        <v>102.7</v>
      </c>
      <c r="I409" s="251"/>
      <c r="J409" s="247"/>
      <c r="K409" s="247"/>
      <c r="L409" s="252"/>
      <c r="M409" s="253"/>
      <c r="N409" s="254"/>
      <c r="O409" s="254"/>
      <c r="P409" s="254"/>
      <c r="Q409" s="254"/>
      <c r="R409" s="254"/>
      <c r="S409" s="254"/>
      <c r="T409" s="25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6" t="s">
        <v>186</v>
      </c>
      <c r="AU409" s="256" t="s">
        <v>78</v>
      </c>
      <c r="AV409" s="15" t="s">
        <v>182</v>
      </c>
      <c r="AW409" s="15" t="s">
        <v>188</v>
      </c>
      <c r="AX409" s="15" t="s">
        <v>76</v>
      </c>
      <c r="AY409" s="256" t="s">
        <v>175</v>
      </c>
    </row>
    <row r="410" s="2" customFormat="1" ht="33" customHeight="1">
      <c r="A410" s="40"/>
      <c r="B410" s="41"/>
      <c r="C410" s="206" t="s">
        <v>489</v>
      </c>
      <c r="D410" s="206" t="s">
        <v>177</v>
      </c>
      <c r="E410" s="207" t="s">
        <v>3135</v>
      </c>
      <c r="F410" s="208" t="s">
        <v>3136</v>
      </c>
      <c r="G410" s="209" t="s">
        <v>180</v>
      </c>
      <c r="H410" s="210">
        <v>264.10000000000002</v>
      </c>
      <c r="I410" s="211"/>
      <c r="J410" s="212">
        <f>ROUND(I410*H410,2)</f>
        <v>0</v>
      </c>
      <c r="K410" s="208" t="s">
        <v>181</v>
      </c>
      <c r="L410" s="46"/>
      <c r="M410" s="213" t="s">
        <v>19</v>
      </c>
      <c r="N410" s="214" t="s">
        <v>39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182</v>
      </c>
      <c r="AT410" s="217" t="s">
        <v>177</v>
      </c>
      <c r="AU410" s="217" t="s">
        <v>78</v>
      </c>
      <c r="AY410" s="19" t="s">
        <v>175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76</v>
      </c>
      <c r="BK410" s="218">
        <f>ROUND(I410*H410,2)</f>
        <v>0</v>
      </c>
      <c r="BL410" s="19" t="s">
        <v>182</v>
      </c>
      <c r="BM410" s="217" t="s">
        <v>3137</v>
      </c>
    </row>
    <row r="411" s="2" customFormat="1">
      <c r="A411" s="40"/>
      <c r="B411" s="41"/>
      <c r="C411" s="42"/>
      <c r="D411" s="219" t="s">
        <v>184</v>
      </c>
      <c r="E411" s="42"/>
      <c r="F411" s="220" t="s">
        <v>3138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184</v>
      </c>
      <c r="AU411" s="19" t="s">
        <v>78</v>
      </c>
    </row>
    <row r="412" s="13" customFormat="1">
      <c r="A412" s="13"/>
      <c r="B412" s="224"/>
      <c r="C412" s="225"/>
      <c r="D412" s="226" t="s">
        <v>186</v>
      </c>
      <c r="E412" s="227" t="s">
        <v>19</v>
      </c>
      <c r="F412" s="228" t="s">
        <v>2604</v>
      </c>
      <c r="G412" s="225"/>
      <c r="H412" s="227" t="s">
        <v>19</v>
      </c>
      <c r="I412" s="229"/>
      <c r="J412" s="225"/>
      <c r="K412" s="225"/>
      <c r="L412" s="230"/>
      <c r="M412" s="231"/>
      <c r="N412" s="232"/>
      <c r="O412" s="232"/>
      <c r="P412" s="232"/>
      <c r="Q412" s="232"/>
      <c r="R412" s="232"/>
      <c r="S412" s="232"/>
      <c r="T412" s="23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4" t="s">
        <v>186</v>
      </c>
      <c r="AU412" s="234" t="s">
        <v>78</v>
      </c>
      <c r="AV412" s="13" t="s">
        <v>76</v>
      </c>
      <c r="AW412" s="13" t="s">
        <v>188</v>
      </c>
      <c r="AX412" s="13" t="s">
        <v>68</v>
      </c>
      <c r="AY412" s="234" t="s">
        <v>175</v>
      </c>
    </row>
    <row r="413" s="13" customFormat="1">
      <c r="A413" s="13"/>
      <c r="B413" s="224"/>
      <c r="C413" s="225"/>
      <c r="D413" s="226" t="s">
        <v>186</v>
      </c>
      <c r="E413" s="227" t="s">
        <v>19</v>
      </c>
      <c r="F413" s="228" t="s">
        <v>189</v>
      </c>
      <c r="G413" s="225"/>
      <c r="H413" s="227" t="s">
        <v>19</v>
      </c>
      <c r="I413" s="229"/>
      <c r="J413" s="225"/>
      <c r="K413" s="225"/>
      <c r="L413" s="230"/>
      <c r="M413" s="231"/>
      <c r="N413" s="232"/>
      <c r="O413" s="232"/>
      <c r="P413" s="232"/>
      <c r="Q413" s="232"/>
      <c r="R413" s="232"/>
      <c r="S413" s="232"/>
      <c r="T413" s="23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4" t="s">
        <v>186</v>
      </c>
      <c r="AU413" s="234" t="s">
        <v>78</v>
      </c>
      <c r="AV413" s="13" t="s">
        <v>76</v>
      </c>
      <c r="AW413" s="13" t="s">
        <v>188</v>
      </c>
      <c r="AX413" s="13" t="s">
        <v>68</v>
      </c>
      <c r="AY413" s="234" t="s">
        <v>175</v>
      </c>
    </row>
    <row r="414" s="13" customFormat="1">
      <c r="A414" s="13"/>
      <c r="B414" s="224"/>
      <c r="C414" s="225"/>
      <c r="D414" s="226" t="s">
        <v>186</v>
      </c>
      <c r="E414" s="227" t="s">
        <v>19</v>
      </c>
      <c r="F414" s="228" t="s">
        <v>198</v>
      </c>
      <c r="G414" s="225"/>
      <c r="H414" s="227" t="s">
        <v>19</v>
      </c>
      <c r="I414" s="229"/>
      <c r="J414" s="225"/>
      <c r="K414" s="225"/>
      <c r="L414" s="230"/>
      <c r="M414" s="231"/>
      <c r="N414" s="232"/>
      <c r="O414" s="232"/>
      <c r="P414" s="232"/>
      <c r="Q414" s="232"/>
      <c r="R414" s="232"/>
      <c r="S414" s="232"/>
      <c r="T414" s="23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4" t="s">
        <v>186</v>
      </c>
      <c r="AU414" s="234" t="s">
        <v>78</v>
      </c>
      <c r="AV414" s="13" t="s">
        <v>76</v>
      </c>
      <c r="AW414" s="13" t="s">
        <v>188</v>
      </c>
      <c r="AX414" s="13" t="s">
        <v>68</v>
      </c>
      <c r="AY414" s="234" t="s">
        <v>175</v>
      </c>
    </row>
    <row r="415" s="13" customFormat="1">
      <c r="A415" s="13"/>
      <c r="B415" s="224"/>
      <c r="C415" s="225"/>
      <c r="D415" s="226" t="s">
        <v>186</v>
      </c>
      <c r="E415" s="227" t="s">
        <v>19</v>
      </c>
      <c r="F415" s="228" t="s">
        <v>2982</v>
      </c>
      <c r="G415" s="225"/>
      <c r="H415" s="227" t="s">
        <v>19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4" t="s">
        <v>186</v>
      </c>
      <c r="AU415" s="234" t="s">
        <v>78</v>
      </c>
      <c r="AV415" s="13" t="s">
        <v>76</v>
      </c>
      <c r="AW415" s="13" t="s">
        <v>188</v>
      </c>
      <c r="AX415" s="13" t="s">
        <v>68</v>
      </c>
      <c r="AY415" s="234" t="s">
        <v>175</v>
      </c>
    </row>
    <row r="416" s="14" customFormat="1">
      <c r="A416" s="14"/>
      <c r="B416" s="235"/>
      <c r="C416" s="236"/>
      <c r="D416" s="226" t="s">
        <v>186</v>
      </c>
      <c r="E416" s="237" t="s">
        <v>19</v>
      </c>
      <c r="F416" s="238" t="s">
        <v>2983</v>
      </c>
      <c r="G416" s="236"/>
      <c r="H416" s="239">
        <v>264.10000000000002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5" t="s">
        <v>186</v>
      </c>
      <c r="AU416" s="245" t="s">
        <v>78</v>
      </c>
      <c r="AV416" s="14" t="s">
        <v>78</v>
      </c>
      <c r="AW416" s="14" t="s">
        <v>188</v>
      </c>
      <c r="AX416" s="14" t="s">
        <v>68</v>
      </c>
      <c r="AY416" s="245" t="s">
        <v>175</v>
      </c>
    </row>
    <row r="417" s="15" customFormat="1">
      <c r="A417" s="15"/>
      <c r="B417" s="246"/>
      <c r="C417" s="247"/>
      <c r="D417" s="226" t="s">
        <v>186</v>
      </c>
      <c r="E417" s="248" t="s">
        <v>19</v>
      </c>
      <c r="F417" s="249" t="s">
        <v>191</v>
      </c>
      <c r="G417" s="247"/>
      <c r="H417" s="250">
        <v>264.10000000000002</v>
      </c>
      <c r="I417" s="251"/>
      <c r="J417" s="247"/>
      <c r="K417" s="247"/>
      <c r="L417" s="252"/>
      <c r="M417" s="253"/>
      <c r="N417" s="254"/>
      <c r="O417" s="254"/>
      <c r="P417" s="254"/>
      <c r="Q417" s="254"/>
      <c r="R417" s="254"/>
      <c r="S417" s="254"/>
      <c r="T417" s="25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6" t="s">
        <v>186</v>
      </c>
      <c r="AU417" s="256" t="s">
        <v>78</v>
      </c>
      <c r="AV417" s="15" t="s">
        <v>182</v>
      </c>
      <c r="AW417" s="15" t="s">
        <v>188</v>
      </c>
      <c r="AX417" s="15" t="s">
        <v>76</v>
      </c>
      <c r="AY417" s="256" t="s">
        <v>175</v>
      </c>
    </row>
    <row r="418" s="2" customFormat="1" ht="37.8" customHeight="1">
      <c r="A418" s="40"/>
      <c r="B418" s="41"/>
      <c r="C418" s="206" t="s">
        <v>493</v>
      </c>
      <c r="D418" s="206" t="s">
        <v>177</v>
      </c>
      <c r="E418" s="207" t="s">
        <v>3139</v>
      </c>
      <c r="F418" s="208" t="s">
        <v>3140</v>
      </c>
      <c r="G418" s="209" t="s">
        <v>180</v>
      </c>
      <c r="H418" s="210">
        <v>22.5</v>
      </c>
      <c r="I418" s="211"/>
      <c r="J418" s="212">
        <f>ROUND(I418*H418,2)</f>
        <v>0</v>
      </c>
      <c r="K418" s="208" t="s">
        <v>181</v>
      </c>
      <c r="L418" s="46"/>
      <c r="M418" s="213" t="s">
        <v>19</v>
      </c>
      <c r="N418" s="214" t="s">
        <v>39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182</v>
      </c>
      <c r="AT418" s="217" t="s">
        <v>177</v>
      </c>
      <c r="AU418" s="217" t="s">
        <v>78</v>
      </c>
      <c r="AY418" s="19" t="s">
        <v>175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76</v>
      </c>
      <c r="BK418" s="218">
        <f>ROUND(I418*H418,2)</f>
        <v>0</v>
      </c>
      <c r="BL418" s="19" t="s">
        <v>182</v>
      </c>
      <c r="BM418" s="217" t="s">
        <v>3141</v>
      </c>
    </row>
    <row r="419" s="2" customFormat="1">
      <c r="A419" s="40"/>
      <c r="B419" s="41"/>
      <c r="C419" s="42"/>
      <c r="D419" s="219" t="s">
        <v>184</v>
      </c>
      <c r="E419" s="42"/>
      <c r="F419" s="220" t="s">
        <v>3142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184</v>
      </c>
      <c r="AU419" s="19" t="s">
        <v>78</v>
      </c>
    </row>
    <row r="420" s="13" customFormat="1">
      <c r="A420" s="13"/>
      <c r="B420" s="224"/>
      <c r="C420" s="225"/>
      <c r="D420" s="226" t="s">
        <v>186</v>
      </c>
      <c r="E420" s="227" t="s">
        <v>19</v>
      </c>
      <c r="F420" s="228" t="s">
        <v>2604</v>
      </c>
      <c r="G420" s="225"/>
      <c r="H420" s="227" t="s">
        <v>19</v>
      </c>
      <c r="I420" s="229"/>
      <c r="J420" s="225"/>
      <c r="K420" s="225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186</v>
      </c>
      <c r="AU420" s="234" t="s">
        <v>78</v>
      </c>
      <c r="AV420" s="13" t="s">
        <v>76</v>
      </c>
      <c r="AW420" s="13" t="s">
        <v>188</v>
      </c>
      <c r="AX420" s="13" t="s">
        <v>68</v>
      </c>
      <c r="AY420" s="234" t="s">
        <v>175</v>
      </c>
    </row>
    <row r="421" s="13" customFormat="1">
      <c r="A421" s="13"/>
      <c r="B421" s="224"/>
      <c r="C421" s="225"/>
      <c r="D421" s="226" t="s">
        <v>186</v>
      </c>
      <c r="E421" s="227" t="s">
        <v>19</v>
      </c>
      <c r="F421" s="228" t="s">
        <v>189</v>
      </c>
      <c r="G421" s="225"/>
      <c r="H421" s="227" t="s">
        <v>19</v>
      </c>
      <c r="I421" s="229"/>
      <c r="J421" s="225"/>
      <c r="K421" s="225"/>
      <c r="L421" s="230"/>
      <c r="M421" s="231"/>
      <c r="N421" s="232"/>
      <c r="O421" s="232"/>
      <c r="P421" s="232"/>
      <c r="Q421" s="232"/>
      <c r="R421" s="232"/>
      <c r="S421" s="232"/>
      <c r="T421" s="23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4" t="s">
        <v>186</v>
      </c>
      <c r="AU421" s="234" t="s">
        <v>78</v>
      </c>
      <c r="AV421" s="13" t="s">
        <v>76</v>
      </c>
      <c r="AW421" s="13" t="s">
        <v>188</v>
      </c>
      <c r="AX421" s="13" t="s">
        <v>68</v>
      </c>
      <c r="AY421" s="234" t="s">
        <v>175</v>
      </c>
    </row>
    <row r="422" s="13" customFormat="1">
      <c r="A422" s="13"/>
      <c r="B422" s="224"/>
      <c r="C422" s="225"/>
      <c r="D422" s="226" t="s">
        <v>186</v>
      </c>
      <c r="E422" s="227" t="s">
        <v>19</v>
      </c>
      <c r="F422" s="228" t="s">
        <v>198</v>
      </c>
      <c r="G422" s="225"/>
      <c r="H422" s="227" t="s">
        <v>19</v>
      </c>
      <c r="I422" s="229"/>
      <c r="J422" s="225"/>
      <c r="K422" s="225"/>
      <c r="L422" s="230"/>
      <c r="M422" s="231"/>
      <c r="N422" s="232"/>
      <c r="O422" s="232"/>
      <c r="P422" s="232"/>
      <c r="Q422" s="232"/>
      <c r="R422" s="232"/>
      <c r="S422" s="232"/>
      <c r="T422" s="23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4" t="s">
        <v>186</v>
      </c>
      <c r="AU422" s="234" t="s">
        <v>78</v>
      </c>
      <c r="AV422" s="13" t="s">
        <v>76</v>
      </c>
      <c r="AW422" s="13" t="s">
        <v>188</v>
      </c>
      <c r="AX422" s="13" t="s">
        <v>68</v>
      </c>
      <c r="AY422" s="234" t="s">
        <v>175</v>
      </c>
    </row>
    <row r="423" s="13" customFormat="1">
      <c r="A423" s="13"/>
      <c r="B423" s="224"/>
      <c r="C423" s="225"/>
      <c r="D423" s="226" t="s">
        <v>186</v>
      </c>
      <c r="E423" s="227" t="s">
        <v>19</v>
      </c>
      <c r="F423" s="228" t="s">
        <v>2984</v>
      </c>
      <c r="G423" s="225"/>
      <c r="H423" s="227" t="s">
        <v>19</v>
      </c>
      <c r="I423" s="229"/>
      <c r="J423" s="225"/>
      <c r="K423" s="225"/>
      <c r="L423" s="230"/>
      <c r="M423" s="231"/>
      <c r="N423" s="232"/>
      <c r="O423" s="232"/>
      <c r="P423" s="232"/>
      <c r="Q423" s="232"/>
      <c r="R423" s="232"/>
      <c r="S423" s="232"/>
      <c r="T423" s="23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4" t="s">
        <v>186</v>
      </c>
      <c r="AU423" s="234" t="s">
        <v>78</v>
      </c>
      <c r="AV423" s="13" t="s">
        <v>76</v>
      </c>
      <c r="AW423" s="13" t="s">
        <v>188</v>
      </c>
      <c r="AX423" s="13" t="s">
        <v>68</v>
      </c>
      <c r="AY423" s="234" t="s">
        <v>175</v>
      </c>
    </row>
    <row r="424" s="14" customFormat="1">
      <c r="A424" s="14"/>
      <c r="B424" s="235"/>
      <c r="C424" s="236"/>
      <c r="D424" s="226" t="s">
        <v>186</v>
      </c>
      <c r="E424" s="237" t="s">
        <v>19</v>
      </c>
      <c r="F424" s="238" t="s">
        <v>3054</v>
      </c>
      <c r="G424" s="236"/>
      <c r="H424" s="239">
        <v>22.5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5" t="s">
        <v>186</v>
      </c>
      <c r="AU424" s="245" t="s">
        <v>78</v>
      </c>
      <c r="AV424" s="14" t="s">
        <v>78</v>
      </c>
      <c r="AW424" s="14" t="s">
        <v>188</v>
      </c>
      <c r="AX424" s="14" t="s">
        <v>68</v>
      </c>
      <c r="AY424" s="245" t="s">
        <v>175</v>
      </c>
    </row>
    <row r="425" s="15" customFormat="1">
      <c r="A425" s="15"/>
      <c r="B425" s="246"/>
      <c r="C425" s="247"/>
      <c r="D425" s="226" t="s">
        <v>186</v>
      </c>
      <c r="E425" s="248" t="s">
        <v>19</v>
      </c>
      <c r="F425" s="249" t="s">
        <v>191</v>
      </c>
      <c r="G425" s="247"/>
      <c r="H425" s="250">
        <v>22.5</v>
      </c>
      <c r="I425" s="251"/>
      <c r="J425" s="247"/>
      <c r="K425" s="247"/>
      <c r="L425" s="252"/>
      <c r="M425" s="253"/>
      <c r="N425" s="254"/>
      <c r="O425" s="254"/>
      <c r="P425" s="254"/>
      <c r="Q425" s="254"/>
      <c r="R425" s="254"/>
      <c r="S425" s="254"/>
      <c r="T425" s="25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6" t="s">
        <v>186</v>
      </c>
      <c r="AU425" s="256" t="s">
        <v>78</v>
      </c>
      <c r="AV425" s="15" t="s">
        <v>182</v>
      </c>
      <c r="AW425" s="15" t="s">
        <v>188</v>
      </c>
      <c r="AX425" s="15" t="s">
        <v>76</v>
      </c>
      <c r="AY425" s="256" t="s">
        <v>175</v>
      </c>
    </row>
    <row r="426" s="2" customFormat="1" ht="37.8" customHeight="1">
      <c r="A426" s="40"/>
      <c r="B426" s="41"/>
      <c r="C426" s="206" t="s">
        <v>499</v>
      </c>
      <c r="D426" s="206" t="s">
        <v>177</v>
      </c>
      <c r="E426" s="207" t="s">
        <v>3143</v>
      </c>
      <c r="F426" s="208" t="s">
        <v>3144</v>
      </c>
      <c r="G426" s="209" t="s">
        <v>180</v>
      </c>
      <c r="H426" s="210">
        <v>85.950000000000003</v>
      </c>
      <c r="I426" s="211"/>
      <c r="J426" s="212">
        <f>ROUND(I426*H426,2)</f>
        <v>0</v>
      </c>
      <c r="K426" s="208" t="s">
        <v>181</v>
      </c>
      <c r="L426" s="46"/>
      <c r="M426" s="213" t="s">
        <v>19</v>
      </c>
      <c r="N426" s="214" t="s">
        <v>39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182</v>
      </c>
      <c r="AT426" s="217" t="s">
        <v>177</v>
      </c>
      <c r="AU426" s="217" t="s">
        <v>78</v>
      </c>
      <c r="AY426" s="19" t="s">
        <v>175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76</v>
      </c>
      <c r="BK426" s="218">
        <f>ROUND(I426*H426,2)</f>
        <v>0</v>
      </c>
      <c r="BL426" s="19" t="s">
        <v>182</v>
      </c>
      <c r="BM426" s="217" t="s">
        <v>3145</v>
      </c>
    </row>
    <row r="427" s="2" customFormat="1">
      <c r="A427" s="40"/>
      <c r="B427" s="41"/>
      <c r="C427" s="42"/>
      <c r="D427" s="219" t="s">
        <v>184</v>
      </c>
      <c r="E427" s="42"/>
      <c r="F427" s="220" t="s">
        <v>3146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184</v>
      </c>
      <c r="AU427" s="19" t="s">
        <v>78</v>
      </c>
    </row>
    <row r="428" s="13" customFormat="1">
      <c r="A428" s="13"/>
      <c r="B428" s="224"/>
      <c r="C428" s="225"/>
      <c r="D428" s="226" t="s">
        <v>186</v>
      </c>
      <c r="E428" s="227" t="s">
        <v>19</v>
      </c>
      <c r="F428" s="228" t="s">
        <v>2604</v>
      </c>
      <c r="G428" s="225"/>
      <c r="H428" s="227" t="s">
        <v>19</v>
      </c>
      <c r="I428" s="229"/>
      <c r="J428" s="225"/>
      <c r="K428" s="225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186</v>
      </c>
      <c r="AU428" s="234" t="s">
        <v>78</v>
      </c>
      <c r="AV428" s="13" t="s">
        <v>76</v>
      </c>
      <c r="AW428" s="13" t="s">
        <v>188</v>
      </c>
      <c r="AX428" s="13" t="s">
        <v>68</v>
      </c>
      <c r="AY428" s="234" t="s">
        <v>175</v>
      </c>
    </row>
    <row r="429" s="13" customFormat="1">
      <c r="A429" s="13"/>
      <c r="B429" s="224"/>
      <c r="C429" s="225"/>
      <c r="D429" s="226" t="s">
        <v>186</v>
      </c>
      <c r="E429" s="227" t="s">
        <v>19</v>
      </c>
      <c r="F429" s="228" t="s">
        <v>189</v>
      </c>
      <c r="G429" s="225"/>
      <c r="H429" s="227" t="s">
        <v>19</v>
      </c>
      <c r="I429" s="229"/>
      <c r="J429" s="225"/>
      <c r="K429" s="225"/>
      <c r="L429" s="230"/>
      <c r="M429" s="231"/>
      <c r="N429" s="232"/>
      <c r="O429" s="232"/>
      <c r="P429" s="232"/>
      <c r="Q429" s="232"/>
      <c r="R429" s="232"/>
      <c r="S429" s="232"/>
      <c r="T429" s="23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4" t="s">
        <v>186</v>
      </c>
      <c r="AU429" s="234" t="s">
        <v>78</v>
      </c>
      <c r="AV429" s="13" t="s">
        <v>76</v>
      </c>
      <c r="AW429" s="13" t="s">
        <v>188</v>
      </c>
      <c r="AX429" s="13" t="s">
        <v>68</v>
      </c>
      <c r="AY429" s="234" t="s">
        <v>175</v>
      </c>
    </row>
    <row r="430" s="13" customFormat="1">
      <c r="A430" s="13"/>
      <c r="B430" s="224"/>
      <c r="C430" s="225"/>
      <c r="D430" s="226" t="s">
        <v>186</v>
      </c>
      <c r="E430" s="227" t="s">
        <v>19</v>
      </c>
      <c r="F430" s="228" t="s">
        <v>198</v>
      </c>
      <c r="G430" s="225"/>
      <c r="H430" s="227" t="s">
        <v>19</v>
      </c>
      <c r="I430" s="229"/>
      <c r="J430" s="225"/>
      <c r="K430" s="225"/>
      <c r="L430" s="230"/>
      <c r="M430" s="231"/>
      <c r="N430" s="232"/>
      <c r="O430" s="232"/>
      <c r="P430" s="232"/>
      <c r="Q430" s="232"/>
      <c r="R430" s="232"/>
      <c r="S430" s="232"/>
      <c r="T430" s="23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4" t="s">
        <v>186</v>
      </c>
      <c r="AU430" s="234" t="s">
        <v>78</v>
      </c>
      <c r="AV430" s="13" t="s">
        <v>76</v>
      </c>
      <c r="AW430" s="13" t="s">
        <v>188</v>
      </c>
      <c r="AX430" s="13" t="s">
        <v>68</v>
      </c>
      <c r="AY430" s="234" t="s">
        <v>175</v>
      </c>
    </row>
    <row r="431" s="13" customFormat="1">
      <c r="A431" s="13"/>
      <c r="B431" s="224"/>
      <c r="C431" s="225"/>
      <c r="D431" s="226" t="s">
        <v>186</v>
      </c>
      <c r="E431" s="227" t="s">
        <v>19</v>
      </c>
      <c r="F431" s="228" t="s">
        <v>189</v>
      </c>
      <c r="G431" s="225"/>
      <c r="H431" s="227" t="s">
        <v>19</v>
      </c>
      <c r="I431" s="229"/>
      <c r="J431" s="225"/>
      <c r="K431" s="225"/>
      <c r="L431" s="230"/>
      <c r="M431" s="231"/>
      <c r="N431" s="232"/>
      <c r="O431" s="232"/>
      <c r="P431" s="232"/>
      <c r="Q431" s="232"/>
      <c r="R431" s="232"/>
      <c r="S431" s="232"/>
      <c r="T431" s="23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4" t="s">
        <v>186</v>
      </c>
      <c r="AU431" s="234" t="s">
        <v>78</v>
      </c>
      <c r="AV431" s="13" t="s">
        <v>76</v>
      </c>
      <c r="AW431" s="13" t="s">
        <v>188</v>
      </c>
      <c r="AX431" s="13" t="s">
        <v>68</v>
      </c>
      <c r="AY431" s="234" t="s">
        <v>175</v>
      </c>
    </row>
    <row r="432" s="13" customFormat="1">
      <c r="A432" s="13"/>
      <c r="B432" s="224"/>
      <c r="C432" s="225"/>
      <c r="D432" s="226" t="s">
        <v>186</v>
      </c>
      <c r="E432" s="227" t="s">
        <v>19</v>
      </c>
      <c r="F432" s="228" t="s">
        <v>2984</v>
      </c>
      <c r="G432" s="225"/>
      <c r="H432" s="227" t="s">
        <v>19</v>
      </c>
      <c r="I432" s="229"/>
      <c r="J432" s="225"/>
      <c r="K432" s="225"/>
      <c r="L432" s="230"/>
      <c r="M432" s="231"/>
      <c r="N432" s="232"/>
      <c r="O432" s="232"/>
      <c r="P432" s="232"/>
      <c r="Q432" s="232"/>
      <c r="R432" s="232"/>
      <c r="S432" s="232"/>
      <c r="T432" s="23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4" t="s">
        <v>186</v>
      </c>
      <c r="AU432" s="234" t="s">
        <v>78</v>
      </c>
      <c r="AV432" s="13" t="s">
        <v>76</v>
      </c>
      <c r="AW432" s="13" t="s">
        <v>188</v>
      </c>
      <c r="AX432" s="13" t="s">
        <v>68</v>
      </c>
      <c r="AY432" s="234" t="s">
        <v>175</v>
      </c>
    </row>
    <row r="433" s="14" customFormat="1">
      <c r="A433" s="14"/>
      <c r="B433" s="235"/>
      <c r="C433" s="236"/>
      <c r="D433" s="226" t="s">
        <v>186</v>
      </c>
      <c r="E433" s="237" t="s">
        <v>19</v>
      </c>
      <c r="F433" s="238" t="s">
        <v>3059</v>
      </c>
      <c r="G433" s="236"/>
      <c r="H433" s="239">
        <v>81.150000000000006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5" t="s">
        <v>186</v>
      </c>
      <c r="AU433" s="245" t="s">
        <v>78</v>
      </c>
      <c r="AV433" s="14" t="s">
        <v>78</v>
      </c>
      <c r="AW433" s="14" t="s">
        <v>188</v>
      </c>
      <c r="AX433" s="14" t="s">
        <v>68</v>
      </c>
      <c r="AY433" s="245" t="s">
        <v>175</v>
      </c>
    </row>
    <row r="434" s="13" customFormat="1">
      <c r="A434" s="13"/>
      <c r="B434" s="224"/>
      <c r="C434" s="225"/>
      <c r="D434" s="226" t="s">
        <v>186</v>
      </c>
      <c r="E434" s="227" t="s">
        <v>19</v>
      </c>
      <c r="F434" s="228" t="s">
        <v>2986</v>
      </c>
      <c r="G434" s="225"/>
      <c r="H434" s="227" t="s">
        <v>19</v>
      </c>
      <c r="I434" s="229"/>
      <c r="J434" s="225"/>
      <c r="K434" s="225"/>
      <c r="L434" s="230"/>
      <c r="M434" s="231"/>
      <c r="N434" s="232"/>
      <c r="O434" s="232"/>
      <c r="P434" s="232"/>
      <c r="Q434" s="232"/>
      <c r="R434" s="232"/>
      <c r="S434" s="232"/>
      <c r="T434" s="23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4" t="s">
        <v>186</v>
      </c>
      <c r="AU434" s="234" t="s">
        <v>78</v>
      </c>
      <c r="AV434" s="13" t="s">
        <v>76</v>
      </c>
      <c r="AW434" s="13" t="s">
        <v>188</v>
      </c>
      <c r="AX434" s="13" t="s">
        <v>68</v>
      </c>
      <c r="AY434" s="234" t="s">
        <v>175</v>
      </c>
    </row>
    <row r="435" s="14" customFormat="1">
      <c r="A435" s="14"/>
      <c r="B435" s="235"/>
      <c r="C435" s="236"/>
      <c r="D435" s="226" t="s">
        <v>186</v>
      </c>
      <c r="E435" s="237" t="s">
        <v>19</v>
      </c>
      <c r="F435" s="238" t="s">
        <v>2987</v>
      </c>
      <c r="G435" s="236"/>
      <c r="H435" s="239">
        <v>4.8000000000000007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5" t="s">
        <v>186</v>
      </c>
      <c r="AU435" s="245" t="s">
        <v>78</v>
      </c>
      <c r="AV435" s="14" t="s">
        <v>78</v>
      </c>
      <c r="AW435" s="14" t="s">
        <v>188</v>
      </c>
      <c r="AX435" s="14" t="s">
        <v>68</v>
      </c>
      <c r="AY435" s="245" t="s">
        <v>175</v>
      </c>
    </row>
    <row r="436" s="15" customFormat="1">
      <c r="A436" s="15"/>
      <c r="B436" s="246"/>
      <c r="C436" s="247"/>
      <c r="D436" s="226" t="s">
        <v>186</v>
      </c>
      <c r="E436" s="248" t="s">
        <v>19</v>
      </c>
      <c r="F436" s="249" t="s">
        <v>191</v>
      </c>
      <c r="G436" s="247"/>
      <c r="H436" s="250">
        <v>85.950000000000003</v>
      </c>
      <c r="I436" s="251"/>
      <c r="J436" s="247"/>
      <c r="K436" s="247"/>
      <c r="L436" s="252"/>
      <c r="M436" s="253"/>
      <c r="N436" s="254"/>
      <c r="O436" s="254"/>
      <c r="P436" s="254"/>
      <c r="Q436" s="254"/>
      <c r="R436" s="254"/>
      <c r="S436" s="254"/>
      <c r="T436" s="25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6" t="s">
        <v>186</v>
      </c>
      <c r="AU436" s="256" t="s">
        <v>78</v>
      </c>
      <c r="AV436" s="15" t="s">
        <v>182</v>
      </c>
      <c r="AW436" s="15" t="s">
        <v>188</v>
      </c>
      <c r="AX436" s="15" t="s">
        <v>76</v>
      </c>
      <c r="AY436" s="256" t="s">
        <v>175</v>
      </c>
    </row>
    <row r="437" s="2" customFormat="1" ht="37.8" customHeight="1">
      <c r="A437" s="40"/>
      <c r="B437" s="41"/>
      <c r="C437" s="206" t="s">
        <v>505</v>
      </c>
      <c r="D437" s="206" t="s">
        <v>177</v>
      </c>
      <c r="E437" s="207" t="s">
        <v>3147</v>
      </c>
      <c r="F437" s="208" t="s">
        <v>3148</v>
      </c>
      <c r="G437" s="209" t="s">
        <v>180</v>
      </c>
      <c r="H437" s="210">
        <v>85.950000000000003</v>
      </c>
      <c r="I437" s="211"/>
      <c r="J437" s="212">
        <f>ROUND(I437*H437,2)</f>
        <v>0</v>
      </c>
      <c r="K437" s="208" t="s">
        <v>181</v>
      </c>
      <c r="L437" s="46"/>
      <c r="M437" s="213" t="s">
        <v>19</v>
      </c>
      <c r="N437" s="214" t="s">
        <v>39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182</v>
      </c>
      <c r="AT437" s="217" t="s">
        <v>177</v>
      </c>
      <c r="AU437" s="217" t="s">
        <v>78</v>
      </c>
      <c r="AY437" s="19" t="s">
        <v>175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76</v>
      </c>
      <c r="BK437" s="218">
        <f>ROUND(I437*H437,2)</f>
        <v>0</v>
      </c>
      <c r="BL437" s="19" t="s">
        <v>182</v>
      </c>
      <c r="BM437" s="217" t="s">
        <v>3149</v>
      </c>
    </row>
    <row r="438" s="2" customFormat="1">
      <c r="A438" s="40"/>
      <c r="B438" s="41"/>
      <c r="C438" s="42"/>
      <c r="D438" s="219" t="s">
        <v>184</v>
      </c>
      <c r="E438" s="42"/>
      <c r="F438" s="220" t="s">
        <v>3150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184</v>
      </c>
      <c r="AU438" s="19" t="s">
        <v>78</v>
      </c>
    </row>
    <row r="439" s="13" customFormat="1">
      <c r="A439" s="13"/>
      <c r="B439" s="224"/>
      <c r="C439" s="225"/>
      <c r="D439" s="226" t="s">
        <v>186</v>
      </c>
      <c r="E439" s="227" t="s">
        <v>19</v>
      </c>
      <c r="F439" s="228" t="s">
        <v>2604</v>
      </c>
      <c r="G439" s="225"/>
      <c r="H439" s="227" t="s">
        <v>19</v>
      </c>
      <c r="I439" s="229"/>
      <c r="J439" s="225"/>
      <c r="K439" s="225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186</v>
      </c>
      <c r="AU439" s="234" t="s">
        <v>78</v>
      </c>
      <c r="AV439" s="13" t="s">
        <v>76</v>
      </c>
      <c r="AW439" s="13" t="s">
        <v>188</v>
      </c>
      <c r="AX439" s="13" t="s">
        <v>68</v>
      </c>
      <c r="AY439" s="234" t="s">
        <v>175</v>
      </c>
    </row>
    <row r="440" s="13" customFormat="1">
      <c r="A440" s="13"/>
      <c r="B440" s="224"/>
      <c r="C440" s="225"/>
      <c r="D440" s="226" t="s">
        <v>186</v>
      </c>
      <c r="E440" s="227" t="s">
        <v>19</v>
      </c>
      <c r="F440" s="228" t="s">
        <v>189</v>
      </c>
      <c r="G440" s="225"/>
      <c r="H440" s="227" t="s">
        <v>19</v>
      </c>
      <c r="I440" s="229"/>
      <c r="J440" s="225"/>
      <c r="K440" s="225"/>
      <c r="L440" s="230"/>
      <c r="M440" s="231"/>
      <c r="N440" s="232"/>
      <c r="O440" s="232"/>
      <c r="P440" s="232"/>
      <c r="Q440" s="232"/>
      <c r="R440" s="232"/>
      <c r="S440" s="232"/>
      <c r="T440" s="23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4" t="s">
        <v>186</v>
      </c>
      <c r="AU440" s="234" t="s">
        <v>78</v>
      </c>
      <c r="AV440" s="13" t="s">
        <v>76</v>
      </c>
      <c r="AW440" s="13" t="s">
        <v>188</v>
      </c>
      <c r="AX440" s="13" t="s">
        <v>68</v>
      </c>
      <c r="AY440" s="234" t="s">
        <v>175</v>
      </c>
    </row>
    <row r="441" s="13" customFormat="1">
      <c r="A441" s="13"/>
      <c r="B441" s="224"/>
      <c r="C441" s="225"/>
      <c r="D441" s="226" t="s">
        <v>186</v>
      </c>
      <c r="E441" s="227" t="s">
        <v>19</v>
      </c>
      <c r="F441" s="228" t="s">
        <v>198</v>
      </c>
      <c r="G441" s="225"/>
      <c r="H441" s="227" t="s">
        <v>19</v>
      </c>
      <c r="I441" s="229"/>
      <c r="J441" s="225"/>
      <c r="K441" s="225"/>
      <c r="L441" s="230"/>
      <c r="M441" s="231"/>
      <c r="N441" s="232"/>
      <c r="O441" s="232"/>
      <c r="P441" s="232"/>
      <c r="Q441" s="232"/>
      <c r="R441" s="232"/>
      <c r="S441" s="232"/>
      <c r="T441" s="23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4" t="s">
        <v>186</v>
      </c>
      <c r="AU441" s="234" t="s">
        <v>78</v>
      </c>
      <c r="AV441" s="13" t="s">
        <v>76</v>
      </c>
      <c r="AW441" s="13" t="s">
        <v>188</v>
      </c>
      <c r="AX441" s="13" t="s">
        <v>68</v>
      </c>
      <c r="AY441" s="234" t="s">
        <v>175</v>
      </c>
    </row>
    <row r="442" s="13" customFormat="1">
      <c r="A442" s="13"/>
      <c r="B442" s="224"/>
      <c r="C442" s="225"/>
      <c r="D442" s="226" t="s">
        <v>186</v>
      </c>
      <c r="E442" s="227" t="s">
        <v>19</v>
      </c>
      <c r="F442" s="228" t="s">
        <v>189</v>
      </c>
      <c r="G442" s="225"/>
      <c r="H442" s="227" t="s">
        <v>19</v>
      </c>
      <c r="I442" s="229"/>
      <c r="J442" s="225"/>
      <c r="K442" s="225"/>
      <c r="L442" s="230"/>
      <c r="M442" s="231"/>
      <c r="N442" s="232"/>
      <c r="O442" s="232"/>
      <c r="P442" s="232"/>
      <c r="Q442" s="232"/>
      <c r="R442" s="232"/>
      <c r="S442" s="232"/>
      <c r="T442" s="23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4" t="s">
        <v>186</v>
      </c>
      <c r="AU442" s="234" t="s">
        <v>78</v>
      </c>
      <c r="AV442" s="13" t="s">
        <v>76</v>
      </c>
      <c r="AW442" s="13" t="s">
        <v>188</v>
      </c>
      <c r="AX442" s="13" t="s">
        <v>68</v>
      </c>
      <c r="AY442" s="234" t="s">
        <v>175</v>
      </c>
    </row>
    <row r="443" s="13" customFormat="1">
      <c r="A443" s="13"/>
      <c r="B443" s="224"/>
      <c r="C443" s="225"/>
      <c r="D443" s="226" t="s">
        <v>186</v>
      </c>
      <c r="E443" s="227" t="s">
        <v>19</v>
      </c>
      <c r="F443" s="228" t="s">
        <v>2984</v>
      </c>
      <c r="G443" s="225"/>
      <c r="H443" s="227" t="s">
        <v>19</v>
      </c>
      <c r="I443" s="229"/>
      <c r="J443" s="225"/>
      <c r="K443" s="225"/>
      <c r="L443" s="230"/>
      <c r="M443" s="231"/>
      <c r="N443" s="232"/>
      <c r="O443" s="232"/>
      <c r="P443" s="232"/>
      <c r="Q443" s="232"/>
      <c r="R443" s="232"/>
      <c r="S443" s="232"/>
      <c r="T443" s="23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4" t="s">
        <v>186</v>
      </c>
      <c r="AU443" s="234" t="s">
        <v>78</v>
      </c>
      <c r="AV443" s="13" t="s">
        <v>76</v>
      </c>
      <c r="AW443" s="13" t="s">
        <v>188</v>
      </c>
      <c r="AX443" s="13" t="s">
        <v>68</v>
      </c>
      <c r="AY443" s="234" t="s">
        <v>175</v>
      </c>
    </row>
    <row r="444" s="14" customFormat="1">
      <c r="A444" s="14"/>
      <c r="B444" s="235"/>
      <c r="C444" s="236"/>
      <c r="D444" s="226" t="s">
        <v>186</v>
      </c>
      <c r="E444" s="237" t="s">
        <v>19</v>
      </c>
      <c r="F444" s="238" t="s">
        <v>3059</v>
      </c>
      <c r="G444" s="236"/>
      <c r="H444" s="239">
        <v>81.150000000000006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5" t="s">
        <v>186</v>
      </c>
      <c r="AU444" s="245" t="s">
        <v>78</v>
      </c>
      <c r="AV444" s="14" t="s">
        <v>78</v>
      </c>
      <c r="AW444" s="14" t="s">
        <v>188</v>
      </c>
      <c r="AX444" s="14" t="s">
        <v>68</v>
      </c>
      <c r="AY444" s="245" t="s">
        <v>175</v>
      </c>
    </row>
    <row r="445" s="13" customFormat="1">
      <c r="A445" s="13"/>
      <c r="B445" s="224"/>
      <c r="C445" s="225"/>
      <c r="D445" s="226" t="s">
        <v>186</v>
      </c>
      <c r="E445" s="227" t="s">
        <v>19</v>
      </c>
      <c r="F445" s="228" t="s">
        <v>2986</v>
      </c>
      <c r="G445" s="225"/>
      <c r="H445" s="227" t="s">
        <v>19</v>
      </c>
      <c r="I445" s="229"/>
      <c r="J445" s="225"/>
      <c r="K445" s="225"/>
      <c r="L445" s="230"/>
      <c r="M445" s="231"/>
      <c r="N445" s="232"/>
      <c r="O445" s="232"/>
      <c r="P445" s="232"/>
      <c r="Q445" s="232"/>
      <c r="R445" s="232"/>
      <c r="S445" s="232"/>
      <c r="T445" s="23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4" t="s">
        <v>186</v>
      </c>
      <c r="AU445" s="234" t="s">
        <v>78</v>
      </c>
      <c r="AV445" s="13" t="s">
        <v>76</v>
      </c>
      <c r="AW445" s="13" t="s">
        <v>188</v>
      </c>
      <c r="AX445" s="13" t="s">
        <v>68</v>
      </c>
      <c r="AY445" s="234" t="s">
        <v>175</v>
      </c>
    </row>
    <row r="446" s="14" customFormat="1">
      <c r="A446" s="14"/>
      <c r="B446" s="235"/>
      <c r="C446" s="236"/>
      <c r="D446" s="226" t="s">
        <v>186</v>
      </c>
      <c r="E446" s="237" t="s">
        <v>19</v>
      </c>
      <c r="F446" s="238" t="s">
        <v>2987</v>
      </c>
      <c r="G446" s="236"/>
      <c r="H446" s="239">
        <v>4.8000000000000007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5" t="s">
        <v>186</v>
      </c>
      <c r="AU446" s="245" t="s">
        <v>78</v>
      </c>
      <c r="AV446" s="14" t="s">
        <v>78</v>
      </c>
      <c r="AW446" s="14" t="s">
        <v>188</v>
      </c>
      <c r="AX446" s="14" t="s">
        <v>68</v>
      </c>
      <c r="AY446" s="245" t="s">
        <v>175</v>
      </c>
    </row>
    <row r="447" s="15" customFormat="1">
      <c r="A447" s="15"/>
      <c r="B447" s="246"/>
      <c r="C447" s="247"/>
      <c r="D447" s="226" t="s">
        <v>186</v>
      </c>
      <c r="E447" s="248" t="s">
        <v>19</v>
      </c>
      <c r="F447" s="249" t="s">
        <v>191</v>
      </c>
      <c r="G447" s="247"/>
      <c r="H447" s="250">
        <v>85.950000000000003</v>
      </c>
      <c r="I447" s="251"/>
      <c r="J447" s="247"/>
      <c r="K447" s="247"/>
      <c r="L447" s="252"/>
      <c r="M447" s="253"/>
      <c r="N447" s="254"/>
      <c r="O447" s="254"/>
      <c r="P447" s="254"/>
      <c r="Q447" s="254"/>
      <c r="R447" s="254"/>
      <c r="S447" s="254"/>
      <c r="T447" s="25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6" t="s">
        <v>186</v>
      </c>
      <c r="AU447" s="256" t="s">
        <v>78</v>
      </c>
      <c r="AV447" s="15" t="s">
        <v>182</v>
      </c>
      <c r="AW447" s="15" t="s">
        <v>188</v>
      </c>
      <c r="AX447" s="15" t="s">
        <v>76</v>
      </c>
      <c r="AY447" s="256" t="s">
        <v>175</v>
      </c>
    </row>
    <row r="448" s="2" customFormat="1" ht="33" customHeight="1">
      <c r="A448" s="40"/>
      <c r="B448" s="41"/>
      <c r="C448" s="206" t="s">
        <v>511</v>
      </c>
      <c r="D448" s="206" t="s">
        <v>177</v>
      </c>
      <c r="E448" s="207" t="s">
        <v>3151</v>
      </c>
      <c r="F448" s="208" t="s">
        <v>3152</v>
      </c>
      <c r="G448" s="209" t="s">
        <v>180</v>
      </c>
      <c r="H448" s="210">
        <v>85.950000000000003</v>
      </c>
      <c r="I448" s="211"/>
      <c r="J448" s="212">
        <f>ROUND(I448*H448,2)</f>
        <v>0</v>
      </c>
      <c r="K448" s="208" t="s">
        <v>181</v>
      </c>
      <c r="L448" s="46"/>
      <c r="M448" s="213" t="s">
        <v>19</v>
      </c>
      <c r="N448" s="214" t="s">
        <v>39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182</v>
      </c>
      <c r="AT448" s="217" t="s">
        <v>177</v>
      </c>
      <c r="AU448" s="217" t="s">
        <v>78</v>
      </c>
      <c r="AY448" s="19" t="s">
        <v>175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76</v>
      </c>
      <c r="BK448" s="218">
        <f>ROUND(I448*H448,2)</f>
        <v>0</v>
      </c>
      <c r="BL448" s="19" t="s">
        <v>182</v>
      </c>
      <c r="BM448" s="217" t="s">
        <v>3153</v>
      </c>
    </row>
    <row r="449" s="2" customFormat="1">
      <c r="A449" s="40"/>
      <c r="B449" s="41"/>
      <c r="C449" s="42"/>
      <c r="D449" s="219" t="s">
        <v>184</v>
      </c>
      <c r="E449" s="42"/>
      <c r="F449" s="220" t="s">
        <v>3154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184</v>
      </c>
      <c r="AU449" s="19" t="s">
        <v>78</v>
      </c>
    </row>
    <row r="450" s="13" customFormat="1">
      <c r="A450" s="13"/>
      <c r="B450" s="224"/>
      <c r="C450" s="225"/>
      <c r="D450" s="226" t="s">
        <v>186</v>
      </c>
      <c r="E450" s="227" t="s">
        <v>19</v>
      </c>
      <c r="F450" s="228" t="s">
        <v>2604</v>
      </c>
      <c r="G450" s="225"/>
      <c r="H450" s="227" t="s">
        <v>19</v>
      </c>
      <c r="I450" s="229"/>
      <c r="J450" s="225"/>
      <c r="K450" s="225"/>
      <c r="L450" s="230"/>
      <c r="M450" s="231"/>
      <c r="N450" s="232"/>
      <c r="O450" s="232"/>
      <c r="P450" s="232"/>
      <c r="Q450" s="232"/>
      <c r="R450" s="232"/>
      <c r="S450" s="232"/>
      <c r="T450" s="23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4" t="s">
        <v>186</v>
      </c>
      <c r="AU450" s="234" t="s">
        <v>78</v>
      </c>
      <c r="AV450" s="13" t="s">
        <v>76</v>
      </c>
      <c r="AW450" s="13" t="s">
        <v>188</v>
      </c>
      <c r="AX450" s="13" t="s">
        <v>68</v>
      </c>
      <c r="AY450" s="234" t="s">
        <v>175</v>
      </c>
    </row>
    <row r="451" s="13" customFormat="1">
      <c r="A451" s="13"/>
      <c r="B451" s="224"/>
      <c r="C451" s="225"/>
      <c r="D451" s="226" t="s">
        <v>186</v>
      </c>
      <c r="E451" s="227" t="s">
        <v>19</v>
      </c>
      <c r="F451" s="228" t="s">
        <v>189</v>
      </c>
      <c r="G451" s="225"/>
      <c r="H451" s="227" t="s">
        <v>19</v>
      </c>
      <c r="I451" s="229"/>
      <c r="J451" s="225"/>
      <c r="K451" s="225"/>
      <c r="L451" s="230"/>
      <c r="M451" s="231"/>
      <c r="N451" s="232"/>
      <c r="O451" s="232"/>
      <c r="P451" s="232"/>
      <c r="Q451" s="232"/>
      <c r="R451" s="232"/>
      <c r="S451" s="232"/>
      <c r="T451" s="23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4" t="s">
        <v>186</v>
      </c>
      <c r="AU451" s="234" t="s">
        <v>78</v>
      </c>
      <c r="AV451" s="13" t="s">
        <v>76</v>
      </c>
      <c r="AW451" s="13" t="s">
        <v>188</v>
      </c>
      <c r="AX451" s="13" t="s">
        <v>68</v>
      </c>
      <c r="AY451" s="234" t="s">
        <v>175</v>
      </c>
    </row>
    <row r="452" s="13" customFormat="1">
      <c r="A452" s="13"/>
      <c r="B452" s="224"/>
      <c r="C452" s="225"/>
      <c r="D452" s="226" t="s">
        <v>186</v>
      </c>
      <c r="E452" s="227" t="s">
        <v>19</v>
      </c>
      <c r="F452" s="228" t="s">
        <v>198</v>
      </c>
      <c r="G452" s="225"/>
      <c r="H452" s="227" t="s">
        <v>19</v>
      </c>
      <c r="I452" s="229"/>
      <c r="J452" s="225"/>
      <c r="K452" s="225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186</v>
      </c>
      <c r="AU452" s="234" t="s">
        <v>78</v>
      </c>
      <c r="AV452" s="13" t="s">
        <v>76</v>
      </c>
      <c r="AW452" s="13" t="s">
        <v>188</v>
      </c>
      <c r="AX452" s="13" t="s">
        <v>68</v>
      </c>
      <c r="AY452" s="234" t="s">
        <v>175</v>
      </c>
    </row>
    <row r="453" s="13" customFormat="1">
      <c r="A453" s="13"/>
      <c r="B453" s="224"/>
      <c r="C453" s="225"/>
      <c r="D453" s="226" t="s">
        <v>186</v>
      </c>
      <c r="E453" s="227" t="s">
        <v>19</v>
      </c>
      <c r="F453" s="228" t="s">
        <v>189</v>
      </c>
      <c r="G453" s="225"/>
      <c r="H453" s="227" t="s">
        <v>19</v>
      </c>
      <c r="I453" s="229"/>
      <c r="J453" s="225"/>
      <c r="K453" s="225"/>
      <c r="L453" s="230"/>
      <c r="M453" s="231"/>
      <c r="N453" s="232"/>
      <c r="O453" s="232"/>
      <c r="P453" s="232"/>
      <c r="Q453" s="232"/>
      <c r="R453" s="232"/>
      <c r="S453" s="232"/>
      <c r="T453" s="23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4" t="s">
        <v>186</v>
      </c>
      <c r="AU453" s="234" t="s">
        <v>78</v>
      </c>
      <c r="AV453" s="13" t="s">
        <v>76</v>
      </c>
      <c r="AW453" s="13" t="s">
        <v>188</v>
      </c>
      <c r="AX453" s="13" t="s">
        <v>68</v>
      </c>
      <c r="AY453" s="234" t="s">
        <v>175</v>
      </c>
    </row>
    <row r="454" s="13" customFormat="1">
      <c r="A454" s="13"/>
      <c r="B454" s="224"/>
      <c r="C454" s="225"/>
      <c r="D454" s="226" t="s">
        <v>186</v>
      </c>
      <c r="E454" s="227" t="s">
        <v>19</v>
      </c>
      <c r="F454" s="228" t="s">
        <v>2984</v>
      </c>
      <c r="G454" s="225"/>
      <c r="H454" s="227" t="s">
        <v>19</v>
      </c>
      <c r="I454" s="229"/>
      <c r="J454" s="225"/>
      <c r="K454" s="225"/>
      <c r="L454" s="230"/>
      <c r="M454" s="231"/>
      <c r="N454" s="232"/>
      <c r="O454" s="232"/>
      <c r="P454" s="232"/>
      <c r="Q454" s="232"/>
      <c r="R454" s="232"/>
      <c r="S454" s="232"/>
      <c r="T454" s="23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4" t="s">
        <v>186</v>
      </c>
      <c r="AU454" s="234" t="s">
        <v>78</v>
      </c>
      <c r="AV454" s="13" t="s">
        <v>76</v>
      </c>
      <c r="AW454" s="13" t="s">
        <v>188</v>
      </c>
      <c r="AX454" s="13" t="s">
        <v>68</v>
      </c>
      <c r="AY454" s="234" t="s">
        <v>175</v>
      </c>
    </row>
    <row r="455" s="14" customFormat="1">
      <c r="A455" s="14"/>
      <c r="B455" s="235"/>
      <c r="C455" s="236"/>
      <c r="D455" s="226" t="s">
        <v>186</v>
      </c>
      <c r="E455" s="237" t="s">
        <v>19</v>
      </c>
      <c r="F455" s="238" t="s">
        <v>3059</v>
      </c>
      <c r="G455" s="236"/>
      <c r="H455" s="239">
        <v>81.150000000000006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5" t="s">
        <v>186</v>
      </c>
      <c r="AU455" s="245" t="s">
        <v>78</v>
      </c>
      <c r="AV455" s="14" t="s">
        <v>78</v>
      </c>
      <c r="AW455" s="14" t="s">
        <v>188</v>
      </c>
      <c r="AX455" s="14" t="s">
        <v>68</v>
      </c>
      <c r="AY455" s="245" t="s">
        <v>175</v>
      </c>
    </row>
    <row r="456" s="13" customFormat="1">
      <c r="A456" s="13"/>
      <c r="B456" s="224"/>
      <c r="C456" s="225"/>
      <c r="D456" s="226" t="s">
        <v>186</v>
      </c>
      <c r="E456" s="227" t="s">
        <v>19</v>
      </c>
      <c r="F456" s="228" t="s">
        <v>2986</v>
      </c>
      <c r="G456" s="225"/>
      <c r="H456" s="227" t="s">
        <v>19</v>
      </c>
      <c r="I456" s="229"/>
      <c r="J456" s="225"/>
      <c r="K456" s="225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186</v>
      </c>
      <c r="AU456" s="234" t="s">
        <v>78</v>
      </c>
      <c r="AV456" s="13" t="s">
        <v>76</v>
      </c>
      <c r="AW456" s="13" t="s">
        <v>188</v>
      </c>
      <c r="AX456" s="13" t="s">
        <v>68</v>
      </c>
      <c r="AY456" s="234" t="s">
        <v>175</v>
      </c>
    </row>
    <row r="457" s="14" customFormat="1">
      <c r="A457" s="14"/>
      <c r="B457" s="235"/>
      <c r="C457" s="236"/>
      <c r="D457" s="226" t="s">
        <v>186</v>
      </c>
      <c r="E457" s="237" t="s">
        <v>19</v>
      </c>
      <c r="F457" s="238" t="s">
        <v>2987</v>
      </c>
      <c r="G457" s="236"/>
      <c r="H457" s="239">
        <v>4.8000000000000007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5" t="s">
        <v>186</v>
      </c>
      <c r="AU457" s="245" t="s">
        <v>78</v>
      </c>
      <c r="AV457" s="14" t="s">
        <v>78</v>
      </c>
      <c r="AW457" s="14" t="s">
        <v>188</v>
      </c>
      <c r="AX457" s="14" t="s">
        <v>68</v>
      </c>
      <c r="AY457" s="245" t="s">
        <v>175</v>
      </c>
    </row>
    <row r="458" s="15" customFormat="1">
      <c r="A458" s="15"/>
      <c r="B458" s="246"/>
      <c r="C458" s="247"/>
      <c r="D458" s="226" t="s">
        <v>186</v>
      </c>
      <c r="E458" s="248" t="s">
        <v>19</v>
      </c>
      <c r="F458" s="249" t="s">
        <v>191</v>
      </c>
      <c r="G458" s="247"/>
      <c r="H458" s="250">
        <v>85.950000000000003</v>
      </c>
      <c r="I458" s="251"/>
      <c r="J458" s="247"/>
      <c r="K458" s="247"/>
      <c r="L458" s="252"/>
      <c r="M458" s="253"/>
      <c r="N458" s="254"/>
      <c r="O458" s="254"/>
      <c r="P458" s="254"/>
      <c r="Q458" s="254"/>
      <c r="R458" s="254"/>
      <c r="S458" s="254"/>
      <c r="T458" s="25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6" t="s">
        <v>186</v>
      </c>
      <c r="AU458" s="256" t="s">
        <v>78</v>
      </c>
      <c r="AV458" s="15" t="s">
        <v>182</v>
      </c>
      <c r="AW458" s="15" t="s">
        <v>188</v>
      </c>
      <c r="AX458" s="15" t="s">
        <v>76</v>
      </c>
      <c r="AY458" s="256" t="s">
        <v>175</v>
      </c>
    </row>
    <row r="459" s="2" customFormat="1" ht="24.15" customHeight="1">
      <c r="A459" s="40"/>
      <c r="B459" s="41"/>
      <c r="C459" s="206" t="s">
        <v>517</v>
      </c>
      <c r="D459" s="206" t="s">
        <v>177</v>
      </c>
      <c r="E459" s="207" t="s">
        <v>3155</v>
      </c>
      <c r="F459" s="208" t="s">
        <v>3156</v>
      </c>
      <c r="G459" s="209" t="s">
        <v>180</v>
      </c>
      <c r="H459" s="210">
        <v>528.20000000000005</v>
      </c>
      <c r="I459" s="211"/>
      <c r="J459" s="212">
        <f>ROUND(I459*H459,2)</f>
        <v>0</v>
      </c>
      <c r="K459" s="208" t="s">
        <v>181</v>
      </c>
      <c r="L459" s="46"/>
      <c r="M459" s="213" t="s">
        <v>19</v>
      </c>
      <c r="N459" s="214" t="s">
        <v>39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182</v>
      </c>
      <c r="AT459" s="217" t="s">
        <v>177</v>
      </c>
      <c r="AU459" s="217" t="s">
        <v>78</v>
      </c>
      <c r="AY459" s="19" t="s">
        <v>175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76</v>
      </c>
      <c r="BK459" s="218">
        <f>ROUND(I459*H459,2)</f>
        <v>0</v>
      </c>
      <c r="BL459" s="19" t="s">
        <v>182</v>
      </c>
      <c r="BM459" s="217" t="s">
        <v>3157</v>
      </c>
    </row>
    <row r="460" s="2" customFormat="1">
      <c r="A460" s="40"/>
      <c r="B460" s="41"/>
      <c r="C460" s="42"/>
      <c r="D460" s="219" t="s">
        <v>184</v>
      </c>
      <c r="E460" s="42"/>
      <c r="F460" s="220" t="s">
        <v>3158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184</v>
      </c>
      <c r="AU460" s="19" t="s">
        <v>78</v>
      </c>
    </row>
    <row r="461" s="13" customFormat="1">
      <c r="A461" s="13"/>
      <c r="B461" s="224"/>
      <c r="C461" s="225"/>
      <c r="D461" s="226" t="s">
        <v>186</v>
      </c>
      <c r="E461" s="227" t="s">
        <v>19</v>
      </c>
      <c r="F461" s="228" t="s">
        <v>2604</v>
      </c>
      <c r="G461" s="225"/>
      <c r="H461" s="227" t="s">
        <v>19</v>
      </c>
      <c r="I461" s="229"/>
      <c r="J461" s="225"/>
      <c r="K461" s="225"/>
      <c r="L461" s="230"/>
      <c r="M461" s="231"/>
      <c r="N461" s="232"/>
      <c r="O461" s="232"/>
      <c r="P461" s="232"/>
      <c r="Q461" s="232"/>
      <c r="R461" s="232"/>
      <c r="S461" s="232"/>
      <c r="T461" s="23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4" t="s">
        <v>186</v>
      </c>
      <c r="AU461" s="234" t="s">
        <v>78</v>
      </c>
      <c r="AV461" s="13" t="s">
        <v>76</v>
      </c>
      <c r="AW461" s="13" t="s">
        <v>188</v>
      </c>
      <c r="AX461" s="13" t="s">
        <v>68</v>
      </c>
      <c r="AY461" s="234" t="s">
        <v>175</v>
      </c>
    </row>
    <row r="462" s="13" customFormat="1">
      <c r="A462" s="13"/>
      <c r="B462" s="224"/>
      <c r="C462" s="225"/>
      <c r="D462" s="226" t="s">
        <v>186</v>
      </c>
      <c r="E462" s="227" t="s">
        <v>19</v>
      </c>
      <c r="F462" s="228" t="s">
        <v>189</v>
      </c>
      <c r="G462" s="225"/>
      <c r="H462" s="227" t="s">
        <v>19</v>
      </c>
      <c r="I462" s="229"/>
      <c r="J462" s="225"/>
      <c r="K462" s="225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186</v>
      </c>
      <c r="AU462" s="234" t="s">
        <v>78</v>
      </c>
      <c r="AV462" s="13" t="s">
        <v>76</v>
      </c>
      <c r="AW462" s="13" t="s">
        <v>188</v>
      </c>
      <c r="AX462" s="13" t="s">
        <v>68</v>
      </c>
      <c r="AY462" s="234" t="s">
        <v>175</v>
      </c>
    </row>
    <row r="463" s="13" customFormat="1">
      <c r="A463" s="13"/>
      <c r="B463" s="224"/>
      <c r="C463" s="225"/>
      <c r="D463" s="226" t="s">
        <v>186</v>
      </c>
      <c r="E463" s="227" t="s">
        <v>19</v>
      </c>
      <c r="F463" s="228" t="s">
        <v>198</v>
      </c>
      <c r="G463" s="225"/>
      <c r="H463" s="227" t="s">
        <v>19</v>
      </c>
      <c r="I463" s="229"/>
      <c r="J463" s="225"/>
      <c r="K463" s="225"/>
      <c r="L463" s="230"/>
      <c r="M463" s="231"/>
      <c r="N463" s="232"/>
      <c r="O463" s="232"/>
      <c r="P463" s="232"/>
      <c r="Q463" s="232"/>
      <c r="R463" s="232"/>
      <c r="S463" s="232"/>
      <c r="T463" s="23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4" t="s">
        <v>186</v>
      </c>
      <c r="AU463" s="234" t="s">
        <v>78</v>
      </c>
      <c r="AV463" s="13" t="s">
        <v>76</v>
      </c>
      <c r="AW463" s="13" t="s">
        <v>188</v>
      </c>
      <c r="AX463" s="13" t="s">
        <v>68</v>
      </c>
      <c r="AY463" s="234" t="s">
        <v>175</v>
      </c>
    </row>
    <row r="464" s="13" customFormat="1">
      <c r="A464" s="13"/>
      <c r="B464" s="224"/>
      <c r="C464" s="225"/>
      <c r="D464" s="226" t="s">
        <v>186</v>
      </c>
      <c r="E464" s="227" t="s">
        <v>19</v>
      </c>
      <c r="F464" s="228" t="s">
        <v>2982</v>
      </c>
      <c r="G464" s="225"/>
      <c r="H464" s="227" t="s">
        <v>19</v>
      </c>
      <c r="I464" s="229"/>
      <c r="J464" s="225"/>
      <c r="K464" s="225"/>
      <c r="L464" s="230"/>
      <c r="M464" s="231"/>
      <c r="N464" s="232"/>
      <c r="O464" s="232"/>
      <c r="P464" s="232"/>
      <c r="Q464" s="232"/>
      <c r="R464" s="232"/>
      <c r="S464" s="232"/>
      <c r="T464" s="23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4" t="s">
        <v>186</v>
      </c>
      <c r="AU464" s="234" t="s">
        <v>78</v>
      </c>
      <c r="AV464" s="13" t="s">
        <v>76</v>
      </c>
      <c r="AW464" s="13" t="s">
        <v>188</v>
      </c>
      <c r="AX464" s="13" t="s">
        <v>68</v>
      </c>
      <c r="AY464" s="234" t="s">
        <v>175</v>
      </c>
    </row>
    <row r="465" s="14" customFormat="1">
      <c r="A465" s="14"/>
      <c r="B465" s="235"/>
      <c r="C465" s="236"/>
      <c r="D465" s="226" t="s">
        <v>186</v>
      </c>
      <c r="E465" s="237" t="s">
        <v>19</v>
      </c>
      <c r="F465" s="238" t="s">
        <v>3130</v>
      </c>
      <c r="G465" s="236"/>
      <c r="H465" s="239">
        <v>528.20000000000005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5" t="s">
        <v>186</v>
      </c>
      <c r="AU465" s="245" t="s">
        <v>78</v>
      </c>
      <c r="AV465" s="14" t="s">
        <v>78</v>
      </c>
      <c r="AW465" s="14" t="s">
        <v>188</v>
      </c>
      <c r="AX465" s="14" t="s">
        <v>68</v>
      </c>
      <c r="AY465" s="245" t="s">
        <v>175</v>
      </c>
    </row>
    <row r="466" s="15" customFormat="1">
      <c r="A466" s="15"/>
      <c r="B466" s="246"/>
      <c r="C466" s="247"/>
      <c r="D466" s="226" t="s">
        <v>186</v>
      </c>
      <c r="E466" s="248" t="s">
        <v>19</v>
      </c>
      <c r="F466" s="249" t="s">
        <v>191</v>
      </c>
      <c r="G466" s="247"/>
      <c r="H466" s="250">
        <v>528.20000000000005</v>
      </c>
      <c r="I466" s="251"/>
      <c r="J466" s="247"/>
      <c r="K466" s="247"/>
      <c r="L466" s="252"/>
      <c r="M466" s="253"/>
      <c r="N466" s="254"/>
      <c r="O466" s="254"/>
      <c r="P466" s="254"/>
      <c r="Q466" s="254"/>
      <c r="R466" s="254"/>
      <c r="S466" s="254"/>
      <c r="T466" s="25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6" t="s">
        <v>186</v>
      </c>
      <c r="AU466" s="256" t="s">
        <v>78</v>
      </c>
      <c r="AV466" s="15" t="s">
        <v>182</v>
      </c>
      <c r="AW466" s="15" t="s">
        <v>188</v>
      </c>
      <c r="AX466" s="15" t="s">
        <v>76</v>
      </c>
      <c r="AY466" s="256" t="s">
        <v>175</v>
      </c>
    </row>
    <row r="467" s="2" customFormat="1" ht="33" customHeight="1">
      <c r="A467" s="40"/>
      <c r="B467" s="41"/>
      <c r="C467" s="206" t="s">
        <v>522</v>
      </c>
      <c r="D467" s="206" t="s">
        <v>177</v>
      </c>
      <c r="E467" s="207" t="s">
        <v>3159</v>
      </c>
      <c r="F467" s="208" t="s">
        <v>3160</v>
      </c>
      <c r="G467" s="209" t="s">
        <v>180</v>
      </c>
      <c r="H467" s="210">
        <v>264.10000000000002</v>
      </c>
      <c r="I467" s="211"/>
      <c r="J467" s="212">
        <f>ROUND(I467*H467,2)</f>
        <v>0</v>
      </c>
      <c r="K467" s="208" t="s">
        <v>181</v>
      </c>
      <c r="L467" s="46"/>
      <c r="M467" s="213" t="s">
        <v>19</v>
      </c>
      <c r="N467" s="214" t="s">
        <v>39</v>
      </c>
      <c r="O467" s="86"/>
      <c r="P467" s="215">
        <f>O467*H467</f>
        <v>0</v>
      </c>
      <c r="Q467" s="215">
        <v>0</v>
      </c>
      <c r="R467" s="215">
        <f>Q467*H467</f>
        <v>0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182</v>
      </c>
      <c r="AT467" s="217" t="s">
        <v>177</v>
      </c>
      <c r="AU467" s="217" t="s">
        <v>78</v>
      </c>
      <c r="AY467" s="19" t="s">
        <v>175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76</v>
      </c>
      <c r="BK467" s="218">
        <f>ROUND(I467*H467,2)</f>
        <v>0</v>
      </c>
      <c r="BL467" s="19" t="s">
        <v>182</v>
      </c>
      <c r="BM467" s="217" t="s">
        <v>3161</v>
      </c>
    </row>
    <row r="468" s="2" customFormat="1">
      <c r="A468" s="40"/>
      <c r="B468" s="41"/>
      <c r="C468" s="42"/>
      <c r="D468" s="219" t="s">
        <v>184</v>
      </c>
      <c r="E468" s="42"/>
      <c r="F468" s="220" t="s">
        <v>3162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184</v>
      </c>
      <c r="AU468" s="19" t="s">
        <v>78</v>
      </c>
    </row>
    <row r="469" s="13" customFormat="1">
      <c r="A469" s="13"/>
      <c r="B469" s="224"/>
      <c r="C469" s="225"/>
      <c r="D469" s="226" t="s">
        <v>186</v>
      </c>
      <c r="E469" s="227" t="s">
        <v>19</v>
      </c>
      <c r="F469" s="228" t="s">
        <v>2604</v>
      </c>
      <c r="G469" s="225"/>
      <c r="H469" s="227" t="s">
        <v>19</v>
      </c>
      <c r="I469" s="229"/>
      <c r="J469" s="225"/>
      <c r="K469" s="225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186</v>
      </c>
      <c r="AU469" s="234" t="s">
        <v>78</v>
      </c>
      <c r="AV469" s="13" t="s">
        <v>76</v>
      </c>
      <c r="AW469" s="13" t="s">
        <v>188</v>
      </c>
      <c r="AX469" s="13" t="s">
        <v>68</v>
      </c>
      <c r="AY469" s="234" t="s">
        <v>175</v>
      </c>
    </row>
    <row r="470" s="13" customFormat="1">
      <c r="A470" s="13"/>
      <c r="B470" s="224"/>
      <c r="C470" s="225"/>
      <c r="D470" s="226" t="s">
        <v>186</v>
      </c>
      <c r="E470" s="227" t="s">
        <v>19</v>
      </c>
      <c r="F470" s="228" t="s">
        <v>189</v>
      </c>
      <c r="G470" s="225"/>
      <c r="H470" s="227" t="s">
        <v>19</v>
      </c>
      <c r="I470" s="229"/>
      <c r="J470" s="225"/>
      <c r="K470" s="225"/>
      <c r="L470" s="230"/>
      <c r="M470" s="231"/>
      <c r="N470" s="232"/>
      <c r="O470" s="232"/>
      <c r="P470" s="232"/>
      <c r="Q470" s="232"/>
      <c r="R470" s="232"/>
      <c r="S470" s="232"/>
      <c r="T470" s="23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4" t="s">
        <v>186</v>
      </c>
      <c r="AU470" s="234" t="s">
        <v>78</v>
      </c>
      <c r="AV470" s="13" t="s">
        <v>76</v>
      </c>
      <c r="AW470" s="13" t="s">
        <v>188</v>
      </c>
      <c r="AX470" s="13" t="s">
        <v>68</v>
      </c>
      <c r="AY470" s="234" t="s">
        <v>175</v>
      </c>
    </row>
    <row r="471" s="13" customFormat="1">
      <c r="A471" s="13"/>
      <c r="B471" s="224"/>
      <c r="C471" s="225"/>
      <c r="D471" s="226" t="s">
        <v>186</v>
      </c>
      <c r="E471" s="227" t="s">
        <v>19</v>
      </c>
      <c r="F471" s="228" t="s">
        <v>198</v>
      </c>
      <c r="G471" s="225"/>
      <c r="H471" s="227" t="s">
        <v>19</v>
      </c>
      <c r="I471" s="229"/>
      <c r="J471" s="225"/>
      <c r="K471" s="225"/>
      <c r="L471" s="230"/>
      <c r="M471" s="231"/>
      <c r="N471" s="232"/>
      <c r="O471" s="232"/>
      <c r="P471" s="232"/>
      <c r="Q471" s="232"/>
      <c r="R471" s="232"/>
      <c r="S471" s="232"/>
      <c r="T471" s="23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4" t="s">
        <v>186</v>
      </c>
      <c r="AU471" s="234" t="s">
        <v>78</v>
      </c>
      <c r="AV471" s="13" t="s">
        <v>76</v>
      </c>
      <c r="AW471" s="13" t="s">
        <v>188</v>
      </c>
      <c r="AX471" s="13" t="s">
        <v>68</v>
      </c>
      <c r="AY471" s="234" t="s">
        <v>175</v>
      </c>
    </row>
    <row r="472" s="13" customFormat="1">
      <c r="A472" s="13"/>
      <c r="B472" s="224"/>
      <c r="C472" s="225"/>
      <c r="D472" s="226" t="s">
        <v>186</v>
      </c>
      <c r="E472" s="227" t="s">
        <v>19</v>
      </c>
      <c r="F472" s="228" t="s">
        <v>2982</v>
      </c>
      <c r="G472" s="225"/>
      <c r="H472" s="227" t="s">
        <v>19</v>
      </c>
      <c r="I472" s="229"/>
      <c r="J472" s="225"/>
      <c r="K472" s="225"/>
      <c r="L472" s="230"/>
      <c r="M472" s="231"/>
      <c r="N472" s="232"/>
      <c r="O472" s="232"/>
      <c r="P472" s="232"/>
      <c r="Q472" s="232"/>
      <c r="R472" s="232"/>
      <c r="S472" s="232"/>
      <c r="T472" s="23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4" t="s">
        <v>186</v>
      </c>
      <c r="AU472" s="234" t="s">
        <v>78</v>
      </c>
      <c r="AV472" s="13" t="s">
        <v>76</v>
      </c>
      <c r="AW472" s="13" t="s">
        <v>188</v>
      </c>
      <c r="AX472" s="13" t="s">
        <v>68</v>
      </c>
      <c r="AY472" s="234" t="s">
        <v>175</v>
      </c>
    </row>
    <row r="473" s="14" customFormat="1">
      <c r="A473" s="14"/>
      <c r="B473" s="235"/>
      <c r="C473" s="236"/>
      <c r="D473" s="226" t="s">
        <v>186</v>
      </c>
      <c r="E473" s="237" t="s">
        <v>19</v>
      </c>
      <c r="F473" s="238" t="s">
        <v>2983</v>
      </c>
      <c r="G473" s="236"/>
      <c r="H473" s="239">
        <v>264.10000000000002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5" t="s">
        <v>186</v>
      </c>
      <c r="AU473" s="245" t="s">
        <v>78</v>
      </c>
      <c r="AV473" s="14" t="s">
        <v>78</v>
      </c>
      <c r="AW473" s="14" t="s">
        <v>188</v>
      </c>
      <c r="AX473" s="14" t="s">
        <v>68</v>
      </c>
      <c r="AY473" s="245" t="s">
        <v>175</v>
      </c>
    </row>
    <row r="474" s="15" customFormat="1">
      <c r="A474" s="15"/>
      <c r="B474" s="246"/>
      <c r="C474" s="247"/>
      <c r="D474" s="226" t="s">
        <v>186</v>
      </c>
      <c r="E474" s="248" t="s">
        <v>19</v>
      </c>
      <c r="F474" s="249" t="s">
        <v>191</v>
      </c>
      <c r="G474" s="247"/>
      <c r="H474" s="250">
        <v>264.10000000000002</v>
      </c>
      <c r="I474" s="251"/>
      <c r="J474" s="247"/>
      <c r="K474" s="247"/>
      <c r="L474" s="252"/>
      <c r="M474" s="253"/>
      <c r="N474" s="254"/>
      <c r="O474" s="254"/>
      <c r="P474" s="254"/>
      <c r="Q474" s="254"/>
      <c r="R474" s="254"/>
      <c r="S474" s="254"/>
      <c r="T474" s="25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6" t="s">
        <v>186</v>
      </c>
      <c r="AU474" s="256" t="s">
        <v>78</v>
      </c>
      <c r="AV474" s="15" t="s">
        <v>182</v>
      </c>
      <c r="AW474" s="15" t="s">
        <v>188</v>
      </c>
      <c r="AX474" s="15" t="s">
        <v>76</v>
      </c>
      <c r="AY474" s="256" t="s">
        <v>175</v>
      </c>
    </row>
    <row r="475" s="2" customFormat="1" ht="33" customHeight="1">
      <c r="A475" s="40"/>
      <c r="B475" s="41"/>
      <c r="C475" s="206" t="s">
        <v>528</v>
      </c>
      <c r="D475" s="206" t="s">
        <v>177</v>
      </c>
      <c r="E475" s="207" t="s">
        <v>3163</v>
      </c>
      <c r="F475" s="208" t="s">
        <v>3164</v>
      </c>
      <c r="G475" s="209" t="s">
        <v>180</v>
      </c>
      <c r="H475" s="210">
        <v>228.84800000000001</v>
      </c>
      <c r="I475" s="211"/>
      <c r="J475" s="212">
        <f>ROUND(I475*H475,2)</f>
        <v>0</v>
      </c>
      <c r="K475" s="208" t="s">
        <v>181</v>
      </c>
      <c r="L475" s="46"/>
      <c r="M475" s="213" t="s">
        <v>19</v>
      </c>
      <c r="N475" s="214" t="s">
        <v>39</v>
      </c>
      <c r="O475" s="86"/>
      <c r="P475" s="215">
        <f>O475*H475</f>
        <v>0</v>
      </c>
      <c r="Q475" s="215">
        <v>0</v>
      </c>
      <c r="R475" s="215">
        <f>Q475*H475</f>
        <v>0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182</v>
      </c>
      <c r="AT475" s="217" t="s">
        <v>177</v>
      </c>
      <c r="AU475" s="217" t="s">
        <v>78</v>
      </c>
      <c r="AY475" s="19" t="s">
        <v>175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76</v>
      </c>
      <c r="BK475" s="218">
        <f>ROUND(I475*H475,2)</f>
        <v>0</v>
      </c>
      <c r="BL475" s="19" t="s">
        <v>182</v>
      </c>
      <c r="BM475" s="217" t="s">
        <v>3165</v>
      </c>
    </row>
    <row r="476" s="2" customFormat="1">
      <c r="A476" s="40"/>
      <c r="B476" s="41"/>
      <c r="C476" s="42"/>
      <c r="D476" s="219" t="s">
        <v>184</v>
      </c>
      <c r="E476" s="42"/>
      <c r="F476" s="220" t="s">
        <v>3166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184</v>
      </c>
      <c r="AU476" s="19" t="s">
        <v>78</v>
      </c>
    </row>
    <row r="477" s="13" customFormat="1">
      <c r="A477" s="13"/>
      <c r="B477" s="224"/>
      <c r="C477" s="225"/>
      <c r="D477" s="226" t="s">
        <v>186</v>
      </c>
      <c r="E477" s="227" t="s">
        <v>19</v>
      </c>
      <c r="F477" s="228" t="s">
        <v>2604</v>
      </c>
      <c r="G477" s="225"/>
      <c r="H477" s="227" t="s">
        <v>19</v>
      </c>
      <c r="I477" s="229"/>
      <c r="J477" s="225"/>
      <c r="K477" s="225"/>
      <c r="L477" s="230"/>
      <c r="M477" s="231"/>
      <c r="N477" s="232"/>
      <c r="O477" s="232"/>
      <c r="P477" s="232"/>
      <c r="Q477" s="232"/>
      <c r="R477" s="232"/>
      <c r="S477" s="232"/>
      <c r="T477" s="23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4" t="s">
        <v>186</v>
      </c>
      <c r="AU477" s="234" t="s">
        <v>78</v>
      </c>
      <c r="AV477" s="13" t="s">
        <v>76</v>
      </c>
      <c r="AW477" s="13" t="s">
        <v>188</v>
      </c>
      <c r="AX477" s="13" t="s">
        <v>68</v>
      </c>
      <c r="AY477" s="234" t="s">
        <v>175</v>
      </c>
    </row>
    <row r="478" s="13" customFormat="1">
      <c r="A478" s="13"/>
      <c r="B478" s="224"/>
      <c r="C478" s="225"/>
      <c r="D478" s="226" t="s">
        <v>186</v>
      </c>
      <c r="E478" s="227" t="s">
        <v>19</v>
      </c>
      <c r="F478" s="228" t="s">
        <v>189</v>
      </c>
      <c r="G478" s="225"/>
      <c r="H478" s="227" t="s">
        <v>19</v>
      </c>
      <c r="I478" s="229"/>
      <c r="J478" s="225"/>
      <c r="K478" s="225"/>
      <c r="L478" s="230"/>
      <c r="M478" s="231"/>
      <c r="N478" s="232"/>
      <c r="O478" s="232"/>
      <c r="P478" s="232"/>
      <c r="Q478" s="232"/>
      <c r="R478" s="232"/>
      <c r="S478" s="232"/>
      <c r="T478" s="23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4" t="s">
        <v>186</v>
      </c>
      <c r="AU478" s="234" t="s">
        <v>78</v>
      </c>
      <c r="AV478" s="13" t="s">
        <v>76</v>
      </c>
      <c r="AW478" s="13" t="s">
        <v>188</v>
      </c>
      <c r="AX478" s="13" t="s">
        <v>68</v>
      </c>
      <c r="AY478" s="234" t="s">
        <v>175</v>
      </c>
    </row>
    <row r="479" s="13" customFormat="1">
      <c r="A479" s="13"/>
      <c r="B479" s="224"/>
      <c r="C479" s="225"/>
      <c r="D479" s="226" t="s">
        <v>186</v>
      </c>
      <c r="E479" s="227" t="s">
        <v>19</v>
      </c>
      <c r="F479" s="228" t="s">
        <v>198</v>
      </c>
      <c r="G479" s="225"/>
      <c r="H479" s="227" t="s">
        <v>19</v>
      </c>
      <c r="I479" s="229"/>
      <c r="J479" s="225"/>
      <c r="K479" s="225"/>
      <c r="L479" s="230"/>
      <c r="M479" s="231"/>
      <c r="N479" s="232"/>
      <c r="O479" s="232"/>
      <c r="P479" s="232"/>
      <c r="Q479" s="232"/>
      <c r="R479" s="232"/>
      <c r="S479" s="232"/>
      <c r="T479" s="23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4" t="s">
        <v>186</v>
      </c>
      <c r="AU479" s="234" t="s">
        <v>78</v>
      </c>
      <c r="AV479" s="13" t="s">
        <v>76</v>
      </c>
      <c r="AW479" s="13" t="s">
        <v>188</v>
      </c>
      <c r="AX479" s="13" t="s">
        <v>68</v>
      </c>
      <c r="AY479" s="234" t="s">
        <v>175</v>
      </c>
    </row>
    <row r="480" s="13" customFormat="1">
      <c r="A480" s="13"/>
      <c r="B480" s="224"/>
      <c r="C480" s="225"/>
      <c r="D480" s="226" t="s">
        <v>186</v>
      </c>
      <c r="E480" s="227" t="s">
        <v>19</v>
      </c>
      <c r="F480" s="228" t="s">
        <v>189</v>
      </c>
      <c r="G480" s="225"/>
      <c r="H480" s="227" t="s">
        <v>19</v>
      </c>
      <c r="I480" s="229"/>
      <c r="J480" s="225"/>
      <c r="K480" s="225"/>
      <c r="L480" s="230"/>
      <c r="M480" s="231"/>
      <c r="N480" s="232"/>
      <c r="O480" s="232"/>
      <c r="P480" s="232"/>
      <c r="Q480" s="232"/>
      <c r="R480" s="232"/>
      <c r="S480" s="232"/>
      <c r="T480" s="23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4" t="s">
        <v>186</v>
      </c>
      <c r="AU480" s="234" t="s">
        <v>78</v>
      </c>
      <c r="AV480" s="13" t="s">
        <v>76</v>
      </c>
      <c r="AW480" s="13" t="s">
        <v>188</v>
      </c>
      <c r="AX480" s="13" t="s">
        <v>68</v>
      </c>
      <c r="AY480" s="234" t="s">
        <v>175</v>
      </c>
    </row>
    <row r="481" s="13" customFormat="1">
      <c r="A481" s="13"/>
      <c r="B481" s="224"/>
      <c r="C481" s="225"/>
      <c r="D481" s="226" t="s">
        <v>186</v>
      </c>
      <c r="E481" s="227" t="s">
        <v>19</v>
      </c>
      <c r="F481" s="228" t="s">
        <v>2988</v>
      </c>
      <c r="G481" s="225"/>
      <c r="H481" s="227" t="s">
        <v>19</v>
      </c>
      <c r="I481" s="229"/>
      <c r="J481" s="225"/>
      <c r="K481" s="225"/>
      <c r="L481" s="230"/>
      <c r="M481" s="231"/>
      <c r="N481" s="232"/>
      <c r="O481" s="232"/>
      <c r="P481" s="232"/>
      <c r="Q481" s="232"/>
      <c r="R481" s="232"/>
      <c r="S481" s="232"/>
      <c r="T481" s="23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4" t="s">
        <v>186</v>
      </c>
      <c r="AU481" s="234" t="s">
        <v>78</v>
      </c>
      <c r="AV481" s="13" t="s">
        <v>76</v>
      </c>
      <c r="AW481" s="13" t="s">
        <v>188</v>
      </c>
      <c r="AX481" s="13" t="s">
        <v>68</v>
      </c>
      <c r="AY481" s="234" t="s">
        <v>175</v>
      </c>
    </row>
    <row r="482" s="14" customFormat="1">
      <c r="A482" s="14"/>
      <c r="B482" s="235"/>
      <c r="C482" s="236"/>
      <c r="D482" s="226" t="s">
        <v>186</v>
      </c>
      <c r="E482" s="237" t="s">
        <v>19</v>
      </c>
      <c r="F482" s="238" t="s">
        <v>2989</v>
      </c>
      <c r="G482" s="236"/>
      <c r="H482" s="239">
        <v>175.09999999999999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5" t="s">
        <v>186</v>
      </c>
      <c r="AU482" s="245" t="s">
        <v>78</v>
      </c>
      <c r="AV482" s="14" t="s">
        <v>78</v>
      </c>
      <c r="AW482" s="14" t="s">
        <v>188</v>
      </c>
      <c r="AX482" s="14" t="s">
        <v>68</v>
      </c>
      <c r="AY482" s="245" t="s">
        <v>175</v>
      </c>
    </row>
    <row r="483" s="13" customFormat="1">
      <c r="A483" s="13"/>
      <c r="B483" s="224"/>
      <c r="C483" s="225"/>
      <c r="D483" s="226" t="s">
        <v>186</v>
      </c>
      <c r="E483" s="227" t="s">
        <v>19</v>
      </c>
      <c r="F483" s="228" t="s">
        <v>2990</v>
      </c>
      <c r="G483" s="225"/>
      <c r="H483" s="227" t="s">
        <v>19</v>
      </c>
      <c r="I483" s="229"/>
      <c r="J483" s="225"/>
      <c r="K483" s="225"/>
      <c r="L483" s="230"/>
      <c r="M483" s="231"/>
      <c r="N483" s="232"/>
      <c r="O483" s="232"/>
      <c r="P483" s="232"/>
      <c r="Q483" s="232"/>
      <c r="R483" s="232"/>
      <c r="S483" s="232"/>
      <c r="T483" s="23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4" t="s">
        <v>186</v>
      </c>
      <c r="AU483" s="234" t="s">
        <v>78</v>
      </c>
      <c r="AV483" s="13" t="s">
        <v>76</v>
      </c>
      <c r="AW483" s="13" t="s">
        <v>188</v>
      </c>
      <c r="AX483" s="13" t="s">
        <v>68</v>
      </c>
      <c r="AY483" s="234" t="s">
        <v>175</v>
      </c>
    </row>
    <row r="484" s="14" customFormat="1">
      <c r="A484" s="14"/>
      <c r="B484" s="235"/>
      <c r="C484" s="236"/>
      <c r="D484" s="226" t="s">
        <v>186</v>
      </c>
      <c r="E484" s="237" t="s">
        <v>19</v>
      </c>
      <c r="F484" s="238" t="s">
        <v>2991</v>
      </c>
      <c r="G484" s="236"/>
      <c r="H484" s="239">
        <v>19.3475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5" t="s">
        <v>186</v>
      </c>
      <c r="AU484" s="245" t="s">
        <v>78</v>
      </c>
      <c r="AV484" s="14" t="s">
        <v>78</v>
      </c>
      <c r="AW484" s="14" t="s">
        <v>188</v>
      </c>
      <c r="AX484" s="14" t="s">
        <v>68</v>
      </c>
      <c r="AY484" s="245" t="s">
        <v>175</v>
      </c>
    </row>
    <row r="485" s="13" customFormat="1">
      <c r="A485" s="13"/>
      <c r="B485" s="224"/>
      <c r="C485" s="225"/>
      <c r="D485" s="226" t="s">
        <v>186</v>
      </c>
      <c r="E485" s="227" t="s">
        <v>19</v>
      </c>
      <c r="F485" s="228" t="s">
        <v>2994</v>
      </c>
      <c r="G485" s="225"/>
      <c r="H485" s="227" t="s">
        <v>19</v>
      </c>
      <c r="I485" s="229"/>
      <c r="J485" s="225"/>
      <c r="K485" s="225"/>
      <c r="L485" s="230"/>
      <c r="M485" s="231"/>
      <c r="N485" s="232"/>
      <c r="O485" s="232"/>
      <c r="P485" s="232"/>
      <c r="Q485" s="232"/>
      <c r="R485" s="232"/>
      <c r="S485" s="232"/>
      <c r="T485" s="23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4" t="s">
        <v>186</v>
      </c>
      <c r="AU485" s="234" t="s">
        <v>78</v>
      </c>
      <c r="AV485" s="13" t="s">
        <v>76</v>
      </c>
      <c r="AW485" s="13" t="s">
        <v>188</v>
      </c>
      <c r="AX485" s="13" t="s">
        <v>68</v>
      </c>
      <c r="AY485" s="234" t="s">
        <v>175</v>
      </c>
    </row>
    <row r="486" s="14" customFormat="1">
      <c r="A486" s="14"/>
      <c r="B486" s="235"/>
      <c r="C486" s="236"/>
      <c r="D486" s="226" t="s">
        <v>186</v>
      </c>
      <c r="E486" s="237" t="s">
        <v>19</v>
      </c>
      <c r="F486" s="238" t="s">
        <v>2995</v>
      </c>
      <c r="G486" s="236"/>
      <c r="H486" s="239">
        <v>3.2000000000000002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5" t="s">
        <v>186</v>
      </c>
      <c r="AU486" s="245" t="s">
        <v>78</v>
      </c>
      <c r="AV486" s="14" t="s">
        <v>78</v>
      </c>
      <c r="AW486" s="14" t="s">
        <v>188</v>
      </c>
      <c r="AX486" s="14" t="s">
        <v>68</v>
      </c>
      <c r="AY486" s="245" t="s">
        <v>175</v>
      </c>
    </row>
    <row r="487" s="13" customFormat="1">
      <c r="A487" s="13"/>
      <c r="B487" s="224"/>
      <c r="C487" s="225"/>
      <c r="D487" s="226" t="s">
        <v>186</v>
      </c>
      <c r="E487" s="227" t="s">
        <v>19</v>
      </c>
      <c r="F487" s="228" t="s">
        <v>3167</v>
      </c>
      <c r="G487" s="225"/>
      <c r="H487" s="227" t="s">
        <v>19</v>
      </c>
      <c r="I487" s="229"/>
      <c r="J487" s="225"/>
      <c r="K487" s="225"/>
      <c r="L487" s="230"/>
      <c r="M487" s="231"/>
      <c r="N487" s="232"/>
      <c r="O487" s="232"/>
      <c r="P487" s="232"/>
      <c r="Q487" s="232"/>
      <c r="R487" s="232"/>
      <c r="S487" s="232"/>
      <c r="T487" s="23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4" t="s">
        <v>186</v>
      </c>
      <c r="AU487" s="234" t="s">
        <v>78</v>
      </c>
      <c r="AV487" s="13" t="s">
        <v>76</v>
      </c>
      <c r="AW487" s="13" t="s">
        <v>188</v>
      </c>
      <c r="AX487" s="13" t="s">
        <v>68</v>
      </c>
      <c r="AY487" s="234" t="s">
        <v>175</v>
      </c>
    </row>
    <row r="488" s="14" customFormat="1">
      <c r="A488" s="14"/>
      <c r="B488" s="235"/>
      <c r="C488" s="236"/>
      <c r="D488" s="226" t="s">
        <v>186</v>
      </c>
      <c r="E488" s="237" t="s">
        <v>19</v>
      </c>
      <c r="F488" s="238" t="s">
        <v>3168</v>
      </c>
      <c r="G488" s="236"/>
      <c r="H488" s="239">
        <v>8.6999999999999993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5" t="s">
        <v>186</v>
      </c>
      <c r="AU488" s="245" t="s">
        <v>78</v>
      </c>
      <c r="AV488" s="14" t="s">
        <v>78</v>
      </c>
      <c r="AW488" s="14" t="s">
        <v>188</v>
      </c>
      <c r="AX488" s="14" t="s">
        <v>68</v>
      </c>
      <c r="AY488" s="245" t="s">
        <v>175</v>
      </c>
    </row>
    <row r="489" s="13" customFormat="1">
      <c r="A489" s="13"/>
      <c r="B489" s="224"/>
      <c r="C489" s="225"/>
      <c r="D489" s="226" t="s">
        <v>186</v>
      </c>
      <c r="E489" s="227" t="s">
        <v>19</v>
      </c>
      <c r="F489" s="228" t="s">
        <v>189</v>
      </c>
      <c r="G489" s="225"/>
      <c r="H489" s="227" t="s">
        <v>19</v>
      </c>
      <c r="I489" s="229"/>
      <c r="J489" s="225"/>
      <c r="K489" s="225"/>
      <c r="L489" s="230"/>
      <c r="M489" s="231"/>
      <c r="N489" s="232"/>
      <c r="O489" s="232"/>
      <c r="P489" s="232"/>
      <c r="Q489" s="232"/>
      <c r="R489" s="232"/>
      <c r="S489" s="232"/>
      <c r="T489" s="23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4" t="s">
        <v>186</v>
      </c>
      <c r="AU489" s="234" t="s">
        <v>78</v>
      </c>
      <c r="AV489" s="13" t="s">
        <v>76</v>
      </c>
      <c r="AW489" s="13" t="s">
        <v>188</v>
      </c>
      <c r="AX489" s="13" t="s">
        <v>68</v>
      </c>
      <c r="AY489" s="234" t="s">
        <v>175</v>
      </c>
    </row>
    <row r="490" s="13" customFormat="1">
      <c r="A490" s="13"/>
      <c r="B490" s="224"/>
      <c r="C490" s="225"/>
      <c r="D490" s="226" t="s">
        <v>186</v>
      </c>
      <c r="E490" s="227" t="s">
        <v>19</v>
      </c>
      <c r="F490" s="228" t="s">
        <v>3169</v>
      </c>
      <c r="G490" s="225"/>
      <c r="H490" s="227" t="s">
        <v>19</v>
      </c>
      <c r="I490" s="229"/>
      <c r="J490" s="225"/>
      <c r="K490" s="225"/>
      <c r="L490" s="230"/>
      <c r="M490" s="231"/>
      <c r="N490" s="232"/>
      <c r="O490" s="232"/>
      <c r="P490" s="232"/>
      <c r="Q490" s="232"/>
      <c r="R490" s="232"/>
      <c r="S490" s="232"/>
      <c r="T490" s="23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4" t="s">
        <v>186</v>
      </c>
      <c r="AU490" s="234" t="s">
        <v>78</v>
      </c>
      <c r="AV490" s="13" t="s">
        <v>76</v>
      </c>
      <c r="AW490" s="13" t="s">
        <v>188</v>
      </c>
      <c r="AX490" s="13" t="s">
        <v>68</v>
      </c>
      <c r="AY490" s="234" t="s">
        <v>175</v>
      </c>
    </row>
    <row r="491" s="14" customFormat="1">
      <c r="A491" s="14"/>
      <c r="B491" s="235"/>
      <c r="C491" s="236"/>
      <c r="D491" s="226" t="s">
        <v>186</v>
      </c>
      <c r="E491" s="237" t="s">
        <v>19</v>
      </c>
      <c r="F491" s="238" t="s">
        <v>3054</v>
      </c>
      <c r="G491" s="236"/>
      <c r="H491" s="239">
        <v>22.5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5" t="s">
        <v>186</v>
      </c>
      <c r="AU491" s="245" t="s">
        <v>78</v>
      </c>
      <c r="AV491" s="14" t="s">
        <v>78</v>
      </c>
      <c r="AW491" s="14" t="s">
        <v>188</v>
      </c>
      <c r="AX491" s="14" t="s">
        <v>68</v>
      </c>
      <c r="AY491" s="245" t="s">
        <v>175</v>
      </c>
    </row>
    <row r="492" s="15" customFormat="1">
      <c r="A492" s="15"/>
      <c r="B492" s="246"/>
      <c r="C492" s="247"/>
      <c r="D492" s="226" t="s">
        <v>186</v>
      </c>
      <c r="E492" s="248" t="s">
        <v>19</v>
      </c>
      <c r="F492" s="249" t="s">
        <v>191</v>
      </c>
      <c r="G492" s="247"/>
      <c r="H492" s="250">
        <v>228.84749999999997</v>
      </c>
      <c r="I492" s="251"/>
      <c r="J492" s="247"/>
      <c r="K492" s="247"/>
      <c r="L492" s="252"/>
      <c r="M492" s="253"/>
      <c r="N492" s="254"/>
      <c r="O492" s="254"/>
      <c r="P492" s="254"/>
      <c r="Q492" s="254"/>
      <c r="R492" s="254"/>
      <c r="S492" s="254"/>
      <c r="T492" s="25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56" t="s">
        <v>186</v>
      </c>
      <c r="AU492" s="256" t="s">
        <v>78</v>
      </c>
      <c r="AV492" s="15" t="s">
        <v>182</v>
      </c>
      <c r="AW492" s="15" t="s">
        <v>188</v>
      </c>
      <c r="AX492" s="15" t="s">
        <v>76</v>
      </c>
      <c r="AY492" s="256" t="s">
        <v>175</v>
      </c>
    </row>
    <row r="493" s="2" customFormat="1" ht="24.15" customHeight="1">
      <c r="A493" s="40"/>
      <c r="B493" s="41"/>
      <c r="C493" s="257" t="s">
        <v>534</v>
      </c>
      <c r="D493" s="257" t="s">
        <v>303</v>
      </c>
      <c r="E493" s="258" t="s">
        <v>3170</v>
      </c>
      <c r="F493" s="259" t="s">
        <v>3171</v>
      </c>
      <c r="G493" s="260" t="s">
        <v>180</v>
      </c>
      <c r="H493" s="261">
        <v>201.601</v>
      </c>
      <c r="I493" s="262"/>
      <c r="J493" s="263">
        <f>ROUND(I493*H493,2)</f>
        <v>0</v>
      </c>
      <c r="K493" s="259" t="s">
        <v>181</v>
      </c>
      <c r="L493" s="264"/>
      <c r="M493" s="265" t="s">
        <v>19</v>
      </c>
      <c r="N493" s="266" t="s">
        <v>39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244</v>
      </c>
      <c r="AT493" s="217" t="s">
        <v>303</v>
      </c>
      <c r="AU493" s="217" t="s">
        <v>78</v>
      </c>
      <c r="AY493" s="19" t="s">
        <v>175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76</v>
      </c>
      <c r="BK493" s="218">
        <f>ROUND(I493*H493,2)</f>
        <v>0</v>
      </c>
      <c r="BL493" s="19" t="s">
        <v>182</v>
      </c>
      <c r="BM493" s="217" t="s">
        <v>3172</v>
      </c>
    </row>
    <row r="494" s="2" customFormat="1" ht="24.15" customHeight="1">
      <c r="A494" s="40"/>
      <c r="B494" s="41"/>
      <c r="C494" s="257" t="s">
        <v>540</v>
      </c>
      <c r="D494" s="257" t="s">
        <v>303</v>
      </c>
      <c r="E494" s="258" t="s">
        <v>3173</v>
      </c>
      <c r="F494" s="259" t="s">
        <v>3174</v>
      </c>
      <c r="G494" s="260" t="s">
        <v>180</v>
      </c>
      <c r="H494" s="261">
        <v>8.9610000000000003</v>
      </c>
      <c r="I494" s="262"/>
      <c r="J494" s="263">
        <f>ROUND(I494*H494,2)</f>
        <v>0</v>
      </c>
      <c r="K494" s="259" t="s">
        <v>181</v>
      </c>
      <c r="L494" s="264"/>
      <c r="M494" s="265" t="s">
        <v>19</v>
      </c>
      <c r="N494" s="266" t="s">
        <v>39</v>
      </c>
      <c r="O494" s="86"/>
      <c r="P494" s="215">
        <f>O494*H494</f>
        <v>0</v>
      </c>
      <c r="Q494" s="215">
        <v>0</v>
      </c>
      <c r="R494" s="215">
        <f>Q494*H494</f>
        <v>0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244</v>
      </c>
      <c r="AT494" s="217" t="s">
        <v>303</v>
      </c>
      <c r="AU494" s="217" t="s">
        <v>78</v>
      </c>
      <c r="AY494" s="19" t="s">
        <v>175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76</v>
      </c>
      <c r="BK494" s="218">
        <f>ROUND(I494*H494,2)</f>
        <v>0</v>
      </c>
      <c r="BL494" s="19" t="s">
        <v>182</v>
      </c>
      <c r="BM494" s="217" t="s">
        <v>3175</v>
      </c>
    </row>
    <row r="495" s="2" customFormat="1" ht="33" customHeight="1">
      <c r="A495" s="40"/>
      <c r="B495" s="41"/>
      <c r="C495" s="206" t="s">
        <v>555</v>
      </c>
      <c r="D495" s="206" t="s">
        <v>177</v>
      </c>
      <c r="E495" s="207" t="s">
        <v>3176</v>
      </c>
      <c r="F495" s="208" t="s">
        <v>3177</v>
      </c>
      <c r="G495" s="209" t="s">
        <v>180</v>
      </c>
      <c r="H495" s="210">
        <v>102.7</v>
      </c>
      <c r="I495" s="211"/>
      <c r="J495" s="212">
        <f>ROUND(I495*H495,2)</f>
        <v>0</v>
      </c>
      <c r="K495" s="208" t="s">
        <v>181</v>
      </c>
      <c r="L495" s="46"/>
      <c r="M495" s="213" t="s">
        <v>19</v>
      </c>
      <c r="N495" s="214" t="s">
        <v>39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182</v>
      </c>
      <c r="AT495" s="217" t="s">
        <v>177</v>
      </c>
      <c r="AU495" s="217" t="s">
        <v>78</v>
      </c>
      <c r="AY495" s="19" t="s">
        <v>175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76</v>
      </c>
      <c r="BK495" s="218">
        <f>ROUND(I495*H495,2)</f>
        <v>0</v>
      </c>
      <c r="BL495" s="19" t="s">
        <v>182</v>
      </c>
      <c r="BM495" s="217" t="s">
        <v>3178</v>
      </c>
    </row>
    <row r="496" s="2" customFormat="1">
      <c r="A496" s="40"/>
      <c r="B496" s="41"/>
      <c r="C496" s="42"/>
      <c r="D496" s="219" t="s">
        <v>184</v>
      </c>
      <c r="E496" s="42"/>
      <c r="F496" s="220" t="s">
        <v>3179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184</v>
      </c>
      <c r="AU496" s="19" t="s">
        <v>78</v>
      </c>
    </row>
    <row r="497" s="2" customFormat="1" ht="24.15" customHeight="1">
      <c r="A497" s="40"/>
      <c r="B497" s="41"/>
      <c r="C497" s="257" t="s">
        <v>560</v>
      </c>
      <c r="D497" s="257" t="s">
        <v>303</v>
      </c>
      <c r="E497" s="258" t="s">
        <v>3180</v>
      </c>
      <c r="F497" s="259" t="s">
        <v>3181</v>
      </c>
      <c r="G497" s="260" t="s">
        <v>180</v>
      </c>
      <c r="H497" s="261">
        <v>105.78100000000001</v>
      </c>
      <c r="I497" s="262"/>
      <c r="J497" s="263">
        <f>ROUND(I497*H497,2)</f>
        <v>0</v>
      </c>
      <c r="K497" s="259" t="s">
        <v>181</v>
      </c>
      <c r="L497" s="264"/>
      <c r="M497" s="265" t="s">
        <v>19</v>
      </c>
      <c r="N497" s="266" t="s">
        <v>39</v>
      </c>
      <c r="O497" s="86"/>
      <c r="P497" s="215">
        <f>O497*H497</f>
        <v>0</v>
      </c>
      <c r="Q497" s="215">
        <v>0</v>
      </c>
      <c r="R497" s="215">
        <f>Q497*H497</f>
        <v>0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244</v>
      </c>
      <c r="AT497" s="217" t="s">
        <v>303</v>
      </c>
      <c r="AU497" s="217" t="s">
        <v>78</v>
      </c>
      <c r="AY497" s="19" t="s">
        <v>175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76</v>
      </c>
      <c r="BK497" s="218">
        <f>ROUND(I497*H497,2)</f>
        <v>0</v>
      </c>
      <c r="BL497" s="19" t="s">
        <v>182</v>
      </c>
      <c r="BM497" s="217" t="s">
        <v>3182</v>
      </c>
    </row>
    <row r="498" s="2" customFormat="1" ht="33" customHeight="1">
      <c r="A498" s="40"/>
      <c r="B498" s="41"/>
      <c r="C498" s="206" t="s">
        <v>564</v>
      </c>
      <c r="D498" s="206" t="s">
        <v>177</v>
      </c>
      <c r="E498" s="207" t="s">
        <v>3183</v>
      </c>
      <c r="F498" s="208" t="s">
        <v>3184</v>
      </c>
      <c r="G498" s="209" t="s">
        <v>402</v>
      </c>
      <c r="H498" s="210">
        <v>129.09999999999999</v>
      </c>
      <c r="I498" s="211"/>
      <c r="J498" s="212">
        <f>ROUND(I498*H498,2)</f>
        <v>0</v>
      </c>
      <c r="K498" s="208" t="s">
        <v>181</v>
      </c>
      <c r="L498" s="46"/>
      <c r="M498" s="213" t="s">
        <v>19</v>
      </c>
      <c r="N498" s="214" t="s">
        <v>39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182</v>
      </c>
      <c r="AT498" s="217" t="s">
        <v>177</v>
      </c>
      <c r="AU498" s="217" t="s">
        <v>78</v>
      </c>
      <c r="AY498" s="19" t="s">
        <v>175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76</v>
      </c>
      <c r="BK498" s="218">
        <f>ROUND(I498*H498,2)</f>
        <v>0</v>
      </c>
      <c r="BL498" s="19" t="s">
        <v>182</v>
      </c>
      <c r="BM498" s="217" t="s">
        <v>3185</v>
      </c>
    </row>
    <row r="499" s="2" customFormat="1">
      <c r="A499" s="40"/>
      <c r="B499" s="41"/>
      <c r="C499" s="42"/>
      <c r="D499" s="219" t="s">
        <v>184</v>
      </c>
      <c r="E499" s="42"/>
      <c r="F499" s="220" t="s">
        <v>3186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184</v>
      </c>
      <c r="AU499" s="19" t="s">
        <v>78</v>
      </c>
    </row>
    <row r="500" s="2" customFormat="1" ht="16.5" customHeight="1">
      <c r="A500" s="40"/>
      <c r="B500" s="41"/>
      <c r="C500" s="257" t="s">
        <v>568</v>
      </c>
      <c r="D500" s="257" t="s">
        <v>303</v>
      </c>
      <c r="E500" s="258" t="s">
        <v>3187</v>
      </c>
      <c r="F500" s="259" t="s">
        <v>3188</v>
      </c>
      <c r="G500" s="260" t="s">
        <v>402</v>
      </c>
      <c r="H500" s="261">
        <v>52.5</v>
      </c>
      <c r="I500" s="262"/>
      <c r="J500" s="263">
        <f>ROUND(I500*H500,2)</f>
        <v>0</v>
      </c>
      <c r="K500" s="259" t="s">
        <v>181</v>
      </c>
      <c r="L500" s="264"/>
      <c r="M500" s="265" t="s">
        <v>19</v>
      </c>
      <c r="N500" s="266" t="s">
        <v>39</v>
      </c>
      <c r="O500" s="86"/>
      <c r="P500" s="215">
        <f>O500*H500</f>
        <v>0</v>
      </c>
      <c r="Q500" s="215">
        <v>0</v>
      </c>
      <c r="R500" s="215">
        <f>Q500*H500</f>
        <v>0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244</v>
      </c>
      <c r="AT500" s="217" t="s">
        <v>303</v>
      </c>
      <c r="AU500" s="217" t="s">
        <v>78</v>
      </c>
      <c r="AY500" s="19" t="s">
        <v>175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76</v>
      </c>
      <c r="BK500" s="218">
        <f>ROUND(I500*H500,2)</f>
        <v>0</v>
      </c>
      <c r="BL500" s="19" t="s">
        <v>182</v>
      </c>
      <c r="BM500" s="217" t="s">
        <v>3189</v>
      </c>
    </row>
    <row r="501" s="2" customFormat="1" ht="24.15" customHeight="1">
      <c r="A501" s="40"/>
      <c r="B501" s="41"/>
      <c r="C501" s="257" t="s">
        <v>572</v>
      </c>
      <c r="D501" s="257" t="s">
        <v>303</v>
      </c>
      <c r="E501" s="258" t="s">
        <v>3190</v>
      </c>
      <c r="F501" s="259" t="s">
        <v>3191</v>
      </c>
      <c r="G501" s="260" t="s">
        <v>402</v>
      </c>
      <c r="H501" s="261">
        <v>77.805000000000007</v>
      </c>
      <c r="I501" s="262"/>
      <c r="J501" s="263">
        <f>ROUND(I501*H501,2)</f>
        <v>0</v>
      </c>
      <c r="K501" s="259" t="s">
        <v>181</v>
      </c>
      <c r="L501" s="264"/>
      <c r="M501" s="265" t="s">
        <v>19</v>
      </c>
      <c r="N501" s="266" t="s">
        <v>39</v>
      </c>
      <c r="O501" s="86"/>
      <c r="P501" s="215">
        <f>O501*H501</f>
        <v>0</v>
      </c>
      <c r="Q501" s="215">
        <v>0</v>
      </c>
      <c r="R501" s="215">
        <f>Q501*H501</f>
        <v>0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244</v>
      </c>
      <c r="AT501" s="217" t="s">
        <v>303</v>
      </c>
      <c r="AU501" s="217" t="s">
        <v>78</v>
      </c>
      <c r="AY501" s="19" t="s">
        <v>175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76</v>
      </c>
      <c r="BK501" s="218">
        <f>ROUND(I501*H501,2)</f>
        <v>0</v>
      </c>
      <c r="BL501" s="19" t="s">
        <v>182</v>
      </c>
      <c r="BM501" s="217" t="s">
        <v>3192</v>
      </c>
    </row>
    <row r="502" s="2" customFormat="1" ht="24.15" customHeight="1">
      <c r="A502" s="40"/>
      <c r="B502" s="41"/>
      <c r="C502" s="257" t="s">
        <v>576</v>
      </c>
      <c r="D502" s="257" t="s">
        <v>303</v>
      </c>
      <c r="E502" s="258" t="s">
        <v>3193</v>
      </c>
      <c r="F502" s="259" t="s">
        <v>3194</v>
      </c>
      <c r="G502" s="260" t="s">
        <v>402</v>
      </c>
      <c r="H502" s="261">
        <v>5.25</v>
      </c>
      <c r="I502" s="262"/>
      <c r="J502" s="263">
        <f>ROUND(I502*H502,2)</f>
        <v>0</v>
      </c>
      <c r="K502" s="259" t="s">
        <v>181</v>
      </c>
      <c r="L502" s="264"/>
      <c r="M502" s="265" t="s">
        <v>19</v>
      </c>
      <c r="N502" s="266" t="s">
        <v>39</v>
      </c>
      <c r="O502" s="86"/>
      <c r="P502" s="215">
        <f>O502*H502</f>
        <v>0</v>
      </c>
      <c r="Q502" s="215">
        <v>0</v>
      </c>
      <c r="R502" s="215">
        <f>Q502*H502</f>
        <v>0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244</v>
      </c>
      <c r="AT502" s="217" t="s">
        <v>303</v>
      </c>
      <c r="AU502" s="217" t="s">
        <v>78</v>
      </c>
      <c r="AY502" s="19" t="s">
        <v>175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76</v>
      </c>
      <c r="BK502" s="218">
        <f>ROUND(I502*H502,2)</f>
        <v>0</v>
      </c>
      <c r="BL502" s="19" t="s">
        <v>182</v>
      </c>
      <c r="BM502" s="217" t="s">
        <v>3195</v>
      </c>
    </row>
    <row r="503" s="2" customFormat="1" ht="24.15" customHeight="1">
      <c r="A503" s="40"/>
      <c r="B503" s="41"/>
      <c r="C503" s="206" t="s">
        <v>581</v>
      </c>
      <c r="D503" s="206" t="s">
        <v>177</v>
      </c>
      <c r="E503" s="207" t="s">
        <v>3196</v>
      </c>
      <c r="F503" s="208" t="s">
        <v>3197</v>
      </c>
      <c r="G503" s="209" t="s">
        <v>402</v>
      </c>
      <c r="H503" s="210">
        <v>124.7</v>
      </c>
      <c r="I503" s="211"/>
      <c r="J503" s="212">
        <f>ROUND(I503*H503,2)</f>
        <v>0</v>
      </c>
      <c r="K503" s="208" t="s">
        <v>181</v>
      </c>
      <c r="L503" s="46"/>
      <c r="M503" s="213" t="s">
        <v>19</v>
      </c>
      <c r="N503" s="214" t="s">
        <v>39</v>
      </c>
      <c r="O503" s="86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182</v>
      </c>
      <c r="AT503" s="217" t="s">
        <v>177</v>
      </c>
      <c r="AU503" s="217" t="s">
        <v>78</v>
      </c>
      <c r="AY503" s="19" t="s">
        <v>175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76</v>
      </c>
      <c r="BK503" s="218">
        <f>ROUND(I503*H503,2)</f>
        <v>0</v>
      </c>
      <c r="BL503" s="19" t="s">
        <v>182</v>
      </c>
      <c r="BM503" s="217" t="s">
        <v>3198</v>
      </c>
    </row>
    <row r="504" s="2" customFormat="1">
      <c r="A504" s="40"/>
      <c r="B504" s="41"/>
      <c r="C504" s="42"/>
      <c r="D504" s="219" t="s">
        <v>184</v>
      </c>
      <c r="E504" s="42"/>
      <c r="F504" s="220" t="s">
        <v>3199</v>
      </c>
      <c r="G504" s="42"/>
      <c r="H504" s="42"/>
      <c r="I504" s="221"/>
      <c r="J504" s="42"/>
      <c r="K504" s="42"/>
      <c r="L504" s="46"/>
      <c r="M504" s="222"/>
      <c r="N504" s="22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184</v>
      </c>
      <c r="AU504" s="19" t="s">
        <v>78</v>
      </c>
    </row>
    <row r="505" s="2" customFormat="1" ht="16.5" customHeight="1">
      <c r="A505" s="40"/>
      <c r="B505" s="41"/>
      <c r="C505" s="257" t="s">
        <v>587</v>
      </c>
      <c r="D505" s="257" t="s">
        <v>303</v>
      </c>
      <c r="E505" s="258" t="s">
        <v>3200</v>
      </c>
      <c r="F505" s="259" t="s">
        <v>3201</v>
      </c>
      <c r="G505" s="260" t="s">
        <v>402</v>
      </c>
      <c r="H505" s="261">
        <v>130.935</v>
      </c>
      <c r="I505" s="262"/>
      <c r="J505" s="263">
        <f>ROUND(I505*H505,2)</f>
        <v>0</v>
      </c>
      <c r="K505" s="259" t="s">
        <v>181</v>
      </c>
      <c r="L505" s="264"/>
      <c r="M505" s="265" t="s">
        <v>19</v>
      </c>
      <c r="N505" s="266" t="s">
        <v>39</v>
      </c>
      <c r="O505" s="86"/>
      <c r="P505" s="215">
        <f>O505*H505</f>
        <v>0</v>
      </c>
      <c r="Q505" s="215">
        <v>0</v>
      </c>
      <c r="R505" s="215">
        <f>Q505*H505</f>
        <v>0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244</v>
      </c>
      <c r="AT505" s="217" t="s">
        <v>303</v>
      </c>
      <c r="AU505" s="217" t="s">
        <v>78</v>
      </c>
      <c r="AY505" s="19" t="s">
        <v>175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76</v>
      </c>
      <c r="BK505" s="218">
        <f>ROUND(I505*H505,2)</f>
        <v>0</v>
      </c>
      <c r="BL505" s="19" t="s">
        <v>182</v>
      </c>
      <c r="BM505" s="217" t="s">
        <v>3202</v>
      </c>
    </row>
    <row r="506" s="2" customFormat="1" ht="24.15" customHeight="1">
      <c r="A506" s="40"/>
      <c r="B506" s="41"/>
      <c r="C506" s="206" t="s">
        <v>602</v>
      </c>
      <c r="D506" s="206" t="s">
        <v>177</v>
      </c>
      <c r="E506" s="207" t="s">
        <v>3203</v>
      </c>
      <c r="F506" s="208" t="s">
        <v>3204</v>
      </c>
      <c r="G506" s="209" t="s">
        <v>402</v>
      </c>
      <c r="H506" s="210">
        <v>160.19999999999999</v>
      </c>
      <c r="I506" s="211"/>
      <c r="J506" s="212">
        <f>ROUND(I506*H506,2)</f>
        <v>0</v>
      </c>
      <c r="K506" s="208" t="s">
        <v>19</v>
      </c>
      <c r="L506" s="46"/>
      <c r="M506" s="213" t="s">
        <v>19</v>
      </c>
      <c r="N506" s="214" t="s">
        <v>39</v>
      </c>
      <c r="O506" s="86"/>
      <c r="P506" s="215">
        <f>O506*H506</f>
        <v>0</v>
      </c>
      <c r="Q506" s="215">
        <v>0</v>
      </c>
      <c r="R506" s="215">
        <f>Q506*H506</f>
        <v>0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182</v>
      </c>
      <c r="AT506" s="217" t="s">
        <v>177</v>
      </c>
      <c r="AU506" s="217" t="s">
        <v>78</v>
      </c>
      <c r="AY506" s="19" t="s">
        <v>175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76</v>
      </c>
      <c r="BK506" s="218">
        <f>ROUND(I506*H506,2)</f>
        <v>0</v>
      </c>
      <c r="BL506" s="19" t="s">
        <v>182</v>
      </c>
      <c r="BM506" s="217" t="s">
        <v>3205</v>
      </c>
    </row>
    <row r="507" s="13" customFormat="1">
      <c r="A507" s="13"/>
      <c r="B507" s="224"/>
      <c r="C507" s="225"/>
      <c r="D507" s="226" t="s">
        <v>186</v>
      </c>
      <c r="E507" s="227" t="s">
        <v>19</v>
      </c>
      <c r="F507" s="228" t="s">
        <v>2604</v>
      </c>
      <c r="G507" s="225"/>
      <c r="H507" s="227" t="s">
        <v>19</v>
      </c>
      <c r="I507" s="229"/>
      <c r="J507" s="225"/>
      <c r="K507" s="225"/>
      <c r="L507" s="230"/>
      <c r="M507" s="231"/>
      <c r="N507" s="232"/>
      <c r="O507" s="232"/>
      <c r="P507" s="232"/>
      <c r="Q507" s="232"/>
      <c r="R507" s="232"/>
      <c r="S507" s="232"/>
      <c r="T507" s="23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4" t="s">
        <v>186</v>
      </c>
      <c r="AU507" s="234" t="s">
        <v>78</v>
      </c>
      <c r="AV507" s="13" t="s">
        <v>76</v>
      </c>
      <c r="AW507" s="13" t="s">
        <v>188</v>
      </c>
      <c r="AX507" s="13" t="s">
        <v>68</v>
      </c>
      <c r="AY507" s="234" t="s">
        <v>175</v>
      </c>
    </row>
    <row r="508" s="13" customFormat="1">
      <c r="A508" s="13"/>
      <c r="B508" s="224"/>
      <c r="C508" s="225"/>
      <c r="D508" s="226" t="s">
        <v>186</v>
      </c>
      <c r="E508" s="227" t="s">
        <v>19</v>
      </c>
      <c r="F508" s="228" t="s">
        <v>189</v>
      </c>
      <c r="G508" s="225"/>
      <c r="H508" s="227" t="s">
        <v>19</v>
      </c>
      <c r="I508" s="229"/>
      <c r="J508" s="225"/>
      <c r="K508" s="225"/>
      <c r="L508" s="230"/>
      <c r="M508" s="231"/>
      <c r="N508" s="232"/>
      <c r="O508" s="232"/>
      <c r="P508" s="232"/>
      <c r="Q508" s="232"/>
      <c r="R508" s="232"/>
      <c r="S508" s="232"/>
      <c r="T508" s="23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4" t="s">
        <v>186</v>
      </c>
      <c r="AU508" s="234" t="s">
        <v>78</v>
      </c>
      <c r="AV508" s="13" t="s">
        <v>76</v>
      </c>
      <c r="AW508" s="13" t="s">
        <v>188</v>
      </c>
      <c r="AX508" s="13" t="s">
        <v>68</v>
      </c>
      <c r="AY508" s="234" t="s">
        <v>175</v>
      </c>
    </row>
    <row r="509" s="13" customFormat="1">
      <c r="A509" s="13"/>
      <c r="B509" s="224"/>
      <c r="C509" s="225"/>
      <c r="D509" s="226" t="s">
        <v>186</v>
      </c>
      <c r="E509" s="227" t="s">
        <v>19</v>
      </c>
      <c r="F509" s="228" t="s">
        <v>198</v>
      </c>
      <c r="G509" s="225"/>
      <c r="H509" s="227" t="s">
        <v>19</v>
      </c>
      <c r="I509" s="229"/>
      <c r="J509" s="225"/>
      <c r="K509" s="225"/>
      <c r="L509" s="230"/>
      <c r="M509" s="231"/>
      <c r="N509" s="232"/>
      <c r="O509" s="232"/>
      <c r="P509" s="232"/>
      <c r="Q509" s="232"/>
      <c r="R509" s="232"/>
      <c r="S509" s="232"/>
      <c r="T509" s="23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4" t="s">
        <v>186</v>
      </c>
      <c r="AU509" s="234" t="s">
        <v>78</v>
      </c>
      <c r="AV509" s="13" t="s">
        <v>76</v>
      </c>
      <c r="AW509" s="13" t="s">
        <v>188</v>
      </c>
      <c r="AX509" s="13" t="s">
        <v>68</v>
      </c>
      <c r="AY509" s="234" t="s">
        <v>175</v>
      </c>
    </row>
    <row r="510" s="13" customFormat="1">
      <c r="A510" s="13"/>
      <c r="B510" s="224"/>
      <c r="C510" s="225"/>
      <c r="D510" s="226" t="s">
        <v>186</v>
      </c>
      <c r="E510" s="227" t="s">
        <v>19</v>
      </c>
      <c r="F510" s="228" t="s">
        <v>3206</v>
      </c>
      <c r="G510" s="225"/>
      <c r="H510" s="227" t="s">
        <v>19</v>
      </c>
      <c r="I510" s="229"/>
      <c r="J510" s="225"/>
      <c r="K510" s="225"/>
      <c r="L510" s="230"/>
      <c r="M510" s="231"/>
      <c r="N510" s="232"/>
      <c r="O510" s="232"/>
      <c r="P510" s="232"/>
      <c r="Q510" s="232"/>
      <c r="R510" s="232"/>
      <c r="S510" s="232"/>
      <c r="T510" s="23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4" t="s">
        <v>186</v>
      </c>
      <c r="AU510" s="234" t="s">
        <v>78</v>
      </c>
      <c r="AV510" s="13" t="s">
        <v>76</v>
      </c>
      <c r="AW510" s="13" t="s">
        <v>188</v>
      </c>
      <c r="AX510" s="13" t="s">
        <v>68</v>
      </c>
      <c r="AY510" s="234" t="s">
        <v>175</v>
      </c>
    </row>
    <row r="511" s="14" customFormat="1">
      <c r="A511" s="14"/>
      <c r="B511" s="235"/>
      <c r="C511" s="236"/>
      <c r="D511" s="226" t="s">
        <v>186</v>
      </c>
      <c r="E511" s="237" t="s">
        <v>19</v>
      </c>
      <c r="F511" s="238" t="s">
        <v>3207</v>
      </c>
      <c r="G511" s="236"/>
      <c r="H511" s="239">
        <v>136.19999999999999</v>
      </c>
      <c r="I511" s="240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5" t="s">
        <v>186</v>
      </c>
      <c r="AU511" s="245" t="s">
        <v>78</v>
      </c>
      <c r="AV511" s="14" t="s">
        <v>78</v>
      </c>
      <c r="AW511" s="14" t="s">
        <v>188</v>
      </c>
      <c r="AX511" s="14" t="s">
        <v>68</v>
      </c>
      <c r="AY511" s="245" t="s">
        <v>175</v>
      </c>
    </row>
    <row r="512" s="13" customFormat="1">
      <c r="A512" s="13"/>
      <c r="B512" s="224"/>
      <c r="C512" s="225"/>
      <c r="D512" s="226" t="s">
        <v>186</v>
      </c>
      <c r="E512" s="227" t="s">
        <v>19</v>
      </c>
      <c r="F512" s="228" t="s">
        <v>2986</v>
      </c>
      <c r="G512" s="225"/>
      <c r="H512" s="227" t="s">
        <v>19</v>
      </c>
      <c r="I512" s="229"/>
      <c r="J512" s="225"/>
      <c r="K512" s="225"/>
      <c r="L512" s="230"/>
      <c r="M512" s="231"/>
      <c r="N512" s="232"/>
      <c r="O512" s="232"/>
      <c r="P512" s="232"/>
      <c r="Q512" s="232"/>
      <c r="R512" s="232"/>
      <c r="S512" s="232"/>
      <c r="T512" s="23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4" t="s">
        <v>186</v>
      </c>
      <c r="AU512" s="234" t="s">
        <v>78</v>
      </c>
      <c r="AV512" s="13" t="s">
        <v>76</v>
      </c>
      <c r="AW512" s="13" t="s">
        <v>188</v>
      </c>
      <c r="AX512" s="13" t="s">
        <v>68</v>
      </c>
      <c r="AY512" s="234" t="s">
        <v>175</v>
      </c>
    </row>
    <row r="513" s="14" customFormat="1">
      <c r="A513" s="14"/>
      <c r="B513" s="235"/>
      <c r="C513" s="236"/>
      <c r="D513" s="226" t="s">
        <v>186</v>
      </c>
      <c r="E513" s="237" t="s">
        <v>19</v>
      </c>
      <c r="F513" s="238" t="s">
        <v>3072</v>
      </c>
      <c r="G513" s="236"/>
      <c r="H513" s="239">
        <v>24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5" t="s">
        <v>186</v>
      </c>
      <c r="AU513" s="245" t="s">
        <v>78</v>
      </c>
      <c r="AV513" s="14" t="s">
        <v>78</v>
      </c>
      <c r="AW513" s="14" t="s">
        <v>188</v>
      </c>
      <c r="AX513" s="14" t="s">
        <v>68</v>
      </c>
      <c r="AY513" s="245" t="s">
        <v>175</v>
      </c>
    </row>
    <row r="514" s="15" customFormat="1">
      <c r="A514" s="15"/>
      <c r="B514" s="246"/>
      <c r="C514" s="247"/>
      <c r="D514" s="226" t="s">
        <v>186</v>
      </c>
      <c r="E514" s="248" t="s">
        <v>19</v>
      </c>
      <c r="F514" s="249" t="s">
        <v>191</v>
      </c>
      <c r="G514" s="247"/>
      <c r="H514" s="250">
        <v>160.19999999999999</v>
      </c>
      <c r="I514" s="251"/>
      <c r="J514" s="247"/>
      <c r="K514" s="247"/>
      <c r="L514" s="252"/>
      <c r="M514" s="253"/>
      <c r="N514" s="254"/>
      <c r="O514" s="254"/>
      <c r="P514" s="254"/>
      <c r="Q514" s="254"/>
      <c r="R514" s="254"/>
      <c r="S514" s="254"/>
      <c r="T514" s="25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6" t="s">
        <v>186</v>
      </c>
      <c r="AU514" s="256" t="s">
        <v>78</v>
      </c>
      <c r="AV514" s="15" t="s">
        <v>182</v>
      </c>
      <c r="AW514" s="15" t="s">
        <v>188</v>
      </c>
      <c r="AX514" s="15" t="s">
        <v>76</v>
      </c>
      <c r="AY514" s="256" t="s">
        <v>175</v>
      </c>
    </row>
    <row r="515" s="12" customFormat="1" ht="22.8" customHeight="1">
      <c r="A515" s="12"/>
      <c r="B515" s="190"/>
      <c r="C515" s="191"/>
      <c r="D515" s="192" t="s">
        <v>67</v>
      </c>
      <c r="E515" s="204" t="s">
        <v>250</v>
      </c>
      <c r="F515" s="204" t="s">
        <v>1237</v>
      </c>
      <c r="G515" s="191"/>
      <c r="H515" s="191"/>
      <c r="I515" s="194"/>
      <c r="J515" s="205">
        <f>BK515</f>
        <v>0</v>
      </c>
      <c r="K515" s="191"/>
      <c r="L515" s="196"/>
      <c r="M515" s="197"/>
      <c r="N515" s="198"/>
      <c r="O515" s="198"/>
      <c r="P515" s="199">
        <v>0</v>
      </c>
      <c r="Q515" s="198"/>
      <c r="R515" s="199">
        <v>0</v>
      </c>
      <c r="S515" s="198"/>
      <c r="T515" s="200"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01" t="s">
        <v>76</v>
      </c>
      <c r="AT515" s="202" t="s">
        <v>67</v>
      </c>
      <c r="AU515" s="202" t="s">
        <v>76</v>
      </c>
      <c r="AY515" s="201" t="s">
        <v>175</v>
      </c>
      <c r="BK515" s="203">
        <v>0</v>
      </c>
    </row>
    <row r="516" s="12" customFormat="1" ht="22.8" customHeight="1">
      <c r="A516" s="12"/>
      <c r="B516" s="190"/>
      <c r="C516" s="191"/>
      <c r="D516" s="192" t="s">
        <v>67</v>
      </c>
      <c r="E516" s="204" t="s">
        <v>881</v>
      </c>
      <c r="F516" s="204" t="s">
        <v>3208</v>
      </c>
      <c r="G516" s="191"/>
      <c r="H516" s="191"/>
      <c r="I516" s="194"/>
      <c r="J516" s="205">
        <f>BK516</f>
        <v>0</v>
      </c>
      <c r="K516" s="191"/>
      <c r="L516" s="196"/>
      <c r="M516" s="197"/>
      <c r="N516" s="198"/>
      <c r="O516" s="198"/>
      <c r="P516" s="199">
        <f>SUM(P517:P539)</f>
        <v>0</v>
      </c>
      <c r="Q516" s="198"/>
      <c r="R516" s="199">
        <f>SUM(R517:R539)</f>
        <v>0</v>
      </c>
      <c r="S516" s="198"/>
      <c r="T516" s="200">
        <f>SUM(T517:T539)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01" t="s">
        <v>76</v>
      </c>
      <c r="AT516" s="202" t="s">
        <v>67</v>
      </c>
      <c r="AU516" s="202" t="s">
        <v>76</v>
      </c>
      <c r="AY516" s="201" t="s">
        <v>175</v>
      </c>
      <c r="BK516" s="203">
        <f>SUM(BK517:BK539)</f>
        <v>0</v>
      </c>
    </row>
    <row r="517" s="2" customFormat="1" ht="24.15" customHeight="1">
      <c r="A517" s="40"/>
      <c r="B517" s="41"/>
      <c r="C517" s="206" t="s">
        <v>607</v>
      </c>
      <c r="D517" s="206" t="s">
        <v>177</v>
      </c>
      <c r="E517" s="207" t="s">
        <v>3209</v>
      </c>
      <c r="F517" s="208" t="s">
        <v>3210</v>
      </c>
      <c r="G517" s="209" t="s">
        <v>391</v>
      </c>
      <c r="H517" s="210">
        <v>5</v>
      </c>
      <c r="I517" s="211"/>
      <c r="J517" s="212">
        <f>ROUND(I517*H517,2)</f>
        <v>0</v>
      </c>
      <c r="K517" s="208" t="s">
        <v>181</v>
      </c>
      <c r="L517" s="46"/>
      <c r="M517" s="213" t="s">
        <v>19</v>
      </c>
      <c r="N517" s="214" t="s">
        <v>39</v>
      </c>
      <c r="O517" s="86"/>
      <c r="P517" s="215">
        <f>O517*H517</f>
        <v>0</v>
      </c>
      <c r="Q517" s="215">
        <v>0</v>
      </c>
      <c r="R517" s="215">
        <f>Q517*H517</f>
        <v>0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182</v>
      </c>
      <c r="AT517" s="217" t="s">
        <v>177</v>
      </c>
      <c r="AU517" s="217" t="s">
        <v>78</v>
      </c>
      <c r="AY517" s="19" t="s">
        <v>175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76</v>
      </c>
      <c r="BK517" s="218">
        <f>ROUND(I517*H517,2)</f>
        <v>0</v>
      </c>
      <c r="BL517" s="19" t="s">
        <v>182</v>
      </c>
      <c r="BM517" s="217" t="s">
        <v>3211</v>
      </c>
    </row>
    <row r="518" s="2" customFormat="1">
      <c r="A518" s="40"/>
      <c r="B518" s="41"/>
      <c r="C518" s="42"/>
      <c r="D518" s="219" t="s">
        <v>184</v>
      </c>
      <c r="E518" s="42"/>
      <c r="F518" s="220" t="s">
        <v>3212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184</v>
      </c>
      <c r="AU518" s="19" t="s">
        <v>78</v>
      </c>
    </row>
    <row r="519" s="13" customFormat="1">
      <c r="A519" s="13"/>
      <c r="B519" s="224"/>
      <c r="C519" s="225"/>
      <c r="D519" s="226" t="s">
        <v>186</v>
      </c>
      <c r="E519" s="227" t="s">
        <v>19</v>
      </c>
      <c r="F519" s="228" t="s">
        <v>2604</v>
      </c>
      <c r="G519" s="225"/>
      <c r="H519" s="227" t="s">
        <v>19</v>
      </c>
      <c r="I519" s="229"/>
      <c r="J519" s="225"/>
      <c r="K519" s="225"/>
      <c r="L519" s="230"/>
      <c r="M519" s="231"/>
      <c r="N519" s="232"/>
      <c r="O519" s="232"/>
      <c r="P519" s="232"/>
      <c r="Q519" s="232"/>
      <c r="R519" s="232"/>
      <c r="S519" s="232"/>
      <c r="T519" s="23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4" t="s">
        <v>186</v>
      </c>
      <c r="AU519" s="234" t="s">
        <v>78</v>
      </c>
      <c r="AV519" s="13" t="s">
        <v>76</v>
      </c>
      <c r="AW519" s="13" t="s">
        <v>188</v>
      </c>
      <c r="AX519" s="13" t="s">
        <v>68</v>
      </c>
      <c r="AY519" s="234" t="s">
        <v>175</v>
      </c>
    </row>
    <row r="520" s="13" customFormat="1">
      <c r="A520" s="13"/>
      <c r="B520" s="224"/>
      <c r="C520" s="225"/>
      <c r="D520" s="226" t="s">
        <v>186</v>
      </c>
      <c r="E520" s="227" t="s">
        <v>19</v>
      </c>
      <c r="F520" s="228" t="s">
        <v>189</v>
      </c>
      <c r="G520" s="225"/>
      <c r="H520" s="227" t="s">
        <v>19</v>
      </c>
      <c r="I520" s="229"/>
      <c r="J520" s="225"/>
      <c r="K520" s="225"/>
      <c r="L520" s="230"/>
      <c r="M520" s="231"/>
      <c r="N520" s="232"/>
      <c r="O520" s="232"/>
      <c r="P520" s="232"/>
      <c r="Q520" s="232"/>
      <c r="R520" s="232"/>
      <c r="S520" s="232"/>
      <c r="T520" s="23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4" t="s">
        <v>186</v>
      </c>
      <c r="AU520" s="234" t="s">
        <v>78</v>
      </c>
      <c r="AV520" s="13" t="s">
        <v>76</v>
      </c>
      <c r="AW520" s="13" t="s">
        <v>188</v>
      </c>
      <c r="AX520" s="13" t="s">
        <v>68</v>
      </c>
      <c r="AY520" s="234" t="s">
        <v>175</v>
      </c>
    </row>
    <row r="521" s="14" customFormat="1">
      <c r="A521" s="14"/>
      <c r="B521" s="235"/>
      <c r="C521" s="236"/>
      <c r="D521" s="226" t="s">
        <v>186</v>
      </c>
      <c r="E521" s="237" t="s">
        <v>19</v>
      </c>
      <c r="F521" s="238" t="s">
        <v>3213</v>
      </c>
      <c r="G521" s="236"/>
      <c r="H521" s="239">
        <v>2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5" t="s">
        <v>186</v>
      </c>
      <c r="AU521" s="245" t="s">
        <v>78</v>
      </c>
      <c r="AV521" s="14" t="s">
        <v>78</v>
      </c>
      <c r="AW521" s="14" t="s">
        <v>188</v>
      </c>
      <c r="AX521" s="14" t="s">
        <v>68</v>
      </c>
      <c r="AY521" s="245" t="s">
        <v>175</v>
      </c>
    </row>
    <row r="522" s="14" customFormat="1">
      <c r="A522" s="14"/>
      <c r="B522" s="235"/>
      <c r="C522" s="236"/>
      <c r="D522" s="226" t="s">
        <v>186</v>
      </c>
      <c r="E522" s="237" t="s">
        <v>19</v>
      </c>
      <c r="F522" s="238" t="s">
        <v>3214</v>
      </c>
      <c r="G522" s="236"/>
      <c r="H522" s="239">
        <v>3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5" t="s">
        <v>186</v>
      </c>
      <c r="AU522" s="245" t="s">
        <v>78</v>
      </c>
      <c r="AV522" s="14" t="s">
        <v>78</v>
      </c>
      <c r="AW522" s="14" t="s">
        <v>188</v>
      </c>
      <c r="AX522" s="14" t="s">
        <v>68</v>
      </c>
      <c r="AY522" s="245" t="s">
        <v>175</v>
      </c>
    </row>
    <row r="523" s="15" customFormat="1">
      <c r="A523" s="15"/>
      <c r="B523" s="246"/>
      <c r="C523" s="247"/>
      <c r="D523" s="226" t="s">
        <v>186</v>
      </c>
      <c r="E523" s="248" t="s">
        <v>19</v>
      </c>
      <c r="F523" s="249" t="s">
        <v>191</v>
      </c>
      <c r="G523" s="247"/>
      <c r="H523" s="250">
        <v>5</v>
      </c>
      <c r="I523" s="251"/>
      <c r="J523" s="247"/>
      <c r="K523" s="247"/>
      <c r="L523" s="252"/>
      <c r="M523" s="253"/>
      <c r="N523" s="254"/>
      <c r="O523" s="254"/>
      <c r="P523" s="254"/>
      <c r="Q523" s="254"/>
      <c r="R523" s="254"/>
      <c r="S523" s="254"/>
      <c r="T523" s="25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6" t="s">
        <v>186</v>
      </c>
      <c r="AU523" s="256" t="s">
        <v>78</v>
      </c>
      <c r="AV523" s="15" t="s">
        <v>182</v>
      </c>
      <c r="AW523" s="15" t="s">
        <v>188</v>
      </c>
      <c r="AX523" s="15" t="s">
        <v>76</v>
      </c>
      <c r="AY523" s="256" t="s">
        <v>175</v>
      </c>
    </row>
    <row r="524" s="2" customFormat="1" ht="21.75" customHeight="1">
      <c r="A524" s="40"/>
      <c r="B524" s="41"/>
      <c r="C524" s="257" t="s">
        <v>614</v>
      </c>
      <c r="D524" s="257" t="s">
        <v>303</v>
      </c>
      <c r="E524" s="258" t="s">
        <v>3215</v>
      </c>
      <c r="F524" s="259" t="s">
        <v>3216</v>
      </c>
      <c r="G524" s="260" t="s">
        <v>391</v>
      </c>
      <c r="H524" s="261">
        <v>5</v>
      </c>
      <c r="I524" s="262"/>
      <c r="J524" s="263">
        <f>ROUND(I524*H524,2)</f>
        <v>0</v>
      </c>
      <c r="K524" s="259" t="s">
        <v>181</v>
      </c>
      <c r="L524" s="264"/>
      <c r="M524" s="265" t="s">
        <v>19</v>
      </c>
      <c r="N524" s="266" t="s">
        <v>39</v>
      </c>
      <c r="O524" s="86"/>
      <c r="P524" s="215">
        <f>O524*H524</f>
        <v>0</v>
      </c>
      <c r="Q524" s="215">
        <v>0</v>
      </c>
      <c r="R524" s="215">
        <f>Q524*H524</f>
        <v>0</v>
      </c>
      <c r="S524" s="215">
        <v>0</v>
      </c>
      <c r="T524" s="21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7" t="s">
        <v>244</v>
      </c>
      <c r="AT524" s="217" t="s">
        <v>303</v>
      </c>
      <c r="AU524" s="217" t="s">
        <v>78</v>
      </c>
      <c r="AY524" s="19" t="s">
        <v>175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9" t="s">
        <v>76</v>
      </c>
      <c r="BK524" s="218">
        <f>ROUND(I524*H524,2)</f>
        <v>0</v>
      </c>
      <c r="BL524" s="19" t="s">
        <v>182</v>
      </c>
      <c r="BM524" s="217" t="s">
        <v>3217</v>
      </c>
    </row>
    <row r="525" s="13" customFormat="1">
      <c r="A525" s="13"/>
      <c r="B525" s="224"/>
      <c r="C525" s="225"/>
      <c r="D525" s="226" t="s">
        <v>186</v>
      </c>
      <c r="E525" s="227" t="s">
        <v>19</v>
      </c>
      <c r="F525" s="228" t="s">
        <v>2604</v>
      </c>
      <c r="G525" s="225"/>
      <c r="H525" s="227" t="s">
        <v>19</v>
      </c>
      <c r="I525" s="229"/>
      <c r="J525" s="225"/>
      <c r="K525" s="225"/>
      <c r="L525" s="230"/>
      <c r="M525" s="231"/>
      <c r="N525" s="232"/>
      <c r="O525" s="232"/>
      <c r="P525" s="232"/>
      <c r="Q525" s="232"/>
      <c r="R525" s="232"/>
      <c r="S525" s="232"/>
      <c r="T525" s="23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4" t="s">
        <v>186</v>
      </c>
      <c r="AU525" s="234" t="s">
        <v>78</v>
      </c>
      <c r="AV525" s="13" t="s">
        <v>76</v>
      </c>
      <c r="AW525" s="13" t="s">
        <v>188</v>
      </c>
      <c r="AX525" s="13" t="s">
        <v>68</v>
      </c>
      <c r="AY525" s="234" t="s">
        <v>175</v>
      </c>
    </row>
    <row r="526" s="13" customFormat="1">
      <c r="A526" s="13"/>
      <c r="B526" s="224"/>
      <c r="C526" s="225"/>
      <c r="D526" s="226" t="s">
        <v>186</v>
      </c>
      <c r="E526" s="227" t="s">
        <v>19</v>
      </c>
      <c r="F526" s="228" t="s">
        <v>189</v>
      </c>
      <c r="G526" s="225"/>
      <c r="H526" s="227" t="s">
        <v>19</v>
      </c>
      <c r="I526" s="229"/>
      <c r="J526" s="225"/>
      <c r="K526" s="225"/>
      <c r="L526" s="230"/>
      <c r="M526" s="231"/>
      <c r="N526" s="232"/>
      <c r="O526" s="232"/>
      <c r="P526" s="232"/>
      <c r="Q526" s="232"/>
      <c r="R526" s="232"/>
      <c r="S526" s="232"/>
      <c r="T526" s="23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4" t="s">
        <v>186</v>
      </c>
      <c r="AU526" s="234" t="s">
        <v>78</v>
      </c>
      <c r="AV526" s="13" t="s">
        <v>76</v>
      </c>
      <c r="AW526" s="13" t="s">
        <v>188</v>
      </c>
      <c r="AX526" s="13" t="s">
        <v>68</v>
      </c>
      <c r="AY526" s="234" t="s">
        <v>175</v>
      </c>
    </row>
    <row r="527" s="13" customFormat="1">
      <c r="A527" s="13"/>
      <c r="B527" s="224"/>
      <c r="C527" s="225"/>
      <c r="D527" s="226" t="s">
        <v>186</v>
      </c>
      <c r="E527" s="227" t="s">
        <v>19</v>
      </c>
      <c r="F527" s="228" t="s">
        <v>3218</v>
      </c>
      <c r="G527" s="225"/>
      <c r="H527" s="227" t="s">
        <v>19</v>
      </c>
      <c r="I527" s="229"/>
      <c r="J527" s="225"/>
      <c r="K527" s="225"/>
      <c r="L527" s="230"/>
      <c r="M527" s="231"/>
      <c r="N527" s="232"/>
      <c r="O527" s="232"/>
      <c r="P527" s="232"/>
      <c r="Q527" s="232"/>
      <c r="R527" s="232"/>
      <c r="S527" s="232"/>
      <c r="T527" s="23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4" t="s">
        <v>186</v>
      </c>
      <c r="AU527" s="234" t="s">
        <v>78</v>
      </c>
      <c r="AV527" s="13" t="s">
        <v>76</v>
      </c>
      <c r="AW527" s="13" t="s">
        <v>188</v>
      </c>
      <c r="AX527" s="13" t="s">
        <v>68</v>
      </c>
      <c r="AY527" s="234" t="s">
        <v>175</v>
      </c>
    </row>
    <row r="528" s="14" customFormat="1">
      <c r="A528" s="14"/>
      <c r="B528" s="235"/>
      <c r="C528" s="236"/>
      <c r="D528" s="226" t="s">
        <v>186</v>
      </c>
      <c r="E528" s="237" t="s">
        <v>19</v>
      </c>
      <c r="F528" s="238" t="s">
        <v>213</v>
      </c>
      <c r="G528" s="236"/>
      <c r="H528" s="239">
        <v>5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5" t="s">
        <v>186</v>
      </c>
      <c r="AU528" s="245" t="s">
        <v>78</v>
      </c>
      <c r="AV528" s="14" t="s">
        <v>78</v>
      </c>
      <c r="AW528" s="14" t="s">
        <v>188</v>
      </c>
      <c r="AX528" s="14" t="s">
        <v>68</v>
      </c>
      <c r="AY528" s="245" t="s">
        <v>175</v>
      </c>
    </row>
    <row r="529" s="15" customFormat="1">
      <c r="A529" s="15"/>
      <c r="B529" s="246"/>
      <c r="C529" s="247"/>
      <c r="D529" s="226" t="s">
        <v>186</v>
      </c>
      <c r="E529" s="248" t="s">
        <v>19</v>
      </c>
      <c r="F529" s="249" t="s">
        <v>191</v>
      </c>
      <c r="G529" s="247"/>
      <c r="H529" s="250">
        <v>5</v>
      </c>
      <c r="I529" s="251"/>
      <c r="J529" s="247"/>
      <c r="K529" s="247"/>
      <c r="L529" s="252"/>
      <c r="M529" s="253"/>
      <c r="N529" s="254"/>
      <c r="O529" s="254"/>
      <c r="P529" s="254"/>
      <c r="Q529" s="254"/>
      <c r="R529" s="254"/>
      <c r="S529" s="254"/>
      <c r="T529" s="25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6" t="s">
        <v>186</v>
      </c>
      <c r="AU529" s="256" t="s">
        <v>78</v>
      </c>
      <c r="AV529" s="15" t="s">
        <v>182</v>
      </c>
      <c r="AW529" s="15" t="s">
        <v>188</v>
      </c>
      <c r="AX529" s="15" t="s">
        <v>76</v>
      </c>
      <c r="AY529" s="256" t="s">
        <v>175</v>
      </c>
    </row>
    <row r="530" s="2" customFormat="1" ht="21.75" customHeight="1">
      <c r="A530" s="40"/>
      <c r="B530" s="41"/>
      <c r="C530" s="257" t="s">
        <v>622</v>
      </c>
      <c r="D530" s="257" t="s">
        <v>303</v>
      </c>
      <c r="E530" s="258" t="s">
        <v>3219</v>
      </c>
      <c r="F530" s="259" t="s">
        <v>3220</v>
      </c>
      <c r="G530" s="260" t="s">
        <v>391</v>
      </c>
      <c r="H530" s="261">
        <v>8</v>
      </c>
      <c r="I530" s="262"/>
      <c r="J530" s="263">
        <f>ROUND(I530*H530,2)</f>
        <v>0</v>
      </c>
      <c r="K530" s="259" t="s">
        <v>181</v>
      </c>
      <c r="L530" s="264"/>
      <c r="M530" s="265" t="s">
        <v>19</v>
      </c>
      <c r="N530" s="266" t="s">
        <v>39</v>
      </c>
      <c r="O530" s="86"/>
      <c r="P530" s="215">
        <f>O530*H530</f>
        <v>0</v>
      </c>
      <c r="Q530" s="215">
        <v>0</v>
      </c>
      <c r="R530" s="215">
        <f>Q530*H530</f>
        <v>0</v>
      </c>
      <c r="S530" s="215">
        <v>0</v>
      </c>
      <c r="T530" s="21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7" t="s">
        <v>244</v>
      </c>
      <c r="AT530" s="217" t="s">
        <v>303</v>
      </c>
      <c r="AU530" s="217" t="s">
        <v>78</v>
      </c>
      <c r="AY530" s="19" t="s">
        <v>175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9" t="s">
        <v>76</v>
      </c>
      <c r="BK530" s="218">
        <f>ROUND(I530*H530,2)</f>
        <v>0</v>
      </c>
      <c r="BL530" s="19" t="s">
        <v>182</v>
      </c>
      <c r="BM530" s="217" t="s">
        <v>3221</v>
      </c>
    </row>
    <row r="531" s="13" customFormat="1">
      <c r="A531" s="13"/>
      <c r="B531" s="224"/>
      <c r="C531" s="225"/>
      <c r="D531" s="226" t="s">
        <v>186</v>
      </c>
      <c r="E531" s="227" t="s">
        <v>19</v>
      </c>
      <c r="F531" s="228" t="s">
        <v>2604</v>
      </c>
      <c r="G531" s="225"/>
      <c r="H531" s="227" t="s">
        <v>19</v>
      </c>
      <c r="I531" s="229"/>
      <c r="J531" s="225"/>
      <c r="K531" s="225"/>
      <c r="L531" s="230"/>
      <c r="M531" s="231"/>
      <c r="N531" s="232"/>
      <c r="O531" s="232"/>
      <c r="P531" s="232"/>
      <c r="Q531" s="232"/>
      <c r="R531" s="232"/>
      <c r="S531" s="232"/>
      <c r="T531" s="23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4" t="s">
        <v>186</v>
      </c>
      <c r="AU531" s="234" t="s">
        <v>78</v>
      </c>
      <c r="AV531" s="13" t="s">
        <v>76</v>
      </c>
      <c r="AW531" s="13" t="s">
        <v>188</v>
      </c>
      <c r="AX531" s="13" t="s">
        <v>68</v>
      </c>
      <c r="AY531" s="234" t="s">
        <v>175</v>
      </c>
    </row>
    <row r="532" s="13" customFormat="1">
      <c r="A532" s="13"/>
      <c r="B532" s="224"/>
      <c r="C532" s="225"/>
      <c r="D532" s="226" t="s">
        <v>186</v>
      </c>
      <c r="E532" s="227" t="s">
        <v>19</v>
      </c>
      <c r="F532" s="228" t="s">
        <v>189</v>
      </c>
      <c r="G532" s="225"/>
      <c r="H532" s="227" t="s">
        <v>19</v>
      </c>
      <c r="I532" s="229"/>
      <c r="J532" s="225"/>
      <c r="K532" s="225"/>
      <c r="L532" s="230"/>
      <c r="M532" s="231"/>
      <c r="N532" s="232"/>
      <c r="O532" s="232"/>
      <c r="P532" s="232"/>
      <c r="Q532" s="232"/>
      <c r="R532" s="232"/>
      <c r="S532" s="232"/>
      <c r="T532" s="23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4" t="s">
        <v>186</v>
      </c>
      <c r="AU532" s="234" t="s">
        <v>78</v>
      </c>
      <c r="AV532" s="13" t="s">
        <v>76</v>
      </c>
      <c r="AW532" s="13" t="s">
        <v>188</v>
      </c>
      <c r="AX532" s="13" t="s">
        <v>68</v>
      </c>
      <c r="AY532" s="234" t="s">
        <v>175</v>
      </c>
    </row>
    <row r="533" s="14" customFormat="1">
      <c r="A533" s="14"/>
      <c r="B533" s="235"/>
      <c r="C533" s="236"/>
      <c r="D533" s="226" t="s">
        <v>186</v>
      </c>
      <c r="E533" s="237" t="s">
        <v>19</v>
      </c>
      <c r="F533" s="238" t="s">
        <v>3222</v>
      </c>
      <c r="G533" s="236"/>
      <c r="H533" s="239">
        <v>8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5" t="s">
        <v>186</v>
      </c>
      <c r="AU533" s="245" t="s">
        <v>78</v>
      </c>
      <c r="AV533" s="14" t="s">
        <v>78</v>
      </c>
      <c r="AW533" s="14" t="s">
        <v>188</v>
      </c>
      <c r="AX533" s="14" t="s">
        <v>68</v>
      </c>
      <c r="AY533" s="245" t="s">
        <v>175</v>
      </c>
    </row>
    <row r="534" s="15" customFormat="1">
      <c r="A534" s="15"/>
      <c r="B534" s="246"/>
      <c r="C534" s="247"/>
      <c r="D534" s="226" t="s">
        <v>186</v>
      </c>
      <c r="E534" s="248" t="s">
        <v>19</v>
      </c>
      <c r="F534" s="249" t="s">
        <v>191</v>
      </c>
      <c r="G534" s="247"/>
      <c r="H534" s="250">
        <v>8</v>
      </c>
      <c r="I534" s="251"/>
      <c r="J534" s="247"/>
      <c r="K534" s="247"/>
      <c r="L534" s="252"/>
      <c r="M534" s="253"/>
      <c r="N534" s="254"/>
      <c r="O534" s="254"/>
      <c r="P534" s="254"/>
      <c r="Q534" s="254"/>
      <c r="R534" s="254"/>
      <c r="S534" s="254"/>
      <c r="T534" s="25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6" t="s">
        <v>186</v>
      </c>
      <c r="AU534" s="256" t="s">
        <v>78</v>
      </c>
      <c r="AV534" s="15" t="s">
        <v>182</v>
      </c>
      <c r="AW534" s="15" t="s">
        <v>188</v>
      </c>
      <c r="AX534" s="15" t="s">
        <v>76</v>
      </c>
      <c r="AY534" s="256" t="s">
        <v>175</v>
      </c>
    </row>
    <row r="535" s="2" customFormat="1" ht="33" customHeight="1">
      <c r="A535" s="40"/>
      <c r="B535" s="41"/>
      <c r="C535" s="206" t="s">
        <v>629</v>
      </c>
      <c r="D535" s="206" t="s">
        <v>177</v>
      </c>
      <c r="E535" s="207" t="s">
        <v>3223</v>
      </c>
      <c r="F535" s="208" t="s">
        <v>3224</v>
      </c>
      <c r="G535" s="209" t="s">
        <v>402</v>
      </c>
      <c r="H535" s="210">
        <v>6</v>
      </c>
      <c r="I535" s="211"/>
      <c r="J535" s="212">
        <f>ROUND(I535*H535,2)</f>
        <v>0</v>
      </c>
      <c r="K535" s="208" t="s">
        <v>19</v>
      </c>
      <c r="L535" s="46"/>
      <c r="M535" s="213" t="s">
        <v>19</v>
      </c>
      <c r="N535" s="214" t="s">
        <v>39</v>
      </c>
      <c r="O535" s="86"/>
      <c r="P535" s="215">
        <f>O535*H535</f>
        <v>0</v>
      </c>
      <c r="Q535" s="215">
        <v>0</v>
      </c>
      <c r="R535" s="215">
        <f>Q535*H535</f>
        <v>0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182</v>
      </c>
      <c r="AT535" s="217" t="s">
        <v>177</v>
      </c>
      <c r="AU535" s="217" t="s">
        <v>78</v>
      </c>
      <c r="AY535" s="19" t="s">
        <v>175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76</v>
      </c>
      <c r="BK535" s="218">
        <f>ROUND(I535*H535,2)</f>
        <v>0</v>
      </c>
      <c r="BL535" s="19" t="s">
        <v>182</v>
      </c>
      <c r="BM535" s="217" t="s">
        <v>3225</v>
      </c>
    </row>
    <row r="536" s="13" customFormat="1">
      <c r="A536" s="13"/>
      <c r="B536" s="224"/>
      <c r="C536" s="225"/>
      <c r="D536" s="226" t="s">
        <v>186</v>
      </c>
      <c r="E536" s="227" t="s">
        <v>19</v>
      </c>
      <c r="F536" s="228" t="s">
        <v>2604</v>
      </c>
      <c r="G536" s="225"/>
      <c r="H536" s="227" t="s">
        <v>19</v>
      </c>
      <c r="I536" s="229"/>
      <c r="J536" s="225"/>
      <c r="K536" s="225"/>
      <c r="L536" s="230"/>
      <c r="M536" s="231"/>
      <c r="N536" s="232"/>
      <c r="O536" s="232"/>
      <c r="P536" s="232"/>
      <c r="Q536" s="232"/>
      <c r="R536" s="232"/>
      <c r="S536" s="232"/>
      <c r="T536" s="23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4" t="s">
        <v>186</v>
      </c>
      <c r="AU536" s="234" t="s">
        <v>78</v>
      </c>
      <c r="AV536" s="13" t="s">
        <v>76</v>
      </c>
      <c r="AW536" s="13" t="s">
        <v>188</v>
      </c>
      <c r="AX536" s="13" t="s">
        <v>68</v>
      </c>
      <c r="AY536" s="234" t="s">
        <v>175</v>
      </c>
    </row>
    <row r="537" s="13" customFormat="1">
      <c r="A537" s="13"/>
      <c r="B537" s="224"/>
      <c r="C537" s="225"/>
      <c r="D537" s="226" t="s">
        <v>186</v>
      </c>
      <c r="E537" s="227" t="s">
        <v>19</v>
      </c>
      <c r="F537" s="228" t="s">
        <v>189</v>
      </c>
      <c r="G537" s="225"/>
      <c r="H537" s="227" t="s">
        <v>19</v>
      </c>
      <c r="I537" s="229"/>
      <c r="J537" s="225"/>
      <c r="K537" s="225"/>
      <c r="L537" s="230"/>
      <c r="M537" s="231"/>
      <c r="N537" s="232"/>
      <c r="O537" s="232"/>
      <c r="P537" s="232"/>
      <c r="Q537" s="232"/>
      <c r="R537" s="232"/>
      <c r="S537" s="232"/>
      <c r="T537" s="23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4" t="s">
        <v>186</v>
      </c>
      <c r="AU537" s="234" t="s">
        <v>78</v>
      </c>
      <c r="AV537" s="13" t="s">
        <v>76</v>
      </c>
      <c r="AW537" s="13" t="s">
        <v>188</v>
      </c>
      <c r="AX537" s="13" t="s">
        <v>68</v>
      </c>
      <c r="AY537" s="234" t="s">
        <v>175</v>
      </c>
    </row>
    <row r="538" s="14" customFormat="1">
      <c r="A538" s="14"/>
      <c r="B538" s="235"/>
      <c r="C538" s="236"/>
      <c r="D538" s="226" t="s">
        <v>186</v>
      </c>
      <c r="E538" s="237" t="s">
        <v>19</v>
      </c>
      <c r="F538" s="238" t="s">
        <v>3226</v>
      </c>
      <c r="G538" s="236"/>
      <c r="H538" s="239">
        <v>6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5" t="s">
        <v>186</v>
      </c>
      <c r="AU538" s="245" t="s">
        <v>78</v>
      </c>
      <c r="AV538" s="14" t="s">
        <v>78</v>
      </c>
      <c r="AW538" s="14" t="s">
        <v>188</v>
      </c>
      <c r="AX538" s="14" t="s">
        <v>68</v>
      </c>
      <c r="AY538" s="245" t="s">
        <v>175</v>
      </c>
    </row>
    <row r="539" s="15" customFormat="1">
      <c r="A539" s="15"/>
      <c r="B539" s="246"/>
      <c r="C539" s="247"/>
      <c r="D539" s="226" t="s">
        <v>186</v>
      </c>
      <c r="E539" s="248" t="s">
        <v>19</v>
      </c>
      <c r="F539" s="249" t="s">
        <v>191</v>
      </c>
      <c r="G539" s="247"/>
      <c r="H539" s="250">
        <v>6</v>
      </c>
      <c r="I539" s="251"/>
      <c r="J539" s="247"/>
      <c r="K539" s="247"/>
      <c r="L539" s="252"/>
      <c r="M539" s="253"/>
      <c r="N539" s="254"/>
      <c r="O539" s="254"/>
      <c r="P539" s="254"/>
      <c r="Q539" s="254"/>
      <c r="R539" s="254"/>
      <c r="S539" s="254"/>
      <c r="T539" s="25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56" t="s">
        <v>186</v>
      </c>
      <c r="AU539" s="256" t="s">
        <v>78</v>
      </c>
      <c r="AV539" s="15" t="s">
        <v>182</v>
      </c>
      <c r="AW539" s="15" t="s">
        <v>188</v>
      </c>
      <c r="AX539" s="15" t="s">
        <v>76</v>
      </c>
      <c r="AY539" s="256" t="s">
        <v>175</v>
      </c>
    </row>
    <row r="540" s="12" customFormat="1" ht="22.8" customHeight="1">
      <c r="A540" s="12"/>
      <c r="B540" s="190"/>
      <c r="C540" s="191"/>
      <c r="D540" s="192" t="s">
        <v>67</v>
      </c>
      <c r="E540" s="204" t="s">
        <v>941</v>
      </c>
      <c r="F540" s="204" t="s">
        <v>1563</v>
      </c>
      <c r="G540" s="191"/>
      <c r="H540" s="191"/>
      <c r="I540" s="194"/>
      <c r="J540" s="205">
        <f>BK540</f>
        <v>0</v>
      </c>
      <c r="K540" s="191"/>
      <c r="L540" s="196"/>
      <c r="M540" s="197"/>
      <c r="N540" s="198"/>
      <c r="O540" s="198"/>
      <c r="P540" s="199">
        <f>SUM(P541:P574)</f>
        <v>0</v>
      </c>
      <c r="Q540" s="198"/>
      <c r="R540" s="199">
        <f>SUM(R541:R574)</f>
        <v>0</v>
      </c>
      <c r="S540" s="198"/>
      <c r="T540" s="200">
        <f>SUM(T541:T574)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01" t="s">
        <v>76</v>
      </c>
      <c r="AT540" s="202" t="s">
        <v>67</v>
      </c>
      <c r="AU540" s="202" t="s">
        <v>76</v>
      </c>
      <c r="AY540" s="201" t="s">
        <v>175</v>
      </c>
      <c r="BK540" s="203">
        <f>SUM(BK541:BK574)</f>
        <v>0</v>
      </c>
    </row>
    <row r="541" s="2" customFormat="1" ht="21.75" customHeight="1">
      <c r="A541" s="40"/>
      <c r="B541" s="41"/>
      <c r="C541" s="206" t="s">
        <v>636</v>
      </c>
      <c r="D541" s="206" t="s">
        <v>177</v>
      </c>
      <c r="E541" s="207" t="s">
        <v>3227</v>
      </c>
      <c r="F541" s="208" t="s">
        <v>3228</v>
      </c>
      <c r="G541" s="209" t="s">
        <v>265</v>
      </c>
      <c r="H541" s="210">
        <v>126.919</v>
      </c>
      <c r="I541" s="211"/>
      <c r="J541" s="212">
        <f>ROUND(I541*H541,2)</f>
        <v>0</v>
      </c>
      <c r="K541" s="208" t="s">
        <v>181</v>
      </c>
      <c r="L541" s="46"/>
      <c r="M541" s="213" t="s">
        <v>19</v>
      </c>
      <c r="N541" s="214" t="s">
        <v>39</v>
      </c>
      <c r="O541" s="86"/>
      <c r="P541" s="215">
        <f>O541*H541</f>
        <v>0</v>
      </c>
      <c r="Q541" s="215">
        <v>0</v>
      </c>
      <c r="R541" s="215">
        <f>Q541*H541</f>
        <v>0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182</v>
      </c>
      <c r="AT541" s="217" t="s">
        <v>177</v>
      </c>
      <c r="AU541" s="217" t="s">
        <v>78</v>
      </c>
      <c r="AY541" s="19" t="s">
        <v>175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76</v>
      </c>
      <c r="BK541" s="218">
        <f>ROUND(I541*H541,2)</f>
        <v>0</v>
      </c>
      <c r="BL541" s="19" t="s">
        <v>182</v>
      </c>
      <c r="BM541" s="217" t="s">
        <v>3229</v>
      </c>
    </row>
    <row r="542" s="2" customFormat="1">
      <c r="A542" s="40"/>
      <c r="B542" s="41"/>
      <c r="C542" s="42"/>
      <c r="D542" s="219" t="s">
        <v>184</v>
      </c>
      <c r="E542" s="42"/>
      <c r="F542" s="220" t="s">
        <v>3230</v>
      </c>
      <c r="G542" s="42"/>
      <c r="H542" s="42"/>
      <c r="I542" s="221"/>
      <c r="J542" s="42"/>
      <c r="K542" s="42"/>
      <c r="L542" s="46"/>
      <c r="M542" s="222"/>
      <c r="N542" s="223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184</v>
      </c>
      <c r="AU542" s="19" t="s">
        <v>78</v>
      </c>
    </row>
    <row r="543" s="14" customFormat="1">
      <c r="A543" s="14"/>
      <c r="B543" s="235"/>
      <c r="C543" s="236"/>
      <c r="D543" s="226" t="s">
        <v>186</v>
      </c>
      <c r="E543" s="237" t="s">
        <v>19</v>
      </c>
      <c r="F543" s="238" t="s">
        <v>3231</v>
      </c>
      <c r="G543" s="236"/>
      <c r="H543" s="239">
        <v>126.91874999999999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5" t="s">
        <v>186</v>
      </c>
      <c r="AU543" s="245" t="s">
        <v>78</v>
      </c>
      <c r="AV543" s="14" t="s">
        <v>78</v>
      </c>
      <c r="AW543" s="14" t="s">
        <v>188</v>
      </c>
      <c r="AX543" s="14" t="s">
        <v>68</v>
      </c>
      <c r="AY543" s="245" t="s">
        <v>175</v>
      </c>
    </row>
    <row r="544" s="15" customFormat="1">
      <c r="A544" s="15"/>
      <c r="B544" s="246"/>
      <c r="C544" s="247"/>
      <c r="D544" s="226" t="s">
        <v>186</v>
      </c>
      <c r="E544" s="248" t="s">
        <v>19</v>
      </c>
      <c r="F544" s="249" t="s">
        <v>191</v>
      </c>
      <c r="G544" s="247"/>
      <c r="H544" s="250">
        <v>126.91874999999999</v>
      </c>
      <c r="I544" s="251"/>
      <c r="J544" s="247"/>
      <c r="K544" s="247"/>
      <c r="L544" s="252"/>
      <c r="M544" s="253"/>
      <c r="N544" s="254"/>
      <c r="O544" s="254"/>
      <c r="P544" s="254"/>
      <c r="Q544" s="254"/>
      <c r="R544" s="254"/>
      <c r="S544" s="254"/>
      <c r="T544" s="25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6" t="s">
        <v>186</v>
      </c>
      <c r="AU544" s="256" t="s">
        <v>78</v>
      </c>
      <c r="AV544" s="15" t="s">
        <v>182</v>
      </c>
      <c r="AW544" s="15" t="s">
        <v>188</v>
      </c>
      <c r="AX544" s="15" t="s">
        <v>76</v>
      </c>
      <c r="AY544" s="256" t="s">
        <v>175</v>
      </c>
    </row>
    <row r="545" s="2" customFormat="1" ht="24.15" customHeight="1">
      <c r="A545" s="40"/>
      <c r="B545" s="41"/>
      <c r="C545" s="206" t="s">
        <v>643</v>
      </c>
      <c r="D545" s="206" t="s">
        <v>177</v>
      </c>
      <c r="E545" s="207" t="s">
        <v>3232</v>
      </c>
      <c r="F545" s="208" t="s">
        <v>3233</v>
      </c>
      <c r="G545" s="209" t="s">
        <v>265</v>
      </c>
      <c r="H545" s="210">
        <v>2538.375</v>
      </c>
      <c r="I545" s="211"/>
      <c r="J545" s="212">
        <f>ROUND(I545*H545,2)</f>
        <v>0</v>
      </c>
      <c r="K545" s="208" t="s">
        <v>181</v>
      </c>
      <c r="L545" s="46"/>
      <c r="M545" s="213" t="s">
        <v>19</v>
      </c>
      <c r="N545" s="214" t="s">
        <v>39</v>
      </c>
      <c r="O545" s="86"/>
      <c r="P545" s="215">
        <f>O545*H545</f>
        <v>0</v>
      </c>
      <c r="Q545" s="215">
        <v>0</v>
      </c>
      <c r="R545" s="215">
        <f>Q545*H545</f>
        <v>0</v>
      </c>
      <c r="S545" s="215">
        <v>0</v>
      </c>
      <c r="T545" s="21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182</v>
      </c>
      <c r="AT545" s="217" t="s">
        <v>177</v>
      </c>
      <c r="AU545" s="217" t="s">
        <v>78</v>
      </c>
      <c r="AY545" s="19" t="s">
        <v>175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9" t="s">
        <v>76</v>
      </c>
      <c r="BK545" s="218">
        <f>ROUND(I545*H545,2)</f>
        <v>0</v>
      </c>
      <c r="BL545" s="19" t="s">
        <v>182</v>
      </c>
      <c r="BM545" s="217" t="s">
        <v>3234</v>
      </c>
    </row>
    <row r="546" s="2" customFormat="1">
      <c r="A546" s="40"/>
      <c r="B546" s="41"/>
      <c r="C546" s="42"/>
      <c r="D546" s="219" t="s">
        <v>184</v>
      </c>
      <c r="E546" s="42"/>
      <c r="F546" s="220" t="s">
        <v>3235</v>
      </c>
      <c r="G546" s="42"/>
      <c r="H546" s="42"/>
      <c r="I546" s="221"/>
      <c r="J546" s="42"/>
      <c r="K546" s="42"/>
      <c r="L546" s="46"/>
      <c r="M546" s="222"/>
      <c r="N546" s="223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184</v>
      </c>
      <c r="AU546" s="19" t="s">
        <v>78</v>
      </c>
    </row>
    <row r="547" s="14" customFormat="1">
      <c r="A547" s="14"/>
      <c r="B547" s="235"/>
      <c r="C547" s="236"/>
      <c r="D547" s="226" t="s">
        <v>186</v>
      </c>
      <c r="E547" s="237" t="s">
        <v>19</v>
      </c>
      <c r="F547" s="238" t="s">
        <v>3236</v>
      </c>
      <c r="G547" s="236"/>
      <c r="H547" s="239">
        <v>2538.375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5" t="s">
        <v>186</v>
      </c>
      <c r="AU547" s="245" t="s">
        <v>78</v>
      </c>
      <c r="AV547" s="14" t="s">
        <v>78</v>
      </c>
      <c r="AW547" s="14" t="s">
        <v>188</v>
      </c>
      <c r="AX547" s="14" t="s">
        <v>68</v>
      </c>
      <c r="AY547" s="245" t="s">
        <v>175</v>
      </c>
    </row>
    <row r="548" s="15" customFormat="1">
      <c r="A548" s="15"/>
      <c r="B548" s="246"/>
      <c r="C548" s="247"/>
      <c r="D548" s="226" t="s">
        <v>186</v>
      </c>
      <c r="E548" s="248" t="s">
        <v>19</v>
      </c>
      <c r="F548" s="249" t="s">
        <v>191</v>
      </c>
      <c r="G548" s="247"/>
      <c r="H548" s="250">
        <v>2538.375</v>
      </c>
      <c r="I548" s="251"/>
      <c r="J548" s="247"/>
      <c r="K548" s="247"/>
      <c r="L548" s="252"/>
      <c r="M548" s="253"/>
      <c r="N548" s="254"/>
      <c r="O548" s="254"/>
      <c r="P548" s="254"/>
      <c r="Q548" s="254"/>
      <c r="R548" s="254"/>
      <c r="S548" s="254"/>
      <c r="T548" s="25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56" t="s">
        <v>186</v>
      </c>
      <c r="AU548" s="256" t="s">
        <v>78</v>
      </c>
      <c r="AV548" s="15" t="s">
        <v>182</v>
      </c>
      <c r="AW548" s="15" t="s">
        <v>188</v>
      </c>
      <c r="AX548" s="15" t="s">
        <v>76</v>
      </c>
      <c r="AY548" s="256" t="s">
        <v>175</v>
      </c>
    </row>
    <row r="549" s="2" customFormat="1" ht="21.75" customHeight="1">
      <c r="A549" s="40"/>
      <c r="B549" s="41"/>
      <c r="C549" s="206" t="s">
        <v>655</v>
      </c>
      <c r="D549" s="206" t="s">
        <v>177</v>
      </c>
      <c r="E549" s="207" t="s">
        <v>3237</v>
      </c>
      <c r="F549" s="208" t="s">
        <v>3238</v>
      </c>
      <c r="G549" s="209" t="s">
        <v>265</v>
      </c>
      <c r="H549" s="210">
        <v>42.305999999999997</v>
      </c>
      <c r="I549" s="211"/>
      <c r="J549" s="212">
        <f>ROUND(I549*H549,2)</f>
        <v>0</v>
      </c>
      <c r="K549" s="208" t="s">
        <v>181</v>
      </c>
      <c r="L549" s="46"/>
      <c r="M549" s="213" t="s">
        <v>19</v>
      </c>
      <c r="N549" s="214" t="s">
        <v>39</v>
      </c>
      <c r="O549" s="86"/>
      <c r="P549" s="215">
        <f>O549*H549</f>
        <v>0</v>
      </c>
      <c r="Q549" s="215">
        <v>0</v>
      </c>
      <c r="R549" s="215">
        <f>Q549*H549</f>
        <v>0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182</v>
      </c>
      <c r="AT549" s="217" t="s">
        <v>177</v>
      </c>
      <c r="AU549" s="217" t="s">
        <v>78</v>
      </c>
      <c r="AY549" s="19" t="s">
        <v>175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76</v>
      </c>
      <c r="BK549" s="218">
        <f>ROUND(I549*H549,2)</f>
        <v>0</v>
      </c>
      <c r="BL549" s="19" t="s">
        <v>182</v>
      </c>
      <c r="BM549" s="217" t="s">
        <v>3239</v>
      </c>
    </row>
    <row r="550" s="2" customFormat="1">
      <c r="A550" s="40"/>
      <c r="B550" s="41"/>
      <c r="C550" s="42"/>
      <c r="D550" s="219" t="s">
        <v>184</v>
      </c>
      <c r="E550" s="42"/>
      <c r="F550" s="220" t="s">
        <v>3240</v>
      </c>
      <c r="G550" s="42"/>
      <c r="H550" s="42"/>
      <c r="I550" s="221"/>
      <c r="J550" s="42"/>
      <c r="K550" s="42"/>
      <c r="L550" s="46"/>
      <c r="M550" s="222"/>
      <c r="N550" s="223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184</v>
      </c>
      <c r="AU550" s="19" t="s">
        <v>78</v>
      </c>
    </row>
    <row r="551" s="14" customFormat="1">
      <c r="A551" s="14"/>
      <c r="B551" s="235"/>
      <c r="C551" s="236"/>
      <c r="D551" s="226" t="s">
        <v>186</v>
      </c>
      <c r="E551" s="237" t="s">
        <v>19</v>
      </c>
      <c r="F551" s="238" t="s">
        <v>3241</v>
      </c>
      <c r="G551" s="236"/>
      <c r="H551" s="239">
        <v>42.306249999999999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5" t="s">
        <v>186</v>
      </c>
      <c r="AU551" s="245" t="s">
        <v>78</v>
      </c>
      <c r="AV551" s="14" t="s">
        <v>78</v>
      </c>
      <c r="AW551" s="14" t="s">
        <v>188</v>
      </c>
      <c r="AX551" s="14" t="s">
        <v>68</v>
      </c>
      <c r="AY551" s="245" t="s">
        <v>175</v>
      </c>
    </row>
    <row r="552" s="15" customFormat="1">
      <c r="A552" s="15"/>
      <c r="B552" s="246"/>
      <c r="C552" s="247"/>
      <c r="D552" s="226" t="s">
        <v>186</v>
      </c>
      <c r="E552" s="248" t="s">
        <v>19</v>
      </c>
      <c r="F552" s="249" t="s">
        <v>191</v>
      </c>
      <c r="G552" s="247"/>
      <c r="H552" s="250">
        <v>42.306249999999999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6" t="s">
        <v>186</v>
      </c>
      <c r="AU552" s="256" t="s">
        <v>78</v>
      </c>
      <c r="AV552" s="15" t="s">
        <v>182</v>
      </c>
      <c r="AW552" s="15" t="s">
        <v>188</v>
      </c>
      <c r="AX552" s="15" t="s">
        <v>76</v>
      </c>
      <c r="AY552" s="256" t="s">
        <v>175</v>
      </c>
    </row>
    <row r="553" s="2" customFormat="1" ht="24.15" customHeight="1">
      <c r="A553" s="40"/>
      <c r="B553" s="41"/>
      <c r="C553" s="206" t="s">
        <v>662</v>
      </c>
      <c r="D553" s="206" t="s">
        <v>177</v>
      </c>
      <c r="E553" s="207" t="s">
        <v>3242</v>
      </c>
      <c r="F553" s="208" t="s">
        <v>3243</v>
      </c>
      <c r="G553" s="209" t="s">
        <v>265</v>
      </c>
      <c r="H553" s="210">
        <v>846.125</v>
      </c>
      <c r="I553" s="211"/>
      <c r="J553" s="212">
        <f>ROUND(I553*H553,2)</f>
        <v>0</v>
      </c>
      <c r="K553" s="208" t="s">
        <v>181</v>
      </c>
      <c r="L553" s="46"/>
      <c r="M553" s="213" t="s">
        <v>19</v>
      </c>
      <c r="N553" s="214" t="s">
        <v>39</v>
      </c>
      <c r="O553" s="86"/>
      <c r="P553" s="215">
        <f>O553*H553</f>
        <v>0</v>
      </c>
      <c r="Q553" s="215">
        <v>0</v>
      </c>
      <c r="R553" s="215">
        <f>Q553*H553</f>
        <v>0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182</v>
      </c>
      <c r="AT553" s="217" t="s">
        <v>177</v>
      </c>
      <c r="AU553" s="217" t="s">
        <v>78</v>
      </c>
      <c r="AY553" s="19" t="s">
        <v>175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76</v>
      </c>
      <c r="BK553" s="218">
        <f>ROUND(I553*H553,2)</f>
        <v>0</v>
      </c>
      <c r="BL553" s="19" t="s">
        <v>182</v>
      </c>
      <c r="BM553" s="217" t="s">
        <v>3244</v>
      </c>
    </row>
    <row r="554" s="2" customFormat="1">
      <c r="A554" s="40"/>
      <c r="B554" s="41"/>
      <c r="C554" s="42"/>
      <c r="D554" s="219" t="s">
        <v>184</v>
      </c>
      <c r="E554" s="42"/>
      <c r="F554" s="220" t="s">
        <v>3245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184</v>
      </c>
      <c r="AU554" s="19" t="s">
        <v>78</v>
      </c>
    </row>
    <row r="555" s="14" customFormat="1">
      <c r="A555" s="14"/>
      <c r="B555" s="235"/>
      <c r="C555" s="236"/>
      <c r="D555" s="226" t="s">
        <v>186</v>
      </c>
      <c r="E555" s="237" t="s">
        <v>19</v>
      </c>
      <c r="F555" s="238" t="s">
        <v>3246</v>
      </c>
      <c r="G555" s="236"/>
      <c r="H555" s="239">
        <v>846.125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5" t="s">
        <v>186</v>
      </c>
      <c r="AU555" s="245" t="s">
        <v>78</v>
      </c>
      <c r="AV555" s="14" t="s">
        <v>78</v>
      </c>
      <c r="AW555" s="14" t="s">
        <v>188</v>
      </c>
      <c r="AX555" s="14" t="s">
        <v>68</v>
      </c>
      <c r="AY555" s="245" t="s">
        <v>175</v>
      </c>
    </row>
    <row r="556" s="15" customFormat="1">
      <c r="A556" s="15"/>
      <c r="B556" s="246"/>
      <c r="C556" s="247"/>
      <c r="D556" s="226" t="s">
        <v>186</v>
      </c>
      <c r="E556" s="248" t="s">
        <v>19</v>
      </c>
      <c r="F556" s="249" t="s">
        <v>191</v>
      </c>
      <c r="G556" s="247"/>
      <c r="H556" s="250">
        <v>846.125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6" t="s">
        <v>186</v>
      </c>
      <c r="AU556" s="256" t="s">
        <v>78</v>
      </c>
      <c r="AV556" s="15" t="s">
        <v>182</v>
      </c>
      <c r="AW556" s="15" t="s">
        <v>188</v>
      </c>
      <c r="AX556" s="15" t="s">
        <v>76</v>
      </c>
      <c r="AY556" s="256" t="s">
        <v>175</v>
      </c>
    </row>
    <row r="557" s="2" customFormat="1" ht="37.8" customHeight="1">
      <c r="A557" s="40"/>
      <c r="B557" s="41"/>
      <c r="C557" s="206" t="s">
        <v>669</v>
      </c>
      <c r="D557" s="206" t="s">
        <v>177</v>
      </c>
      <c r="E557" s="207" t="s">
        <v>3247</v>
      </c>
      <c r="F557" s="208" t="s">
        <v>3248</v>
      </c>
      <c r="G557" s="209" t="s">
        <v>265</v>
      </c>
      <c r="H557" s="210">
        <v>15.23</v>
      </c>
      <c r="I557" s="211"/>
      <c r="J557" s="212">
        <f>ROUND(I557*H557,2)</f>
        <v>0</v>
      </c>
      <c r="K557" s="208" t="s">
        <v>181</v>
      </c>
      <c r="L557" s="46"/>
      <c r="M557" s="213" t="s">
        <v>19</v>
      </c>
      <c r="N557" s="214" t="s">
        <v>39</v>
      </c>
      <c r="O557" s="86"/>
      <c r="P557" s="215">
        <f>O557*H557</f>
        <v>0</v>
      </c>
      <c r="Q557" s="215">
        <v>0</v>
      </c>
      <c r="R557" s="215">
        <f>Q557*H557</f>
        <v>0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182</v>
      </c>
      <c r="AT557" s="217" t="s">
        <v>177</v>
      </c>
      <c r="AU557" s="217" t="s">
        <v>78</v>
      </c>
      <c r="AY557" s="19" t="s">
        <v>175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76</v>
      </c>
      <c r="BK557" s="218">
        <f>ROUND(I557*H557,2)</f>
        <v>0</v>
      </c>
      <c r="BL557" s="19" t="s">
        <v>182</v>
      </c>
      <c r="BM557" s="217" t="s">
        <v>3249</v>
      </c>
    </row>
    <row r="558" s="2" customFormat="1">
      <c r="A558" s="40"/>
      <c r="B558" s="41"/>
      <c r="C558" s="42"/>
      <c r="D558" s="219" t="s">
        <v>184</v>
      </c>
      <c r="E558" s="42"/>
      <c r="F558" s="220" t="s">
        <v>3250</v>
      </c>
      <c r="G558" s="42"/>
      <c r="H558" s="42"/>
      <c r="I558" s="221"/>
      <c r="J558" s="42"/>
      <c r="K558" s="42"/>
      <c r="L558" s="46"/>
      <c r="M558" s="222"/>
      <c r="N558" s="223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184</v>
      </c>
      <c r="AU558" s="19" t="s">
        <v>78</v>
      </c>
    </row>
    <row r="559" s="14" customFormat="1">
      <c r="A559" s="14"/>
      <c r="B559" s="235"/>
      <c r="C559" s="236"/>
      <c r="D559" s="226" t="s">
        <v>186</v>
      </c>
      <c r="E559" s="237" t="s">
        <v>19</v>
      </c>
      <c r="F559" s="238" t="s">
        <v>3251</v>
      </c>
      <c r="G559" s="236"/>
      <c r="H559" s="239">
        <v>15.230249999999998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5" t="s">
        <v>186</v>
      </c>
      <c r="AU559" s="245" t="s">
        <v>78</v>
      </c>
      <c r="AV559" s="14" t="s">
        <v>78</v>
      </c>
      <c r="AW559" s="14" t="s">
        <v>188</v>
      </c>
      <c r="AX559" s="14" t="s">
        <v>68</v>
      </c>
      <c r="AY559" s="245" t="s">
        <v>175</v>
      </c>
    </row>
    <row r="560" s="15" customFormat="1">
      <c r="A560" s="15"/>
      <c r="B560" s="246"/>
      <c r="C560" s="247"/>
      <c r="D560" s="226" t="s">
        <v>186</v>
      </c>
      <c r="E560" s="248" t="s">
        <v>19</v>
      </c>
      <c r="F560" s="249" t="s">
        <v>191</v>
      </c>
      <c r="G560" s="247"/>
      <c r="H560" s="250">
        <v>15.230249999999998</v>
      </c>
      <c r="I560" s="251"/>
      <c r="J560" s="247"/>
      <c r="K560" s="247"/>
      <c r="L560" s="252"/>
      <c r="M560" s="253"/>
      <c r="N560" s="254"/>
      <c r="O560" s="254"/>
      <c r="P560" s="254"/>
      <c r="Q560" s="254"/>
      <c r="R560" s="254"/>
      <c r="S560" s="254"/>
      <c r="T560" s="25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6" t="s">
        <v>186</v>
      </c>
      <c r="AU560" s="256" t="s">
        <v>78</v>
      </c>
      <c r="AV560" s="15" t="s">
        <v>182</v>
      </c>
      <c r="AW560" s="15" t="s">
        <v>188</v>
      </c>
      <c r="AX560" s="15" t="s">
        <v>76</v>
      </c>
      <c r="AY560" s="256" t="s">
        <v>175</v>
      </c>
    </row>
    <row r="561" s="2" customFormat="1" ht="44.25" customHeight="1">
      <c r="A561" s="40"/>
      <c r="B561" s="41"/>
      <c r="C561" s="206" t="s">
        <v>674</v>
      </c>
      <c r="D561" s="206" t="s">
        <v>177</v>
      </c>
      <c r="E561" s="207" t="s">
        <v>3252</v>
      </c>
      <c r="F561" s="208" t="s">
        <v>3253</v>
      </c>
      <c r="G561" s="209" t="s">
        <v>265</v>
      </c>
      <c r="H561" s="210">
        <v>116.765</v>
      </c>
      <c r="I561" s="211"/>
      <c r="J561" s="212">
        <f>ROUND(I561*H561,2)</f>
        <v>0</v>
      </c>
      <c r="K561" s="208" t="s">
        <v>181</v>
      </c>
      <c r="L561" s="46"/>
      <c r="M561" s="213" t="s">
        <v>19</v>
      </c>
      <c r="N561" s="214" t="s">
        <v>39</v>
      </c>
      <c r="O561" s="86"/>
      <c r="P561" s="215">
        <f>O561*H561</f>
        <v>0</v>
      </c>
      <c r="Q561" s="215">
        <v>0</v>
      </c>
      <c r="R561" s="215">
        <f>Q561*H561</f>
        <v>0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182</v>
      </c>
      <c r="AT561" s="217" t="s">
        <v>177</v>
      </c>
      <c r="AU561" s="217" t="s">
        <v>78</v>
      </c>
      <c r="AY561" s="19" t="s">
        <v>175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76</v>
      </c>
      <c r="BK561" s="218">
        <f>ROUND(I561*H561,2)</f>
        <v>0</v>
      </c>
      <c r="BL561" s="19" t="s">
        <v>182</v>
      </c>
      <c r="BM561" s="217" t="s">
        <v>3254</v>
      </c>
    </row>
    <row r="562" s="2" customFormat="1">
      <c r="A562" s="40"/>
      <c r="B562" s="41"/>
      <c r="C562" s="42"/>
      <c r="D562" s="219" t="s">
        <v>184</v>
      </c>
      <c r="E562" s="42"/>
      <c r="F562" s="220" t="s">
        <v>3255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184</v>
      </c>
      <c r="AU562" s="19" t="s">
        <v>78</v>
      </c>
    </row>
    <row r="563" s="14" customFormat="1">
      <c r="A563" s="14"/>
      <c r="B563" s="235"/>
      <c r="C563" s="236"/>
      <c r="D563" s="226" t="s">
        <v>186</v>
      </c>
      <c r="E563" s="237" t="s">
        <v>19</v>
      </c>
      <c r="F563" s="238" t="s">
        <v>3256</v>
      </c>
      <c r="G563" s="236"/>
      <c r="H563" s="239">
        <v>116.76524999999998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5" t="s">
        <v>186</v>
      </c>
      <c r="AU563" s="245" t="s">
        <v>78</v>
      </c>
      <c r="AV563" s="14" t="s">
        <v>78</v>
      </c>
      <c r="AW563" s="14" t="s">
        <v>188</v>
      </c>
      <c r="AX563" s="14" t="s">
        <v>68</v>
      </c>
      <c r="AY563" s="245" t="s">
        <v>175</v>
      </c>
    </row>
    <row r="564" s="15" customFormat="1">
      <c r="A564" s="15"/>
      <c r="B564" s="246"/>
      <c r="C564" s="247"/>
      <c r="D564" s="226" t="s">
        <v>186</v>
      </c>
      <c r="E564" s="248" t="s">
        <v>19</v>
      </c>
      <c r="F564" s="249" t="s">
        <v>191</v>
      </c>
      <c r="G564" s="247"/>
      <c r="H564" s="250">
        <v>116.76524999999998</v>
      </c>
      <c r="I564" s="251"/>
      <c r="J564" s="247"/>
      <c r="K564" s="247"/>
      <c r="L564" s="252"/>
      <c r="M564" s="253"/>
      <c r="N564" s="254"/>
      <c r="O564" s="254"/>
      <c r="P564" s="254"/>
      <c r="Q564" s="254"/>
      <c r="R564" s="254"/>
      <c r="S564" s="254"/>
      <c r="T564" s="25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6" t="s">
        <v>186</v>
      </c>
      <c r="AU564" s="256" t="s">
        <v>78</v>
      </c>
      <c r="AV564" s="15" t="s">
        <v>182</v>
      </c>
      <c r="AW564" s="15" t="s">
        <v>188</v>
      </c>
      <c r="AX564" s="15" t="s">
        <v>76</v>
      </c>
      <c r="AY564" s="256" t="s">
        <v>175</v>
      </c>
    </row>
    <row r="565" s="2" customFormat="1" ht="44.25" customHeight="1">
      <c r="A565" s="40"/>
      <c r="B565" s="41"/>
      <c r="C565" s="206" t="s">
        <v>680</v>
      </c>
      <c r="D565" s="206" t="s">
        <v>177</v>
      </c>
      <c r="E565" s="207" t="s">
        <v>3257</v>
      </c>
      <c r="F565" s="208" t="s">
        <v>3258</v>
      </c>
      <c r="G565" s="209" t="s">
        <v>265</v>
      </c>
      <c r="H565" s="210">
        <v>20.306999999999999</v>
      </c>
      <c r="I565" s="211"/>
      <c r="J565" s="212">
        <f>ROUND(I565*H565,2)</f>
        <v>0</v>
      </c>
      <c r="K565" s="208" t="s">
        <v>181</v>
      </c>
      <c r="L565" s="46"/>
      <c r="M565" s="213" t="s">
        <v>19</v>
      </c>
      <c r="N565" s="214" t="s">
        <v>39</v>
      </c>
      <c r="O565" s="86"/>
      <c r="P565" s="215">
        <f>O565*H565</f>
        <v>0</v>
      </c>
      <c r="Q565" s="215">
        <v>0</v>
      </c>
      <c r="R565" s="215">
        <f>Q565*H565</f>
        <v>0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182</v>
      </c>
      <c r="AT565" s="217" t="s">
        <v>177</v>
      </c>
      <c r="AU565" s="217" t="s">
        <v>78</v>
      </c>
      <c r="AY565" s="19" t="s">
        <v>175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76</v>
      </c>
      <c r="BK565" s="218">
        <f>ROUND(I565*H565,2)</f>
        <v>0</v>
      </c>
      <c r="BL565" s="19" t="s">
        <v>182</v>
      </c>
      <c r="BM565" s="217" t="s">
        <v>3259</v>
      </c>
    </row>
    <row r="566" s="2" customFormat="1">
      <c r="A566" s="40"/>
      <c r="B566" s="41"/>
      <c r="C566" s="42"/>
      <c r="D566" s="219" t="s">
        <v>184</v>
      </c>
      <c r="E566" s="42"/>
      <c r="F566" s="220" t="s">
        <v>3260</v>
      </c>
      <c r="G566" s="42"/>
      <c r="H566" s="42"/>
      <c r="I566" s="221"/>
      <c r="J566" s="42"/>
      <c r="K566" s="42"/>
      <c r="L566" s="46"/>
      <c r="M566" s="222"/>
      <c r="N566" s="22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184</v>
      </c>
      <c r="AU566" s="19" t="s">
        <v>78</v>
      </c>
    </row>
    <row r="567" s="14" customFormat="1">
      <c r="A567" s="14"/>
      <c r="B567" s="235"/>
      <c r="C567" s="236"/>
      <c r="D567" s="226" t="s">
        <v>186</v>
      </c>
      <c r="E567" s="237" t="s">
        <v>19</v>
      </c>
      <c r="F567" s="238" t="s">
        <v>3261</v>
      </c>
      <c r="G567" s="236"/>
      <c r="H567" s="239">
        <v>20.306999999999999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5" t="s">
        <v>186</v>
      </c>
      <c r="AU567" s="245" t="s">
        <v>78</v>
      </c>
      <c r="AV567" s="14" t="s">
        <v>78</v>
      </c>
      <c r="AW567" s="14" t="s">
        <v>188</v>
      </c>
      <c r="AX567" s="14" t="s">
        <v>68</v>
      </c>
      <c r="AY567" s="245" t="s">
        <v>175</v>
      </c>
    </row>
    <row r="568" s="15" customFormat="1">
      <c r="A568" s="15"/>
      <c r="B568" s="246"/>
      <c r="C568" s="247"/>
      <c r="D568" s="226" t="s">
        <v>186</v>
      </c>
      <c r="E568" s="248" t="s">
        <v>19</v>
      </c>
      <c r="F568" s="249" t="s">
        <v>191</v>
      </c>
      <c r="G568" s="247"/>
      <c r="H568" s="250">
        <v>20.306999999999999</v>
      </c>
      <c r="I568" s="251"/>
      <c r="J568" s="247"/>
      <c r="K568" s="247"/>
      <c r="L568" s="252"/>
      <c r="M568" s="253"/>
      <c r="N568" s="254"/>
      <c r="O568" s="254"/>
      <c r="P568" s="254"/>
      <c r="Q568" s="254"/>
      <c r="R568" s="254"/>
      <c r="S568" s="254"/>
      <c r="T568" s="25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56" t="s">
        <v>186</v>
      </c>
      <c r="AU568" s="256" t="s">
        <v>78</v>
      </c>
      <c r="AV568" s="15" t="s">
        <v>182</v>
      </c>
      <c r="AW568" s="15" t="s">
        <v>188</v>
      </c>
      <c r="AX568" s="15" t="s">
        <v>76</v>
      </c>
      <c r="AY568" s="256" t="s">
        <v>175</v>
      </c>
    </row>
    <row r="569" s="2" customFormat="1" ht="24.15" customHeight="1">
      <c r="A569" s="40"/>
      <c r="B569" s="41"/>
      <c r="C569" s="206" t="s">
        <v>696</v>
      </c>
      <c r="D569" s="206" t="s">
        <v>177</v>
      </c>
      <c r="E569" s="207" t="s">
        <v>3262</v>
      </c>
      <c r="F569" s="208" t="s">
        <v>3263</v>
      </c>
      <c r="G569" s="209" t="s">
        <v>265</v>
      </c>
      <c r="H569" s="210">
        <v>6.7690000000000001</v>
      </c>
      <c r="I569" s="211"/>
      <c r="J569" s="212">
        <f>ROUND(I569*H569,2)</f>
        <v>0</v>
      </c>
      <c r="K569" s="208" t="s">
        <v>181</v>
      </c>
      <c r="L569" s="46"/>
      <c r="M569" s="213" t="s">
        <v>19</v>
      </c>
      <c r="N569" s="214" t="s">
        <v>39</v>
      </c>
      <c r="O569" s="86"/>
      <c r="P569" s="215">
        <f>O569*H569</f>
        <v>0</v>
      </c>
      <c r="Q569" s="215">
        <v>0</v>
      </c>
      <c r="R569" s="215">
        <f>Q569*H569</f>
        <v>0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182</v>
      </c>
      <c r="AT569" s="217" t="s">
        <v>177</v>
      </c>
      <c r="AU569" s="217" t="s">
        <v>78</v>
      </c>
      <c r="AY569" s="19" t="s">
        <v>175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76</v>
      </c>
      <c r="BK569" s="218">
        <f>ROUND(I569*H569,2)</f>
        <v>0</v>
      </c>
      <c r="BL569" s="19" t="s">
        <v>182</v>
      </c>
      <c r="BM569" s="217" t="s">
        <v>3264</v>
      </c>
    </row>
    <row r="570" s="2" customFormat="1">
      <c r="A570" s="40"/>
      <c r="B570" s="41"/>
      <c r="C570" s="42"/>
      <c r="D570" s="219" t="s">
        <v>184</v>
      </c>
      <c r="E570" s="42"/>
      <c r="F570" s="220" t="s">
        <v>3265</v>
      </c>
      <c r="G570" s="42"/>
      <c r="H570" s="42"/>
      <c r="I570" s="221"/>
      <c r="J570" s="42"/>
      <c r="K570" s="42"/>
      <c r="L570" s="46"/>
      <c r="M570" s="222"/>
      <c r="N570" s="223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184</v>
      </c>
      <c r="AU570" s="19" t="s">
        <v>78</v>
      </c>
    </row>
    <row r="571" s="14" customFormat="1">
      <c r="A571" s="14"/>
      <c r="B571" s="235"/>
      <c r="C571" s="236"/>
      <c r="D571" s="226" t="s">
        <v>186</v>
      </c>
      <c r="E571" s="237" t="s">
        <v>19</v>
      </c>
      <c r="F571" s="238" t="s">
        <v>3266</v>
      </c>
      <c r="G571" s="236"/>
      <c r="H571" s="239">
        <v>6.7690000000000001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5" t="s">
        <v>186</v>
      </c>
      <c r="AU571" s="245" t="s">
        <v>78</v>
      </c>
      <c r="AV571" s="14" t="s">
        <v>78</v>
      </c>
      <c r="AW571" s="14" t="s">
        <v>188</v>
      </c>
      <c r="AX571" s="14" t="s">
        <v>68</v>
      </c>
      <c r="AY571" s="245" t="s">
        <v>175</v>
      </c>
    </row>
    <row r="572" s="15" customFormat="1">
      <c r="A572" s="15"/>
      <c r="B572" s="246"/>
      <c r="C572" s="247"/>
      <c r="D572" s="226" t="s">
        <v>186</v>
      </c>
      <c r="E572" s="248" t="s">
        <v>19</v>
      </c>
      <c r="F572" s="249" t="s">
        <v>191</v>
      </c>
      <c r="G572" s="247"/>
      <c r="H572" s="250">
        <v>6.7690000000000001</v>
      </c>
      <c r="I572" s="251"/>
      <c r="J572" s="247"/>
      <c r="K572" s="247"/>
      <c r="L572" s="252"/>
      <c r="M572" s="253"/>
      <c r="N572" s="254"/>
      <c r="O572" s="254"/>
      <c r="P572" s="254"/>
      <c r="Q572" s="254"/>
      <c r="R572" s="254"/>
      <c r="S572" s="254"/>
      <c r="T572" s="25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56" t="s">
        <v>186</v>
      </c>
      <c r="AU572" s="256" t="s">
        <v>78</v>
      </c>
      <c r="AV572" s="15" t="s">
        <v>182</v>
      </c>
      <c r="AW572" s="15" t="s">
        <v>188</v>
      </c>
      <c r="AX572" s="15" t="s">
        <v>76</v>
      </c>
      <c r="AY572" s="256" t="s">
        <v>175</v>
      </c>
    </row>
    <row r="573" s="2" customFormat="1" ht="24.15" customHeight="1">
      <c r="A573" s="40"/>
      <c r="B573" s="41"/>
      <c r="C573" s="206" t="s">
        <v>715</v>
      </c>
      <c r="D573" s="206" t="s">
        <v>177</v>
      </c>
      <c r="E573" s="207" t="s">
        <v>3267</v>
      </c>
      <c r="F573" s="208" t="s">
        <v>3268</v>
      </c>
      <c r="G573" s="209" t="s">
        <v>265</v>
      </c>
      <c r="H573" s="210">
        <v>191.63900000000001</v>
      </c>
      <c r="I573" s="211"/>
      <c r="J573" s="212">
        <f>ROUND(I573*H573,2)</f>
        <v>0</v>
      </c>
      <c r="K573" s="208" t="s">
        <v>181</v>
      </c>
      <c r="L573" s="46"/>
      <c r="M573" s="213" t="s">
        <v>19</v>
      </c>
      <c r="N573" s="214" t="s">
        <v>39</v>
      </c>
      <c r="O573" s="86"/>
      <c r="P573" s="215">
        <f>O573*H573</f>
        <v>0</v>
      </c>
      <c r="Q573" s="215">
        <v>0</v>
      </c>
      <c r="R573" s="215">
        <f>Q573*H573</f>
        <v>0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182</v>
      </c>
      <c r="AT573" s="217" t="s">
        <v>177</v>
      </c>
      <c r="AU573" s="217" t="s">
        <v>78</v>
      </c>
      <c r="AY573" s="19" t="s">
        <v>175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76</v>
      </c>
      <c r="BK573" s="218">
        <f>ROUND(I573*H573,2)</f>
        <v>0</v>
      </c>
      <c r="BL573" s="19" t="s">
        <v>182</v>
      </c>
      <c r="BM573" s="217" t="s">
        <v>3269</v>
      </c>
    </row>
    <row r="574" s="2" customFormat="1">
      <c r="A574" s="40"/>
      <c r="B574" s="41"/>
      <c r="C574" s="42"/>
      <c r="D574" s="219" t="s">
        <v>184</v>
      </c>
      <c r="E574" s="42"/>
      <c r="F574" s="220" t="s">
        <v>3270</v>
      </c>
      <c r="G574" s="42"/>
      <c r="H574" s="42"/>
      <c r="I574" s="221"/>
      <c r="J574" s="42"/>
      <c r="K574" s="42"/>
      <c r="L574" s="46"/>
      <c r="M574" s="222"/>
      <c r="N574" s="22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184</v>
      </c>
      <c r="AU574" s="19" t="s">
        <v>78</v>
      </c>
    </row>
    <row r="575" s="12" customFormat="1" ht="25.92" customHeight="1">
      <c r="A575" s="12"/>
      <c r="B575" s="190"/>
      <c r="C575" s="191"/>
      <c r="D575" s="192" t="s">
        <v>67</v>
      </c>
      <c r="E575" s="193" t="s">
        <v>1607</v>
      </c>
      <c r="F575" s="193" t="s">
        <v>1608</v>
      </c>
      <c r="G575" s="191"/>
      <c r="H575" s="191"/>
      <c r="I575" s="194"/>
      <c r="J575" s="195">
        <f>BK575</f>
        <v>0</v>
      </c>
      <c r="K575" s="191"/>
      <c r="L575" s="196"/>
      <c r="M575" s="197"/>
      <c r="N575" s="198"/>
      <c r="O575" s="198"/>
      <c r="P575" s="199">
        <f>P576</f>
        <v>0</v>
      </c>
      <c r="Q575" s="198"/>
      <c r="R575" s="199">
        <f>R576</f>
        <v>0</v>
      </c>
      <c r="S575" s="198"/>
      <c r="T575" s="200">
        <f>T576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01" t="s">
        <v>78</v>
      </c>
      <c r="AT575" s="202" t="s">
        <v>67</v>
      </c>
      <c r="AU575" s="202" t="s">
        <v>68</v>
      </c>
      <c r="AY575" s="201" t="s">
        <v>175</v>
      </c>
      <c r="BK575" s="203">
        <f>BK576</f>
        <v>0</v>
      </c>
    </row>
    <row r="576" s="12" customFormat="1" ht="22.8" customHeight="1">
      <c r="A576" s="12"/>
      <c r="B576" s="190"/>
      <c r="C576" s="191"/>
      <c r="D576" s="192" t="s">
        <v>67</v>
      </c>
      <c r="E576" s="204" t="s">
        <v>2458</v>
      </c>
      <c r="F576" s="204" t="s">
        <v>2459</v>
      </c>
      <c r="G576" s="191"/>
      <c r="H576" s="191"/>
      <c r="I576" s="194"/>
      <c r="J576" s="205">
        <f>BK576</f>
        <v>0</v>
      </c>
      <c r="K576" s="191"/>
      <c r="L576" s="196"/>
      <c r="M576" s="197"/>
      <c r="N576" s="198"/>
      <c r="O576" s="198"/>
      <c r="P576" s="199">
        <f>SUM(P577:P589)</f>
        <v>0</v>
      </c>
      <c r="Q576" s="198"/>
      <c r="R576" s="199">
        <f>SUM(R577:R589)</f>
        <v>0</v>
      </c>
      <c r="S576" s="198"/>
      <c r="T576" s="200">
        <f>SUM(T577:T589)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01" t="s">
        <v>78</v>
      </c>
      <c r="AT576" s="202" t="s">
        <v>67</v>
      </c>
      <c r="AU576" s="202" t="s">
        <v>76</v>
      </c>
      <c r="AY576" s="201" t="s">
        <v>175</v>
      </c>
      <c r="BK576" s="203">
        <f>SUM(BK577:BK589)</f>
        <v>0</v>
      </c>
    </row>
    <row r="577" s="2" customFormat="1" ht="24.15" customHeight="1">
      <c r="A577" s="40"/>
      <c r="B577" s="41"/>
      <c r="C577" s="206" t="s">
        <v>726</v>
      </c>
      <c r="D577" s="206" t="s">
        <v>177</v>
      </c>
      <c r="E577" s="207" t="s">
        <v>3271</v>
      </c>
      <c r="F577" s="208" t="s">
        <v>3272</v>
      </c>
      <c r="G577" s="209" t="s">
        <v>391</v>
      </c>
      <c r="H577" s="210">
        <v>1</v>
      </c>
      <c r="I577" s="211"/>
      <c r="J577" s="212">
        <f>ROUND(I577*H577,2)</f>
        <v>0</v>
      </c>
      <c r="K577" s="208" t="s">
        <v>19</v>
      </c>
      <c r="L577" s="46"/>
      <c r="M577" s="213" t="s">
        <v>19</v>
      </c>
      <c r="N577" s="214" t="s">
        <v>39</v>
      </c>
      <c r="O577" s="86"/>
      <c r="P577" s="215">
        <f>O577*H577</f>
        <v>0</v>
      </c>
      <c r="Q577" s="215">
        <v>0</v>
      </c>
      <c r="R577" s="215">
        <f>Q577*H577</f>
        <v>0</v>
      </c>
      <c r="S577" s="215">
        <v>0</v>
      </c>
      <c r="T577" s="21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7" t="s">
        <v>297</v>
      </c>
      <c r="AT577" s="217" t="s">
        <v>177</v>
      </c>
      <c r="AU577" s="217" t="s">
        <v>78</v>
      </c>
      <c r="AY577" s="19" t="s">
        <v>175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9" t="s">
        <v>76</v>
      </c>
      <c r="BK577" s="218">
        <f>ROUND(I577*H577,2)</f>
        <v>0</v>
      </c>
      <c r="BL577" s="19" t="s">
        <v>297</v>
      </c>
      <c r="BM577" s="217" t="s">
        <v>3273</v>
      </c>
    </row>
    <row r="578" s="13" customFormat="1">
      <c r="A578" s="13"/>
      <c r="B578" s="224"/>
      <c r="C578" s="225"/>
      <c r="D578" s="226" t="s">
        <v>186</v>
      </c>
      <c r="E578" s="227" t="s">
        <v>19</v>
      </c>
      <c r="F578" s="228" t="s">
        <v>3274</v>
      </c>
      <c r="G578" s="225"/>
      <c r="H578" s="227" t="s">
        <v>19</v>
      </c>
      <c r="I578" s="229"/>
      <c r="J578" s="225"/>
      <c r="K578" s="225"/>
      <c r="L578" s="230"/>
      <c r="M578" s="231"/>
      <c r="N578" s="232"/>
      <c r="O578" s="232"/>
      <c r="P578" s="232"/>
      <c r="Q578" s="232"/>
      <c r="R578" s="232"/>
      <c r="S578" s="232"/>
      <c r="T578" s="23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4" t="s">
        <v>186</v>
      </c>
      <c r="AU578" s="234" t="s">
        <v>78</v>
      </c>
      <c r="AV578" s="13" t="s">
        <v>76</v>
      </c>
      <c r="AW578" s="13" t="s">
        <v>188</v>
      </c>
      <c r="AX578" s="13" t="s">
        <v>68</v>
      </c>
      <c r="AY578" s="234" t="s">
        <v>175</v>
      </c>
    </row>
    <row r="579" s="13" customFormat="1">
      <c r="A579" s="13"/>
      <c r="B579" s="224"/>
      <c r="C579" s="225"/>
      <c r="D579" s="226" t="s">
        <v>186</v>
      </c>
      <c r="E579" s="227" t="s">
        <v>19</v>
      </c>
      <c r="F579" s="228" t="s">
        <v>3275</v>
      </c>
      <c r="G579" s="225"/>
      <c r="H579" s="227" t="s">
        <v>19</v>
      </c>
      <c r="I579" s="229"/>
      <c r="J579" s="225"/>
      <c r="K579" s="225"/>
      <c r="L579" s="230"/>
      <c r="M579" s="231"/>
      <c r="N579" s="232"/>
      <c r="O579" s="232"/>
      <c r="P579" s="232"/>
      <c r="Q579" s="232"/>
      <c r="R579" s="232"/>
      <c r="S579" s="232"/>
      <c r="T579" s="23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4" t="s">
        <v>186</v>
      </c>
      <c r="AU579" s="234" t="s">
        <v>78</v>
      </c>
      <c r="AV579" s="13" t="s">
        <v>76</v>
      </c>
      <c r="AW579" s="13" t="s">
        <v>188</v>
      </c>
      <c r="AX579" s="13" t="s">
        <v>68</v>
      </c>
      <c r="AY579" s="234" t="s">
        <v>175</v>
      </c>
    </row>
    <row r="580" s="13" customFormat="1">
      <c r="A580" s="13"/>
      <c r="B580" s="224"/>
      <c r="C580" s="225"/>
      <c r="D580" s="226" t="s">
        <v>186</v>
      </c>
      <c r="E580" s="227" t="s">
        <v>19</v>
      </c>
      <c r="F580" s="228" t="s">
        <v>3276</v>
      </c>
      <c r="G580" s="225"/>
      <c r="H580" s="227" t="s">
        <v>19</v>
      </c>
      <c r="I580" s="229"/>
      <c r="J580" s="225"/>
      <c r="K580" s="225"/>
      <c r="L580" s="230"/>
      <c r="M580" s="231"/>
      <c r="N580" s="232"/>
      <c r="O580" s="232"/>
      <c r="P580" s="232"/>
      <c r="Q580" s="232"/>
      <c r="R580" s="232"/>
      <c r="S580" s="232"/>
      <c r="T580" s="23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4" t="s">
        <v>186</v>
      </c>
      <c r="AU580" s="234" t="s">
        <v>78</v>
      </c>
      <c r="AV580" s="13" t="s">
        <v>76</v>
      </c>
      <c r="AW580" s="13" t="s">
        <v>188</v>
      </c>
      <c r="AX580" s="13" t="s">
        <v>68</v>
      </c>
      <c r="AY580" s="234" t="s">
        <v>175</v>
      </c>
    </row>
    <row r="581" s="13" customFormat="1">
      <c r="A581" s="13"/>
      <c r="B581" s="224"/>
      <c r="C581" s="225"/>
      <c r="D581" s="226" t="s">
        <v>186</v>
      </c>
      <c r="E581" s="227" t="s">
        <v>19</v>
      </c>
      <c r="F581" s="228" t="s">
        <v>3277</v>
      </c>
      <c r="G581" s="225"/>
      <c r="H581" s="227" t="s">
        <v>19</v>
      </c>
      <c r="I581" s="229"/>
      <c r="J581" s="225"/>
      <c r="K581" s="225"/>
      <c r="L581" s="230"/>
      <c r="M581" s="231"/>
      <c r="N581" s="232"/>
      <c r="O581" s="232"/>
      <c r="P581" s="232"/>
      <c r="Q581" s="232"/>
      <c r="R581" s="232"/>
      <c r="S581" s="232"/>
      <c r="T581" s="23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4" t="s">
        <v>186</v>
      </c>
      <c r="AU581" s="234" t="s">
        <v>78</v>
      </c>
      <c r="AV581" s="13" t="s">
        <v>76</v>
      </c>
      <c r="AW581" s="13" t="s">
        <v>188</v>
      </c>
      <c r="AX581" s="13" t="s">
        <v>68</v>
      </c>
      <c r="AY581" s="234" t="s">
        <v>175</v>
      </c>
    </row>
    <row r="582" s="14" customFormat="1">
      <c r="A582" s="14"/>
      <c r="B582" s="235"/>
      <c r="C582" s="236"/>
      <c r="D582" s="226" t="s">
        <v>186</v>
      </c>
      <c r="E582" s="237" t="s">
        <v>19</v>
      </c>
      <c r="F582" s="238" t="s">
        <v>76</v>
      </c>
      <c r="G582" s="236"/>
      <c r="H582" s="239">
        <v>1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5" t="s">
        <v>186</v>
      </c>
      <c r="AU582" s="245" t="s">
        <v>78</v>
      </c>
      <c r="AV582" s="14" t="s">
        <v>78</v>
      </c>
      <c r="AW582" s="14" t="s">
        <v>188</v>
      </c>
      <c r="AX582" s="14" t="s">
        <v>68</v>
      </c>
      <c r="AY582" s="245" t="s">
        <v>175</v>
      </c>
    </row>
    <row r="583" s="15" customFormat="1">
      <c r="A583" s="15"/>
      <c r="B583" s="246"/>
      <c r="C583" s="247"/>
      <c r="D583" s="226" t="s">
        <v>186</v>
      </c>
      <c r="E583" s="248" t="s">
        <v>19</v>
      </c>
      <c r="F583" s="249" t="s">
        <v>191</v>
      </c>
      <c r="G583" s="247"/>
      <c r="H583" s="250">
        <v>1</v>
      </c>
      <c r="I583" s="251"/>
      <c r="J583" s="247"/>
      <c r="K583" s="247"/>
      <c r="L583" s="252"/>
      <c r="M583" s="253"/>
      <c r="N583" s="254"/>
      <c r="O583" s="254"/>
      <c r="P583" s="254"/>
      <c r="Q583" s="254"/>
      <c r="R583" s="254"/>
      <c r="S583" s="254"/>
      <c r="T583" s="25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6" t="s">
        <v>186</v>
      </c>
      <c r="AU583" s="256" t="s">
        <v>78</v>
      </c>
      <c r="AV583" s="15" t="s">
        <v>182</v>
      </c>
      <c r="AW583" s="15" t="s">
        <v>188</v>
      </c>
      <c r="AX583" s="15" t="s">
        <v>76</v>
      </c>
      <c r="AY583" s="256" t="s">
        <v>175</v>
      </c>
    </row>
    <row r="584" s="2" customFormat="1" ht="16.5" customHeight="1">
      <c r="A584" s="40"/>
      <c r="B584" s="41"/>
      <c r="C584" s="206" t="s">
        <v>746</v>
      </c>
      <c r="D584" s="206" t="s">
        <v>177</v>
      </c>
      <c r="E584" s="207" t="s">
        <v>3278</v>
      </c>
      <c r="F584" s="208" t="s">
        <v>3279</v>
      </c>
      <c r="G584" s="209" t="s">
        <v>391</v>
      </c>
      <c r="H584" s="210">
        <v>1</v>
      </c>
      <c r="I584" s="211"/>
      <c r="J584" s="212">
        <f>ROUND(I584*H584,2)</f>
        <v>0</v>
      </c>
      <c r="K584" s="208" t="s">
        <v>19</v>
      </c>
      <c r="L584" s="46"/>
      <c r="M584" s="213" t="s">
        <v>19</v>
      </c>
      <c r="N584" s="214" t="s">
        <v>39</v>
      </c>
      <c r="O584" s="86"/>
      <c r="P584" s="215">
        <f>O584*H584</f>
        <v>0</v>
      </c>
      <c r="Q584" s="215">
        <v>0</v>
      </c>
      <c r="R584" s="215">
        <f>Q584*H584</f>
        <v>0</v>
      </c>
      <c r="S584" s="215">
        <v>0</v>
      </c>
      <c r="T584" s="216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7" t="s">
        <v>297</v>
      </c>
      <c r="AT584" s="217" t="s">
        <v>177</v>
      </c>
      <c r="AU584" s="217" t="s">
        <v>78</v>
      </c>
      <c r="AY584" s="19" t="s">
        <v>175</v>
      </c>
      <c r="BE584" s="218">
        <f>IF(N584="základní",J584,0)</f>
        <v>0</v>
      </c>
      <c r="BF584" s="218">
        <f>IF(N584="snížená",J584,0)</f>
        <v>0</v>
      </c>
      <c r="BG584" s="218">
        <f>IF(N584="zákl. přenesená",J584,0)</f>
        <v>0</v>
      </c>
      <c r="BH584" s="218">
        <f>IF(N584="sníž. přenesená",J584,0)</f>
        <v>0</v>
      </c>
      <c r="BI584" s="218">
        <f>IF(N584="nulová",J584,0)</f>
        <v>0</v>
      </c>
      <c r="BJ584" s="19" t="s">
        <v>76</v>
      </c>
      <c r="BK584" s="218">
        <f>ROUND(I584*H584,2)</f>
        <v>0</v>
      </c>
      <c r="BL584" s="19" t="s">
        <v>297</v>
      </c>
      <c r="BM584" s="217" t="s">
        <v>3280</v>
      </c>
    </row>
    <row r="585" s="13" customFormat="1">
      <c r="A585" s="13"/>
      <c r="B585" s="224"/>
      <c r="C585" s="225"/>
      <c r="D585" s="226" t="s">
        <v>186</v>
      </c>
      <c r="E585" s="227" t="s">
        <v>19</v>
      </c>
      <c r="F585" s="228" t="s">
        <v>3274</v>
      </c>
      <c r="G585" s="225"/>
      <c r="H585" s="227" t="s">
        <v>19</v>
      </c>
      <c r="I585" s="229"/>
      <c r="J585" s="225"/>
      <c r="K585" s="225"/>
      <c r="L585" s="230"/>
      <c r="M585" s="231"/>
      <c r="N585" s="232"/>
      <c r="O585" s="232"/>
      <c r="P585" s="232"/>
      <c r="Q585" s="232"/>
      <c r="R585" s="232"/>
      <c r="S585" s="232"/>
      <c r="T585" s="23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4" t="s">
        <v>186</v>
      </c>
      <c r="AU585" s="234" t="s">
        <v>78</v>
      </c>
      <c r="AV585" s="13" t="s">
        <v>76</v>
      </c>
      <c r="AW585" s="13" t="s">
        <v>188</v>
      </c>
      <c r="AX585" s="13" t="s">
        <v>68</v>
      </c>
      <c r="AY585" s="234" t="s">
        <v>175</v>
      </c>
    </row>
    <row r="586" s="14" customFormat="1">
      <c r="A586" s="14"/>
      <c r="B586" s="235"/>
      <c r="C586" s="236"/>
      <c r="D586" s="226" t="s">
        <v>186</v>
      </c>
      <c r="E586" s="237" t="s">
        <v>19</v>
      </c>
      <c r="F586" s="238" t="s">
        <v>76</v>
      </c>
      <c r="G586" s="236"/>
      <c r="H586" s="239">
        <v>1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5" t="s">
        <v>186</v>
      </c>
      <c r="AU586" s="245" t="s">
        <v>78</v>
      </c>
      <c r="AV586" s="14" t="s">
        <v>78</v>
      </c>
      <c r="AW586" s="14" t="s">
        <v>188</v>
      </c>
      <c r="AX586" s="14" t="s">
        <v>68</v>
      </c>
      <c r="AY586" s="245" t="s">
        <v>175</v>
      </c>
    </row>
    <row r="587" s="15" customFormat="1">
      <c r="A587" s="15"/>
      <c r="B587" s="246"/>
      <c r="C587" s="247"/>
      <c r="D587" s="226" t="s">
        <v>186</v>
      </c>
      <c r="E587" s="248" t="s">
        <v>19</v>
      </c>
      <c r="F587" s="249" t="s">
        <v>191</v>
      </c>
      <c r="G587" s="247"/>
      <c r="H587" s="250">
        <v>1</v>
      </c>
      <c r="I587" s="251"/>
      <c r="J587" s="247"/>
      <c r="K587" s="247"/>
      <c r="L587" s="252"/>
      <c r="M587" s="253"/>
      <c r="N587" s="254"/>
      <c r="O587" s="254"/>
      <c r="P587" s="254"/>
      <c r="Q587" s="254"/>
      <c r="R587" s="254"/>
      <c r="S587" s="254"/>
      <c r="T587" s="25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56" t="s">
        <v>186</v>
      </c>
      <c r="AU587" s="256" t="s">
        <v>78</v>
      </c>
      <c r="AV587" s="15" t="s">
        <v>182</v>
      </c>
      <c r="AW587" s="15" t="s">
        <v>188</v>
      </c>
      <c r="AX587" s="15" t="s">
        <v>76</v>
      </c>
      <c r="AY587" s="256" t="s">
        <v>175</v>
      </c>
    </row>
    <row r="588" s="2" customFormat="1" ht="24.15" customHeight="1">
      <c r="A588" s="40"/>
      <c r="B588" s="41"/>
      <c r="C588" s="206" t="s">
        <v>788</v>
      </c>
      <c r="D588" s="206" t="s">
        <v>177</v>
      </c>
      <c r="E588" s="207" t="s">
        <v>3281</v>
      </c>
      <c r="F588" s="208" t="s">
        <v>3282</v>
      </c>
      <c r="G588" s="209" t="s">
        <v>2138</v>
      </c>
      <c r="H588" s="267"/>
      <c r="I588" s="211"/>
      <c r="J588" s="212">
        <f>ROUND(I588*H588,2)</f>
        <v>0</v>
      </c>
      <c r="K588" s="208" t="s">
        <v>181</v>
      </c>
      <c r="L588" s="46"/>
      <c r="M588" s="213" t="s">
        <v>19</v>
      </c>
      <c r="N588" s="214" t="s">
        <v>39</v>
      </c>
      <c r="O588" s="86"/>
      <c r="P588" s="215">
        <f>O588*H588</f>
        <v>0</v>
      </c>
      <c r="Q588" s="215">
        <v>0</v>
      </c>
      <c r="R588" s="215">
        <f>Q588*H588</f>
        <v>0</v>
      </c>
      <c r="S588" s="215">
        <v>0</v>
      </c>
      <c r="T588" s="216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297</v>
      </c>
      <c r="AT588" s="217" t="s">
        <v>177</v>
      </c>
      <c r="AU588" s="217" t="s">
        <v>78</v>
      </c>
      <c r="AY588" s="19" t="s">
        <v>175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9" t="s">
        <v>76</v>
      </c>
      <c r="BK588" s="218">
        <f>ROUND(I588*H588,2)</f>
        <v>0</v>
      </c>
      <c r="BL588" s="19" t="s">
        <v>297</v>
      </c>
      <c r="BM588" s="217" t="s">
        <v>3283</v>
      </c>
    </row>
    <row r="589" s="2" customFormat="1">
      <c r="A589" s="40"/>
      <c r="B589" s="41"/>
      <c r="C589" s="42"/>
      <c r="D589" s="219" t="s">
        <v>184</v>
      </c>
      <c r="E589" s="42"/>
      <c r="F589" s="220" t="s">
        <v>3284</v>
      </c>
      <c r="G589" s="42"/>
      <c r="H589" s="42"/>
      <c r="I589" s="221"/>
      <c r="J589" s="42"/>
      <c r="K589" s="42"/>
      <c r="L589" s="46"/>
      <c r="M589" s="271"/>
      <c r="N589" s="272"/>
      <c r="O589" s="273"/>
      <c r="P589" s="273"/>
      <c r="Q589" s="273"/>
      <c r="R589" s="273"/>
      <c r="S589" s="273"/>
      <c r="T589" s="274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184</v>
      </c>
      <c r="AU589" s="19" t="s">
        <v>78</v>
      </c>
    </row>
    <row r="590" s="2" customFormat="1" ht="6.96" customHeight="1">
      <c r="A590" s="40"/>
      <c r="B590" s="61"/>
      <c r="C590" s="62"/>
      <c r="D590" s="62"/>
      <c r="E590" s="62"/>
      <c r="F590" s="62"/>
      <c r="G590" s="62"/>
      <c r="H590" s="62"/>
      <c r="I590" s="62"/>
      <c r="J590" s="62"/>
      <c r="K590" s="62"/>
      <c r="L590" s="46"/>
      <c r="M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</row>
  </sheetData>
  <sheetProtection sheet="1" autoFilter="0" formatColumns="0" formatRows="0" objects="1" scenarios="1" spinCount="100000" saltValue="75vdWO6e8S0iRwVb08VzW2yvWEHCJ0w21KepsMtdIJ2qMm7SHDwLlUpuS0GG08jm9F8+X1++10hXZDC1X+CaRQ==" hashValue="91TFn1vPrMXRnoacQ4N0lHi+DnruIieQ5/O5Wdck9t2jLXlFrdJe80z/1H+qSEszjcLiNlyVysPiGG1BKwe1ew==" algorithmName="SHA-512" password="CC35"/>
  <autoFilter ref="C90:K58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5_01/121151113"/>
    <hyperlink ref="F102" r:id="rId2" display="https://podminky.urs.cz/item/CS_URS_2025_01/122251102"/>
    <hyperlink ref="F112" r:id="rId3" display="https://podminky.urs.cz/item/CS_URS_2025_01/131251100"/>
    <hyperlink ref="F120" r:id="rId4" display="https://podminky.urs.cz/item/CS_URS_2025_01/162351103"/>
    <hyperlink ref="F128" r:id="rId5" display="https://podminky.urs.cz/item/CS_URS_2025_01/162751117"/>
    <hyperlink ref="F133" r:id="rId6" display="https://podminky.urs.cz/item/CS_URS_2025_01/162751119"/>
    <hyperlink ref="F137" r:id="rId7" display="https://podminky.urs.cz/item/CS_URS_2025_01/167151111"/>
    <hyperlink ref="F142" r:id="rId8" display="https://podminky.urs.cz/item/CS_URS_2025_01/171201231"/>
    <hyperlink ref="F146" r:id="rId9" display="https://podminky.urs.cz/item/CS_URS_2025_01/171251201"/>
    <hyperlink ref="F151" r:id="rId10" display="https://podminky.urs.cz/item/CS_URS_2025_01/181951112"/>
    <hyperlink ref="F172" r:id="rId11" display="https://podminky.urs.cz/item/CS_URS_2025_01/966071711"/>
    <hyperlink ref="F178" r:id="rId12" display="https://podminky.urs.cz/item/CS_URS_2025_01/218040011"/>
    <hyperlink ref="F185" r:id="rId13" display="https://podminky.urs.cz/item/CS_URS_2025_01/966071821"/>
    <hyperlink ref="F191" r:id="rId14" display="https://podminky.urs.cz/item/CS_URS_2025_01/966071823"/>
    <hyperlink ref="F197" r:id="rId15" display="https://podminky.urs.cz/item/CS_URS_2025_01/966073811"/>
    <hyperlink ref="F208" r:id="rId16" display="https://podminky.urs.cz/item/CS_URS_2025_01/741914855"/>
    <hyperlink ref="F215" r:id="rId17" display="https://podminky.urs.cz/item/CS_URS_2025_01/111251201"/>
    <hyperlink ref="F226" r:id="rId18" display="https://podminky.urs.cz/item/CS_URS_2025_01/113106271"/>
    <hyperlink ref="F233" r:id="rId19" display="https://podminky.urs.cz/item/CS_URS_2025_01/113107322"/>
    <hyperlink ref="F240" r:id="rId20" display="https://podminky.urs.cz/item/CS_URS_2025_01/113107331"/>
    <hyperlink ref="F247" r:id="rId21" display="https://podminky.urs.cz/item/CS_URS_2025_01/113107522"/>
    <hyperlink ref="F255" r:id="rId22" display="https://podminky.urs.cz/item/CS_URS_2025_01/113107523"/>
    <hyperlink ref="F265" r:id="rId23" display="https://podminky.urs.cz/item/CS_URS_2025_01/113107542"/>
    <hyperlink ref="F275" r:id="rId24" display="https://podminky.urs.cz/item/CS_URS_2025_01/113106071"/>
    <hyperlink ref="F283" r:id="rId25" display="https://podminky.urs.cz/item/CS_URS_2025_01/113202111"/>
    <hyperlink ref="F290" r:id="rId26" display="https://podminky.urs.cz/item/CS_URS_2025_01/919735112"/>
    <hyperlink ref="F301" r:id="rId27" display="https://podminky.urs.cz/item/CS_URS_2025_01/181351113"/>
    <hyperlink ref="F307" r:id="rId28" display="https://podminky.urs.cz/item/CS_URS_2025_01/181951111"/>
    <hyperlink ref="F309" r:id="rId29" display="https://podminky.urs.cz/item/CS_URS_2025_01/181411133"/>
    <hyperlink ref="F319" r:id="rId30" display="https://podminky.urs.cz/item/CS_URS_2025_01/275313711"/>
    <hyperlink ref="F326" r:id="rId31" display="https://podminky.urs.cz/item/CS_URS_2025_01/279113146"/>
    <hyperlink ref="F334" r:id="rId32" display="https://podminky.urs.cz/item/CS_URS_2025_01/338171115"/>
    <hyperlink ref="F347" r:id="rId33" display="https://podminky.urs.cz/item/CS_URS_2025_01/348101210"/>
    <hyperlink ref="F354" r:id="rId34" display="https://podminky.urs.cz/item/CS_URS_2025_01/348171130"/>
    <hyperlink ref="F366" r:id="rId35" display="https://podminky.urs.cz/item/CS_URS_2025_01/564831111"/>
    <hyperlink ref="F383" r:id="rId36" display="https://podminky.urs.cz/item/CS_URS_2025_01/564851111"/>
    <hyperlink ref="F400" r:id="rId37" display="https://podminky.urs.cz/item/CS_URS_2025_01/564851115"/>
    <hyperlink ref="F411" r:id="rId38" display="https://podminky.urs.cz/item/CS_URS_2025_01/565135121"/>
    <hyperlink ref="F419" r:id="rId39" display="https://podminky.urs.cz/item/CS_URS_2025_01/566901242"/>
    <hyperlink ref="F427" r:id="rId40" display="https://podminky.urs.cz/item/CS_URS_2025_01/566901244"/>
    <hyperlink ref="F438" r:id="rId41" display="https://podminky.urs.cz/item/CS_URS_2025_01/566901261"/>
    <hyperlink ref="F449" r:id="rId42" display="https://podminky.urs.cz/item/CS_URS_2025_01/572341111"/>
    <hyperlink ref="F460" r:id="rId43" display="https://podminky.urs.cz/item/CS_URS_2025_01/573231108"/>
    <hyperlink ref="F468" r:id="rId44" display="https://podminky.urs.cz/item/CS_URS_2025_01/577134121"/>
    <hyperlink ref="F476" r:id="rId45" display="https://podminky.urs.cz/item/CS_URS_2025_01/596211112"/>
    <hyperlink ref="F496" r:id="rId46" display="https://podminky.urs.cz/item/CS_URS_2025_01/596211212"/>
    <hyperlink ref="F499" r:id="rId47" display="https://podminky.urs.cz/item/CS_URS_2025_01/916131213"/>
    <hyperlink ref="F504" r:id="rId48" display="https://podminky.urs.cz/item/CS_URS_2025_01/916331112"/>
    <hyperlink ref="F518" r:id="rId49" display="https://podminky.urs.cz/item/CS_URS_2025_01/914511111"/>
    <hyperlink ref="F542" r:id="rId50" display="https://podminky.urs.cz/item/CS_URS_2025_01/997221551"/>
    <hyperlink ref="F546" r:id="rId51" display="https://podminky.urs.cz/item/CS_URS_2025_01/997221559"/>
    <hyperlink ref="F550" r:id="rId52" display="https://podminky.urs.cz/item/CS_URS_2025_01/997221561"/>
    <hyperlink ref="F554" r:id="rId53" display="https://podminky.urs.cz/item/CS_URS_2025_01/997221569"/>
    <hyperlink ref="F558" r:id="rId54" display="https://podminky.urs.cz/item/CS_URS_2025_01/997221861"/>
    <hyperlink ref="F562" r:id="rId55" display="https://podminky.urs.cz/item/CS_URS_2025_01/997221873"/>
    <hyperlink ref="F566" r:id="rId56" display="https://podminky.urs.cz/item/CS_URS_2025_01/997221875"/>
    <hyperlink ref="F570" r:id="rId57" display="https://podminky.urs.cz/item/CS_URS_2025_01/997013635"/>
    <hyperlink ref="F574" r:id="rId58" display="https://podminky.urs.cz/item/CS_URS_2025_01/998223011"/>
    <hyperlink ref="F589" r:id="rId59" display="https://podminky.urs.cz/item/CS_URS_2025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3285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ROUND((SUM(BE82:BE135)),  2)</f>
        <v>0</v>
      </c>
      <c r="G33" s="40"/>
      <c r="H33" s="40"/>
      <c r="I33" s="150">
        <v>0.20999999999999999</v>
      </c>
      <c r="J33" s="149">
        <f>ROUND(((SUM(BE82:BE135))*I33),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ROUND((SUM(BF82:BF135)),  2)</f>
        <v>0</v>
      </c>
      <c r="G34" s="40"/>
      <c r="H34" s="40"/>
      <c r="I34" s="150">
        <v>0.12</v>
      </c>
      <c r="J34" s="149">
        <f>ROUND(((SUM(BF82:BF135))*I34),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ROUND((SUM(BG82:BG135)),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ROUND((SUM(BH82:BH135)),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ROUND((SUM(BI82:BI135)),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DEŠ_KAN - Přípojka dešťov...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3286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3287</v>
      </c>
      <c r="E61" s="170"/>
      <c r="F61" s="170"/>
      <c r="G61" s="170"/>
      <c r="H61" s="170"/>
      <c r="I61" s="170"/>
      <c r="J61" s="171">
        <f>J114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3288</v>
      </c>
      <c r="E62" s="170"/>
      <c r="F62" s="170"/>
      <c r="G62" s="170"/>
      <c r="H62" s="170"/>
      <c r="I62" s="170"/>
      <c r="J62" s="171">
        <f>J129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- Výstavba zázemí SDH Cheb - Háje - Dotazy 05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113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DEŠ_KAN - Přípojka dešťov...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7. 5. 2025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31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161</v>
      </c>
      <c r="D81" s="182" t="s">
        <v>53</v>
      </c>
      <c r="E81" s="182" t="s">
        <v>49</v>
      </c>
      <c r="F81" s="182" t="s">
        <v>50</v>
      </c>
      <c r="G81" s="182" t="s">
        <v>162</v>
      </c>
      <c r="H81" s="182" t="s">
        <v>163</v>
      </c>
      <c r="I81" s="182" t="s">
        <v>164</v>
      </c>
      <c r="J81" s="182" t="s">
        <v>117</v>
      </c>
      <c r="K81" s="183" t="s">
        <v>165</v>
      </c>
      <c r="L81" s="184"/>
      <c r="M81" s="94" t="s">
        <v>19</v>
      </c>
      <c r="N81" s="95" t="s">
        <v>38</v>
      </c>
      <c r="O81" s="95" t="s">
        <v>166</v>
      </c>
      <c r="P81" s="95" t="s">
        <v>167</v>
      </c>
      <c r="Q81" s="95" t="s">
        <v>168</v>
      </c>
      <c r="R81" s="95" t="s">
        <v>169</v>
      </c>
      <c r="S81" s="95" t="s">
        <v>170</v>
      </c>
      <c r="T81" s="96" t="s">
        <v>171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P83+P114+P129</f>
        <v>0</v>
      </c>
      <c r="Q82" s="98"/>
      <c r="R82" s="187">
        <f>R83+R114+R129</f>
        <v>0</v>
      </c>
      <c r="S82" s="98"/>
      <c r="T82" s="188">
        <f>T83+T114+T129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67</v>
      </c>
      <c r="AU82" s="19" t="s">
        <v>118</v>
      </c>
      <c r="BK82" s="189">
        <f>BK83+BK114+BK129</f>
        <v>0</v>
      </c>
    </row>
    <row r="83" s="12" customFormat="1" ht="25.92" customHeight="1">
      <c r="A83" s="12"/>
      <c r="B83" s="190"/>
      <c r="C83" s="191"/>
      <c r="D83" s="192" t="s">
        <v>67</v>
      </c>
      <c r="E83" s="193" t="s">
        <v>3289</v>
      </c>
      <c r="F83" s="193" t="s">
        <v>3290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SUM(P84:P113)</f>
        <v>0</v>
      </c>
      <c r="Q83" s="198"/>
      <c r="R83" s="199">
        <f>SUM(R84:R113)</f>
        <v>0</v>
      </c>
      <c r="S83" s="198"/>
      <c r="T83" s="200">
        <f>SUM(T84:T113)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76</v>
      </c>
      <c r="AT83" s="202" t="s">
        <v>67</v>
      </c>
      <c r="AU83" s="202" t="s">
        <v>68</v>
      </c>
      <c r="AY83" s="201" t="s">
        <v>175</v>
      </c>
      <c r="BK83" s="203">
        <f>SUM(BK84:BK113)</f>
        <v>0</v>
      </c>
    </row>
    <row r="84" s="2" customFormat="1" ht="16.5" customHeight="1">
      <c r="A84" s="40"/>
      <c r="B84" s="41"/>
      <c r="C84" s="206" t="s">
        <v>76</v>
      </c>
      <c r="D84" s="206" t="s">
        <v>177</v>
      </c>
      <c r="E84" s="207" t="s">
        <v>3291</v>
      </c>
      <c r="F84" s="208" t="s">
        <v>3292</v>
      </c>
      <c r="G84" s="209" t="s">
        <v>402</v>
      </c>
      <c r="H84" s="210">
        <v>9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39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182</v>
      </c>
      <c r="AT84" s="217" t="s">
        <v>177</v>
      </c>
      <c r="AU84" s="217" t="s">
        <v>76</v>
      </c>
      <c r="AY84" s="19" t="s">
        <v>175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76</v>
      </c>
      <c r="BK84" s="218">
        <f>ROUND(I84*H84,2)</f>
        <v>0</v>
      </c>
      <c r="BL84" s="19" t="s">
        <v>182</v>
      </c>
      <c r="BM84" s="217" t="s">
        <v>3293</v>
      </c>
    </row>
    <row r="85" s="2" customFormat="1" ht="16.5" customHeight="1">
      <c r="A85" s="40"/>
      <c r="B85" s="41"/>
      <c r="C85" s="206" t="s">
        <v>78</v>
      </c>
      <c r="D85" s="206" t="s">
        <v>177</v>
      </c>
      <c r="E85" s="207" t="s">
        <v>3294</v>
      </c>
      <c r="F85" s="208" t="s">
        <v>3295</v>
      </c>
      <c r="G85" s="209" t="s">
        <v>402</v>
      </c>
      <c r="H85" s="210">
        <v>9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39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182</v>
      </c>
      <c r="AT85" s="217" t="s">
        <v>177</v>
      </c>
      <c r="AU85" s="217" t="s">
        <v>76</v>
      </c>
      <c r="AY85" s="19" t="s">
        <v>175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76</v>
      </c>
      <c r="BK85" s="218">
        <f>ROUND(I85*H85,2)</f>
        <v>0</v>
      </c>
      <c r="BL85" s="19" t="s">
        <v>182</v>
      </c>
      <c r="BM85" s="217" t="s">
        <v>3296</v>
      </c>
    </row>
    <row r="86" s="2" customFormat="1" ht="16.5" customHeight="1">
      <c r="A86" s="40"/>
      <c r="B86" s="41"/>
      <c r="C86" s="206" t="s">
        <v>200</v>
      </c>
      <c r="D86" s="206" t="s">
        <v>177</v>
      </c>
      <c r="E86" s="207" t="s">
        <v>3297</v>
      </c>
      <c r="F86" s="208" t="s">
        <v>3298</v>
      </c>
      <c r="G86" s="209" t="s">
        <v>1403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39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182</v>
      </c>
      <c r="AT86" s="217" t="s">
        <v>177</v>
      </c>
      <c r="AU86" s="217" t="s">
        <v>76</v>
      </c>
      <c r="AY86" s="19" t="s">
        <v>175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76</v>
      </c>
      <c r="BK86" s="218">
        <f>ROUND(I86*H86,2)</f>
        <v>0</v>
      </c>
      <c r="BL86" s="19" t="s">
        <v>182</v>
      </c>
      <c r="BM86" s="217" t="s">
        <v>3299</v>
      </c>
    </row>
    <row r="87" s="13" customFormat="1">
      <c r="A87" s="13"/>
      <c r="B87" s="224"/>
      <c r="C87" s="225"/>
      <c r="D87" s="226" t="s">
        <v>186</v>
      </c>
      <c r="E87" s="227" t="s">
        <v>19</v>
      </c>
      <c r="F87" s="228" t="s">
        <v>3300</v>
      </c>
      <c r="G87" s="225"/>
      <c r="H87" s="227" t="s">
        <v>19</v>
      </c>
      <c r="I87" s="229"/>
      <c r="J87" s="225"/>
      <c r="K87" s="225"/>
      <c r="L87" s="230"/>
      <c r="M87" s="231"/>
      <c r="N87" s="232"/>
      <c r="O87" s="232"/>
      <c r="P87" s="232"/>
      <c r="Q87" s="232"/>
      <c r="R87" s="232"/>
      <c r="S87" s="232"/>
      <c r="T87" s="23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4" t="s">
        <v>186</v>
      </c>
      <c r="AU87" s="234" t="s">
        <v>76</v>
      </c>
      <c r="AV87" s="13" t="s">
        <v>76</v>
      </c>
      <c r="AW87" s="13" t="s">
        <v>188</v>
      </c>
      <c r="AX87" s="13" t="s">
        <v>68</v>
      </c>
      <c r="AY87" s="234" t="s">
        <v>175</v>
      </c>
    </row>
    <row r="88" s="14" customFormat="1">
      <c r="A88" s="14"/>
      <c r="B88" s="235"/>
      <c r="C88" s="236"/>
      <c r="D88" s="226" t="s">
        <v>186</v>
      </c>
      <c r="E88" s="237" t="s">
        <v>19</v>
      </c>
      <c r="F88" s="238" t="s">
        <v>76</v>
      </c>
      <c r="G88" s="236"/>
      <c r="H88" s="239">
        <v>1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5" t="s">
        <v>186</v>
      </c>
      <c r="AU88" s="245" t="s">
        <v>76</v>
      </c>
      <c r="AV88" s="14" t="s">
        <v>78</v>
      </c>
      <c r="AW88" s="14" t="s">
        <v>188</v>
      </c>
      <c r="AX88" s="14" t="s">
        <v>68</v>
      </c>
      <c r="AY88" s="245" t="s">
        <v>175</v>
      </c>
    </row>
    <row r="89" s="15" customFormat="1">
      <c r="A89" s="15"/>
      <c r="B89" s="246"/>
      <c r="C89" s="247"/>
      <c r="D89" s="226" t="s">
        <v>186</v>
      </c>
      <c r="E89" s="248" t="s">
        <v>19</v>
      </c>
      <c r="F89" s="249" t="s">
        <v>191</v>
      </c>
      <c r="G89" s="247"/>
      <c r="H89" s="250">
        <v>1</v>
      </c>
      <c r="I89" s="251"/>
      <c r="J89" s="247"/>
      <c r="K89" s="247"/>
      <c r="L89" s="252"/>
      <c r="M89" s="253"/>
      <c r="N89" s="254"/>
      <c r="O89" s="254"/>
      <c r="P89" s="254"/>
      <c r="Q89" s="254"/>
      <c r="R89" s="254"/>
      <c r="S89" s="254"/>
      <c r="T89" s="25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56" t="s">
        <v>186</v>
      </c>
      <c r="AU89" s="256" t="s">
        <v>76</v>
      </c>
      <c r="AV89" s="15" t="s">
        <v>182</v>
      </c>
      <c r="AW89" s="15" t="s">
        <v>188</v>
      </c>
      <c r="AX89" s="15" t="s">
        <v>76</v>
      </c>
      <c r="AY89" s="256" t="s">
        <v>175</v>
      </c>
    </row>
    <row r="90" s="2" customFormat="1" ht="24.15" customHeight="1">
      <c r="A90" s="40"/>
      <c r="B90" s="41"/>
      <c r="C90" s="206" t="s">
        <v>182</v>
      </c>
      <c r="D90" s="206" t="s">
        <v>177</v>
      </c>
      <c r="E90" s="207" t="s">
        <v>3301</v>
      </c>
      <c r="F90" s="208" t="s">
        <v>3302</v>
      </c>
      <c r="G90" s="209" t="s">
        <v>1403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39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182</v>
      </c>
      <c r="AT90" s="217" t="s">
        <v>177</v>
      </c>
      <c r="AU90" s="217" t="s">
        <v>76</v>
      </c>
      <c r="AY90" s="19" t="s">
        <v>175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76</v>
      </c>
      <c r="BK90" s="218">
        <f>ROUND(I90*H90,2)</f>
        <v>0</v>
      </c>
      <c r="BL90" s="19" t="s">
        <v>182</v>
      </c>
      <c r="BM90" s="217" t="s">
        <v>3303</v>
      </c>
    </row>
    <row r="91" s="13" customFormat="1">
      <c r="A91" s="13"/>
      <c r="B91" s="224"/>
      <c r="C91" s="225"/>
      <c r="D91" s="226" t="s">
        <v>186</v>
      </c>
      <c r="E91" s="227" t="s">
        <v>19</v>
      </c>
      <c r="F91" s="228" t="s">
        <v>3304</v>
      </c>
      <c r="G91" s="225"/>
      <c r="H91" s="227" t="s">
        <v>19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186</v>
      </c>
      <c r="AU91" s="234" t="s">
        <v>76</v>
      </c>
      <c r="AV91" s="13" t="s">
        <v>76</v>
      </c>
      <c r="AW91" s="13" t="s">
        <v>188</v>
      </c>
      <c r="AX91" s="13" t="s">
        <v>68</v>
      </c>
      <c r="AY91" s="234" t="s">
        <v>175</v>
      </c>
    </row>
    <row r="92" s="14" customFormat="1">
      <c r="A92" s="14"/>
      <c r="B92" s="235"/>
      <c r="C92" s="236"/>
      <c r="D92" s="226" t="s">
        <v>186</v>
      </c>
      <c r="E92" s="237" t="s">
        <v>19</v>
      </c>
      <c r="F92" s="238" t="s">
        <v>76</v>
      </c>
      <c r="G92" s="236"/>
      <c r="H92" s="239">
        <v>1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186</v>
      </c>
      <c r="AU92" s="245" t="s">
        <v>76</v>
      </c>
      <c r="AV92" s="14" t="s">
        <v>78</v>
      </c>
      <c r="AW92" s="14" t="s">
        <v>188</v>
      </c>
      <c r="AX92" s="14" t="s">
        <v>68</v>
      </c>
      <c r="AY92" s="245" t="s">
        <v>175</v>
      </c>
    </row>
    <row r="93" s="15" customFormat="1">
      <c r="A93" s="15"/>
      <c r="B93" s="246"/>
      <c r="C93" s="247"/>
      <c r="D93" s="226" t="s">
        <v>186</v>
      </c>
      <c r="E93" s="248" t="s">
        <v>19</v>
      </c>
      <c r="F93" s="249" t="s">
        <v>191</v>
      </c>
      <c r="G93" s="247"/>
      <c r="H93" s="250">
        <v>1</v>
      </c>
      <c r="I93" s="251"/>
      <c r="J93" s="247"/>
      <c r="K93" s="247"/>
      <c r="L93" s="252"/>
      <c r="M93" s="253"/>
      <c r="N93" s="254"/>
      <c r="O93" s="254"/>
      <c r="P93" s="254"/>
      <c r="Q93" s="254"/>
      <c r="R93" s="254"/>
      <c r="S93" s="254"/>
      <c r="T93" s="25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6" t="s">
        <v>186</v>
      </c>
      <c r="AU93" s="256" t="s">
        <v>76</v>
      </c>
      <c r="AV93" s="15" t="s">
        <v>182</v>
      </c>
      <c r="AW93" s="15" t="s">
        <v>188</v>
      </c>
      <c r="AX93" s="15" t="s">
        <v>76</v>
      </c>
      <c r="AY93" s="256" t="s">
        <v>175</v>
      </c>
    </row>
    <row r="94" s="2" customFormat="1" ht="16.5" customHeight="1">
      <c r="A94" s="40"/>
      <c r="B94" s="41"/>
      <c r="C94" s="206" t="s">
        <v>213</v>
      </c>
      <c r="D94" s="206" t="s">
        <v>177</v>
      </c>
      <c r="E94" s="207" t="s">
        <v>3305</v>
      </c>
      <c r="F94" s="208" t="s">
        <v>3306</v>
      </c>
      <c r="G94" s="209" t="s">
        <v>1403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39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182</v>
      </c>
      <c r="AT94" s="217" t="s">
        <v>177</v>
      </c>
      <c r="AU94" s="217" t="s">
        <v>76</v>
      </c>
      <c r="AY94" s="19" t="s">
        <v>175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76</v>
      </c>
      <c r="BK94" s="218">
        <f>ROUND(I94*H94,2)</f>
        <v>0</v>
      </c>
      <c r="BL94" s="19" t="s">
        <v>182</v>
      </c>
      <c r="BM94" s="217" t="s">
        <v>3307</v>
      </c>
    </row>
    <row r="95" s="2" customFormat="1" ht="16.5" customHeight="1">
      <c r="A95" s="40"/>
      <c r="B95" s="41"/>
      <c r="C95" s="206" t="s">
        <v>224</v>
      </c>
      <c r="D95" s="206" t="s">
        <v>177</v>
      </c>
      <c r="E95" s="207" t="s">
        <v>3308</v>
      </c>
      <c r="F95" s="208" t="s">
        <v>3309</v>
      </c>
      <c r="G95" s="209" t="s">
        <v>1403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39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182</v>
      </c>
      <c r="AT95" s="217" t="s">
        <v>177</v>
      </c>
      <c r="AU95" s="217" t="s">
        <v>76</v>
      </c>
      <c r="AY95" s="19" t="s">
        <v>175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76</v>
      </c>
      <c r="BK95" s="218">
        <f>ROUND(I95*H95,2)</f>
        <v>0</v>
      </c>
      <c r="BL95" s="19" t="s">
        <v>182</v>
      </c>
      <c r="BM95" s="217" t="s">
        <v>3310</v>
      </c>
    </row>
    <row r="96" s="13" customFormat="1">
      <c r="A96" s="13"/>
      <c r="B96" s="224"/>
      <c r="C96" s="225"/>
      <c r="D96" s="226" t="s">
        <v>186</v>
      </c>
      <c r="E96" s="227" t="s">
        <v>19</v>
      </c>
      <c r="F96" s="228" t="s">
        <v>3311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186</v>
      </c>
      <c r="AU96" s="234" t="s">
        <v>76</v>
      </c>
      <c r="AV96" s="13" t="s">
        <v>76</v>
      </c>
      <c r="AW96" s="13" t="s">
        <v>188</v>
      </c>
      <c r="AX96" s="13" t="s">
        <v>68</v>
      </c>
      <c r="AY96" s="234" t="s">
        <v>175</v>
      </c>
    </row>
    <row r="97" s="14" customFormat="1">
      <c r="A97" s="14"/>
      <c r="B97" s="235"/>
      <c r="C97" s="236"/>
      <c r="D97" s="226" t="s">
        <v>186</v>
      </c>
      <c r="E97" s="237" t="s">
        <v>19</v>
      </c>
      <c r="F97" s="238" t="s">
        <v>76</v>
      </c>
      <c r="G97" s="236"/>
      <c r="H97" s="239">
        <v>1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186</v>
      </c>
      <c r="AU97" s="245" t="s">
        <v>76</v>
      </c>
      <c r="AV97" s="14" t="s">
        <v>78</v>
      </c>
      <c r="AW97" s="14" t="s">
        <v>188</v>
      </c>
      <c r="AX97" s="14" t="s">
        <v>68</v>
      </c>
      <c r="AY97" s="245" t="s">
        <v>175</v>
      </c>
    </row>
    <row r="98" s="15" customFormat="1">
      <c r="A98" s="15"/>
      <c r="B98" s="246"/>
      <c r="C98" s="247"/>
      <c r="D98" s="226" t="s">
        <v>186</v>
      </c>
      <c r="E98" s="248" t="s">
        <v>19</v>
      </c>
      <c r="F98" s="249" t="s">
        <v>191</v>
      </c>
      <c r="G98" s="247"/>
      <c r="H98" s="250">
        <v>1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6" t="s">
        <v>186</v>
      </c>
      <c r="AU98" s="256" t="s">
        <v>76</v>
      </c>
      <c r="AV98" s="15" t="s">
        <v>182</v>
      </c>
      <c r="AW98" s="15" t="s">
        <v>188</v>
      </c>
      <c r="AX98" s="15" t="s">
        <v>76</v>
      </c>
      <c r="AY98" s="256" t="s">
        <v>175</v>
      </c>
    </row>
    <row r="99" s="2" customFormat="1" ht="16.5" customHeight="1">
      <c r="A99" s="40"/>
      <c r="B99" s="41"/>
      <c r="C99" s="206" t="s">
        <v>235</v>
      </c>
      <c r="D99" s="206" t="s">
        <v>177</v>
      </c>
      <c r="E99" s="207" t="s">
        <v>3312</v>
      </c>
      <c r="F99" s="208" t="s">
        <v>3313</v>
      </c>
      <c r="G99" s="209" t="s">
        <v>1403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39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182</v>
      </c>
      <c r="AT99" s="217" t="s">
        <v>177</v>
      </c>
      <c r="AU99" s="217" t="s">
        <v>76</v>
      </c>
      <c r="AY99" s="19" t="s">
        <v>175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76</v>
      </c>
      <c r="BK99" s="218">
        <f>ROUND(I99*H99,2)</f>
        <v>0</v>
      </c>
      <c r="BL99" s="19" t="s">
        <v>182</v>
      </c>
      <c r="BM99" s="217" t="s">
        <v>3314</v>
      </c>
    </row>
    <row r="100" s="13" customFormat="1">
      <c r="A100" s="13"/>
      <c r="B100" s="224"/>
      <c r="C100" s="225"/>
      <c r="D100" s="226" t="s">
        <v>186</v>
      </c>
      <c r="E100" s="227" t="s">
        <v>19</v>
      </c>
      <c r="F100" s="228" t="s">
        <v>3315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186</v>
      </c>
      <c r="AU100" s="234" t="s">
        <v>76</v>
      </c>
      <c r="AV100" s="13" t="s">
        <v>76</v>
      </c>
      <c r="AW100" s="13" t="s">
        <v>188</v>
      </c>
      <c r="AX100" s="13" t="s">
        <v>68</v>
      </c>
      <c r="AY100" s="234" t="s">
        <v>175</v>
      </c>
    </row>
    <row r="101" s="14" customFormat="1">
      <c r="A101" s="14"/>
      <c r="B101" s="235"/>
      <c r="C101" s="236"/>
      <c r="D101" s="226" t="s">
        <v>186</v>
      </c>
      <c r="E101" s="237" t="s">
        <v>19</v>
      </c>
      <c r="F101" s="238" t="s">
        <v>76</v>
      </c>
      <c r="G101" s="236"/>
      <c r="H101" s="239">
        <v>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186</v>
      </c>
      <c r="AU101" s="245" t="s">
        <v>76</v>
      </c>
      <c r="AV101" s="14" t="s">
        <v>78</v>
      </c>
      <c r="AW101" s="14" t="s">
        <v>188</v>
      </c>
      <c r="AX101" s="14" t="s">
        <v>68</v>
      </c>
      <c r="AY101" s="245" t="s">
        <v>175</v>
      </c>
    </row>
    <row r="102" s="15" customFormat="1">
      <c r="A102" s="15"/>
      <c r="B102" s="246"/>
      <c r="C102" s="247"/>
      <c r="D102" s="226" t="s">
        <v>186</v>
      </c>
      <c r="E102" s="248" t="s">
        <v>19</v>
      </c>
      <c r="F102" s="249" t="s">
        <v>191</v>
      </c>
      <c r="G102" s="247"/>
      <c r="H102" s="250">
        <v>1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186</v>
      </c>
      <c r="AU102" s="256" t="s">
        <v>76</v>
      </c>
      <c r="AV102" s="15" t="s">
        <v>182</v>
      </c>
      <c r="AW102" s="15" t="s">
        <v>188</v>
      </c>
      <c r="AX102" s="15" t="s">
        <v>76</v>
      </c>
      <c r="AY102" s="256" t="s">
        <v>175</v>
      </c>
    </row>
    <row r="103" s="2" customFormat="1" ht="44.25" customHeight="1">
      <c r="A103" s="40"/>
      <c r="B103" s="41"/>
      <c r="C103" s="206" t="s">
        <v>244</v>
      </c>
      <c r="D103" s="206" t="s">
        <v>177</v>
      </c>
      <c r="E103" s="207" t="s">
        <v>3316</v>
      </c>
      <c r="F103" s="208" t="s">
        <v>3317</v>
      </c>
      <c r="G103" s="209" t="s">
        <v>1403</v>
      </c>
      <c r="H103" s="210">
        <v>1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39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182</v>
      </c>
      <c r="AT103" s="217" t="s">
        <v>177</v>
      </c>
      <c r="AU103" s="217" t="s">
        <v>76</v>
      </c>
      <c r="AY103" s="19" t="s">
        <v>175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76</v>
      </c>
      <c r="BK103" s="218">
        <f>ROUND(I103*H103,2)</f>
        <v>0</v>
      </c>
      <c r="BL103" s="19" t="s">
        <v>182</v>
      </c>
      <c r="BM103" s="217" t="s">
        <v>3318</v>
      </c>
    </row>
    <row r="104" s="13" customFormat="1">
      <c r="A104" s="13"/>
      <c r="B104" s="224"/>
      <c r="C104" s="225"/>
      <c r="D104" s="226" t="s">
        <v>186</v>
      </c>
      <c r="E104" s="227" t="s">
        <v>19</v>
      </c>
      <c r="F104" s="228" t="s">
        <v>3319</v>
      </c>
      <c r="G104" s="225"/>
      <c r="H104" s="227" t="s">
        <v>19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186</v>
      </c>
      <c r="AU104" s="234" t="s">
        <v>76</v>
      </c>
      <c r="AV104" s="13" t="s">
        <v>76</v>
      </c>
      <c r="AW104" s="13" t="s">
        <v>188</v>
      </c>
      <c r="AX104" s="13" t="s">
        <v>68</v>
      </c>
      <c r="AY104" s="234" t="s">
        <v>175</v>
      </c>
    </row>
    <row r="105" s="14" customFormat="1">
      <c r="A105" s="14"/>
      <c r="B105" s="235"/>
      <c r="C105" s="236"/>
      <c r="D105" s="226" t="s">
        <v>186</v>
      </c>
      <c r="E105" s="237" t="s">
        <v>19</v>
      </c>
      <c r="F105" s="238" t="s">
        <v>76</v>
      </c>
      <c r="G105" s="236"/>
      <c r="H105" s="239">
        <v>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186</v>
      </c>
      <c r="AU105" s="245" t="s">
        <v>76</v>
      </c>
      <c r="AV105" s="14" t="s">
        <v>78</v>
      </c>
      <c r="AW105" s="14" t="s">
        <v>188</v>
      </c>
      <c r="AX105" s="14" t="s">
        <v>68</v>
      </c>
      <c r="AY105" s="245" t="s">
        <v>175</v>
      </c>
    </row>
    <row r="106" s="15" customFormat="1">
      <c r="A106" s="15"/>
      <c r="B106" s="246"/>
      <c r="C106" s="247"/>
      <c r="D106" s="226" t="s">
        <v>186</v>
      </c>
      <c r="E106" s="248" t="s">
        <v>19</v>
      </c>
      <c r="F106" s="249" t="s">
        <v>191</v>
      </c>
      <c r="G106" s="247"/>
      <c r="H106" s="250">
        <v>1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186</v>
      </c>
      <c r="AU106" s="256" t="s">
        <v>76</v>
      </c>
      <c r="AV106" s="15" t="s">
        <v>182</v>
      </c>
      <c r="AW106" s="15" t="s">
        <v>188</v>
      </c>
      <c r="AX106" s="15" t="s">
        <v>76</v>
      </c>
      <c r="AY106" s="256" t="s">
        <v>175</v>
      </c>
    </row>
    <row r="107" s="2" customFormat="1" ht="16.5" customHeight="1">
      <c r="A107" s="40"/>
      <c r="B107" s="41"/>
      <c r="C107" s="206" t="s">
        <v>250</v>
      </c>
      <c r="D107" s="206" t="s">
        <v>177</v>
      </c>
      <c r="E107" s="207" t="s">
        <v>3320</v>
      </c>
      <c r="F107" s="208" t="s">
        <v>3321</v>
      </c>
      <c r="G107" s="209" t="s">
        <v>1403</v>
      </c>
      <c r="H107" s="210">
        <v>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39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182</v>
      </c>
      <c r="AT107" s="217" t="s">
        <v>177</v>
      </c>
      <c r="AU107" s="217" t="s">
        <v>76</v>
      </c>
      <c r="AY107" s="19" t="s">
        <v>175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76</v>
      </c>
      <c r="BK107" s="218">
        <f>ROUND(I107*H107,2)</f>
        <v>0</v>
      </c>
      <c r="BL107" s="19" t="s">
        <v>182</v>
      </c>
      <c r="BM107" s="217" t="s">
        <v>3322</v>
      </c>
    </row>
    <row r="108" s="2" customFormat="1" ht="16.5" customHeight="1">
      <c r="A108" s="40"/>
      <c r="B108" s="41"/>
      <c r="C108" s="206" t="s">
        <v>255</v>
      </c>
      <c r="D108" s="206" t="s">
        <v>177</v>
      </c>
      <c r="E108" s="207" t="s">
        <v>3323</v>
      </c>
      <c r="F108" s="208" t="s">
        <v>3324</v>
      </c>
      <c r="G108" s="209" t="s">
        <v>3325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39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182</v>
      </c>
      <c r="AT108" s="217" t="s">
        <v>177</v>
      </c>
      <c r="AU108" s="217" t="s">
        <v>76</v>
      </c>
      <c r="AY108" s="19" t="s">
        <v>175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76</v>
      </c>
      <c r="BK108" s="218">
        <f>ROUND(I108*H108,2)</f>
        <v>0</v>
      </c>
      <c r="BL108" s="19" t="s">
        <v>182</v>
      </c>
      <c r="BM108" s="217" t="s">
        <v>3326</v>
      </c>
    </row>
    <row r="109" s="2" customFormat="1" ht="16.5" customHeight="1">
      <c r="A109" s="40"/>
      <c r="B109" s="41"/>
      <c r="C109" s="206" t="s">
        <v>262</v>
      </c>
      <c r="D109" s="206" t="s">
        <v>177</v>
      </c>
      <c r="E109" s="207" t="s">
        <v>3327</v>
      </c>
      <c r="F109" s="208" t="s">
        <v>3328</v>
      </c>
      <c r="G109" s="209" t="s">
        <v>402</v>
      </c>
      <c r="H109" s="210">
        <v>9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39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182</v>
      </c>
      <c r="AT109" s="217" t="s">
        <v>177</v>
      </c>
      <c r="AU109" s="217" t="s">
        <v>76</v>
      </c>
      <c r="AY109" s="19" t="s">
        <v>175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76</v>
      </c>
      <c r="BK109" s="218">
        <f>ROUND(I109*H109,2)</f>
        <v>0</v>
      </c>
      <c r="BL109" s="19" t="s">
        <v>182</v>
      </c>
      <c r="BM109" s="217" t="s">
        <v>3329</v>
      </c>
    </row>
    <row r="110" s="13" customFormat="1">
      <c r="A110" s="13"/>
      <c r="B110" s="224"/>
      <c r="C110" s="225"/>
      <c r="D110" s="226" t="s">
        <v>186</v>
      </c>
      <c r="E110" s="227" t="s">
        <v>19</v>
      </c>
      <c r="F110" s="228" t="s">
        <v>3330</v>
      </c>
      <c r="G110" s="225"/>
      <c r="H110" s="227" t="s">
        <v>19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186</v>
      </c>
      <c r="AU110" s="234" t="s">
        <v>76</v>
      </c>
      <c r="AV110" s="13" t="s">
        <v>76</v>
      </c>
      <c r="AW110" s="13" t="s">
        <v>188</v>
      </c>
      <c r="AX110" s="13" t="s">
        <v>68</v>
      </c>
      <c r="AY110" s="234" t="s">
        <v>175</v>
      </c>
    </row>
    <row r="111" s="14" customFormat="1">
      <c r="A111" s="14"/>
      <c r="B111" s="235"/>
      <c r="C111" s="236"/>
      <c r="D111" s="226" t="s">
        <v>186</v>
      </c>
      <c r="E111" s="237" t="s">
        <v>19</v>
      </c>
      <c r="F111" s="238" t="s">
        <v>250</v>
      </c>
      <c r="G111" s="236"/>
      <c r="H111" s="239">
        <v>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186</v>
      </c>
      <c r="AU111" s="245" t="s">
        <v>76</v>
      </c>
      <c r="AV111" s="14" t="s">
        <v>78</v>
      </c>
      <c r="AW111" s="14" t="s">
        <v>188</v>
      </c>
      <c r="AX111" s="14" t="s">
        <v>68</v>
      </c>
      <c r="AY111" s="245" t="s">
        <v>175</v>
      </c>
    </row>
    <row r="112" s="15" customFormat="1">
      <c r="A112" s="15"/>
      <c r="B112" s="246"/>
      <c r="C112" s="247"/>
      <c r="D112" s="226" t="s">
        <v>186</v>
      </c>
      <c r="E112" s="248" t="s">
        <v>19</v>
      </c>
      <c r="F112" s="249" t="s">
        <v>191</v>
      </c>
      <c r="G112" s="247"/>
      <c r="H112" s="250">
        <v>9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186</v>
      </c>
      <c r="AU112" s="256" t="s">
        <v>76</v>
      </c>
      <c r="AV112" s="15" t="s">
        <v>182</v>
      </c>
      <c r="AW112" s="15" t="s">
        <v>188</v>
      </c>
      <c r="AX112" s="15" t="s">
        <v>76</v>
      </c>
      <c r="AY112" s="256" t="s">
        <v>175</v>
      </c>
    </row>
    <row r="113" s="2" customFormat="1" ht="21.75" customHeight="1">
      <c r="A113" s="40"/>
      <c r="B113" s="41"/>
      <c r="C113" s="206" t="s">
        <v>8</v>
      </c>
      <c r="D113" s="206" t="s">
        <v>177</v>
      </c>
      <c r="E113" s="207" t="s">
        <v>3331</v>
      </c>
      <c r="F113" s="208" t="s">
        <v>3332</v>
      </c>
      <c r="G113" s="209" t="s">
        <v>1403</v>
      </c>
      <c r="H113" s="210">
        <v>1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39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182</v>
      </c>
      <c r="AT113" s="217" t="s">
        <v>177</v>
      </c>
      <c r="AU113" s="217" t="s">
        <v>76</v>
      </c>
      <c r="AY113" s="19" t="s">
        <v>175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76</v>
      </c>
      <c r="BK113" s="218">
        <f>ROUND(I113*H113,2)</f>
        <v>0</v>
      </c>
      <c r="BL113" s="19" t="s">
        <v>182</v>
      </c>
      <c r="BM113" s="217" t="s">
        <v>3333</v>
      </c>
    </row>
    <row r="114" s="12" customFormat="1" ht="25.92" customHeight="1">
      <c r="A114" s="12"/>
      <c r="B114" s="190"/>
      <c r="C114" s="191"/>
      <c r="D114" s="192" t="s">
        <v>67</v>
      </c>
      <c r="E114" s="193" t="s">
        <v>3334</v>
      </c>
      <c r="F114" s="193" t="s">
        <v>176</v>
      </c>
      <c r="G114" s="191"/>
      <c r="H114" s="191"/>
      <c r="I114" s="194"/>
      <c r="J114" s="195">
        <f>BK114</f>
        <v>0</v>
      </c>
      <c r="K114" s="191"/>
      <c r="L114" s="196"/>
      <c r="M114" s="197"/>
      <c r="N114" s="198"/>
      <c r="O114" s="198"/>
      <c r="P114" s="199">
        <f>SUM(P115:P128)</f>
        <v>0</v>
      </c>
      <c r="Q114" s="198"/>
      <c r="R114" s="199">
        <f>SUM(R115:R128)</f>
        <v>0</v>
      </c>
      <c r="S114" s="198"/>
      <c r="T114" s="200">
        <f>SUM(T115:T128)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76</v>
      </c>
      <c r="AT114" s="202" t="s">
        <v>67</v>
      </c>
      <c r="AU114" s="202" t="s">
        <v>68</v>
      </c>
      <c r="AY114" s="201" t="s">
        <v>175</v>
      </c>
      <c r="BK114" s="203">
        <f>SUM(BK115:BK128)</f>
        <v>0</v>
      </c>
    </row>
    <row r="115" s="2" customFormat="1" ht="44.25" customHeight="1">
      <c r="A115" s="40"/>
      <c r="B115" s="41"/>
      <c r="C115" s="206" t="s">
        <v>276</v>
      </c>
      <c r="D115" s="206" t="s">
        <v>177</v>
      </c>
      <c r="E115" s="207" t="s">
        <v>3335</v>
      </c>
      <c r="F115" s="208" t="s">
        <v>3336</v>
      </c>
      <c r="G115" s="209" t="s">
        <v>194</v>
      </c>
      <c r="H115" s="210">
        <v>38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39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182</v>
      </c>
      <c r="AT115" s="217" t="s">
        <v>177</v>
      </c>
      <c r="AU115" s="217" t="s">
        <v>76</v>
      </c>
      <c r="AY115" s="19" t="s">
        <v>175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76</v>
      </c>
      <c r="BK115" s="218">
        <f>ROUND(I115*H115,2)</f>
        <v>0</v>
      </c>
      <c r="BL115" s="19" t="s">
        <v>182</v>
      </c>
      <c r="BM115" s="217" t="s">
        <v>3337</v>
      </c>
    </row>
    <row r="116" s="2" customFormat="1" ht="37.8" customHeight="1">
      <c r="A116" s="40"/>
      <c r="B116" s="41"/>
      <c r="C116" s="206" t="s">
        <v>287</v>
      </c>
      <c r="D116" s="206" t="s">
        <v>177</v>
      </c>
      <c r="E116" s="207" t="s">
        <v>3338</v>
      </c>
      <c r="F116" s="208" t="s">
        <v>3339</v>
      </c>
      <c r="G116" s="209" t="s">
        <v>180</v>
      </c>
      <c r="H116" s="210">
        <v>44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39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182</v>
      </c>
      <c r="AT116" s="217" t="s">
        <v>177</v>
      </c>
      <c r="AU116" s="217" t="s">
        <v>76</v>
      </c>
      <c r="AY116" s="19" t="s">
        <v>175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76</v>
      </c>
      <c r="BK116" s="218">
        <f>ROUND(I116*H116,2)</f>
        <v>0</v>
      </c>
      <c r="BL116" s="19" t="s">
        <v>182</v>
      </c>
      <c r="BM116" s="217" t="s">
        <v>3340</v>
      </c>
    </row>
    <row r="117" s="2" customFormat="1" ht="44.25" customHeight="1">
      <c r="A117" s="40"/>
      <c r="B117" s="41"/>
      <c r="C117" s="206" t="s">
        <v>292</v>
      </c>
      <c r="D117" s="206" t="s">
        <v>177</v>
      </c>
      <c r="E117" s="207" t="s">
        <v>3341</v>
      </c>
      <c r="F117" s="208" t="s">
        <v>3342</v>
      </c>
      <c r="G117" s="209" t="s">
        <v>180</v>
      </c>
      <c r="H117" s="210">
        <v>44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39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182</v>
      </c>
      <c r="AT117" s="217" t="s">
        <v>177</v>
      </c>
      <c r="AU117" s="217" t="s">
        <v>76</v>
      </c>
      <c r="AY117" s="19" t="s">
        <v>175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76</v>
      </c>
      <c r="BK117" s="218">
        <f>ROUND(I117*H117,2)</f>
        <v>0</v>
      </c>
      <c r="BL117" s="19" t="s">
        <v>182</v>
      </c>
      <c r="BM117" s="217" t="s">
        <v>3343</v>
      </c>
    </row>
    <row r="118" s="2" customFormat="1" ht="55.5" customHeight="1">
      <c r="A118" s="40"/>
      <c r="B118" s="41"/>
      <c r="C118" s="206" t="s">
        <v>297</v>
      </c>
      <c r="D118" s="206" t="s">
        <v>177</v>
      </c>
      <c r="E118" s="207" t="s">
        <v>3344</v>
      </c>
      <c r="F118" s="208" t="s">
        <v>3345</v>
      </c>
      <c r="G118" s="209" t="s">
        <v>194</v>
      </c>
      <c r="H118" s="210">
        <v>44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39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182</v>
      </c>
      <c r="AT118" s="217" t="s">
        <v>177</v>
      </c>
      <c r="AU118" s="217" t="s">
        <v>76</v>
      </c>
      <c r="AY118" s="19" t="s">
        <v>175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76</v>
      </c>
      <c r="BK118" s="218">
        <f>ROUND(I118*H118,2)</f>
        <v>0</v>
      </c>
      <c r="BL118" s="19" t="s">
        <v>182</v>
      </c>
      <c r="BM118" s="217" t="s">
        <v>3346</v>
      </c>
    </row>
    <row r="119" s="2" customFormat="1" ht="66.75" customHeight="1">
      <c r="A119" s="40"/>
      <c r="B119" s="41"/>
      <c r="C119" s="206" t="s">
        <v>302</v>
      </c>
      <c r="D119" s="206" t="s">
        <v>177</v>
      </c>
      <c r="E119" s="207" t="s">
        <v>3347</v>
      </c>
      <c r="F119" s="208" t="s">
        <v>3348</v>
      </c>
      <c r="G119" s="209" t="s">
        <v>194</v>
      </c>
      <c r="H119" s="210">
        <v>1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39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182</v>
      </c>
      <c r="AT119" s="217" t="s">
        <v>177</v>
      </c>
      <c r="AU119" s="217" t="s">
        <v>76</v>
      </c>
      <c r="AY119" s="19" t="s">
        <v>175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76</v>
      </c>
      <c r="BK119" s="218">
        <f>ROUND(I119*H119,2)</f>
        <v>0</v>
      </c>
      <c r="BL119" s="19" t="s">
        <v>182</v>
      </c>
      <c r="BM119" s="217" t="s">
        <v>3349</v>
      </c>
    </row>
    <row r="120" s="2" customFormat="1" ht="24.15" customHeight="1">
      <c r="A120" s="40"/>
      <c r="B120" s="41"/>
      <c r="C120" s="206" t="s">
        <v>285</v>
      </c>
      <c r="D120" s="206" t="s">
        <v>177</v>
      </c>
      <c r="E120" s="207" t="s">
        <v>3350</v>
      </c>
      <c r="F120" s="208" t="s">
        <v>3351</v>
      </c>
      <c r="G120" s="209" t="s">
        <v>194</v>
      </c>
      <c r="H120" s="210">
        <v>0.5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39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182</v>
      </c>
      <c r="AT120" s="217" t="s">
        <v>177</v>
      </c>
      <c r="AU120" s="217" t="s">
        <v>76</v>
      </c>
      <c r="AY120" s="19" t="s">
        <v>175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76</v>
      </c>
      <c r="BK120" s="218">
        <f>ROUND(I120*H120,2)</f>
        <v>0</v>
      </c>
      <c r="BL120" s="19" t="s">
        <v>182</v>
      </c>
      <c r="BM120" s="217" t="s">
        <v>3352</v>
      </c>
    </row>
    <row r="121" s="2" customFormat="1" ht="16.5" customHeight="1">
      <c r="A121" s="40"/>
      <c r="B121" s="41"/>
      <c r="C121" s="206" t="s">
        <v>317</v>
      </c>
      <c r="D121" s="206" t="s">
        <v>177</v>
      </c>
      <c r="E121" s="207" t="s">
        <v>3353</v>
      </c>
      <c r="F121" s="208" t="s">
        <v>3354</v>
      </c>
      <c r="G121" s="209" t="s">
        <v>194</v>
      </c>
      <c r="H121" s="210">
        <v>13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39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182</v>
      </c>
      <c r="AT121" s="217" t="s">
        <v>177</v>
      </c>
      <c r="AU121" s="217" t="s">
        <v>76</v>
      </c>
      <c r="AY121" s="19" t="s">
        <v>175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76</v>
      </c>
      <c r="BK121" s="218">
        <f>ROUND(I121*H121,2)</f>
        <v>0</v>
      </c>
      <c r="BL121" s="19" t="s">
        <v>182</v>
      </c>
      <c r="BM121" s="217" t="s">
        <v>3355</v>
      </c>
    </row>
    <row r="122" s="13" customFormat="1">
      <c r="A122" s="13"/>
      <c r="B122" s="224"/>
      <c r="C122" s="225"/>
      <c r="D122" s="226" t="s">
        <v>186</v>
      </c>
      <c r="E122" s="227" t="s">
        <v>19</v>
      </c>
      <c r="F122" s="228" t="s">
        <v>3356</v>
      </c>
      <c r="G122" s="225"/>
      <c r="H122" s="227" t="s">
        <v>19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186</v>
      </c>
      <c r="AU122" s="234" t="s">
        <v>76</v>
      </c>
      <c r="AV122" s="13" t="s">
        <v>76</v>
      </c>
      <c r="AW122" s="13" t="s">
        <v>188</v>
      </c>
      <c r="AX122" s="13" t="s">
        <v>68</v>
      </c>
      <c r="AY122" s="234" t="s">
        <v>175</v>
      </c>
    </row>
    <row r="123" s="14" customFormat="1">
      <c r="A123" s="14"/>
      <c r="B123" s="235"/>
      <c r="C123" s="236"/>
      <c r="D123" s="226" t="s">
        <v>186</v>
      </c>
      <c r="E123" s="237" t="s">
        <v>19</v>
      </c>
      <c r="F123" s="238" t="s">
        <v>276</v>
      </c>
      <c r="G123" s="236"/>
      <c r="H123" s="239">
        <v>13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186</v>
      </c>
      <c r="AU123" s="245" t="s">
        <v>76</v>
      </c>
      <c r="AV123" s="14" t="s">
        <v>78</v>
      </c>
      <c r="AW123" s="14" t="s">
        <v>188</v>
      </c>
      <c r="AX123" s="14" t="s">
        <v>68</v>
      </c>
      <c r="AY123" s="245" t="s">
        <v>175</v>
      </c>
    </row>
    <row r="124" s="15" customFormat="1">
      <c r="A124" s="15"/>
      <c r="B124" s="246"/>
      <c r="C124" s="247"/>
      <c r="D124" s="226" t="s">
        <v>186</v>
      </c>
      <c r="E124" s="248" t="s">
        <v>19</v>
      </c>
      <c r="F124" s="249" t="s">
        <v>191</v>
      </c>
      <c r="G124" s="247"/>
      <c r="H124" s="250">
        <v>13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186</v>
      </c>
      <c r="AU124" s="256" t="s">
        <v>76</v>
      </c>
      <c r="AV124" s="15" t="s">
        <v>182</v>
      </c>
      <c r="AW124" s="15" t="s">
        <v>188</v>
      </c>
      <c r="AX124" s="15" t="s">
        <v>76</v>
      </c>
      <c r="AY124" s="256" t="s">
        <v>175</v>
      </c>
    </row>
    <row r="125" s="2" customFormat="1" ht="49.05" customHeight="1">
      <c r="A125" s="40"/>
      <c r="B125" s="41"/>
      <c r="C125" s="206" t="s">
        <v>322</v>
      </c>
      <c r="D125" s="206" t="s">
        <v>177</v>
      </c>
      <c r="E125" s="207" t="s">
        <v>3357</v>
      </c>
      <c r="F125" s="208" t="s">
        <v>3358</v>
      </c>
      <c r="G125" s="209" t="s">
        <v>194</v>
      </c>
      <c r="H125" s="210">
        <v>24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39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182</v>
      </c>
      <c r="AT125" s="217" t="s">
        <v>177</v>
      </c>
      <c r="AU125" s="217" t="s">
        <v>76</v>
      </c>
      <c r="AY125" s="19" t="s">
        <v>175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76</v>
      </c>
      <c r="BK125" s="218">
        <f>ROUND(I125*H125,2)</f>
        <v>0</v>
      </c>
      <c r="BL125" s="19" t="s">
        <v>182</v>
      </c>
      <c r="BM125" s="217" t="s">
        <v>3359</v>
      </c>
    </row>
    <row r="126" s="13" customFormat="1">
      <c r="A126" s="13"/>
      <c r="B126" s="224"/>
      <c r="C126" s="225"/>
      <c r="D126" s="226" t="s">
        <v>186</v>
      </c>
      <c r="E126" s="227" t="s">
        <v>19</v>
      </c>
      <c r="F126" s="228" t="s">
        <v>3360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186</v>
      </c>
      <c r="AU126" s="234" t="s">
        <v>76</v>
      </c>
      <c r="AV126" s="13" t="s">
        <v>76</v>
      </c>
      <c r="AW126" s="13" t="s">
        <v>188</v>
      </c>
      <c r="AX126" s="13" t="s">
        <v>68</v>
      </c>
      <c r="AY126" s="234" t="s">
        <v>175</v>
      </c>
    </row>
    <row r="127" s="14" customFormat="1">
      <c r="A127" s="14"/>
      <c r="B127" s="235"/>
      <c r="C127" s="236"/>
      <c r="D127" s="226" t="s">
        <v>186</v>
      </c>
      <c r="E127" s="237" t="s">
        <v>19</v>
      </c>
      <c r="F127" s="238" t="s">
        <v>348</v>
      </c>
      <c r="G127" s="236"/>
      <c r="H127" s="239">
        <v>24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186</v>
      </c>
      <c r="AU127" s="245" t="s">
        <v>76</v>
      </c>
      <c r="AV127" s="14" t="s">
        <v>78</v>
      </c>
      <c r="AW127" s="14" t="s">
        <v>188</v>
      </c>
      <c r="AX127" s="14" t="s">
        <v>68</v>
      </c>
      <c r="AY127" s="245" t="s">
        <v>175</v>
      </c>
    </row>
    <row r="128" s="15" customFormat="1">
      <c r="A128" s="15"/>
      <c r="B128" s="246"/>
      <c r="C128" s="247"/>
      <c r="D128" s="226" t="s">
        <v>186</v>
      </c>
      <c r="E128" s="248" t="s">
        <v>19</v>
      </c>
      <c r="F128" s="249" t="s">
        <v>191</v>
      </c>
      <c r="G128" s="247"/>
      <c r="H128" s="250">
        <v>24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186</v>
      </c>
      <c r="AU128" s="256" t="s">
        <v>76</v>
      </c>
      <c r="AV128" s="15" t="s">
        <v>182</v>
      </c>
      <c r="AW128" s="15" t="s">
        <v>188</v>
      </c>
      <c r="AX128" s="15" t="s">
        <v>76</v>
      </c>
      <c r="AY128" s="256" t="s">
        <v>175</v>
      </c>
    </row>
    <row r="129" s="12" customFormat="1" ht="25.92" customHeight="1">
      <c r="A129" s="12"/>
      <c r="B129" s="190"/>
      <c r="C129" s="191"/>
      <c r="D129" s="192" t="s">
        <v>67</v>
      </c>
      <c r="E129" s="193" t="s">
        <v>3361</v>
      </c>
      <c r="F129" s="193" t="s">
        <v>3362</v>
      </c>
      <c r="G129" s="191"/>
      <c r="H129" s="191"/>
      <c r="I129" s="194"/>
      <c r="J129" s="195">
        <f>BK129</f>
        <v>0</v>
      </c>
      <c r="K129" s="191"/>
      <c r="L129" s="196"/>
      <c r="M129" s="197"/>
      <c r="N129" s="198"/>
      <c r="O129" s="198"/>
      <c r="P129" s="199">
        <f>SUM(P130:P135)</f>
        <v>0</v>
      </c>
      <c r="Q129" s="198"/>
      <c r="R129" s="199">
        <f>SUM(R130:R135)</f>
        <v>0</v>
      </c>
      <c r="S129" s="198"/>
      <c r="T129" s="200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76</v>
      </c>
      <c r="AT129" s="202" t="s">
        <v>67</v>
      </c>
      <c r="AU129" s="202" t="s">
        <v>68</v>
      </c>
      <c r="AY129" s="201" t="s">
        <v>175</v>
      </c>
      <c r="BK129" s="203">
        <f>SUM(BK130:BK135)</f>
        <v>0</v>
      </c>
    </row>
    <row r="130" s="2" customFormat="1" ht="16.5" customHeight="1">
      <c r="A130" s="40"/>
      <c r="B130" s="41"/>
      <c r="C130" s="206" t="s">
        <v>7</v>
      </c>
      <c r="D130" s="206" t="s">
        <v>177</v>
      </c>
      <c r="E130" s="207" t="s">
        <v>3363</v>
      </c>
      <c r="F130" s="208" t="s">
        <v>3364</v>
      </c>
      <c r="G130" s="209" t="s">
        <v>402</v>
      </c>
      <c r="H130" s="210">
        <v>9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39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182</v>
      </c>
      <c r="AT130" s="217" t="s">
        <v>177</v>
      </c>
      <c r="AU130" s="217" t="s">
        <v>76</v>
      </c>
      <c r="AY130" s="19" t="s">
        <v>175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76</v>
      </c>
      <c r="BK130" s="218">
        <f>ROUND(I130*H130,2)</f>
        <v>0</v>
      </c>
      <c r="BL130" s="19" t="s">
        <v>182</v>
      </c>
      <c r="BM130" s="217" t="s">
        <v>3365</v>
      </c>
    </row>
    <row r="131" s="2" customFormat="1" ht="16.5" customHeight="1">
      <c r="A131" s="40"/>
      <c r="B131" s="41"/>
      <c r="C131" s="206" t="s">
        <v>336</v>
      </c>
      <c r="D131" s="206" t="s">
        <v>177</v>
      </c>
      <c r="E131" s="207" t="s">
        <v>3366</v>
      </c>
      <c r="F131" s="208" t="s">
        <v>3367</v>
      </c>
      <c r="G131" s="209" t="s">
        <v>3325</v>
      </c>
      <c r="H131" s="210">
        <v>2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39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182</v>
      </c>
      <c r="AT131" s="217" t="s">
        <v>177</v>
      </c>
      <c r="AU131" s="217" t="s">
        <v>76</v>
      </c>
      <c r="AY131" s="19" t="s">
        <v>175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76</v>
      </c>
      <c r="BK131" s="218">
        <f>ROUND(I131*H131,2)</f>
        <v>0</v>
      </c>
      <c r="BL131" s="19" t="s">
        <v>182</v>
      </c>
      <c r="BM131" s="217" t="s">
        <v>3368</v>
      </c>
    </row>
    <row r="132" s="2" customFormat="1" ht="16.5" customHeight="1">
      <c r="A132" s="40"/>
      <c r="B132" s="41"/>
      <c r="C132" s="206" t="s">
        <v>343</v>
      </c>
      <c r="D132" s="206" t="s">
        <v>177</v>
      </c>
      <c r="E132" s="207" t="s">
        <v>3369</v>
      </c>
      <c r="F132" s="208" t="s">
        <v>3370</v>
      </c>
      <c r="G132" s="209" t="s">
        <v>3325</v>
      </c>
      <c r="H132" s="210">
        <v>1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39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182</v>
      </c>
      <c r="AT132" s="217" t="s">
        <v>177</v>
      </c>
      <c r="AU132" s="217" t="s">
        <v>76</v>
      </c>
      <c r="AY132" s="19" t="s">
        <v>175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76</v>
      </c>
      <c r="BK132" s="218">
        <f>ROUND(I132*H132,2)</f>
        <v>0</v>
      </c>
      <c r="BL132" s="19" t="s">
        <v>182</v>
      </c>
      <c r="BM132" s="217" t="s">
        <v>3371</v>
      </c>
    </row>
    <row r="133" s="2" customFormat="1" ht="16.5" customHeight="1">
      <c r="A133" s="40"/>
      <c r="B133" s="41"/>
      <c r="C133" s="206" t="s">
        <v>348</v>
      </c>
      <c r="D133" s="206" t="s">
        <v>177</v>
      </c>
      <c r="E133" s="207" t="s">
        <v>3372</v>
      </c>
      <c r="F133" s="208" t="s">
        <v>3373</v>
      </c>
      <c r="G133" s="209" t="s">
        <v>1366</v>
      </c>
      <c r="H133" s="210">
        <v>3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39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182</v>
      </c>
      <c r="AT133" s="217" t="s">
        <v>177</v>
      </c>
      <c r="AU133" s="217" t="s">
        <v>76</v>
      </c>
      <c r="AY133" s="19" t="s">
        <v>175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76</v>
      </c>
      <c r="BK133" s="218">
        <f>ROUND(I133*H133,2)</f>
        <v>0</v>
      </c>
      <c r="BL133" s="19" t="s">
        <v>182</v>
      </c>
      <c r="BM133" s="217" t="s">
        <v>3374</v>
      </c>
    </row>
    <row r="134" s="2" customFormat="1" ht="16.5" customHeight="1">
      <c r="A134" s="40"/>
      <c r="B134" s="41"/>
      <c r="C134" s="206" t="s">
        <v>353</v>
      </c>
      <c r="D134" s="206" t="s">
        <v>177</v>
      </c>
      <c r="E134" s="207" t="s">
        <v>3375</v>
      </c>
      <c r="F134" s="208" t="s">
        <v>3376</v>
      </c>
      <c r="G134" s="209" t="s">
        <v>1366</v>
      </c>
      <c r="H134" s="210">
        <v>3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39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182</v>
      </c>
      <c r="AT134" s="217" t="s">
        <v>177</v>
      </c>
      <c r="AU134" s="217" t="s">
        <v>76</v>
      </c>
      <c r="AY134" s="19" t="s">
        <v>175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76</v>
      </c>
      <c r="BK134" s="218">
        <f>ROUND(I134*H134,2)</f>
        <v>0</v>
      </c>
      <c r="BL134" s="19" t="s">
        <v>182</v>
      </c>
      <c r="BM134" s="217" t="s">
        <v>3377</v>
      </c>
    </row>
    <row r="135" s="2" customFormat="1" ht="16.5" customHeight="1">
      <c r="A135" s="40"/>
      <c r="B135" s="41"/>
      <c r="C135" s="206" t="s">
        <v>358</v>
      </c>
      <c r="D135" s="206" t="s">
        <v>177</v>
      </c>
      <c r="E135" s="207" t="s">
        <v>3378</v>
      </c>
      <c r="F135" s="208" t="s">
        <v>3379</v>
      </c>
      <c r="G135" s="209" t="s">
        <v>3325</v>
      </c>
      <c r="H135" s="210">
        <v>1</v>
      </c>
      <c r="I135" s="211"/>
      <c r="J135" s="212">
        <f>ROUND(I135*H135,2)</f>
        <v>0</v>
      </c>
      <c r="K135" s="208" t="s">
        <v>19</v>
      </c>
      <c r="L135" s="46"/>
      <c r="M135" s="275" t="s">
        <v>19</v>
      </c>
      <c r="N135" s="276" t="s">
        <v>39</v>
      </c>
      <c r="O135" s="273"/>
      <c r="P135" s="277">
        <f>O135*H135</f>
        <v>0</v>
      </c>
      <c r="Q135" s="277">
        <v>0</v>
      </c>
      <c r="R135" s="277">
        <f>Q135*H135</f>
        <v>0</v>
      </c>
      <c r="S135" s="277">
        <v>0</v>
      </c>
      <c r="T135" s="27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182</v>
      </c>
      <c r="AT135" s="217" t="s">
        <v>177</v>
      </c>
      <c r="AU135" s="217" t="s">
        <v>76</v>
      </c>
      <c r="AY135" s="19" t="s">
        <v>175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76</v>
      </c>
      <c r="BK135" s="218">
        <f>ROUND(I135*H135,2)</f>
        <v>0</v>
      </c>
      <c r="BL135" s="19" t="s">
        <v>182</v>
      </c>
      <c r="BM135" s="217" t="s">
        <v>3380</v>
      </c>
    </row>
    <row r="136" s="2" customFormat="1" ht="6.96" customHeight="1">
      <c r="A136" s="40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46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sheetProtection sheet="1" autoFilter="0" formatColumns="0" formatRows="0" objects="1" scenarios="1" spinCount="100000" saltValue="vu8KuzRStjlps0EXgvEO/EcurvENbVdgr0P2OFbdm24xLlzjqv0YFMEEEKB6WHVfE/wMtamUBmy9vUYZ+sqOOg==" hashValue="OWqNRxuJMD+N9S0eXYZ+4m4Xk6QXcwlILf56ZOuTPVTvR2pfbq0D8Rk7bCoEI7nk2WmEnDA4PHE9VVvBh4tYZg==" algorithmName="SHA-512" password="CC35"/>
  <autoFilter ref="C81:K13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3381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ROUND((SUM(BE82:BE147)),  2)</f>
        <v>0</v>
      </c>
      <c r="G33" s="40"/>
      <c r="H33" s="40"/>
      <c r="I33" s="150">
        <v>0.20999999999999999</v>
      </c>
      <c r="J33" s="149">
        <f>ROUND(((SUM(BE82:BE147))*I33),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ROUND((SUM(BF82:BF147)),  2)</f>
        <v>0</v>
      </c>
      <c r="G34" s="40"/>
      <c r="H34" s="40"/>
      <c r="I34" s="150">
        <v>0.12</v>
      </c>
      <c r="J34" s="149">
        <f>ROUND(((SUM(BF82:BF147))*I34),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ROUND((SUM(BG82:BG147)),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ROUND((SUM(BH82:BH147)),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ROUND((SUM(BI82:BI147)),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PLY - Přípojka plynovodu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3382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3287</v>
      </c>
      <c r="E61" s="170"/>
      <c r="F61" s="170"/>
      <c r="G61" s="170"/>
      <c r="H61" s="170"/>
      <c r="I61" s="170"/>
      <c r="J61" s="171">
        <f>J125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3288</v>
      </c>
      <c r="E62" s="170"/>
      <c r="F62" s="170"/>
      <c r="G62" s="170"/>
      <c r="H62" s="170"/>
      <c r="I62" s="170"/>
      <c r="J62" s="171">
        <f>J143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- Výstavba zázemí SDH Cheb - Háje - Dotazy 05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113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PLY - Přípojka plynovodu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7. 5. 2025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31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161</v>
      </c>
      <c r="D81" s="182" t="s">
        <v>53</v>
      </c>
      <c r="E81" s="182" t="s">
        <v>49</v>
      </c>
      <c r="F81" s="182" t="s">
        <v>50</v>
      </c>
      <c r="G81" s="182" t="s">
        <v>162</v>
      </c>
      <c r="H81" s="182" t="s">
        <v>163</v>
      </c>
      <c r="I81" s="182" t="s">
        <v>164</v>
      </c>
      <c r="J81" s="182" t="s">
        <v>117</v>
      </c>
      <c r="K81" s="183" t="s">
        <v>165</v>
      </c>
      <c r="L81" s="184"/>
      <c r="M81" s="94" t="s">
        <v>19</v>
      </c>
      <c r="N81" s="95" t="s">
        <v>38</v>
      </c>
      <c r="O81" s="95" t="s">
        <v>166</v>
      </c>
      <c r="P81" s="95" t="s">
        <v>167</v>
      </c>
      <c r="Q81" s="95" t="s">
        <v>168</v>
      </c>
      <c r="R81" s="95" t="s">
        <v>169</v>
      </c>
      <c r="S81" s="95" t="s">
        <v>170</v>
      </c>
      <c r="T81" s="96" t="s">
        <v>171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P83+P125+P143</f>
        <v>0</v>
      </c>
      <c r="Q82" s="98"/>
      <c r="R82" s="187">
        <f>R83+R125+R143</f>
        <v>0</v>
      </c>
      <c r="S82" s="98"/>
      <c r="T82" s="188">
        <f>T83+T125+T143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67</v>
      </c>
      <c r="AU82" s="19" t="s">
        <v>118</v>
      </c>
      <c r="BK82" s="189">
        <f>BK83+BK125+BK143</f>
        <v>0</v>
      </c>
    </row>
    <row r="83" s="12" customFormat="1" ht="25.92" customHeight="1">
      <c r="A83" s="12"/>
      <c r="B83" s="190"/>
      <c r="C83" s="191"/>
      <c r="D83" s="192" t="s">
        <v>67</v>
      </c>
      <c r="E83" s="193" t="s">
        <v>3289</v>
      </c>
      <c r="F83" s="193" t="s">
        <v>86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SUM(P84:P124)</f>
        <v>0</v>
      </c>
      <c r="Q83" s="198"/>
      <c r="R83" s="199">
        <f>SUM(R84:R124)</f>
        <v>0</v>
      </c>
      <c r="S83" s="198"/>
      <c r="T83" s="200">
        <f>SUM(T84:T124)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76</v>
      </c>
      <c r="AT83" s="202" t="s">
        <v>67</v>
      </c>
      <c r="AU83" s="202" t="s">
        <v>68</v>
      </c>
      <c r="AY83" s="201" t="s">
        <v>175</v>
      </c>
      <c r="BK83" s="203">
        <f>SUM(BK84:BK124)</f>
        <v>0</v>
      </c>
    </row>
    <row r="84" s="2" customFormat="1" ht="16.5" customHeight="1">
      <c r="A84" s="40"/>
      <c r="B84" s="41"/>
      <c r="C84" s="206" t="s">
        <v>76</v>
      </c>
      <c r="D84" s="206" t="s">
        <v>177</v>
      </c>
      <c r="E84" s="207" t="s">
        <v>3383</v>
      </c>
      <c r="F84" s="208" t="s">
        <v>3384</v>
      </c>
      <c r="G84" s="209" t="s">
        <v>402</v>
      </c>
      <c r="H84" s="210">
        <v>3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39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182</v>
      </c>
      <c r="AT84" s="217" t="s">
        <v>177</v>
      </c>
      <c r="AU84" s="217" t="s">
        <v>76</v>
      </c>
      <c r="AY84" s="19" t="s">
        <v>175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76</v>
      </c>
      <c r="BK84" s="218">
        <f>ROUND(I84*H84,2)</f>
        <v>0</v>
      </c>
      <c r="BL84" s="19" t="s">
        <v>182</v>
      </c>
      <c r="BM84" s="217" t="s">
        <v>3385</v>
      </c>
    </row>
    <row r="85" s="13" customFormat="1">
      <c r="A85" s="13"/>
      <c r="B85" s="224"/>
      <c r="C85" s="225"/>
      <c r="D85" s="226" t="s">
        <v>186</v>
      </c>
      <c r="E85" s="227" t="s">
        <v>19</v>
      </c>
      <c r="F85" s="228" t="s">
        <v>3386</v>
      </c>
      <c r="G85" s="225"/>
      <c r="H85" s="227" t="s">
        <v>19</v>
      </c>
      <c r="I85" s="229"/>
      <c r="J85" s="225"/>
      <c r="K85" s="225"/>
      <c r="L85" s="230"/>
      <c r="M85" s="231"/>
      <c r="N85" s="232"/>
      <c r="O85" s="232"/>
      <c r="P85" s="232"/>
      <c r="Q85" s="232"/>
      <c r="R85" s="232"/>
      <c r="S85" s="232"/>
      <c r="T85" s="23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4" t="s">
        <v>186</v>
      </c>
      <c r="AU85" s="234" t="s">
        <v>76</v>
      </c>
      <c r="AV85" s="13" t="s">
        <v>76</v>
      </c>
      <c r="AW85" s="13" t="s">
        <v>188</v>
      </c>
      <c r="AX85" s="13" t="s">
        <v>68</v>
      </c>
      <c r="AY85" s="234" t="s">
        <v>175</v>
      </c>
    </row>
    <row r="86" s="14" customFormat="1">
      <c r="A86" s="14"/>
      <c r="B86" s="235"/>
      <c r="C86" s="236"/>
      <c r="D86" s="226" t="s">
        <v>186</v>
      </c>
      <c r="E86" s="237" t="s">
        <v>19</v>
      </c>
      <c r="F86" s="238" t="s">
        <v>200</v>
      </c>
      <c r="G86" s="236"/>
      <c r="H86" s="239">
        <v>3</v>
      </c>
      <c r="I86" s="240"/>
      <c r="J86" s="236"/>
      <c r="K86" s="236"/>
      <c r="L86" s="241"/>
      <c r="M86" s="242"/>
      <c r="N86" s="243"/>
      <c r="O86" s="243"/>
      <c r="P86" s="243"/>
      <c r="Q86" s="243"/>
      <c r="R86" s="243"/>
      <c r="S86" s="243"/>
      <c r="T86" s="24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45" t="s">
        <v>186</v>
      </c>
      <c r="AU86" s="245" t="s">
        <v>76</v>
      </c>
      <c r="AV86" s="14" t="s">
        <v>78</v>
      </c>
      <c r="AW86" s="14" t="s">
        <v>188</v>
      </c>
      <c r="AX86" s="14" t="s">
        <v>68</v>
      </c>
      <c r="AY86" s="245" t="s">
        <v>175</v>
      </c>
    </row>
    <row r="87" s="15" customFormat="1">
      <c r="A87" s="15"/>
      <c r="B87" s="246"/>
      <c r="C87" s="247"/>
      <c r="D87" s="226" t="s">
        <v>186</v>
      </c>
      <c r="E87" s="248" t="s">
        <v>19</v>
      </c>
      <c r="F87" s="249" t="s">
        <v>191</v>
      </c>
      <c r="G87" s="247"/>
      <c r="H87" s="250">
        <v>3</v>
      </c>
      <c r="I87" s="251"/>
      <c r="J87" s="247"/>
      <c r="K87" s="247"/>
      <c r="L87" s="252"/>
      <c r="M87" s="253"/>
      <c r="N87" s="254"/>
      <c r="O87" s="254"/>
      <c r="P87" s="254"/>
      <c r="Q87" s="254"/>
      <c r="R87" s="254"/>
      <c r="S87" s="254"/>
      <c r="T87" s="25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56" t="s">
        <v>186</v>
      </c>
      <c r="AU87" s="256" t="s">
        <v>76</v>
      </c>
      <c r="AV87" s="15" t="s">
        <v>182</v>
      </c>
      <c r="AW87" s="15" t="s">
        <v>188</v>
      </c>
      <c r="AX87" s="15" t="s">
        <v>76</v>
      </c>
      <c r="AY87" s="256" t="s">
        <v>175</v>
      </c>
    </row>
    <row r="88" s="2" customFormat="1" ht="16.5" customHeight="1">
      <c r="A88" s="40"/>
      <c r="B88" s="41"/>
      <c r="C88" s="206" t="s">
        <v>78</v>
      </c>
      <c r="D88" s="206" t="s">
        <v>177</v>
      </c>
      <c r="E88" s="207" t="s">
        <v>3387</v>
      </c>
      <c r="F88" s="208" t="s">
        <v>3388</v>
      </c>
      <c r="G88" s="209" t="s">
        <v>402</v>
      </c>
      <c r="H88" s="210">
        <v>2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39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182</v>
      </c>
      <c r="AT88" s="217" t="s">
        <v>177</v>
      </c>
      <c r="AU88" s="217" t="s">
        <v>76</v>
      </c>
      <c r="AY88" s="19" t="s">
        <v>175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76</v>
      </c>
      <c r="BK88" s="218">
        <f>ROUND(I88*H88,2)</f>
        <v>0</v>
      </c>
      <c r="BL88" s="19" t="s">
        <v>182</v>
      </c>
      <c r="BM88" s="217" t="s">
        <v>3389</v>
      </c>
    </row>
    <row r="89" s="13" customFormat="1">
      <c r="A89" s="13"/>
      <c r="B89" s="224"/>
      <c r="C89" s="225"/>
      <c r="D89" s="226" t="s">
        <v>186</v>
      </c>
      <c r="E89" s="227" t="s">
        <v>19</v>
      </c>
      <c r="F89" s="228" t="s">
        <v>3390</v>
      </c>
      <c r="G89" s="225"/>
      <c r="H89" s="227" t="s">
        <v>19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186</v>
      </c>
      <c r="AU89" s="234" t="s">
        <v>76</v>
      </c>
      <c r="AV89" s="13" t="s">
        <v>76</v>
      </c>
      <c r="AW89" s="13" t="s">
        <v>188</v>
      </c>
      <c r="AX89" s="13" t="s">
        <v>68</v>
      </c>
      <c r="AY89" s="234" t="s">
        <v>175</v>
      </c>
    </row>
    <row r="90" s="14" customFormat="1">
      <c r="A90" s="14"/>
      <c r="B90" s="235"/>
      <c r="C90" s="236"/>
      <c r="D90" s="226" t="s">
        <v>186</v>
      </c>
      <c r="E90" s="237" t="s">
        <v>19</v>
      </c>
      <c r="F90" s="238" t="s">
        <v>78</v>
      </c>
      <c r="G90" s="236"/>
      <c r="H90" s="239">
        <v>2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5" t="s">
        <v>186</v>
      </c>
      <c r="AU90" s="245" t="s">
        <v>76</v>
      </c>
      <c r="AV90" s="14" t="s">
        <v>78</v>
      </c>
      <c r="AW90" s="14" t="s">
        <v>188</v>
      </c>
      <c r="AX90" s="14" t="s">
        <v>68</v>
      </c>
      <c r="AY90" s="245" t="s">
        <v>175</v>
      </c>
    </row>
    <row r="91" s="15" customFormat="1">
      <c r="A91" s="15"/>
      <c r="B91" s="246"/>
      <c r="C91" s="247"/>
      <c r="D91" s="226" t="s">
        <v>186</v>
      </c>
      <c r="E91" s="248" t="s">
        <v>19</v>
      </c>
      <c r="F91" s="249" t="s">
        <v>191</v>
      </c>
      <c r="G91" s="247"/>
      <c r="H91" s="250">
        <v>2</v>
      </c>
      <c r="I91" s="251"/>
      <c r="J91" s="247"/>
      <c r="K91" s="247"/>
      <c r="L91" s="252"/>
      <c r="M91" s="253"/>
      <c r="N91" s="254"/>
      <c r="O91" s="254"/>
      <c r="P91" s="254"/>
      <c r="Q91" s="254"/>
      <c r="R91" s="254"/>
      <c r="S91" s="254"/>
      <c r="T91" s="25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6" t="s">
        <v>186</v>
      </c>
      <c r="AU91" s="256" t="s">
        <v>76</v>
      </c>
      <c r="AV91" s="15" t="s">
        <v>182</v>
      </c>
      <c r="AW91" s="15" t="s">
        <v>188</v>
      </c>
      <c r="AX91" s="15" t="s">
        <v>76</v>
      </c>
      <c r="AY91" s="256" t="s">
        <v>175</v>
      </c>
    </row>
    <row r="92" s="2" customFormat="1" ht="16.5" customHeight="1">
      <c r="A92" s="40"/>
      <c r="B92" s="41"/>
      <c r="C92" s="206" t="s">
        <v>200</v>
      </c>
      <c r="D92" s="206" t="s">
        <v>177</v>
      </c>
      <c r="E92" s="207" t="s">
        <v>3391</v>
      </c>
      <c r="F92" s="208" t="s">
        <v>3392</v>
      </c>
      <c r="G92" s="209" t="s">
        <v>402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39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182</v>
      </c>
      <c r="AT92" s="217" t="s">
        <v>177</v>
      </c>
      <c r="AU92" s="217" t="s">
        <v>76</v>
      </c>
      <c r="AY92" s="19" t="s">
        <v>175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76</v>
      </c>
      <c r="BK92" s="218">
        <f>ROUND(I92*H92,2)</f>
        <v>0</v>
      </c>
      <c r="BL92" s="19" t="s">
        <v>182</v>
      </c>
      <c r="BM92" s="217" t="s">
        <v>3393</v>
      </c>
    </row>
    <row r="93" s="2" customFormat="1" ht="16.5" customHeight="1">
      <c r="A93" s="40"/>
      <c r="B93" s="41"/>
      <c r="C93" s="206" t="s">
        <v>182</v>
      </c>
      <c r="D93" s="206" t="s">
        <v>177</v>
      </c>
      <c r="E93" s="207" t="s">
        <v>3394</v>
      </c>
      <c r="F93" s="208" t="s">
        <v>3395</v>
      </c>
      <c r="G93" s="209" t="s">
        <v>402</v>
      </c>
      <c r="H93" s="210">
        <v>12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39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182</v>
      </c>
      <c r="AT93" s="217" t="s">
        <v>177</v>
      </c>
      <c r="AU93" s="217" t="s">
        <v>76</v>
      </c>
      <c r="AY93" s="19" t="s">
        <v>175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76</v>
      </c>
      <c r="BK93" s="218">
        <f>ROUND(I93*H93,2)</f>
        <v>0</v>
      </c>
      <c r="BL93" s="19" t="s">
        <v>182</v>
      </c>
      <c r="BM93" s="217" t="s">
        <v>3396</v>
      </c>
    </row>
    <row r="94" s="2" customFormat="1" ht="37.8" customHeight="1">
      <c r="A94" s="40"/>
      <c r="B94" s="41"/>
      <c r="C94" s="206" t="s">
        <v>213</v>
      </c>
      <c r="D94" s="206" t="s">
        <v>177</v>
      </c>
      <c r="E94" s="207" t="s">
        <v>3397</v>
      </c>
      <c r="F94" s="208" t="s">
        <v>3398</v>
      </c>
      <c r="G94" s="209" t="s">
        <v>1403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39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182</v>
      </c>
      <c r="AT94" s="217" t="s">
        <v>177</v>
      </c>
      <c r="AU94" s="217" t="s">
        <v>76</v>
      </c>
      <c r="AY94" s="19" t="s">
        <v>175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76</v>
      </c>
      <c r="BK94" s="218">
        <f>ROUND(I94*H94,2)</f>
        <v>0</v>
      </c>
      <c r="BL94" s="19" t="s">
        <v>182</v>
      </c>
      <c r="BM94" s="217" t="s">
        <v>3399</v>
      </c>
    </row>
    <row r="95" s="13" customFormat="1">
      <c r="A95" s="13"/>
      <c r="B95" s="224"/>
      <c r="C95" s="225"/>
      <c r="D95" s="226" t="s">
        <v>186</v>
      </c>
      <c r="E95" s="227" t="s">
        <v>19</v>
      </c>
      <c r="F95" s="228" t="s">
        <v>3400</v>
      </c>
      <c r="G95" s="225"/>
      <c r="H95" s="227" t="s">
        <v>19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186</v>
      </c>
      <c r="AU95" s="234" t="s">
        <v>76</v>
      </c>
      <c r="AV95" s="13" t="s">
        <v>76</v>
      </c>
      <c r="AW95" s="13" t="s">
        <v>188</v>
      </c>
      <c r="AX95" s="13" t="s">
        <v>68</v>
      </c>
      <c r="AY95" s="234" t="s">
        <v>175</v>
      </c>
    </row>
    <row r="96" s="13" customFormat="1">
      <c r="A96" s="13"/>
      <c r="B96" s="224"/>
      <c r="C96" s="225"/>
      <c r="D96" s="226" t="s">
        <v>186</v>
      </c>
      <c r="E96" s="227" t="s">
        <v>19</v>
      </c>
      <c r="F96" s="228" t="s">
        <v>3401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186</v>
      </c>
      <c r="AU96" s="234" t="s">
        <v>76</v>
      </c>
      <c r="AV96" s="13" t="s">
        <v>76</v>
      </c>
      <c r="AW96" s="13" t="s">
        <v>188</v>
      </c>
      <c r="AX96" s="13" t="s">
        <v>68</v>
      </c>
      <c r="AY96" s="234" t="s">
        <v>175</v>
      </c>
    </row>
    <row r="97" s="13" customFormat="1">
      <c r="A97" s="13"/>
      <c r="B97" s="224"/>
      <c r="C97" s="225"/>
      <c r="D97" s="226" t="s">
        <v>186</v>
      </c>
      <c r="E97" s="227" t="s">
        <v>19</v>
      </c>
      <c r="F97" s="228" t="s">
        <v>3402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186</v>
      </c>
      <c r="AU97" s="234" t="s">
        <v>76</v>
      </c>
      <c r="AV97" s="13" t="s">
        <v>76</v>
      </c>
      <c r="AW97" s="13" t="s">
        <v>188</v>
      </c>
      <c r="AX97" s="13" t="s">
        <v>68</v>
      </c>
      <c r="AY97" s="234" t="s">
        <v>175</v>
      </c>
    </row>
    <row r="98" s="14" customFormat="1">
      <c r="A98" s="14"/>
      <c r="B98" s="235"/>
      <c r="C98" s="236"/>
      <c r="D98" s="226" t="s">
        <v>186</v>
      </c>
      <c r="E98" s="237" t="s">
        <v>19</v>
      </c>
      <c r="F98" s="238" t="s">
        <v>76</v>
      </c>
      <c r="G98" s="236"/>
      <c r="H98" s="239">
        <v>1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186</v>
      </c>
      <c r="AU98" s="245" t="s">
        <v>76</v>
      </c>
      <c r="AV98" s="14" t="s">
        <v>78</v>
      </c>
      <c r="AW98" s="14" t="s">
        <v>188</v>
      </c>
      <c r="AX98" s="14" t="s">
        <v>68</v>
      </c>
      <c r="AY98" s="245" t="s">
        <v>175</v>
      </c>
    </row>
    <row r="99" s="15" customFormat="1">
      <c r="A99" s="15"/>
      <c r="B99" s="246"/>
      <c r="C99" s="247"/>
      <c r="D99" s="226" t="s">
        <v>186</v>
      </c>
      <c r="E99" s="248" t="s">
        <v>19</v>
      </c>
      <c r="F99" s="249" t="s">
        <v>191</v>
      </c>
      <c r="G99" s="247"/>
      <c r="H99" s="250">
        <v>1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186</v>
      </c>
      <c r="AU99" s="256" t="s">
        <v>76</v>
      </c>
      <c r="AV99" s="15" t="s">
        <v>182</v>
      </c>
      <c r="AW99" s="15" t="s">
        <v>188</v>
      </c>
      <c r="AX99" s="15" t="s">
        <v>76</v>
      </c>
      <c r="AY99" s="256" t="s">
        <v>175</v>
      </c>
    </row>
    <row r="100" s="2" customFormat="1" ht="16.5" customHeight="1">
      <c r="A100" s="40"/>
      <c r="B100" s="41"/>
      <c r="C100" s="206" t="s">
        <v>224</v>
      </c>
      <c r="D100" s="206" t="s">
        <v>177</v>
      </c>
      <c r="E100" s="207" t="s">
        <v>3403</v>
      </c>
      <c r="F100" s="208" t="s">
        <v>3404</v>
      </c>
      <c r="G100" s="209" t="s">
        <v>1403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39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182</v>
      </c>
      <c r="AT100" s="217" t="s">
        <v>177</v>
      </c>
      <c r="AU100" s="217" t="s">
        <v>76</v>
      </c>
      <c r="AY100" s="19" t="s">
        <v>175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76</v>
      </c>
      <c r="BK100" s="218">
        <f>ROUND(I100*H100,2)</f>
        <v>0</v>
      </c>
      <c r="BL100" s="19" t="s">
        <v>182</v>
      </c>
      <c r="BM100" s="217" t="s">
        <v>3405</v>
      </c>
    </row>
    <row r="101" s="13" customFormat="1">
      <c r="A101" s="13"/>
      <c r="B101" s="224"/>
      <c r="C101" s="225"/>
      <c r="D101" s="226" t="s">
        <v>186</v>
      </c>
      <c r="E101" s="227" t="s">
        <v>19</v>
      </c>
      <c r="F101" s="228" t="s">
        <v>3406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186</v>
      </c>
      <c r="AU101" s="234" t="s">
        <v>76</v>
      </c>
      <c r="AV101" s="13" t="s">
        <v>76</v>
      </c>
      <c r="AW101" s="13" t="s">
        <v>188</v>
      </c>
      <c r="AX101" s="13" t="s">
        <v>68</v>
      </c>
      <c r="AY101" s="234" t="s">
        <v>175</v>
      </c>
    </row>
    <row r="102" s="14" customFormat="1">
      <c r="A102" s="14"/>
      <c r="B102" s="235"/>
      <c r="C102" s="236"/>
      <c r="D102" s="226" t="s">
        <v>186</v>
      </c>
      <c r="E102" s="237" t="s">
        <v>19</v>
      </c>
      <c r="F102" s="238" t="s">
        <v>76</v>
      </c>
      <c r="G102" s="236"/>
      <c r="H102" s="239">
        <v>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186</v>
      </c>
      <c r="AU102" s="245" t="s">
        <v>76</v>
      </c>
      <c r="AV102" s="14" t="s">
        <v>78</v>
      </c>
      <c r="AW102" s="14" t="s">
        <v>188</v>
      </c>
      <c r="AX102" s="14" t="s">
        <v>68</v>
      </c>
      <c r="AY102" s="245" t="s">
        <v>175</v>
      </c>
    </row>
    <row r="103" s="15" customFormat="1">
      <c r="A103" s="15"/>
      <c r="B103" s="246"/>
      <c r="C103" s="247"/>
      <c r="D103" s="226" t="s">
        <v>186</v>
      </c>
      <c r="E103" s="248" t="s">
        <v>19</v>
      </c>
      <c r="F103" s="249" t="s">
        <v>191</v>
      </c>
      <c r="G103" s="247"/>
      <c r="H103" s="250">
        <v>1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186</v>
      </c>
      <c r="AU103" s="256" t="s">
        <v>76</v>
      </c>
      <c r="AV103" s="15" t="s">
        <v>182</v>
      </c>
      <c r="AW103" s="15" t="s">
        <v>188</v>
      </c>
      <c r="AX103" s="15" t="s">
        <v>76</v>
      </c>
      <c r="AY103" s="256" t="s">
        <v>175</v>
      </c>
    </row>
    <row r="104" s="2" customFormat="1" ht="24.15" customHeight="1">
      <c r="A104" s="40"/>
      <c r="B104" s="41"/>
      <c r="C104" s="206" t="s">
        <v>235</v>
      </c>
      <c r="D104" s="206" t="s">
        <v>177</v>
      </c>
      <c r="E104" s="207" t="s">
        <v>3407</v>
      </c>
      <c r="F104" s="208" t="s">
        <v>3408</v>
      </c>
      <c r="G104" s="209" t="s">
        <v>1403</v>
      </c>
      <c r="H104" s="210">
        <v>1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39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182</v>
      </c>
      <c r="AT104" s="217" t="s">
        <v>177</v>
      </c>
      <c r="AU104" s="217" t="s">
        <v>76</v>
      </c>
      <c r="AY104" s="19" t="s">
        <v>175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76</v>
      </c>
      <c r="BK104" s="218">
        <f>ROUND(I104*H104,2)</f>
        <v>0</v>
      </c>
      <c r="BL104" s="19" t="s">
        <v>182</v>
      </c>
      <c r="BM104" s="217" t="s">
        <v>3409</v>
      </c>
    </row>
    <row r="105" s="13" customFormat="1">
      <c r="A105" s="13"/>
      <c r="B105" s="224"/>
      <c r="C105" s="225"/>
      <c r="D105" s="226" t="s">
        <v>186</v>
      </c>
      <c r="E105" s="227" t="s">
        <v>19</v>
      </c>
      <c r="F105" s="228" t="s">
        <v>3410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186</v>
      </c>
      <c r="AU105" s="234" t="s">
        <v>76</v>
      </c>
      <c r="AV105" s="13" t="s">
        <v>76</v>
      </c>
      <c r="AW105" s="13" t="s">
        <v>188</v>
      </c>
      <c r="AX105" s="13" t="s">
        <v>68</v>
      </c>
      <c r="AY105" s="234" t="s">
        <v>175</v>
      </c>
    </row>
    <row r="106" s="14" customFormat="1">
      <c r="A106" s="14"/>
      <c r="B106" s="235"/>
      <c r="C106" s="236"/>
      <c r="D106" s="226" t="s">
        <v>186</v>
      </c>
      <c r="E106" s="237" t="s">
        <v>19</v>
      </c>
      <c r="F106" s="238" t="s">
        <v>76</v>
      </c>
      <c r="G106" s="236"/>
      <c r="H106" s="239">
        <v>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186</v>
      </c>
      <c r="AU106" s="245" t="s">
        <v>76</v>
      </c>
      <c r="AV106" s="14" t="s">
        <v>78</v>
      </c>
      <c r="AW106" s="14" t="s">
        <v>188</v>
      </c>
      <c r="AX106" s="14" t="s">
        <v>68</v>
      </c>
      <c r="AY106" s="245" t="s">
        <v>175</v>
      </c>
    </row>
    <row r="107" s="15" customFormat="1">
      <c r="A107" s="15"/>
      <c r="B107" s="246"/>
      <c r="C107" s="247"/>
      <c r="D107" s="226" t="s">
        <v>186</v>
      </c>
      <c r="E107" s="248" t="s">
        <v>19</v>
      </c>
      <c r="F107" s="249" t="s">
        <v>191</v>
      </c>
      <c r="G107" s="247"/>
      <c r="H107" s="250">
        <v>1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186</v>
      </c>
      <c r="AU107" s="256" t="s">
        <v>76</v>
      </c>
      <c r="AV107" s="15" t="s">
        <v>182</v>
      </c>
      <c r="AW107" s="15" t="s">
        <v>188</v>
      </c>
      <c r="AX107" s="15" t="s">
        <v>76</v>
      </c>
      <c r="AY107" s="256" t="s">
        <v>175</v>
      </c>
    </row>
    <row r="108" s="2" customFormat="1" ht="16.5" customHeight="1">
      <c r="A108" s="40"/>
      <c r="B108" s="41"/>
      <c r="C108" s="206" t="s">
        <v>244</v>
      </c>
      <c r="D108" s="206" t="s">
        <v>177</v>
      </c>
      <c r="E108" s="207" t="s">
        <v>3411</v>
      </c>
      <c r="F108" s="208" t="s">
        <v>3412</v>
      </c>
      <c r="G108" s="209" t="s">
        <v>1403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39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182</v>
      </c>
      <c r="AT108" s="217" t="s">
        <v>177</v>
      </c>
      <c r="AU108" s="217" t="s">
        <v>76</v>
      </c>
      <c r="AY108" s="19" t="s">
        <v>175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76</v>
      </c>
      <c r="BK108" s="218">
        <f>ROUND(I108*H108,2)</f>
        <v>0</v>
      </c>
      <c r="BL108" s="19" t="s">
        <v>182</v>
      </c>
      <c r="BM108" s="217" t="s">
        <v>3413</v>
      </c>
    </row>
    <row r="109" s="13" customFormat="1">
      <c r="A109" s="13"/>
      <c r="B109" s="224"/>
      <c r="C109" s="225"/>
      <c r="D109" s="226" t="s">
        <v>186</v>
      </c>
      <c r="E109" s="227" t="s">
        <v>19</v>
      </c>
      <c r="F109" s="228" t="s">
        <v>3414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186</v>
      </c>
      <c r="AU109" s="234" t="s">
        <v>76</v>
      </c>
      <c r="AV109" s="13" t="s">
        <v>76</v>
      </c>
      <c r="AW109" s="13" t="s">
        <v>188</v>
      </c>
      <c r="AX109" s="13" t="s">
        <v>68</v>
      </c>
      <c r="AY109" s="234" t="s">
        <v>175</v>
      </c>
    </row>
    <row r="110" s="14" customFormat="1">
      <c r="A110" s="14"/>
      <c r="B110" s="235"/>
      <c r="C110" s="236"/>
      <c r="D110" s="226" t="s">
        <v>186</v>
      </c>
      <c r="E110" s="237" t="s">
        <v>19</v>
      </c>
      <c r="F110" s="238" t="s">
        <v>76</v>
      </c>
      <c r="G110" s="236"/>
      <c r="H110" s="239">
        <v>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186</v>
      </c>
      <c r="AU110" s="245" t="s">
        <v>76</v>
      </c>
      <c r="AV110" s="14" t="s">
        <v>78</v>
      </c>
      <c r="AW110" s="14" t="s">
        <v>188</v>
      </c>
      <c r="AX110" s="14" t="s">
        <v>68</v>
      </c>
      <c r="AY110" s="245" t="s">
        <v>175</v>
      </c>
    </row>
    <row r="111" s="15" customFormat="1">
      <c r="A111" s="15"/>
      <c r="B111" s="246"/>
      <c r="C111" s="247"/>
      <c r="D111" s="226" t="s">
        <v>186</v>
      </c>
      <c r="E111" s="248" t="s">
        <v>19</v>
      </c>
      <c r="F111" s="249" t="s">
        <v>191</v>
      </c>
      <c r="G111" s="247"/>
      <c r="H111" s="250">
        <v>1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6" t="s">
        <v>186</v>
      </c>
      <c r="AU111" s="256" t="s">
        <v>76</v>
      </c>
      <c r="AV111" s="15" t="s">
        <v>182</v>
      </c>
      <c r="AW111" s="15" t="s">
        <v>188</v>
      </c>
      <c r="AX111" s="15" t="s">
        <v>76</v>
      </c>
      <c r="AY111" s="256" t="s">
        <v>175</v>
      </c>
    </row>
    <row r="112" s="2" customFormat="1" ht="16.5" customHeight="1">
      <c r="A112" s="40"/>
      <c r="B112" s="41"/>
      <c r="C112" s="206" t="s">
        <v>250</v>
      </c>
      <c r="D112" s="206" t="s">
        <v>177</v>
      </c>
      <c r="E112" s="207" t="s">
        <v>3415</v>
      </c>
      <c r="F112" s="208" t="s">
        <v>3416</v>
      </c>
      <c r="G112" s="209" t="s">
        <v>1403</v>
      </c>
      <c r="H112" s="210">
        <v>1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39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182</v>
      </c>
      <c r="AT112" s="217" t="s">
        <v>177</v>
      </c>
      <c r="AU112" s="217" t="s">
        <v>76</v>
      </c>
      <c r="AY112" s="19" t="s">
        <v>175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76</v>
      </c>
      <c r="BK112" s="218">
        <f>ROUND(I112*H112,2)</f>
        <v>0</v>
      </c>
      <c r="BL112" s="19" t="s">
        <v>182</v>
      </c>
      <c r="BM112" s="217" t="s">
        <v>3417</v>
      </c>
    </row>
    <row r="113" s="2" customFormat="1" ht="16.5" customHeight="1">
      <c r="A113" s="40"/>
      <c r="B113" s="41"/>
      <c r="C113" s="206" t="s">
        <v>255</v>
      </c>
      <c r="D113" s="206" t="s">
        <v>177</v>
      </c>
      <c r="E113" s="207" t="s">
        <v>3418</v>
      </c>
      <c r="F113" s="208" t="s">
        <v>3419</v>
      </c>
      <c r="G113" s="209" t="s">
        <v>1403</v>
      </c>
      <c r="H113" s="210">
        <v>1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39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182</v>
      </c>
      <c r="AT113" s="217" t="s">
        <v>177</v>
      </c>
      <c r="AU113" s="217" t="s">
        <v>76</v>
      </c>
      <c r="AY113" s="19" t="s">
        <v>175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76</v>
      </c>
      <c r="BK113" s="218">
        <f>ROUND(I113*H113,2)</f>
        <v>0</v>
      </c>
      <c r="BL113" s="19" t="s">
        <v>182</v>
      </c>
      <c r="BM113" s="217" t="s">
        <v>3420</v>
      </c>
    </row>
    <row r="114" s="13" customFormat="1">
      <c r="A114" s="13"/>
      <c r="B114" s="224"/>
      <c r="C114" s="225"/>
      <c r="D114" s="226" t="s">
        <v>186</v>
      </c>
      <c r="E114" s="227" t="s">
        <v>19</v>
      </c>
      <c r="F114" s="228" t="s">
        <v>3421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186</v>
      </c>
      <c r="AU114" s="234" t="s">
        <v>76</v>
      </c>
      <c r="AV114" s="13" t="s">
        <v>76</v>
      </c>
      <c r="AW114" s="13" t="s">
        <v>188</v>
      </c>
      <c r="AX114" s="13" t="s">
        <v>68</v>
      </c>
      <c r="AY114" s="234" t="s">
        <v>175</v>
      </c>
    </row>
    <row r="115" s="14" customFormat="1">
      <c r="A115" s="14"/>
      <c r="B115" s="235"/>
      <c r="C115" s="236"/>
      <c r="D115" s="226" t="s">
        <v>186</v>
      </c>
      <c r="E115" s="237" t="s">
        <v>19</v>
      </c>
      <c r="F115" s="238" t="s">
        <v>76</v>
      </c>
      <c r="G115" s="236"/>
      <c r="H115" s="239">
        <v>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186</v>
      </c>
      <c r="AU115" s="245" t="s">
        <v>76</v>
      </c>
      <c r="AV115" s="14" t="s">
        <v>78</v>
      </c>
      <c r="AW115" s="14" t="s">
        <v>188</v>
      </c>
      <c r="AX115" s="14" t="s">
        <v>68</v>
      </c>
      <c r="AY115" s="245" t="s">
        <v>175</v>
      </c>
    </row>
    <row r="116" s="15" customFormat="1">
      <c r="A116" s="15"/>
      <c r="B116" s="246"/>
      <c r="C116" s="247"/>
      <c r="D116" s="226" t="s">
        <v>186</v>
      </c>
      <c r="E116" s="248" t="s">
        <v>19</v>
      </c>
      <c r="F116" s="249" t="s">
        <v>191</v>
      </c>
      <c r="G116" s="247"/>
      <c r="H116" s="250">
        <v>1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186</v>
      </c>
      <c r="AU116" s="256" t="s">
        <v>76</v>
      </c>
      <c r="AV116" s="15" t="s">
        <v>182</v>
      </c>
      <c r="AW116" s="15" t="s">
        <v>188</v>
      </c>
      <c r="AX116" s="15" t="s">
        <v>76</v>
      </c>
      <c r="AY116" s="256" t="s">
        <v>175</v>
      </c>
    </row>
    <row r="117" s="2" customFormat="1" ht="16.5" customHeight="1">
      <c r="A117" s="40"/>
      <c r="B117" s="41"/>
      <c r="C117" s="206" t="s">
        <v>262</v>
      </c>
      <c r="D117" s="206" t="s">
        <v>177</v>
      </c>
      <c r="E117" s="207" t="s">
        <v>3422</v>
      </c>
      <c r="F117" s="208" t="s">
        <v>3423</v>
      </c>
      <c r="G117" s="209" t="s">
        <v>1403</v>
      </c>
      <c r="H117" s="210">
        <v>2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39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182</v>
      </c>
      <c r="AT117" s="217" t="s">
        <v>177</v>
      </c>
      <c r="AU117" s="217" t="s">
        <v>76</v>
      </c>
      <c r="AY117" s="19" t="s">
        <v>175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76</v>
      </c>
      <c r="BK117" s="218">
        <f>ROUND(I117*H117,2)</f>
        <v>0</v>
      </c>
      <c r="BL117" s="19" t="s">
        <v>182</v>
      </c>
      <c r="BM117" s="217" t="s">
        <v>3424</v>
      </c>
    </row>
    <row r="118" s="2" customFormat="1" ht="16.5" customHeight="1">
      <c r="A118" s="40"/>
      <c r="B118" s="41"/>
      <c r="C118" s="206" t="s">
        <v>8</v>
      </c>
      <c r="D118" s="206" t="s">
        <v>177</v>
      </c>
      <c r="E118" s="207" t="s">
        <v>3425</v>
      </c>
      <c r="F118" s="208" t="s">
        <v>3426</v>
      </c>
      <c r="G118" s="209" t="s">
        <v>1403</v>
      </c>
      <c r="H118" s="210">
        <v>1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39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182</v>
      </c>
      <c r="AT118" s="217" t="s">
        <v>177</v>
      </c>
      <c r="AU118" s="217" t="s">
        <v>76</v>
      </c>
      <c r="AY118" s="19" t="s">
        <v>175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76</v>
      </c>
      <c r="BK118" s="218">
        <f>ROUND(I118*H118,2)</f>
        <v>0</v>
      </c>
      <c r="BL118" s="19" t="s">
        <v>182</v>
      </c>
      <c r="BM118" s="217" t="s">
        <v>3427</v>
      </c>
    </row>
    <row r="119" s="2" customFormat="1" ht="16.5" customHeight="1">
      <c r="A119" s="40"/>
      <c r="B119" s="41"/>
      <c r="C119" s="206" t="s">
        <v>276</v>
      </c>
      <c r="D119" s="206" t="s">
        <v>177</v>
      </c>
      <c r="E119" s="207" t="s">
        <v>3428</v>
      </c>
      <c r="F119" s="208" t="s">
        <v>3429</v>
      </c>
      <c r="G119" s="209" t="s">
        <v>1403</v>
      </c>
      <c r="H119" s="210">
        <v>2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39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182</v>
      </c>
      <c r="AT119" s="217" t="s">
        <v>177</v>
      </c>
      <c r="AU119" s="217" t="s">
        <v>76</v>
      </c>
      <c r="AY119" s="19" t="s">
        <v>175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76</v>
      </c>
      <c r="BK119" s="218">
        <f>ROUND(I119*H119,2)</f>
        <v>0</v>
      </c>
      <c r="BL119" s="19" t="s">
        <v>182</v>
      </c>
      <c r="BM119" s="217" t="s">
        <v>3430</v>
      </c>
    </row>
    <row r="120" s="2" customFormat="1" ht="16.5" customHeight="1">
      <c r="A120" s="40"/>
      <c r="B120" s="41"/>
      <c r="C120" s="206" t="s">
        <v>287</v>
      </c>
      <c r="D120" s="206" t="s">
        <v>177</v>
      </c>
      <c r="E120" s="207" t="s">
        <v>3323</v>
      </c>
      <c r="F120" s="208" t="s">
        <v>3324</v>
      </c>
      <c r="G120" s="209" t="s">
        <v>3325</v>
      </c>
      <c r="H120" s="210">
        <v>1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39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182</v>
      </c>
      <c r="AT120" s="217" t="s">
        <v>177</v>
      </c>
      <c r="AU120" s="217" t="s">
        <v>76</v>
      </c>
      <c r="AY120" s="19" t="s">
        <v>175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76</v>
      </c>
      <c r="BK120" s="218">
        <f>ROUND(I120*H120,2)</f>
        <v>0</v>
      </c>
      <c r="BL120" s="19" t="s">
        <v>182</v>
      </c>
      <c r="BM120" s="217" t="s">
        <v>3431</v>
      </c>
    </row>
    <row r="121" s="2" customFormat="1" ht="16.5" customHeight="1">
      <c r="A121" s="40"/>
      <c r="B121" s="41"/>
      <c r="C121" s="206" t="s">
        <v>292</v>
      </c>
      <c r="D121" s="206" t="s">
        <v>177</v>
      </c>
      <c r="E121" s="207" t="s">
        <v>3432</v>
      </c>
      <c r="F121" s="208" t="s">
        <v>3433</v>
      </c>
      <c r="G121" s="209" t="s">
        <v>402</v>
      </c>
      <c r="H121" s="210">
        <v>5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39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182</v>
      </c>
      <c r="AT121" s="217" t="s">
        <v>177</v>
      </c>
      <c r="AU121" s="217" t="s">
        <v>76</v>
      </c>
      <c r="AY121" s="19" t="s">
        <v>175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76</v>
      </c>
      <c r="BK121" s="218">
        <f>ROUND(I121*H121,2)</f>
        <v>0</v>
      </c>
      <c r="BL121" s="19" t="s">
        <v>182</v>
      </c>
      <c r="BM121" s="217" t="s">
        <v>3434</v>
      </c>
    </row>
    <row r="122" s="13" customFormat="1">
      <c r="A122" s="13"/>
      <c r="B122" s="224"/>
      <c r="C122" s="225"/>
      <c r="D122" s="226" t="s">
        <v>186</v>
      </c>
      <c r="E122" s="227" t="s">
        <v>19</v>
      </c>
      <c r="F122" s="228" t="s">
        <v>3330</v>
      </c>
      <c r="G122" s="225"/>
      <c r="H122" s="227" t="s">
        <v>19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186</v>
      </c>
      <c r="AU122" s="234" t="s">
        <v>76</v>
      </c>
      <c r="AV122" s="13" t="s">
        <v>76</v>
      </c>
      <c r="AW122" s="13" t="s">
        <v>188</v>
      </c>
      <c r="AX122" s="13" t="s">
        <v>68</v>
      </c>
      <c r="AY122" s="234" t="s">
        <v>175</v>
      </c>
    </row>
    <row r="123" s="14" customFormat="1">
      <c r="A123" s="14"/>
      <c r="B123" s="235"/>
      <c r="C123" s="236"/>
      <c r="D123" s="226" t="s">
        <v>186</v>
      </c>
      <c r="E123" s="237" t="s">
        <v>19</v>
      </c>
      <c r="F123" s="238" t="s">
        <v>213</v>
      </c>
      <c r="G123" s="236"/>
      <c r="H123" s="239">
        <v>5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186</v>
      </c>
      <c r="AU123" s="245" t="s">
        <v>76</v>
      </c>
      <c r="AV123" s="14" t="s">
        <v>78</v>
      </c>
      <c r="AW123" s="14" t="s">
        <v>188</v>
      </c>
      <c r="AX123" s="14" t="s">
        <v>68</v>
      </c>
      <c r="AY123" s="245" t="s">
        <v>175</v>
      </c>
    </row>
    <row r="124" s="15" customFormat="1">
      <c r="A124" s="15"/>
      <c r="B124" s="246"/>
      <c r="C124" s="247"/>
      <c r="D124" s="226" t="s">
        <v>186</v>
      </c>
      <c r="E124" s="248" t="s">
        <v>19</v>
      </c>
      <c r="F124" s="249" t="s">
        <v>191</v>
      </c>
      <c r="G124" s="247"/>
      <c r="H124" s="250">
        <v>5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186</v>
      </c>
      <c r="AU124" s="256" t="s">
        <v>76</v>
      </c>
      <c r="AV124" s="15" t="s">
        <v>182</v>
      </c>
      <c r="AW124" s="15" t="s">
        <v>188</v>
      </c>
      <c r="AX124" s="15" t="s">
        <v>76</v>
      </c>
      <c r="AY124" s="256" t="s">
        <v>175</v>
      </c>
    </row>
    <row r="125" s="12" customFormat="1" ht="25.92" customHeight="1">
      <c r="A125" s="12"/>
      <c r="B125" s="190"/>
      <c r="C125" s="191"/>
      <c r="D125" s="192" t="s">
        <v>67</v>
      </c>
      <c r="E125" s="193" t="s">
        <v>3334</v>
      </c>
      <c r="F125" s="193" t="s">
        <v>176</v>
      </c>
      <c r="G125" s="191"/>
      <c r="H125" s="191"/>
      <c r="I125" s="194"/>
      <c r="J125" s="195">
        <f>BK125</f>
        <v>0</v>
      </c>
      <c r="K125" s="191"/>
      <c r="L125" s="196"/>
      <c r="M125" s="197"/>
      <c r="N125" s="198"/>
      <c r="O125" s="198"/>
      <c r="P125" s="199">
        <f>SUM(P126:P142)</f>
        <v>0</v>
      </c>
      <c r="Q125" s="198"/>
      <c r="R125" s="199">
        <f>SUM(R126:R142)</f>
        <v>0</v>
      </c>
      <c r="S125" s="198"/>
      <c r="T125" s="200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1" t="s">
        <v>76</v>
      </c>
      <c r="AT125" s="202" t="s">
        <v>67</v>
      </c>
      <c r="AU125" s="202" t="s">
        <v>68</v>
      </c>
      <c r="AY125" s="201" t="s">
        <v>175</v>
      </c>
      <c r="BK125" s="203">
        <f>SUM(BK126:BK142)</f>
        <v>0</v>
      </c>
    </row>
    <row r="126" s="2" customFormat="1" ht="44.25" customHeight="1">
      <c r="A126" s="40"/>
      <c r="B126" s="41"/>
      <c r="C126" s="206" t="s">
        <v>297</v>
      </c>
      <c r="D126" s="206" t="s">
        <v>177</v>
      </c>
      <c r="E126" s="207" t="s">
        <v>3435</v>
      </c>
      <c r="F126" s="208" t="s">
        <v>3436</v>
      </c>
      <c r="G126" s="209" t="s">
        <v>194</v>
      </c>
      <c r="H126" s="210">
        <v>3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39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182</v>
      </c>
      <c r="AT126" s="217" t="s">
        <v>177</v>
      </c>
      <c r="AU126" s="217" t="s">
        <v>76</v>
      </c>
      <c r="AY126" s="19" t="s">
        <v>175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76</v>
      </c>
      <c r="BK126" s="218">
        <f>ROUND(I126*H126,2)</f>
        <v>0</v>
      </c>
      <c r="BL126" s="19" t="s">
        <v>182</v>
      </c>
      <c r="BM126" s="217" t="s">
        <v>3437</v>
      </c>
    </row>
    <row r="127" s="13" customFormat="1">
      <c r="A127" s="13"/>
      <c r="B127" s="224"/>
      <c r="C127" s="225"/>
      <c r="D127" s="226" t="s">
        <v>186</v>
      </c>
      <c r="E127" s="227" t="s">
        <v>19</v>
      </c>
      <c r="F127" s="228" t="s">
        <v>3438</v>
      </c>
      <c r="G127" s="225"/>
      <c r="H127" s="227" t="s">
        <v>19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186</v>
      </c>
      <c r="AU127" s="234" t="s">
        <v>76</v>
      </c>
      <c r="AV127" s="13" t="s">
        <v>76</v>
      </c>
      <c r="AW127" s="13" t="s">
        <v>188</v>
      </c>
      <c r="AX127" s="13" t="s">
        <v>68</v>
      </c>
      <c r="AY127" s="234" t="s">
        <v>175</v>
      </c>
    </row>
    <row r="128" s="14" customFormat="1">
      <c r="A128" s="14"/>
      <c r="B128" s="235"/>
      <c r="C128" s="236"/>
      <c r="D128" s="226" t="s">
        <v>186</v>
      </c>
      <c r="E128" s="237" t="s">
        <v>19</v>
      </c>
      <c r="F128" s="238" t="s">
        <v>200</v>
      </c>
      <c r="G128" s="236"/>
      <c r="H128" s="239">
        <v>3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186</v>
      </c>
      <c r="AU128" s="245" t="s">
        <v>76</v>
      </c>
      <c r="AV128" s="14" t="s">
        <v>78</v>
      </c>
      <c r="AW128" s="14" t="s">
        <v>188</v>
      </c>
      <c r="AX128" s="14" t="s">
        <v>68</v>
      </c>
      <c r="AY128" s="245" t="s">
        <v>175</v>
      </c>
    </row>
    <row r="129" s="15" customFormat="1">
      <c r="A129" s="15"/>
      <c r="B129" s="246"/>
      <c r="C129" s="247"/>
      <c r="D129" s="226" t="s">
        <v>186</v>
      </c>
      <c r="E129" s="248" t="s">
        <v>19</v>
      </c>
      <c r="F129" s="249" t="s">
        <v>191</v>
      </c>
      <c r="G129" s="247"/>
      <c r="H129" s="250">
        <v>3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186</v>
      </c>
      <c r="AU129" s="256" t="s">
        <v>76</v>
      </c>
      <c r="AV129" s="15" t="s">
        <v>182</v>
      </c>
      <c r="AW129" s="15" t="s">
        <v>188</v>
      </c>
      <c r="AX129" s="15" t="s">
        <v>76</v>
      </c>
      <c r="AY129" s="256" t="s">
        <v>175</v>
      </c>
    </row>
    <row r="130" s="2" customFormat="1" ht="37.8" customHeight="1">
      <c r="A130" s="40"/>
      <c r="B130" s="41"/>
      <c r="C130" s="206" t="s">
        <v>302</v>
      </c>
      <c r="D130" s="206" t="s">
        <v>177</v>
      </c>
      <c r="E130" s="207" t="s">
        <v>3439</v>
      </c>
      <c r="F130" s="208" t="s">
        <v>3440</v>
      </c>
      <c r="G130" s="209" t="s">
        <v>180</v>
      </c>
      <c r="H130" s="210">
        <v>6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39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182</v>
      </c>
      <c r="AT130" s="217" t="s">
        <v>177</v>
      </c>
      <c r="AU130" s="217" t="s">
        <v>76</v>
      </c>
      <c r="AY130" s="19" t="s">
        <v>175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76</v>
      </c>
      <c r="BK130" s="218">
        <f>ROUND(I130*H130,2)</f>
        <v>0</v>
      </c>
      <c r="BL130" s="19" t="s">
        <v>182</v>
      </c>
      <c r="BM130" s="217" t="s">
        <v>3441</v>
      </c>
    </row>
    <row r="131" s="2" customFormat="1" ht="44.25" customHeight="1">
      <c r="A131" s="40"/>
      <c r="B131" s="41"/>
      <c r="C131" s="206" t="s">
        <v>285</v>
      </c>
      <c r="D131" s="206" t="s">
        <v>177</v>
      </c>
      <c r="E131" s="207" t="s">
        <v>3341</v>
      </c>
      <c r="F131" s="208" t="s">
        <v>3342</v>
      </c>
      <c r="G131" s="209" t="s">
        <v>180</v>
      </c>
      <c r="H131" s="210">
        <v>6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39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182</v>
      </c>
      <c r="AT131" s="217" t="s">
        <v>177</v>
      </c>
      <c r="AU131" s="217" t="s">
        <v>76</v>
      </c>
      <c r="AY131" s="19" t="s">
        <v>175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76</v>
      </c>
      <c r="BK131" s="218">
        <f>ROUND(I131*H131,2)</f>
        <v>0</v>
      </c>
      <c r="BL131" s="19" t="s">
        <v>182</v>
      </c>
      <c r="BM131" s="217" t="s">
        <v>3442</v>
      </c>
    </row>
    <row r="132" s="2" customFormat="1" ht="55.5" customHeight="1">
      <c r="A132" s="40"/>
      <c r="B132" s="41"/>
      <c r="C132" s="206" t="s">
        <v>317</v>
      </c>
      <c r="D132" s="206" t="s">
        <v>177</v>
      </c>
      <c r="E132" s="207" t="s">
        <v>3344</v>
      </c>
      <c r="F132" s="208" t="s">
        <v>3345</v>
      </c>
      <c r="G132" s="209" t="s">
        <v>194</v>
      </c>
      <c r="H132" s="210">
        <v>3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39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182</v>
      </c>
      <c r="AT132" s="217" t="s">
        <v>177</v>
      </c>
      <c r="AU132" s="217" t="s">
        <v>76</v>
      </c>
      <c r="AY132" s="19" t="s">
        <v>175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76</v>
      </c>
      <c r="BK132" s="218">
        <f>ROUND(I132*H132,2)</f>
        <v>0</v>
      </c>
      <c r="BL132" s="19" t="s">
        <v>182</v>
      </c>
      <c r="BM132" s="217" t="s">
        <v>3443</v>
      </c>
    </row>
    <row r="133" s="2" customFormat="1" ht="66.75" customHeight="1">
      <c r="A133" s="40"/>
      <c r="B133" s="41"/>
      <c r="C133" s="206" t="s">
        <v>322</v>
      </c>
      <c r="D133" s="206" t="s">
        <v>177</v>
      </c>
      <c r="E133" s="207" t="s">
        <v>3347</v>
      </c>
      <c r="F133" s="208" t="s">
        <v>3348</v>
      </c>
      <c r="G133" s="209" t="s">
        <v>194</v>
      </c>
      <c r="H133" s="210">
        <v>0.5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39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182</v>
      </c>
      <c r="AT133" s="217" t="s">
        <v>177</v>
      </c>
      <c r="AU133" s="217" t="s">
        <v>76</v>
      </c>
      <c r="AY133" s="19" t="s">
        <v>175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76</v>
      </c>
      <c r="BK133" s="218">
        <f>ROUND(I133*H133,2)</f>
        <v>0</v>
      </c>
      <c r="BL133" s="19" t="s">
        <v>182</v>
      </c>
      <c r="BM133" s="217" t="s">
        <v>3444</v>
      </c>
    </row>
    <row r="134" s="2" customFormat="1" ht="24.15" customHeight="1">
      <c r="A134" s="40"/>
      <c r="B134" s="41"/>
      <c r="C134" s="206" t="s">
        <v>7</v>
      </c>
      <c r="D134" s="206" t="s">
        <v>177</v>
      </c>
      <c r="E134" s="207" t="s">
        <v>3350</v>
      </c>
      <c r="F134" s="208" t="s">
        <v>3351</v>
      </c>
      <c r="G134" s="209" t="s">
        <v>194</v>
      </c>
      <c r="H134" s="210">
        <v>0.20000000000000001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39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182</v>
      </c>
      <c r="AT134" s="217" t="s">
        <v>177</v>
      </c>
      <c r="AU134" s="217" t="s">
        <v>76</v>
      </c>
      <c r="AY134" s="19" t="s">
        <v>175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76</v>
      </c>
      <c r="BK134" s="218">
        <f>ROUND(I134*H134,2)</f>
        <v>0</v>
      </c>
      <c r="BL134" s="19" t="s">
        <v>182</v>
      </c>
      <c r="BM134" s="217" t="s">
        <v>3445</v>
      </c>
    </row>
    <row r="135" s="2" customFormat="1" ht="16.5" customHeight="1">
      <c r="A135" s="40"/>
      <c r="B135" s="41"/>
      <c r="C135" s="206" t="s">
        <v>336</v>
      </c>
      <c r="D135" s="206" t="s">
        <v>177</v>
      </c>
      <c r="E135" s="207" t="s">
        <v>3446</v>
      </c>
      <c r="F135" s="208" t="s">
        <v>3447</v>
      </c>
      <c r="G135" s="209" t="s">
        <v>194</v>
      </c>
      <c r="H135" s="210">
        <v>2.5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39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182</v>
      </c>
      <c r="AT135" s="217" t="s">
        <v>177</v>
      </c>
      <c r="AU135" s="217" t="s">
        <v>76</v>
      </c>
      <c r="AY135" s="19" t="s">
        <v>175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76</v>
      </c>
      <c r="BK135" s="218">
        <f>ROUND(I135*H135,2)</f>
        <v>0</v>
      </c>
      <c r="BL135" s="19" t="s">
        <v>182</v>
      </c>
      <c r="BM135" s="217" t="s">
        <v>3448</v>
      </c>
    </row>
    <row r="136" s="13" customFormat="1">
      <c r="A136" s="13"/>
      <c r="B136" s="224"/>
      <c r="C136" s="225"/>
      <c r="D136" s="226" t="s">
        <v>186</v>
      </c>
      <c r="E136" s="227" t="s">
        <v>19</v>
      </c>
      <c r="F136" s="228" t="s">
        <v>3449</v>
      </c>
      <c r="G136" s="225"/>
      <c r="H136" s="227" t="s">
        <v>19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186</v>
      </c>
      <c r="AU136" s="234" t="s">
        <v>76</v>
      </c>
      <c r="AV136" s="13" t="s">
        <v>76</v>
      </c>
      <c r="AW136" s="13" t="s">
        <v>188</v>
      </c>
      <c r="AX136" s="13" t="s">
        <v>68</v>
      </c>
      <c r="AY136" s="234" t="s">
        <v>175</v>
      </c>
    </row>
    <row r="137" s="14" customFormat="1">
      <c r="A137" s="14"/>
      <c r="B137" s="235"/>
      <c r="C137" s="236"/>
      <c r="D137" s="226" t="s">
        <v>186</v>
      </c>
      <c r="E137" s="237" t="s">
        <v>19</v>
      </c>
      <c r="F137" s="238" t="s">
        <v>3450</v>
      </c>
      <c r="G137" s="236"/>
      <c r="H137" s="239">
        <v>2.5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186</v>
      </c>
      <c r="AU137" s="245" t="s">
        <v>76</v>
      </c>
      <c r="AV137" s="14" t="s">
        <v>78</v>
      </c>
      <c r="AW137" s="14" t="s">
        <v>188</v>
      </c>
      <c r="AX137" s="14" t="s">
        <v>68</v>
      </c>
      <c r="AY137" s="245" t="s">
        <v>175</v>
      </c>
    </row>
    <row r="138" s="15" customFormat="1">
      <c r="A138" s="15"/>
      <c r="B138" s="246"/>
      <c r="C138" s="247"/>
      <c r="D138" s="226" t="s">
        <v>186</v>
      </c>
      <c r="E138" s="248" t="s">
        <v>19</v>
      </c>
      <c r="F138" s="249" t="s">
        <v>191</v>
      </c>
      <c r="G138" s="247"/>
      <c r="H138" s="250">
        <v>2.5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6" t="s">
        <v>186</v>
      </c>
      <c r="AU138" s="256" t="s">
        <v>76</v>
      </c>
      <c r="AV138" s="15" t="s">
        <v>182</v>
      </c>
      <c r="AW138" s="15" t="s">
        <v>188</v>
      </c>
      <c r="AX138" s="15" t="s">
        <v>76</v>
      </c>
      <c r="AY138" s="256" t="s">
        <v>175</v>
      </c>
    </row>
    <row r="139" s="2" customFormat="1" ht="49.05" customHeight="1">
      <c r="A139" s="40"/>
      <c r="B139" s="41"/>
      <c r="C139" s="206" t="s">
        <v>343</v>
      </c>
      <c r="D139" s="206" t="s">
        <v>177</v>
      </c>
      <c r="E139" s="207" t="s">
        <v>3357</v>
      </c>
      <c r="F139" s="208" t="s">
        <v>3358</v>
      </c>
      <c r="G139" s="209" t="s">
        <v>194</v>
      </c>
      <c r="H139" s="210">
        <v>0.5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39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182</v>
      </c>
      <c r="AT139" s="217" t="s">
        <v>177</v>
      </c>
      <c r="AU139" s="217" t="s">
        <v>76</v>
      </c>
      <c r="AY139" s="19" t="s">
        <v>175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76</v>
      </c>
      <c r="BK139" s="218">
        <f>ROUND(I139*H139,2)</f>
        <v>0</v>
      </c>
      <c r="BL139" s="19" t="s">
        <v>182</v>
      </c>
      <c r="BM139" s="217" t="s">
        <v>3451</v>
      </c>
    </row>
    <row r="140" s="13" customFormat="1">
      <c r="A140" s="13"/>
      <c r="B140" s="224"/>
      <c r="C140" s="225"/>
      <c r="D140" s="226" t="s">
        <v>186</v>
      </c>
      <c r="E140" s="227" t="s">
        <v>19</v>
      </c>
      <c r="F140" s="228" t="s">
        <v>3452</v>
      </c>
      <c r="G140" s="225"/>
      <c r="H140" s="227" t="s">
        <v>19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186</v>
      </c>
      <c r="AU140" s="234" t="s">
        <v>76</v>
      </c>
      <c r="AV140" s="13" t="s">
        <v>76</v>
      </c>
      <c r="AW140" s="13" t="s">
        <v>188</v>
      </c>
      <c r="AX140" s="13" t="s">
        <v>68</v>
      </c>
      <c r="AY140" s="234" t="s">
        <v>175</v>
      </c>
    </row>
    <row r="141" s="14" customFormat="1">
      <c r="A141" s="14"/>
      <c r="B141" s="235"/>
      <c r="C141" s="236"/>
      <c r="D141" s="226" t="s">
        <v>186</v>
      </c>
      <c r="E141" s="237" t="s">
        <v>19</v>
      </c>
      <c r="F141" s="238" t="s">
        <v>3453</v>
      </c>
      <c r="G141" s="236"/>
      <c r="H141" s="239">
        <v>0.5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186</v>
      </c>
      <c r="AU141" s="245" t="s">
        <v>76</v>
      </c>
      <c r="AV141" s="14" t="s">
        <v>78</v>
      </c>
      <c r="AW141" s="14" t="s">
        <v>188</v>
      </c>
      <c r="AX141" s="14" t="s">
        <v>68</v>
      </c>
      <c r="AY141" s="245" t="s">
        <v>175</v>
      </c>
    </row>
    <row r="142" s="15" customFormat="1">
      <c r="A142" s="15"/>
      <c r="B142" s="246"/>
      <c r="C142" s="247"/>
      <c r="D142" s="226" t="s">
        <v>186</v>
      </c>
      <c r="E142" s="248" t="s">
        <v>19</v>
      </c>
      <c r="F142" s="249" t="s">
        <v>191</v>
      </c>
      <c r="G142" s="247"/>
      <c r="H142" s="250">
        <v>0.5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186</v>
      </c>
      <c r="AU142" s="256" t="s">
        <v>76</v>
      </c>
      <c r="AV142" s="15" t="s">
        <v>182</v>
      </c>
      <c r="AW142" s="15" t="s">
        <v>188</v>
      </c>
      <c r="AX142" s="15" t="s">
        <v>76</v>
      </c>
      <c r="AY142" s="256" t="s">
        <v>175</v>
      </c>
    </row>
    <row r="143" s="12" customFormat="1" ht="25.92" customHeight="1">
      <c r="A143" s="12"/>
      <c r="B143" s="190"/>
      <c r="C143" s="191"/>
      <c r="D143" s="192" t="s">
        <v>67</v>
      </c>
      <c r="E143" s="193" t="s">
        <v>3361</v>
      </c>
      <c r="F143" s="193" t="s">
        <v>3362</v>
      </c>
      <c r="G143" s="191"/>
      <c r="H143" s="191"/>
      <c r="I143" s="194"/>
      <c r="J143" s="195">
        <f>BK143</f>
        <v>0</v>
      </c>
      <c r="K143" s="191"/>
      <c r="L143" s="196"/>
      <c r="M143" s="197"/>
      <c r="N143" s="198"/>
      <c r="O143" s="198"/>
      <c r="P143" s="199">
        <f>SUM(P144:P147)</f>
        <v>0</v>
      </c>
      <c r="Q143" s="198"/>
      <c r="R143" s="199">
        <f>SUM(R144:R147)</f>
        <v>0</v>
      </c>
      <c r="S143" s="198"/>
      <c r="T143" s="200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1" t="s">
        <v>76</v>
      </c>
      <c r="AT143" s="202" t="s">
        <v>67</v>
      </c>
      <c r="AU143" s="202" t="s">
        <v>68</v>
      </c>
      <c r="AY143" s="201" t="s">
        <v>175</v>
      </c>
      <c r="BK143" s="203">
        <f>SUM(BK144:BK147)</f>
        <v>0</v>
      </c>
    </row>
    <row r="144" s="2" customFormat="1" ht="16.5" customHeight="1">
      <c r="A144" s="40"/>
      <c r="B144" s="41"/>
      <c r="C144" s="206" t="s">
        <v>348</v>
      </c>
      <c r="D144" s="206" t="s">
        <v>177</v>
      </c>
      <c r="E144" s="207" t="s">
        <v>3363</v>
      </c>
      <c r="F144" s="208" t="s">
        <v>3364</v>
      </c>
      <c r="G144" s="209" t="s">
        <v>402</v>
      </c>
      <c r="H144" s="210">
        <v>5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39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182</v>
      </c>
      <c r="AT144" s="217" t="s">
        <v>177</v>
      </c>
      <c r="AU144" s="217" t="s">
        <v>76</v>
      </c>
      <c r="AY144" s="19" t="s">
        <v>175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76</v>
      </c>
      <c r="BK144" s="218">
        <f>ROUND(I144*H144,2)</f>
        <v>0</v>
      </c>
      <c r="BL144" s="19" t="s">
        <v>182</v>
      </c>
      <c r="BM144" s="217" t="s">
        <v>3454</v>
      </c>
    </row>
    <row r="145" s="2" customFormat="1" ht="16.5" customHeight="1">
      <c r="A145" s="40"/>
      <c r="B145" s="41"/>
      <c r="C145" s="206" t="s">
        <v>353</v>
      </c>
      <c r="D145" s="206" t="s">
        <v>177</v>
      </c>
      <c r="E145" s="207" t="s">
        <v>3455</v>
      </c>
      <c r="F145" s="208" t="s">
        <v>3456</v>
      </c>
      <c r="G145" s="209" t="s">
        <v>3325</v>
      </c>
      <c r="H145" s="210">
        <v>1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39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182</v>
      </c>
      <c r="AT145" s="217" t="s">
        <v>177</v>
      </c>
      <c r="AU145" s="217" t="s">
        <v>76</v>
      </c>
      <c r="AY145" s="19" t="s">
        <v>175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76</v>
      </c>
      <c r="BK145" s="218">
        <f>ROUND(I145*H145,2)</f>
        <v>0</v>
      </c>
      <c r="BL145" s="19" t="s">
        <v>182</v>
      </c>
      <c r="BM145" s="217" t="s">
        <v>3457</v>
      </c>
    </row>
    <row r="146" s="2" customFormat="1" ht="16.5" customHeight="1">
      <c r="A146" s="40"/>
      <c r="B146" s="41"/>
      <c r="C146" s="206" t="s">
        <v>358</v>
      </c>
      <c r="D146" s="206" t="s">
        <v>177</v>
      </c>
      <c r="E146" s="207" t="s">
        <v>3458</v>
      </c>
      <c r="F146" s="208" t="s">
        <v>3373</v>
      </c>
      <c r="G146" s="209" t="s">
        <v>1366</v>
      </c>
      <c r="H146" s="210">
        <v>3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39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182</v>
      </c>
      <c r="AT146" s="217" t="s">
        <v>177</v>
      </c>
      <c r="AU146" s="217" t="s">
        <v>76</v>
      </c>
      <c r="AY146" s="19" t="s">
        <v>175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76</v>
      </c>
      <c r="BK146" s="218">
        <f>ROUND(I146*H146,2)</f>
        <v>0</v>
      </c>
      <c r="BL146" s="19" t="s">
        <v>182</v>
      </c>
      <c r="BM146" s="217" t="s">
        <v>3459</v>
      </c>
    </row>
    <row r="147" s="2" customFormat="1" ht="16.5" customHeight="1">
      <c r="A147" s="40"/>
      <c r="B147" s="41"/>
      <c r="C147" s="206" t="s">
        <v>366</v>
      </c>
      <c r="D147" s="206" t="s">
        <v>177</v>
      </c>
      <c r="E147" s="207" t="s">
        <v>3375</v>
      </c>
      <c r="F147" s="208" t="s">
        <v>3376</v>
      </c>
      <c r="G147" s="209" t="s">
        <v>1366</v>
      </c>
      <c r="H147" s="210">
        <v>3</v>
      </c>
      <c r="I147" s="211"/>
      <c r="J147" s="212">
        <f>ROUND(I147*H147,2)</f>
        <v>0</v>
      </c>
      <c r="K147" s="208" t="s">
        <v>19</v>
      </c>
      <c r="L147" s="46"/>
      <c r="M147" s="275" t="s">
        <v>19</v>
      </c>
      <c r="N147" s="276" t="s">
        <v>39</v>
      </c>
      <c r="O147" s="273"/>
      <c r="P147" s="277">
        <f>O147*H147</f>
        <v>0</v>
      </c>
      <c r="Q147" s="277">
        <v>0</v>
      </c>
      <c r="R147" s="277">
        <f>Q147*H147</f>
        <v>0</v>
      </c>
      <c r="S147" s="277">
        <v>0</v>
      </c>
      <c r="T147" s="27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182</v>
      </c>
      <c r="AT147" s="217" t="s">
        <v>177</v>
      </c>
      <c r="AU147" s="217" t="s">
        <v>76</v>
      </c>
      <c r="AY147" s="19" t="s">
        <v>175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76</v>
      </c>
      <c r="BK147" s="218">
        <f>ROUND(I147*H147,2)</f>
        <v>0</v>
      </c>
      <c r="BL147" s="19" t="s">
        <v>182</v>
      </c>
      <c r="BM147" s="217" t="s">
        <v>3460</v>
      </c>
    </row>
    <row r="148" s="2" customFormat="1" ht="6.96" customHeight="1">
      <c r="A148" s="40"/>
      <c r="B148" s="61"/>
      <c r="C148" s="62"/>
      <c r="D148" s="62"/>
      <c r="E148" s="62"/>
      <c r="F148" s="62"/>
      <c r="G148" s="62"/>
      <c r="H148" s="62"/>
      <c r="I148" s="62"/>
      <c r="J148" s="62"/>
      <c r="K148" s="62"/>
      <c r="L148" s="46"/>
      <c r="M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</sheetData>
  <sheetProtection sheet="1" autoFilter="0" formatColumns="0" formatRows="0" objects="1" scenarios="1" spinCount="100000" saltValue="qOsUsgRMdN+uwVEbtlCm4dRnB1JnZ0I9fRkyTduvmcEdmQvveSY5QQkM7hEKLY9UVH+ubzhgbqKBAqw/j9t28w==" hashValue="wX5zC8il3j5VOj+/AjXKAGHe7GlpZEWpiXdz9320wZvuAGwPQ9nl0J69o3bZKWQFT8VQqSrxIKrU2owG7zW10w==" algorithmName="SHA-512" password="CC35"/>
  <autoFilter ref="C81:K14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3461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ROUND((SUM(BE82:BE155)),  2)</f>
        <v>0</v>
      </c>
      <c r="G33" s="40"/>
      <c r="H33" s="40"/>
      <c r="I33" s="150">
        <v>0.20999999999999999</v>
      </c>
      <c r="J33" s="149">
        <f>ROUND(((SUM(BE82:BE155))*I33),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ROUND((SUM(BF82:BF155)),  2)</f>
        <v>0</v>
      </c>
      <c r="G34" s="40"/>
      <c r="H34" s="40"/>
      <c r="I34" s="150">
        <v>0.12</v>
      </c>
      <c r="J34" s="149">
        <f>ROUND(((SUM(BF82:BF155))*I34),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ROUND((SUM(BG82:BG155)),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ROUND((SUM(BH82:BH155)),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ROUND((SUM(BI82:BI155)),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SPL_KAN - Přípojka splašk...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3462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3287</v>
      </c>
      <c r="E61" s="170"/>
      <c r="F61" s="170"/>
      <c r="G61" s="170"/>
      <c r="H61" s="170"/>
      <c r="I61" s="170"/>
      <c r="J61" s="171">
        <f>J133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3288</v>
      </c>
      <c r="E62" s="170"/>
      <c r="F62" s="170"/>
      <c r="G62" s="170"/>
      <c r="H62" s="170"/>
      <c r="I62" s="170"/>
      <c r="J62" s="171">
        <f>J151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160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PD - Výstavba zázemí SDH Cheb - Háje - Dotazy 05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113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SPL_KAN - Přípojka splašk...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 xml:space="preserve"> </v>
      </c>
      <c r="G76" s="42"/>
      <c r="H76" s="42"/>
      <c r="I76" s="34" t="s">
        <v>23</v>
      </c>
      <c r="J76" s="74" t="str">
        <f>IF(J12="","",J12)</f>
        <v>7. 5. 2025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30</v>
      </c>
      <c r="J78" s="38" t="str">
        <f>E21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31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161</v>
      </c>
      <c r="D81" s="182" t="s">
        <v>53</v>
      </c>
      <c r="E81" s="182" t="s">
        <v>49</v>
      </c>
      <c r="F81" s="182" t="s">
        <v>50</v>
      </c>
      <c r="G81" s="182" t="s">
        <v>162</v>
      </c>
      <c r="H81" s="182" t="s">
        <v>163</v>
      </c>
      <c r="I81" s="182" t="s">
        <v>164</v>
      </c>
      <c r="J81" s="182" t="s">
        <v>117</v>
      </c>
      <c r="K81" s="183" t="s">
        <v>165</v>
      </c>
      <c r="L81" s="184"/>
      <c r="M81" s="94" t="s">
        <v>19</v>
      </c>
      <c r="N81" s="95" t="s">
        <v>38</v>
      </c>
      <c r="O81" s="95" t="s">
        <v>166</v>
      </c>
      <c r="P81" s="95" t="s">
        <v>167</v>
      </c>
      <c r="Q81" s="95" t="s">
        <v>168</v>
      </c>
      <c r="R81" s="95" t="s">
        <v>169</v>
      </c>
      <c r="S81" s="95" t="s">
        <v>170</v>
      </c>
      <c r="T81" s="96" t="s">
        <v>171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172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P83+P133+P151</f>
        <v>0</v>
      </c>
      <c r="Q82" s="98"/>
      <c r="R82" s="187">
        <f>R83+R133+R151</f>
        <v>0</v>
      </c>
      <c r="S82" s="98"/>
      <c r="T82" s="188">
        <f>T83+T133+T151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67</v>
      </c>
      <c r="AU82" s="19" t="s">
        <v>118</v>
      </c>
      <c r="BK82" s="189">
        <f>BK83+BK133+BK151</f>
        <v>0</v>
      </c>
    </row>
    <row r="83" s="12" customFormat="1" ht="25.92" customHeight="1">
      <c r="A83" s="12"/>
      <c r="B83" s="190"/>
      <c r="C83" s="191"/>
      <c r="D83" s="192" t="s">
        <v>67</v>
      </c>
      <c r="E83" s="193" t="s">
        <v>3289</v>
      </c>
      <c r="F83" s="193" t="s">
        <v>3463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SUM(P84:P132)</f>
        <v>0</v>
      </c>
      <c r="Q83" s="198"/>
      <c r="R83" s="199">
        <f>SUM(R84:R132)</f>
        <v>0</v>
      </c>
      <c r="S83" s="198"/>
      <c r="T83" s="200">
        <f>SUM(T84:T132)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76</v>
      </c>
      <c r="AT83" s="202" t="s">
        <v>67</v>
      </c>
      <c r="AU83" s="202" t="s">
        <v>68</v>
      </c>
      <c r="AY83" s="201" t="s">
        <v>175</v>
      </c>
      <c r="BK83" s="203">
        <f>SUM(BK84:BK132)</f>
        <v>0</v>
      </c>
    </row>
    <row r="84" s="2" customFormat="1" ht="16.5" customHeight="1">
      <c r="A84" s="40"/>
      <c r="B84" s="41"/>
      <c r="C84" s="206" t="s">
        <v>76</v>
      </c>
      <c r="D84" s="206" t="s">
        <v>177</v>
      </c>
      <c r="E84" s="207" t="s">
        <v>3464</v>
      </c>
      <c r="F84" s="208" t="s">
        <v>3465</v>
      </c>
      <c r="G84" s="209" t="s">
        <v>402</v>
      </c>
      <c r="H84" s="210">
        <v>16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39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182</v>
      </c>
      <c r="AT84" s="217" t="s">
        <v>177</v>
      </c>
      <c r="AU84" s="217" t="s">
        <v>76</v>
      </c>
      <c r="AY84" s="19" t="s">
        <v>175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76</v>
      </c>
      <c r="BK84" s="218">
        <f>ROUND(I84*H84,2)</f>
        <v>0</v>
      </c>
      <c r="BL84" s="19" t="s">
        <v>182</v>
      </c>
      <c r="BM84" s="217" t="s">
        <v>3466</v>
      </c>
    </row>
    <row r="85" s="13" customFormat="1">
      <c r="A85" s="13"/>
      <c r="B85" s="224"/>
      <c r="C85" s="225"/>
      <c r="D85" s="226" t="s">
        <v>186</v>
      </c>
      <c r="E85" s="227" t="s">
        <v>19</v>
      </c>
      <c r="F85" s="228" t="s">
        <v>3467</v>
      </c>
      <c r="G85" s="225"/>
      <c r="H85" s="227" t="s">
        <v>19</v>
      </c>
      <c r="I85" s="229"/>
      <c r="J85" s="225"/>
      <c r="K85" s="225"/>
      <c r="L85" s="230"/>
      <c r="M85" s="231"/>
      <c r="N85" s="232"/>
      <c r="O85" s="232"/>
      <c r="P85" s="232"/>
      <c r="Q85" s="232"/>
      <c r="R85" s="232"/>
      <c r="S85" s="232"/>
      <c r="T85" s="23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4" t="s">
        <v>186</v>
      </c>
      <c r="AU85" s="234" t="s">
        <v>76</v>
      </c>
      <c r="AV85" s="13" t="s">
        <v>76</v>
      </c>
      <c r="AW85" s="13" t="s">
        <v>188</v>
      </c>
      <c r="AX85" s="13" t="s">
        <v>68</v>
      </c>
      <c r="AY85" s="234" t="s">
        <v>175</v>
      </c>
    </row>
    <row r="86" s="14" customFormat="1">
      <c r="A86" s="14"/>
      <c r="B86" s="235"/>
      <c r="C86" s="236"/>
      <c r="D86" s="226" t="s">
        <v>186</v>
      </c>
      <c r="E86" s="237" t="s">
        <v>19</v>
      </c>
      <c r="F86" s="238" t="s">
        <v>297</v>
      </c>
      <c r="G86" s="236"/>
      <c r="H86" s="239">
        <v>16</v>
      </c>
      <c r="I86" s="240"/>
      <c r="J86" s="236"/>
      <c r="K86" s="236"/>
      <c r="L86" s="241"/>
      <c r="M86" s="242"/>
      <c r="N86" s="243"/>
      <c r="O86" s="243"/>
      <c r="P86" s="243"/>
      <c r="Q86" s="243"/>
      <c r="R86" s="243"/>
      <c r="S86" s="243"/>
      <c r="T86" s="24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45" t="s">
        <v>186</v>
      </c>
      <c r="AU86" s="245" t="s">
        <v>76</v>
      </c>
      <c r="AV86" s="14" t="s">
        <v>78</v>
      </c>
      <c r="AW86" s="14" t="s">
        <v>188</v>
      </c>
      <c r="AX86" s="14" t="s">
        <v>68</v>
      </c>
      <c r="AY86" s="245" t="s">
        <v>175</v>
      </c>
    </row>
    <row r="87" s="15" customFormat="1">
      <c r="A87" s="15"/>
      <c r="B87" s="246"/>
      <c r="C87" s="247"/>
      <c r="D87" s="226" t="s">
        <v>186</v>
      </c>
      <c r="E87" s="248" t="s">
        <v>19</v>
      </c>
      <c r="F87" s="249" t="s">
        <v>191</v>
      </c>
      <c r="G87" s="247"/>
      <c r="H87" s="250">
        <v>16</v>
      </c>
      <c r="I87" s="251"/>
      <c r="J87" s="247"/>
      <c r="K87" s="247"/>
      <c r="L87" s="252"/>
      <c r="M87" s="253"/>
      <c r="N87" s="254"/>
      <c r="O87" s="254"/>
      <c r="P87" s="254"/>
      <c r="Q87" s="254"/>
      <c r="R87" s="254"/>
      <c r="S87" s="254"/>
      <c r="T87" s="25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56" t="s">
        <v>186</v>
      </c>
      <c r="AU87" s="256" t="s">
        <v>76</v>
      </c>
      <c r="AV87" s="15" t="s">
        <v>182</v>
      </c>
      <c r="AW87" s="15" t="s">
        <v>188</v>
      </c>
      <c r="AX87" s="15" t="s">
        <v>76</v>
      </c>
      <c r="AY87" s="256" t="s">
        <v>175</v>
      </c>
    </row>
    <row r="88" s="2" customFormat="1" ht="16.5" customHeight="1">
      <c r="A88" s="40"/>
      <c r="B88" s="41"/>
      <c r="C88" s="206" t="s">
        <v>78</v>
      </c>
      <c r="D88" s="206" t="s">
        <v>177</v>
      </c>
      <c r="E88" s="207" t="s">
        <v>3394</v>
      </c>
      <c r="F88" s="208" t="s">
        <v>3395</v>
      </c>
      <c r="G88" s="209" t="s">
        <v>402</v>
      </c>
      <c r="H88" s="210">
        <v>12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39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182</v>
      </c>
      <c r="AT88" s="217" t="s">
        <v>177</v>
      </c>
      <c r="AU88" s="217" t="s">
        <v>76</v>
      </c>
      <c r="AY88" s="19" t="s">
        <v>175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76</v>
      </c>
      <c r="BK88" s="218">
        <f>ROUND(I88*H88,2)</f>
        <v>0</v>
      </c>
      <c r="BL88" s="19" t="s">
        <v>182</v>
      </c>
      <c r="BM88" s="217" t="s">
        <v>3468</v>
      </c>
    </row>
    <row r="89" s="2" customFormat="1" ht="16.5" customHeight="1">
      <c r="A89" s="40"/>
      <c r="B89" s="41"/>
      <c r="C89" s="206" t="s">
        <v>200</v>
      </c>
      <c r="D89" s="206" t="s">
        <v>177</v>
      </c>
      <c r="E89" s="207" t="s">
        <v>3297</v>
      </c>
      <c r="F89" s="208" t="s">
        <v>3298</v>
      </c>
      <c r="G89" s="209" t="s">
        <v>1403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39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182</v>
      </c>
      <c r="AT89" s="217" t="s">
        <v>177</v>
      </c>
      <c r="AU89" s="217" t="s">
        <v>76</v>
      </c>
      <c r="AY89" s="19" t="s">
        <v>175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76</v>
      </c>
      <c r="BK89" s="218">
        <f>ROUND(I89*H89,2)</f>
        <v>0</v>
      </c>
      <c r="BL89" s="19" t="s">
        <v>182</v>
      </c>
      <c r="BM89" s="217" t="s">
        <v>3469</v>
      </c>
    </row>
    <row r="90" s="13" customFormat="1">
      <c r="A90" s="13"/>
      <c r="B90" s="224"/>
      <c r="C90" s="225"/>
      <c r="D90" s="226" t="s">
        <v>186</v>
      </c>
      <c r="E90" s="227" t="s">
        <v>19</v>
      </c>
      <c r="F90" s="228" t="s">
        <v>3470</v>
      </c>
      <c r="G90" s="225"/>
      <c r="H90" s="227" t="s">
        <v>19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186</v>
      </c>
      <c r="AU90" s="234" t="s">
        <v>76</v>
      </c>
      <c r="AV90" s="13" t="s">
        <v>76</v>
      </c>
      <c r="AW90" s="13" t="s">
        <v>188</v>
      </c>
      <c r="AX90" s="13" t="s">
        <v>68</v>
      </c>
      <c r="AY90" s="234" t="s">
        <v>175</v>
      </c>
    </row>
    <row r="91" s="14" customFormat="1">
      <c r="A91" s="14"/>
      <c r="B91" s="235"/>
      <c r="C91" s="236"/>
      <c r="D91" s="226" t="s">
        <v>186</v>
      </c>
      <c r="E91" s="237" t="s">
        <v>19</v>
      </c>
      <c r="F91" s="238" t="s">
        <v>76</v>
      </c>
      <c r="G91" s="236"/>
      <c r="H91" s="239">
        <v>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186</v>
      </c>
      <c r="AU91" s="245" t="s">
        <v>76</v>
      </c>
      <c r="AV91" s="14" t="s">
        <v>78</v>
      </c>
      <c r="AW91" s="14" t="s">
        <v>188</v>
      </c>
      <c r="AX91" s="14" t="s">
        <v>68</v>
      </c>
      <c r="AY91" s="245" t="s">
        <v>175</v>
      </c>
    </row>
    <row r="92" s="15" customFormat="1">
      <c r="A92" s="15"/>
      <c r="B92" s="246"/>
      <c r="C92" s="247"/>
      <c r="D92" s="226" t="s">
        <v>186</v>
      </c>
      <c r="E92" s="248" t="s">
        <v>19</v>
      </c>
      <c r="F92" s="249" t="s">
        <v>191</v>
      </c>
      <c r="G92" s="247"/>
      <c r="H92" s="250">
        <v>1</v>
      </c>
      <c r="I92" s="251"/>
      <c r="J92" s="247"/>
      <c r="K92" s="247"/>
      <c r="L92" s="252"/>
      <c r="M92" s="253"/>
      <c r="N92" s="254"/>
      <c r="O92" s="254"/>
      <c r="P92" s="254"/>
      <c r="Q92" s="254"/>
      <c r="R92" s="254"/>
      <c r="S92" s="254"/>
      <c r="T92" s="25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6" t="s">
        <v>186</v>
      </c>
      <c r="AU92" s="256" t="s">
        <v>76</v>
      </c>
      <c r="AV92" s="15" t="s">
        <v>182</v>
      </c>
      <c r="AW92" s="15" t="s">
        <v>188</v>
      </c>
      <c r="AX92" s="15" t="s">
        <v>76</v>
      </c>
      <c r="AY92" s="256" t="s">
        <v>175</v>
      </c>
    </row>
    <row r="93" s="2" customFormat="1" ht="24.15" customHeight="1">
      <c r="A93" s="40"/>
      <c r="B93" s="41"/>
      <c r="C93" s="206" t="s">
        <v>182</v>
      </c>
      <c r="D93" s="206" t="s">
        <v>177</v>
      </c>
      <c r="E93" s="207" t="s">
        <v>3471</v>
      </c>
      <c r="F93" s="208" t="s">
        <v>3472</v>
      </c>
      <c r="G93" s="209" t="s">
        <v>1403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39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182</v>
      </c>
      <c r="AT93" s="217" t="s">
        <v>177</v>
      </c>
      <c r="AU93" s="217" t="s">
        <v>76</v>
      </c>
      <c r="AY93" s="19" t="s">
        <v>175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76</v>
      </c>
      <c r="BK93" s="218">
        <f>ROUND(I93*H93,2)</f>
        <v>0</v>
      </c>
      <c r="BL93" s="19" t="s">
        <v>182</v>
      </c>
      <c r="BM93" s="217" t="s">
        <v>3473</v>
      </c>
    </row>
    <row r="94" s="13" customFormat="1">
      <c r="A94" s="13"/>
      <c r="B94" s="224"/>
      <c r="C94" s="225"/>
      <c r="D94" s="226" t="s">
        <v>186</v>
      </c>
      <c r="E94" s="227" t="s">
        <v>19</v>
      </c>
      <c r="F94" s="228" t="s">
        <v>3474</v>
      </c>
      <c r="G94" s="225"/>
      <c r="H94" s="227" t="s">
        <v>19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186</v>
      </c>
      <c r="AU94" s="234" t="s">
        <v>76</v>
      </c>
      <c r="AV94" s="13" t="s">
        <v>76</v>
      </c>
      <c r="AW94" s="13" t="s">
        <v>188</v>
      </c>
      <c r="AX94" s="13" t="s">
        <v>68</v>
      </c>
      <c r="AY94" s="234" t="s">
        <v>175</v>
      </c>
    </row>
    <row r="95" s="13" customFormat="1">
      <c r="A95" s="13"/>
      <c r="B95" s="224"/>
      <c r="C95" s="225"/>
      <c r="D95" s="226" t="s">
        <v>186</v>
      </c>
      <c r="E95" s="227" t="s">
        <v>19</v>
      </c>
      <c r="F95" s="228" t="s">
        <v>3475</v>
      </c>
      <c r="G95" s="225"/>
      <c r="H95" s="227" t="s">
        <v>19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186</v>
      </c>
      <c r="AU95" s="234" t="s">
        <v>76</v>
      </c>
      <c r="AV95" s="13" t="s">
        <v>76</v>
      </c>
      <c r="AW95" s="13" t="s">
        <v>188</v>
      </c>
      <c r="AX95" s="13" t="s">
        <v>68</v>
      </c>
      <c r="AY95" s="234" t="s">
        <v>175</v>
      </c>
    </row>
    <row r="96" s="13" customFormat="1">
      <c r="A96" s="13"/>
      <c r="B96" s="224"/>
      <c r="C96" s="225"/>
      <c r="D96" s="226" t="s">
        <v>186</v>
      </c>
      <c r="E96" s="227" t="s">
        <v>19</v>
      </c>
      <c r="F96" s="228" t="s">
        <v>3476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186</v>
      </c>
      <c r="AU96" s="234" t="s">
        <v>76</v>
      </c>
      <c r="AV96" s="13" t="s">
        <v>76</v>
      </c>
      <c r="AW96" s="13" t="s">
        <v>188</v>
      </c>
      <c r="AX96" s="13" t="s">
        <v>68</v>
      </c>
      <c r="AY96" s="234" t="s">
        <v>175</v>
      </c>
    </row>
    <row r="97" s="13" customFormat="1">
      <c r="A97" s="13"/>
      <c r="B97" s="224"/>
      <c r="C97" s="225"/>
      <c r="D97" s="226" t="s">
        <v>186</v>
      </c>
      <c r="E97" s="227" t="s">
        <v>19</v>
      </c>
      <c r="F97" s="228" t="s">
        <v>3477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186</v>
      </c>
      <c r="AU97" s="234" t="s">
        <v>76</v>
      </c>
      <c r="AV97" s="13" t="s">
        <v>76</v>
      </c>
      <c r="AW97" s="13" t="s">
        <v>188</v>
      </c>
      <c r="AX97" s="13" t="s">
        <v>68</v>
      </c>
      <c r="AY97" s="234" t="s">
        <v>175</v>
      </c>
    </row>
    <row r="98" s="14" customFormat="1">
      <c r="A98" s="14"/>
      <c r="B98" s="235"/>
      <c r="C98" s="236"/>
      <c r="D98" s="226" t="s">
        <v>186</v>
      </c>
      <c r="E98" s="237" t="s">
        <v>19</v>
      </c>
      <c r="F98" s="238" t="s">
        <v>76</v>
      </c>
      <c r="G98" s="236"/>
      <c r="H98" s="239">
        <v>1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186</v>
      </c>
      <c r="AU98" s="245" t="s">
        <v>76</v>
      </c>
      <c r="AV98" s="14" t="s">
        <v>78</v>
      </c>
      <c r="AW98" s="14" t="s">
        <v>188</v>
      </c>
      <c r="AX98" s="14" t="s">
        <v>68</v>
      </c>
      <c r="AY98" s="245" t="s">
        <v>175</v>
      </c>
    </row>
    <row r="99" s="15" customFormat="1">
      <c r="A99" s="15"/>
      <c r="B99" s="246"/>
      <c r="C99" s="247"/>
      <c r="D99" s="226" t="s">
        <v>186</v>
      </c>
      <c r="E99" s="248" t="s">
        <v>19</v>
      </c>
      <c r="F99" s="249" t="s">
        <v>191</v>
      </c>
      <c r="G99" s="247"/>
      <c r="H99" s="250">
        <v>1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186</v>
      </c>
      <c r="AU99" s="256" t="s">
        <v>76</v>
      </c>
      <c r="AV99" s="15" t="s">
        <v>182</v>
      </c>
      <c r="AW99" s="15" t="s">
        <v>188</v>
      </c>
      <c r="AX99" s="15" t="s">
        <v>76</v>
      </c>
      <c r="AY99" s="256" t="s">
        <v>175</v>
      </c>
    </row>
    <row r="100" s="2" customFormat="1" ht="16.5" customHeight="1">
      <c r="A100" s="40"/>
      <c r="B100" s="41"/>
      <c r="C100" s="206" t="s">
        <v>213</v>
      </c>
      <c r="D100" s="206" t="s">
        <v>177</v>
      </c>
      <c r="E100" s="207" t="s">
        <v>3478</v>
      </c>
      <c r="F100" s="208" t="s">
        <v>3479</v>
      </c>
      <c r="G100" s="209" t="s">
        <v>1403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39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182</v>
      </c>
      <c r="AT100" s="217" t="s">
        <v>177</v>
      </c>
      <c r="AU100" s="217" t="s">
        <v>76</v>
      </c>
      <c r="AY100" s="19" t="s">
        <v>175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76</v>
      </c>
      <c r="BK100" s="218">
        <f>ROUND(I100*H100,2)</f>
        <v>0</v>
      </c>
      <c r="BL100" s="19" t="s">
        <v>182</v>
      </c>
      <c r="BM100" s="217" t="s">
        <v>3480</v>
      </c>
    </row>
    <row r="101" s="2" customFormat="1" ht="16.5" customHeight="1">
      <c r="A101" s="40"/>
      <c r="B101" s="41"/>
      <c r="C101" s="206" t="s">
        <v>224</v>
      </c>
      <c r="D101" s="206" t="s">
        <v>177</v>
      </c>
      <c r="E101" s="207" t="s">
        <v>3481</v>
      </c>
      <c r="F101" s="208" t="s">
        <v>3482</v>
      </c>
      <c r="G101" s="209" t="s">
        <v>1403</v>
      </c>
      <c r="H101" s="210">
        <v>1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39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182</v>
      </c>
      <c r="AT101" s="217" t="s">
        <v>177</v>
      </c>
      <c r="AU101" s="217" t="s">
        <v>76</v>
      </c>
      <c r="AY101" s="19" t="s">
        <v>175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76</v>
      </c>
      <c r="BK101" s="218">
        <f>ROUND(I101*H101,2)</f>
        <v>0</v>
      </c>
      <c r="BL101" s="19" t="s">
        <v>182</v>
      </c>
      <c r="BM101" s="217" t="s">
        <v>3483</v>
      </c>
    </row>
    <row r="102" s="2" customFormat="1" ht="16.5" customHeight="1">
      <c r="A102" s="40"/>
      <c r="B102" s="41"/>
      <c r="C102" s="206" t="s">
        <v>235</v>
      </c>
      <c r="D102" s="206" t="s">
        <v>177</v>
      </c>
      <c r="E102" s="207" t="s">
        <v>3484</v>
      </c>
      <c r="F102" s="208" t="s">
        <v>3485</v>
      </c>
      <c r="G102" s="209" t="s">
        <v>1403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39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182</v>
      </c>
      <c r="AT102" s="217" t="s">
        <v>177</v>
      </c>
      <c r="AU102" s="217" t="s">
        <v>76</v>
      </c>
      <c r="AY102" s="19" t="s">
        <v>175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76</v>
      </c>
      <c r="BK102" s="218">
        <f>ROUND(I102*H102,2)</f>
        <v>0</v>
      </c>
      <c r="BL102" s="19" t="s">
        <v>182</v>
      </c>
      <c r="BM102" s="217" t="s">
        <v>3486</v>
      </c>
    </row>
    <row r="103" s="13" customFormat="1">
      <c r="A103" s="13"/>
      <c r="B103" s="224"/>
      <c r="C103" s="225"/>
      <c r="D103" s="226" t="s">
        <v>186</v>
      </c>
      <c r="E103" s="227" t="s">
        <v>19</v>
      </c>
      <c r="F103" s="228" t="s">
        <v>3487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186</v>
      </c>
      <c r="AU103" s="234" t="s">
        <v>76</v>
      </c>
      <c r="AV103" s="13" t="s">
        <v>76</v>
      </c>
      <c r="AW103" s="13" t="s">
        <v>188</v>
      </c>
      <c r="AX103" s="13" t="s">
        <v>68</v>
      </c>
      <c r="AY103" s="234" t="s">
        <v>175</v>
      </c>
    </row>
    <row r="104" s="14" customFormat="1">
      <c r="A104" s="14"/>
      <c r="B104" s="235"/>
      <c r="C104" s="236"/>
      <c r="D104" s="226" t="s">
        <v>186</v>
      </c>
      <c r="E104" s="237" t="s">
        <v>19</v>
      </c>
      <c r="F104" s="238" t="s">
        <v>76</v>
      </c>
      <c r="G104" s="236"/>
      <c r="H104" s="239">
        <v>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186</v>
      </c>
      <c r="AU104" s="245" t="s">
        <v>76</v>
      </c>
      <c r="AV104" s="14" t="s">
        <v>78</v>
      </c>
      <c r="AW104" s="14" t="s">
        <v>188</v>
      </c>
      <c r="AX104" s="14" t="s">
        <v>68</v>
      </c>
      <c r="AY104" s="245" t="s">
        <v>175</v>
      </c>
    </row>
    <row r="105" s="15" customFormat="1">
      <c r="A105" s="15"/>
      <c r="B105" s="246"/>
      <c r="C105" s="247"/>
      <c r="D105" s="226" t="s">
        <v>186</v>
      </c>
      <c r="E105" s="248" t="s">
        <v>19</v>
      </c>
      <c r="F105" s="249" t="s">
        <v>191</v>
      </c>
      <c r="G105" s="247"/>
      <c r="H105" s="250">
        <v>1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186</v>
      </c>
      <c r="AU105" s="256" t="s">
        <v>76</v>
      </c>
      <c r="AV105" s="15" t="s">
        <v>182</v>
      </c>
      <c r="AW105" s="15" t="s">
        <v>188</v>
      </c>
      <c r="AX105" s="15" t="s">
        <v>76</v>
      </c>
      <c r="AY105" s="256" t="s">
        <v>175</v>
      </c>
    </row>
    <row r="106" s="2" customFormat="1" ht="16.5" customHeight="1">
      <c r="A106" s="40"/>
      <c r="B106" s="41"/>
      <c r="C106" s="206" t="s">
        <v>244</v>
      </c>
      <c r="D106" s="206" t="s">
        <v>177</v>
      </c>
      <c r="E106" s="207" t="s">
        <v>3488</v>
      </c>
      <c r="F106" s="208" t="s">
        <v>3489</v>
      </c>
      <c r="G106" s="209" t="s">
        <v>1403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39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182</v>
      </c>
      <c r="AT106" s="217" t="s">
        <v>177</v>
      </c>
      <c r="AU106" s="217" t="s">
        <v>76</v>
      </c>
      <c r="AY106" s="19" t="s">
        <v>175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76</v>
      </c>
      <c r="BK106" s="218">
        <f>ROUND(I106*H106,2)</f>
        <v>0</v>
      </c>
      <c r="BL106" s="19" t="s">
        <v>182</v>
      </c>
      <c r="BM106" s="217" t="s">
        <v>3490</v>
      </c>
    </row>
    <row r="107" s="13" customFormat="1">
      <c r="A107" s="13"/>
      <c r="B107" s="224"/>
      <c r="C107" s="225"/>
      <c r="D107" s="226" t="s">
        <v>186</v>
      </c>
      <c r="E107" s="227" t="s">
        <v>19</v>
      </c>
      <c r="F107" s="228" t="s">
        <v>3491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186</v>
      </c>
      <c r="AU107" s="234" t="s">
        <v>76</v>
      </c>
      <c r="AV107" s="13" t="s">
        <v>76</v>
      </c>
      <c r="AW107" s="13" t="s">
        <v>188</v>
      </c>
      <c r="AX107" s="13" t="s">
        <v>68</v>
      </c>
      <c r="AY107" s="234" t="s">
        <v>175</v>
      </c>
    </row>
    <row r="108" s="14" customFormat="1">
      <c r="A108" s="14"/>
      <c r="B108" s="235"/>
      <c r="C108" s="236"/>
      <c r="D108" s="226" t="s">
        <v>186</v>
      </c>
      <c r="E108" s="237" t="s">
        <v>19</v>
      </c>
      <c r="F108" s="238" t="s">
        <v>76</v>
      </c>
      <c r="G108" s="236"/>
      <c r="H108" s="239">
        <v>1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186</v>
      </c>
      <c r="AU108" s="245" t="s">
        <v>76</v>
      </c>
      <c r="AV108" s="14" t="s">
        <v>78</v>
      </c>
      <c r="AW108" s="14" t="s">
        <v>188</v>
      </c>
      <c r="AX108" s="14" t="s">
        <v>68</v>
      </c>
      <c r="AY108" s="245" t="s">
        <v>175</v>
      </c>
    </row>
    <row r="109" s="15" customFormat="1">
      <c r="A109" s="15"/>
      <c r="B109" s="246"/>
      <c r="C109" s="247"/>
      <c r="D109" s="226" t="s">
        <v>186</v>
      </c>
      <c r="E109" s="248" t="s">
        <v>19</v>
      </c>
      <c r="F109" s="249" t="s">
        <v>191</v>
      </c>
      <c r="G109" s="247"/>
      <c r="H109" s="250">
        <v>1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186</v>
      </c>
      <c r="AU109" s="256" t="s">
        <v>76</v>
      </c>
      <c r="AV109" s="15" t="s">
        <v>182</v>
      </c>
      <c r="AW109" s="15" t="s">
        <v>188</v>
      </c>
      <c r="AX109" s="15" t="s">
        <v>76</v>
      </c>
      <c r="AY109" s="256" t="s">
        <v>175</v>
      </c>
    </row>
    <row r="110" s="2" customFormat="1" ht="24.15" customHeight="1">
      <c r="A110" s="40"/>
      <c r="B110" s="41"/>
      <c r="C110" s="206" t="s">
        <v>250</v>
      </c>
      <c r="D110" s="206" t="s">
        <v>177</v>
      </c>
      <c r="E110" s="207" t="s">
        <v>3492</v>
      </c>
      <c r="F110" s="208" t="s">
        <v>3493</v>
      </c>
      <c r="G110" s="209" t="s">
        <v>1403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39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182</v>
      </c>
      <c r="AT110" s="217" t="s">
        <v>177</v>
      </c>
      <c r="AU110" s="217" t="s">
        <v>76</v>
      </c>
      <c r="AY110" s="19" t="s">
        <v>175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76</v>
      </c>
      <c r="BK110" s="218">
        <f>ROUND(I110*H110,2)</f>
        <v>0</v>
      </c>
      <c r="BL110" s="19" t="s">
        <v>182</v>
      </c>
      <c r="BM110" s="217" t="s">
        <v>3494</v>
      </c>
    </row>
    <row r="111" s="13" customFormat="1">
      <c r="A111" s="13"/>
      <c r="B111" s="224"/>
      <c r="C111" s="225"/>
      <c r="D111" s="226" t="s">
        <v>186</v>
      </c>
      <c r="E111" s="227" t="s">
        <v>19</v>
      </c>
      <c r="F111" s="228" t="s">
        <v>3495</v>
      </c>
      <c r="G111" s="225"/>
      <c r="H111" s="227" t="s">
        <v>19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186</v>
      </c>
      <c r="AU111" s="234" t="s">
        <v>76</v>
      </c>
      <c r="AV111" s="13" t="s">
        <v>76</v>
      </c>
      <c r="AW111" s="13" t="s">
        <v>188</v>
      </c>
      <c r="AX111" s="13" t="s">
        <v>68</v>
      </c>
      <c r="AY111" s="234" t="s">
        <v>175</v>
      </c>
    </row>
    <row r="112" s="13" customFormat="1">
      <c r="A112" s="13"/>
      <c r="B112" s="224"/>
      <c r="C112" s="225"/>
      <c r="D112" s="226" t="s">
        <v>186</v>
      </c>
      <c r="E112" s="227" t="s">
        <v>19</v>
      </c>
      <c r="F112" s="228" t="s">
        <v>3496</v>
      </c>
      <c r="G112" s="225"/>
      <c r="H112" s="227" t="s">
        <v>19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186</v>
      </c>
      <c r="AU112" s="234" t="s">
        <v>76</v>
      </c>
      <c r="AV112" s="13" t="s">
        <v>76</v>
      </c>
      <c r="AW112" s="13" t="s">
        <v>188</v>
      </c>
      <c r="AX112" s="13" t="s">
        <v>68</v>
      </c>
      <c r="AY112" s="234" t="s">
        <v>175</v>
      </c>
    </row>
    <row r="113" s="13" customFormat="1">
      <c r="A113" s="13"/>
      <c r="B113" s="224"/>
      <c r="C113" s="225"/>
      <c r="D113" s="226" t="s">
        <v>186</v>
      </c>
      <c r="E113" s="227" t="s">
        <v>19</v>
      </c>
      <c r="F113" s="228" t="s">
        <v>3497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186</v>
      </c>
      <c r="AU113" s="234" t="s">
        <v>76</v>
      </c>
      <c r="AV113" s="13" t="s">
        <v>76</v>
      </c>
      <c r="AW113" s="13" t="s">
        <v>188</v>
      </c>
      <c r="AX113" s="13" t="s">
        <v>68</v>
      </c>
      <c r="AY113" s="234" t="s">
        <v>175</v>
      </c>
    </row>
    <row r="114" s="13" customFormat="1">
      <c r="A114" s="13"/>
      <c r="B114" s="224"/>
      <c r="C114" s="225"/>
      <c r="D114" s="226" t="s">
        <v>186</v>
      </c>
      <c r="E114" s="227" t="s">
        <v>19</v>
      </c>
      <c r="F114" s="228" t="s">
        <v>3498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186</v>
      </c>
      <c r="AU114" s="234" t="s">
        <v>76</v>
      </c>
      <c r="AV114" s="13" t="s">
        <v>76</v>
      </c>
      <c r="AW114" s="13" t="s">
        <v>188</v>
      </c>
      <c r="AX114" s="13" t="s">
        <v>68</v>
      </c>
      <c r="AY114" s="234" t="s">
        <v>175</v>
      </c>
    </row>
    <row r="115" s="13" customFormat="1">
      <c r="A115" s="13"/>
      <c r="B115" s="224"/>
      <c r="C115" s="225"/>
      <c r="D115" s="226" t="s">
        <v>186</v>
      </c>
      <c r="E115" s="227" t="s">
        <v>19</v>
      </c>
      <c r="F115" s="228" t="s">
        <v>3499</v>
      </c>
      <c r="G115" s="225"/>
      <c r="H115" s="227" t="s">
        <v>19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186</v>
      </c>
      <c r="AU115" s="234" t="s">
        <v>76</v>
      </c>
      <c r="AV115" s="13" t="s">
        <v>76</v>
      </c>
      <c r="AW115" s="13" t="s">
        <v>188</v>
      </c>
      <c r="AX115" s="13" t="s">
        <v>68</v>
      </c>
      <c r="AY115" s="234" t="s">
        <v>175</v>
      </c>
    </row>
    <row r="116" s="13" customFormat="1">
      <c r="A116" s="13"/>
      <c r="B116" s="224"/>
      <c r="C116" s="225"/>
      <c r="D116" s="226" t="s">
        <v>186</v>
      </c>
      <c r="E116" s="227" t="s">
        <v>19</v>
      </c>
      <c r="F116" s="228" t="s">
        <v>3500</v>
      </c>
      <c r="G116" s="225"/>
      <c r="H116" s="227" t="s">
        <v>19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186</v>
      </c>
      <c r="AU116" s="234" t="s">
        <v>76</v>
      </c>
      <c r="AV116" s="13" t="s">
        <v>76</v>
      </c>
      <c r="AW116" s="13" t="s">
        <v>188</v>
      </c>
      <c r="AX116" s="13" t="s">
        <v>68</v>
      </c>
      <c r="AY116" s="234" t="s">
        <v>175</v>
      </c>
    </row>
    <row r="117" s="13" customFormat="1">
      <c r="A117" s="13"/>
      <c r="B117" s="224"/>
      <c r="C117" s="225"/>
      <c r="D117" s="226" t="s">
        <v>186</v>
      </c>
      <c r="E117" s="227" t="s">
        <v>19</v>
      </c>
      <c r="F117" s="228" t="s">
        <v>3501</v>
      </c>
      <c r="G117" s="225"/>
      <c r="H117" s="227" t="s">
        <v>19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186</v>
      </c>
      <c r="AU117" s="234" t="s">
        <v>76</v>
      </c>
      <c r="AV117" s="13" t="s">
        <v>76</v>
      </c>
      <c r="AW117" s="13" t="s">
        <v>188</v>
      </c>
      <c r="AX117" s="13" t="s">
        <v>68</v>
      </c>
      <c r="AY117" s="234" t="s">
        <v>175</v>
      </c>
    </row>
    <row r="118" s="14" customFormat="1">
      <c r="A118" s="14"/>
      <c r="B118" s="235"/>
      <c r="C118" s="236"/>
      <c r="D118" s="226" t="s">
        <v>186</v>
      </c>
      <c r="E118" s="237" t="s">
        <v>19</v>
      </c>
      <c r="F118" s="238" t="s">
        <v>76</v>
      </c>
      <c r="G118" s="236"/>
      <c r="H118" s="239">
        <v>1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186</v>
      </c>
      <c r="AU118" s="245" t="s">
        <v>76</v>
      </c>
      <c r="AV118" s="14" t="s">
        <v>78</v>
      </c>
      <c r="AW118" s="14" t="s">
        <v>188</v>
      </c>
      <c r="AX118" s="14" t="s">
        <v>68</v>
      </c>
      <c r="AY118" s="245" t="s">
        <v>175</v>
      </c>
    </row>
    <row r="119" s="15" customFormat="1">
      <c r="A119" s="15"/>
      <c r="B119" s="246"/>
      <c r="C119" s="247"/>
      <c r="D119" s="226" t="s">
        <v>186</v>
      </c>
      <c r="E119" s="248" t="s">
        <v>19</v>
      </c>
      <c r="F119" s="249" t="s">
        <v>191</v>
      </c>
      <c r="G119" s="247"/>
      <c r="H119" s="250">
        <v>1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186</v>
      </c>
      <c r="AU119" s="256" t="s">
        <v>76</v>
      </c>
      <c r="AV119" s="15" t="s">
        <v>182</v>
      </c>
      <c r="AW119" s="15" t="s">
        <v>188</v>
      </c>
      <c r="AX119" s="15" t="s">
        <v>76</v>
      </c>
      <c r="AY119" s="256" t="s">
        <v>175</v>
      </c>
    </row>
    <row r="120" s="2" customFormat="1" ht="16.5" customHeight="1">
      <c r="A120" s="40"/>
      <c r="B120" s="41"/>
      <c r="C120" s="206" t="s">
        <v>255</v>
      </c>
      <c r="D120" s="206" t="s">
        <v>177</v>
      </c>
      <c r="E120" s="207" t="s">
        <v>3502</v>
      </c>
      <c r="F120" s="208" t="s">
        <v>3503</v>
      </c>
      <c r="G120" s="209" t="s">
        <v>1403</v>
      </c>
      <c r="H120" s="210">
        <v>1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39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182</v>
      </c>
      <c r="AT120" s="217" t="s">
        <v>177</v>
      </c>
      <c r="AU120" s="217" t="s">
        <v>76</v>
      </c>
      <c r="AY120" s="19" t="s">
        <v>175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76</v>
      </c>
      <c r="BK120" s="218">
        <f>ROUND(I120*H120,2)</f>
        <v>0</v>
      </c>
      <c r="BL120" s="19" t="s">
        <v>182</v>
      </c>
      <c r="BM120" s="217" t="s">
        <v>3504</v>
      </c>
    </row>
    <row r="121" s="2" customFormat="1" ht="16.5" customHeight="1">
      <c r="A121" s="40"/>
      <c r="B121" s="41"/>
      <c r="C121" s="206" t="s">
        <v>262</v>
      </c>
      <c r="D121" s="206" t="s">
        <v>177</v>
      </c>
      <c r="E121" s="207" t="s">
        <v>3505</v>
      </c>
      <c r="F121" s="208" t="s">
        <v>3506</v>
      </c>
      <c r="G121" s="209" t="s">
        <v>1403</v>
      </c>
      <c r="H121" s="210">
        <v>1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39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182</v>
      </c>
      <c r="AT121" s="217" t="s">
        <v>177</v>
      </c>
      <c r="AU121" s="217" t="s">
        <v>76</v>
      </c>
      <c r="AY121" s="19" t="s">
        <v>175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76</v>
      </c>
      <c r="BK121" s="218">
        <f>ROUND(I121*H121,2)</f>
        <v>0</v>
      </c>
      <c r="BL121" s="19" t="s">
        <v>182</v>
      </c>
      <c r="BM121" s="217" t="s">
        <v>3507</v>
      </c>
    </row>
    <row r="122" s="2" customFormat="1" ht="16.5" customHeight="1">
      <c r="A122" s="40"/>
      <c r="B122" s="41"/>
      <c r="C122" s="206" t="s">
        <v>8</v>
      </c>
      <c r="D122" s="206" t="s">
        <v>177</v>
      </c>
      <c r="E122" s="207" t="s">
        <v>3508</v>
      </c>
      <c r="F122" s="208" t="s">
        <v>3509</v>
      </c>
      <c r="G122" s="209" t="s">
        <v>1403</v>
      </c>
      <c r="H122" s="210">
        <v>1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39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182</v>
      </c>
      <c r="AT122" s="217" t="s">
        <v>177</v>
      </c>
      <c r="AU122" s="217" t="s">
        <v>76</v>
      </c>
      <c r="AY122" s="19" t="s">
        <v>175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76</v>
      </c>
      <c r="BK122" s="218">
        <f>ROUND(I122*H122,2)</f>
        <v>0</v>
      </c>
      <c r="BL122" s="19" t="s">
        <v>182</v>
      </c>
      <c r="BM122" s="217" t="s">
        <v>3510</v>
      </c>
    </row>
    <row r="123" s="13" customFormat="1">
      <c r="A123" s="13"/>
      <c r="B123" s="224"/>
      <c r="C123" s="225"/>
      <c r="D123" s="226" t="s">
        <v>186</v>
      </c>
      <c r="E123" s="227" t="s">
        <v>19</v>
      </c>
      <c r="F123" s="228" t="s">
        <v>3511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186</v>
      </c>
      <c r="AU123" s="234" t="s">
        <v>76</v>
      </c>
      <c r="AV123" s="13" t="s">
        <v>76</v>
      </c>
      <c r="AW123" s="13" t="s">
        <v>188</v>
      </c>
      <c r="AX123" s="13" t="s">
        <v>68</v>
      </c>
      <c r="AY123" s="234" t="s">
        <v>175</v>
      </c>
    </row>
    <row r="124" s="13" customFormat="1">
      <c r="A124" s="13"/>
      <c r="B124" s="224"/>
      <c r="C124" s="225"/>
      <c r="D124" s="226" t="s">
        <v>186</v>
      </c>
      <c r="E124" s="227" t="s">
        <v>19</v>
      </c>
      <c r="F124" s="228" t="s">
        <v>3512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186</v>
      </c>
      <c r="AU124" s="234" t="s">
        <v>76</v>
      </c>
      <c r="AV124" s="13" t="s">
        <v>76</v>
      </c>
      <c r="AW124" s="13" t="s">
        <v>188</v>
      </c>
      <c r="AX124" s="13" t="s">
        <v>68</v>
      </c>
      <c r="AY124" s="234" t="s">
        <v>175</v>
      </c>
    </row>
    <row r="125" s="14" customFormat="1">
      <c r="A125" s="14"/>
      <c r="B125" s="235"/>
      <c r="C125" s="236"/>
      <c r="D125" s="226" t="s">
        <v>186</v>
      </c>
      <c r="E125" s="237" t="s">
        <v>19</v>
      </c>
      <c r="F125" s="238" t="s">
        <v>76</v>
      </c>
      <c r="G125" s="236"/>
      <c r="H125" s="239">
        <v>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186</v>
      </c>
      <c r="AU125" s="245" t="s">
        <v>76</v>
      </c>
      <c r="AV125" s="14" t="s">
        <v>78</v>
      </c>
      <c r="AW125" s="14" t="s">
        <v>188</v>
      </c>
      <c r="AX125" s="14" t="s">
        <v>68</v>
      </c>
      <c r="AY125" s="245" t="s">
        <v>175</v>
      </c>
    </row>
    <row r="126" s="15" customFormat="1">
      <c r="A126" s="15"/>
      <c r="B126" s="246"/>
      <c r="C126" s="247"/>
      <c r="D126" s="226" t="s">
        <v>186</v>
      </c>
      <c r="E126" s="248" t="s">
        <v>19</v>
      </c>
      <c r="F126" s="249" t="s">
        <v>191</v>
      </c>
      <c r="G126" s="247"/>
      <c r="H126" s="250">
        <v>1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186</v>
      </c>
      <c r="AU126" s="256" t="s">
        <v>76</v>
      </c>
      <c r="AV126" s="15" t="s">
        <v>182</v>
      </c>
      <c r="AW126" s="15" t="s">
        <v>188</v>
      </c>
      <c r="AX126" s="15" t="s">
        <v>76</v>
      </c>
      <c r="AY126" s="256" t="s">
        <v>175</v>
      </c>
    </row>
    <row r="127" s="2" customFormat="1" ht="16.5" customHeight="1">
      <c r="A127" s="40"/>
      <c r="B127" s="41"/>
      <c r="C127" s="206" t="s">
        <v>276</v>
      </c>
      <c r="D127" s="206" t="s">
        <v>177</v>
      </c>
      <c r="E127" s="207" t="s">
        <v>3323</v>
      </c>
      <c r="F127" s="208" t="s">
        <v>3324</v>
      </c>
      <c r="G127" s="209" t="s">
        <v>3325</v>
      </c>
      <c r="H127" s="210">
        <v>1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39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182</v>
      </c>
      <c r="AT127" s="217" t="s">
        <v>177</v>
      </c>
      <c r="AU127" s="217" t="s">
        <v>76</v>
      </c>
      <c r="AY127" s="19" t="s">
        <v>175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76</v>
      </c>
      <c r="BK127" s="218">
        <f>ROUND(I127*H127,2)</f>
        <v>0</v>
      </c>
      <c r="BL127" s="19" t="s">
        <v>182</v>
      </c>
      <c r="BM127" s="217" t="s">
        <v>3513</v>
      </c>
    </row>
    <row r="128" s="2" customFormat="1" ht="16.5" customHeight="1">
      <c r="A128" s="40"/>
      <c r="B128" s="41"/>
      <c r="C128" s="206" t="s">
        <v>287</v>
      </c>
      <c r="D128" s="206" t="s">
        <v>177</v>
      </c>
      <c r="E128" s="207" t="s">
        <v>3432</v>
      </c>
      <c r="F128" s="208" t="s">
        <v>3433</v>
      </c>
      <c r="G128" s="209" t="s">
        <v>402</v>
      </c>
      <c r="H128" s="210">
        <v>16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39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182</v>
      </c>
      <c r="AT128" s="217" t="s">
        <v>177</v>
      </c>
      <c r="AU128" s="217" t="s">
        <v>76</v>
      </c>
      <c r="AY128" s="19" t="s">
        <v>175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76</v>
      </c>
      <c r="BK128" s="218">
        <f>ROUND(I128*H128,2)</f>
        <v>0</v>
      </c>
      <c r="BL128" s="19" t="s">
        <v>182</v>
      </c>
      <c r="BM128" s="217" t="s">
        <v>3514</v>
      </c>
    </row>
    <row r="129" s="13" customFormat="1">
      <c r="A129" s="13"/>
      <c r="B129" s="224"/>
      <c r="C129" s="225"/>
      <c r="D129" s="226" t="s">
        <v>186</v>
      </c>
      <c r="E129" s="227" t="s">
        <v>19</v>
      </c>
      <c r="F129" s="228" t="s">
        <v>3330</v>
      </c>
      <c r="G129" s="225"/>
      <c r="H129" s="227" t="s">
        <v>19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186</v>
      </c>
      <c r="AU129" s="234" t="s">
        <v>76</v>
      </c>
      <c r="AV129" s="13" t="s">
        <v>76</v>
      </c>
      <c r="AW129" s="13" t="s">
        <v>188</v>
      </c>
      <c r="AX129" s="13" t="s">
        <v>68</v>
      </c>
      <c r="AY129" s="234" t="s">
        <v>175</v>
      </c>
    </row>
    <row r="130" s="14" customFormat="1">
      <c r="A130" s="14"/>
      <c r="B130" s="235"/>
      <c r="C130" s="236"/>
      <c r="D130" s="226" t="s">
        <v>186</v>
      </c>
      <c r="E130" s="237" t="s">
        <v>19</v>
      </c>
      <c r="F130" s="238" t="s">
        <v>297</v>
      </c>
      <c r="G130" s="236"/>
      <c r="H130" s="239">
        <v>16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186</v>
      </c>
      <c r="AU130" s="245" t="s">
        <v>76</v>
      </c>
      <c r="AV130" s="14" t="s">
        <v>78</v>
      </c>
      <c r="AW130" s="14" t="s">
        <v>188</v>
      </c>
      <c r="AX130" s="14" t="s">
        <v>68</v>
      </c>
      <c r="AY130" s="245" t="s">
        <v>175</v>
      </c>
    </row>
    <row r="131" s="15" customFormat="1">
      <c r="A131" s="15"/>
      <c r="B131" s="246"/>
      <c r="C131" s="247"/>
      <c r="D131" s="226" t="s">
        <v>186</v>
      </c>
      <c r="E131" s="248" t="s">
        <v>19</v>
      </c>
      <c r="F131" s="249" t="s">
        <v>191</v>
      </c>
      <c r="G131" s="247"/>
      <c r="H131" s="250">
        <v>16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6" t="s">
        <v>186</v>
      </c>
      <c r="AU131" s="256" t="s">
        <v>76</v>
      </c>
      <c r="AV131" s="15" t="s">
        <v>182</v>
      </c>
      <c r="AW131" s="15" t="s">
        <v>188</v>
      </c>
      <c r="AX131" s="15" t="s">
        <v>76</v>
      </c>
      <c r="AY131" s="256" t="s">
        <v>175</v>
      </c>
    </row>
    <row r="132" s="2" customFormat="1" ht="21.75" customHeight="1">
      <c r="A132" s="40"/>
      <c r="B132" s="41"/>
      <c r="C132" s="206" t="s">
        <v>292</v>
      </c>
      <c r="D132" s="206" t="s">
        <v>177</v>
      </c>
      <c r="E132" s="207" t="s">
        <v>3331</v>
      </c>
      <c r="F132" s="208" t="s">
        <v>3332</v>
      </c>
      <c r="G132" s="209" t="s">
        <v>1403</v>
      </c>
      <c r="H132" s="210">
        <v>1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39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182</v>
      </c>
      <c r="AT132" s="217" t="s">
        <v>177</v>
      </c>
      <c r="AU132" s="217" t="s">
        <v>76</v>
      </c>
      <c r="AY132" s="19" t="s">
        <v>175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76</v>
      </c>
      <c r="BK132" s="218">
        <f>ROUND(I132*H132,2)</f>
        <v>0</v>
      </c>
      <c r="BL132" s="19" t="s">
        <v>182</v>
      </c>
      <c r="BM132" s="217" t="s">
        <v>3515</v>
      </c>
    </row>
    <row r="133" s="12" customFormat="1" ht="25.92" customHeight="1">
      <c r="A133" s="12"/>
      <c r="B133" s="190"/>
      <c r="C133" s="191"/>
      <c r="D133" s="192" t="s">
        <v>67</v>
      </c>
      <c r="E133" s="193" t="s">
        <v>3334</v>
      </c>
      <c r="F133" s="193" t="s">
        <v>176</v>
      </c>
      <c r="G133" s="191"/>
      <c r="H133" s="191"/>
      <c r="I133" s="194"/>
      <c r="J133" s="195">
        <f>BK133</f>
        <v>0</v>
      </c>
      <c r="K133" s="191"/>
      <c r="L133" s="196"/>
      <c r="M133" s="197"/>
      <c r="N133" s="198"/>
      <c r="O133" s="198"/>
      <c r="P133" s="199">
        <f>SUM(P134:P150)</f>
        <v>0</v>
      </c>
      <c r="Q133" s="198"/>
      <c r="R133" s="199">
        <f>SUM(R134:R150)</f>
        <v>0</v>
      </c>
      <c r="S133" s="198"/>
      <c r="T133" s="200">
        <f>SUM(T134:T150)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76</v>
      </c>
      <c r="AT133" s="202" t="s">
        <v>67</v>
      </c>
      <c r="AU133" s="202" t="s">
        <v>68</v>
      </c>
      <c r="AY133" s="201" t="s">
        <v>175</v>
      </c>
      <c r="BK133" s="203">
        <f>SUM(BK134:BK150)</f>
        <v>0</v>
      </c>
    </row>
    <row r="134" s="2" customFormat="1" ht="44.25" customHeight="1">
      <c r="A134" s="40"/>
      <c r="B134" s="41"/>
      <c r="C134" s="206" t="s">
        <v>297</v>
      </c>
      <c r="D134" s="206" t="s">
        <v>177</v>
      </c>
      <c r="E134" s="207" t="s">
        <v>3435</v>
      </c>
      <c r="F134" s="208" t="s">
        <v>3436</v>
      </c>
      <c r="G134" s="209" t="s">
        <v>194</v>
      </c>
      <c r="H134" s="210">
        <v>12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39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182</v>
      </c>
      <c r="AT134" s="217" t="s">
        <v>177</v>
      </c>
      <c r="AU134" s="217" t="s">
        <v>76</v>
      </c>
      <c r="AY134" s="19" t="s">
        <v>175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76</v>
      </c>
      <c r="BK134" s="218">
        <f>ROUND(I134*H134,2)</f>
        <v>0</v>
      </c>
      <c r="BL134" s="19" t="s">
        <v>182</v>
      </c>
      <c r="BM134" s="217" t="s">
        <v>3516</v>
      </c>
    </row>
    <row r="135" s="13" customFormat="1">
      <c r="A135" s="13"/>
      <c r="B135" s="224"/>
      <c r="C135" s="225"/>
      <c r="D135" s="226" t="s">
        <v>186</v>
      </c>
      <c r="E135" s="227" t="s">
        <v>19</v>
      </c>
      <c r="F135" s="228" t="s">
        <v>3517</v>
      </c>
      <c r="G135" s="225"/>
      <c r="H135" s="227" t="s">
        <v>19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186</v>
      </c>
      <c r="AU135" s="234" t="s">
        <v>76</v>
      </c>
      <c r="AV135" s="13" t="s">
        <v>76</v>
      </c>
      <c r="AW135" s="13" t="s">
        <v>188</v>
      </c>
      <c r="AX135" s="13" t="s">
        <v>68</v>
      </c>
      <c r="AY135" s="234" t="s">
        <v>175</v>
      </c>
    </row>
    <row r="136" s="14" customFormat="1">
      <c r="A136" s="14"/>
      <c r="B136" s="235"/>
      <c r="C136" s="236"/>
      <c r="D136" s="226" t="s">
        <v>186</v>
      </c>
      <c r="E136" s="237" t="s">
        <v>19</v>
      </c>
      <c r="F136" s="238" t="s">
        <v>8</v>
      </c>
      <c r="G136" s="236"/>
      <c r="H136" s="239">
        <v>12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186</v>
      </c>
      <c r="AU136" s="245" t="s">
        <v>76</v>
      </c>
      <c r="AV136" s="14" t="s">
        <v>78</v>
      </c>
      <c r="AW136" s="14" t="s">
        <v>188</v>
      </c>
      <c r="AX136" s="14" t="s">
        <v>68</v>
      </c>
      <c r="AY136" s="245" t="s">
        <v>175</v>
      </c>
    </row>
    <row r="137" s="15" customFormat="1">
      <c r="A137" s="15"/>
      <c r="B137" s="246"/>
      <c r="C137" s="247"/>
      <c r="D137" s="226" t="s">
        <v>186</v>
      </c>
      <c r="E137" s="248" t="s">
        <v>19</v>
      </c>
      <c r="F137" s="249" t="s">
        <v>191</v>
      </c>
      <c r="G137" s="247"/>
      <c r="H137" s="250">
        <v>12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186</v>
      </c>
      <c r="AU137" s="256" t="s">
        <v>76</v>
      </c>
      <c r="AV137" s="15" t="s">
        <v>182</v>
      </c>
      <c r="AW137" s="15" t="s">
        <v>188</v>
      </c>
      <c r="AX137" s="15" t="s">
        <v>76</v>
      </c>
      <c r="AY137" s="256" t="s">
        <v>175</v>
      </c>
    </row>
    <row r="138" s="2" customFormat="1" ht="37.8" customHeight="1">
      <c r="A138" s="40"/>
      <c r="B138" s="41"/>
      <c r="C138" s="206" t="s">
        <v>302</v>
      </c>
      <c r="D138" s="206" t="s">
        <v>177</v>
      </c>
      <c r="E138" s="207" t="s">
        <v>3439</v>
      </c>
      <c r="F138" s="208" t="s">
        <v>3440</v>
      </c>
      <c r="G138" s="209" t="s">
        <v>180</v>
      </c>
      <c r="H138" s="210">
        <v>29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39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182</v>
      </c>
      <c r="AT138" s="217" t="s">
        <v>177</v>
      </c>
      <c r="AU138" s="217" t="s">
        <v>76</v>
      </c>
      <c r="AY138" s="19" t="s">
        <v>175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76</v>
      </c>
      <c r="BK138" s="218">
        <f>ROUND(I138*H138,2)</f>
        <v>0</v>
      </c>
      <c r="BL138" s="19" t="s">
        <v>182</v>
      </c>
      <c r="BM138" s="217" t="s">
        <v>3518</v>
      </c>
    </row>
    <row r="139" s="2" customFormat="1" ht="44.25" customHeight="1">
      <c r="A139" s="40"/>
      <c r="B139" s="41"/>
      <c r="C139" s="206" t="s">
        <v>285</v>
      </c>
      <c r="D139" s="206" t="s">
        <v>177</v>
      </c>
      <c r="E139" s="207" t="s">
        <v>3341</v>
      </c>
      <c r="F139" s="208" t="s">
        <v>3342</v>
      </c>
      <c r="G139" s="209" t="s">
        <v>180</v>
      </c>
      <c r="H139" s="210">
        <v>29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39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182</v>
      </c>
      <c r="AT139" s="217" t="s">
        <v>177</v>
      </c>
      <c r="AU139" s="217" t="s">
        <v>76</v>
      </c>
      <c r="AY139" s="19" t="s">
        <v>175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76</v>
      </c>
      <c r="BK139" s="218">
        <f>ROUND(I139*H139,2)</f>
        <v>0</v>
      </c>
      <c r="BL139" s="19" t="s">
        <v>182</v>
      </c>
      <c r="BM139" s="217" t="s">
        <v>3519</v>
      </c>
    </row>
    <row r="140" s="2" customFormat="1" ht="55.5" customHeight="1">
      <c r="A140" s="40"/>
      <c r="B140" s="41"/>
      <c r="C140" s="206" t="s">
        <v>317</v>
      </c>
      <c r="D140" s="206" t="s">
        <v>177</v>
      </c>
      <c r="E140" s="207" t="s">
        <v>3344</v>
      </c>
      <c r="F140" s="208" t="s">
        <v>3345</v>
      </c>
      <c r="G140" s="209" t="s">
        <v>194</v>
      </c>
      <c r="H140" s="210">
        <v>12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39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182</v>
      </c>
      <c r="AT140" s="217" t="s">
        <v>177</v>
      </c>
      <c r="AU140" s="217" t="s">
        <v>76</v>
      </c>
      <c r="AY140" s="19" t="s">
        <v>175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76</v>
      </c>
      <c r="BK140" s="218">
        <f>ROUND(I140*H140,2)</f>
        <v>0</v>
      </c>
      <c r="BL140" s="19" t="s">
        <v>182</v>
      </c>
      <c r="BM140" s="217" t="s">
        <v>3520</v>
      </c>
    </row>
    <row r="141" s="2" customFormat="1" ht="66.75" customHeight="1">
      <c r="A141" s="40"/>
      <c r="B141" s="41"/>
      <c r="C141" s="206" t="s">
        <v>322</v>
      </c>
      <c r="D141" s="206" t="s">
        <v>177</v>
      </c>
      <c r="E141" s="207" t="s">
        <v>3347</v>
      </c>
      <c r="F141" s="208" t="s">
        <v>3348</v>
      </c>
      <c r="G141" s="209" t="s">
        <v>194</v>
      </c>
      <c r="H141" s="210">
        <v>2.2000000000000002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39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182</v>
      </c>
      <c r="AT141" s="217" t="s">
        <v>177</v>
      </c>
      <c r="AU141" s="217" t="s">
        <v>76</v>
      </c>
      <c r="AY141" s="19" t="s">
        <v>175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76</v>
      </c>
      <c r="BK141" s="218">
        <f>ROUND(I141*H141,2)</f>
        <v>0</v>
      </c>
      <c r="BL141" s="19" t="s">
        <v>182</v>
      </c>
      <c r="BM141" s="217" t="s">
        <v>3521</v>
      </c>
    </row>
    <row r="142" s="2" customFormat="1" ht="24.15" customHeight="1">
      <c r="A142" s="40"/>
      <c r="B142" s="41"/>
      <c r="C142" s="206" t="s">
        <v>7</v>
      </c>
      <c r="D142" s="206" t="s">
        <v>177</v>
      </c>
      <c r="E142" s="207" t="s">
        <v>3350</v>
      </c>
      <c r="F142" s="208" t="s">
        <v>3351</v>
      </c>
      <c r="G142" s="209" t="s">
        <v>194</v>
      </c>
      <c r="H142" s="210">
        <v>1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39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182</v>
      </c>
      <c r="AT142" s="217" t="s">
        <v>177</v>
      </c>
      <c r="AU142" s="217" t="s">
        <v>76</v>
      </c>
      <c r="AY142" s="19" t="s">
        <v>175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76</v>
      </c>
      <c r="BK142" s="218">
        <f>ROUND(I142*H142,2)</f>
        <v>0</v>
      </c>
      <c r="BL142" s="19" t="s">
        <v>182</v>
      </c>
      <c r="BM142" s="217" t="s">
        <v>3522</v>
      </c>
    </row>
    <row r="143" s="2" customFormat="1" ht="16.5" customHeight="1">
      <c r="A143" s="40"/>
      <c r="B143" s="41"/>
      <c r="C143" s="206" t="s">
        <v>336</v>
      </c>
      <c r="D143" s="206" t="s">
        <v>177</v>
      </c>
      <c r="E143" s="207" t="s">
        <v>3446</v>
      </c>
      <c r="F143" s="208" t="s">
        <v>3447</v>
      </c>
      <c r="G143" s="209" t="s">
        <v>194</v>
      </c>
      <c r="H143" s="210">
        <v>9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39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182</v>
      </c>
      <c r="AT143" s="217" t="s">
        <v>177</v>
      </c>
      <c r="AU143" s="217" t="s">
        <v>76</v>
      </c>
      <c r="AY143" s="19" t="s">
        <v>175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76</v>
      </c>
      <c r="BK143" s="218">
        <f>ROUND(I143*H143,2)</f>
        <v>0</v>
      </c>
      <c r="BL143" s="19" t="s">
        <v>182</v>
      </c>
      <c r="BM143" s="217" t="s">
        <v>3523</v>
      </c>
    </row>
    <row r="144" s="13" customFormat="1">
      <c r="A144" s="13"/>
      <c r="B144" s="224"/>
      <c r="C144" s="225"/>
      <c r="D144" s="226" t="s">
        <v>186</v>
      </c>
      <c r="E144" s="227" t="s">
        <v>19</v>
      </c>
      <c r="F144" s="228" t="s">
        <v>3449</v>
      </c>
      <c r="G144" s="225"/>
      <c r="H144" s="227" t="s">
        <v>19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186</v>
      </c>
      <c r="AU144" s="234" t="s">
        <v>76</v>
      </c>
      <c r="AV144" s="13" t="s">
        <v>76</v>
      </c>
      <c r="AW144" s="13" t="s">
        <v>188</v>
      </c>
      <c r="AX144" s="13" t="s">
        <v>68</v>
      </c>
      <c r="AY144" s="234" t="s">
        <v>175</v>
      </c>
    </row>
    <row r="145" s="14" customFormat="1">
      <c r="A145" s="14"/>
      <c r="B145" s="235"/>
      <c r="C145" s="236"/>
      <c r="D145" s="226" t="s">
        <v>186</v>
      </c>
      <c r="E145" s="237" t="s">
        <v>19</v>
      </c>
      <c r="F145" s="238" t="s">
        <v>250</v>
      </c>
      <c r="G145" s="236"/>
      <c r="H145" s="239">
        <v>9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186</v>
      </c>
      <c r="AU145" s="245" t="s">
        <v>76</v>
      </c>
      <c r="AV145" s="14" t="s">
        <v>78</v>
      </c>
      <c r="AW145" s="14" t="s">
        <v>188</v>
      </c>
      <c r="AX145" s="14" t="s">
        <v>68</v>
      </c>
      <c r="AY145" s="245" t="s">
        <v>175</v>
      </c>
    </row>
    <row r="146" s="15" customFormat="1">
      <c r="A146" s="15"/>
      <c r="B146" s="246"/>
      <c r="C146" s="247"/>
      <c r="D146" s="226" t="s">
        <v>186</v>
      </c>
      <c r="E146" s="248" t="s">
        <v>19</v>
      </c>
      <c r="F146" s="249" t="s">
        <v>191</v>
      </c>
      <c r="G146" s="247"/>
      <c r="H146" s="250">
        <v>9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186</v>
      </c>
      <c r="AU146" s="256" t="s">
        <v>76</v>
      </c>
      <c r="AV146" s="15" t="s">
        <v>182</v>
      </c>
      <c r="AW146" s="15" t="s">
        <v>188</v>
      </c>
      <c r="AX146" s="15" t="s">
        <v>76</v>
      </c>
      <c r="AY146" s="256" t="s">
        <v>175</v>
      </c>
    </row>
    <row r="147" s="2" customFormat="1" ht="49.05" customHeight="1">
      <c r="A147" s="40"/>
      <c r="B147" s="41"/>
      <c r="C147" s="206" t="s">
        <v>343</v>
      </c>
      <c r="D147" s="206" t="s">
        <v>177</v>
      </c>
      <c r="E147" s="207" t="s">
        <v>3357</v>
      </c>
      <c r="F147" s="208" t="s">
        <v>3358</v>
      </c>
      <c r="G147" s="209" t="s">
        <v>194</v>
      </c>
      <c r="H147" s="210">
        <v>2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39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182</v>
      </c>
      <c r="AT147" s="217" t="s">
        <v>177</v>
      </c>
      <c r="AU147" s="217" t="s">
        <v>76</v>
      </c>
      <c r="AY147" s="19" t="s">
        <v>175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76</v>
      </c>
      <c r="BK147" s="218">
        <f>ROUND(I147*H147,2)</f>
        <v>0</v>
      </c>
      <c r="BL147" s="19" t="s">
        <v>182</v>
      </c>
      <c r="BM147" s="217" t="s">
        <v>3524</v>
      </c>
    </row>
    <row r="148" s="13" customFormat="1">
      <c r="A148" s="13"/>
      <c r="B148" s="224"/>
      <c r="C148" s="225"/>
      <c r="D148" s="226" t="s">
        <v>186</v>
      </c>
      <c r="E148" s="227" t="s">
        <v>19</v>
      </c>
      <c r="F148" s="228" t="s">
        <v>3525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186</v>
      </c>
      <c r="AU148" s="234" t="s">
        <v>76</v>
      </c>
      <c r="AV148" s="13" t="s">
        <v>76</v>
      </c>
      <c r="AW148" s="13" t="s">
        <v>188</v>
      </c>
      <c r="AX148" s="13" t="s">
        <v>68</v>
      </c>
      <c r="AY148" s="234" t="s">
        <v>175</v>
      </c>
    </row>
    <row r="149" s="14" customFormat="1">
      <c r="A149" s="14"/>
      <c r="B149" s="235"/>
      <c r="C149" s="236"/>
      <c r="D149" s="226" t="s">
        <v>186</v>
      </c>
      <c r="E149" s="237" t="s">
        <v>19</v>
      </c>
      <c r="F149" s="238" t="s">
        <v>78</v>
      </c>
      <c r="G149" s="236"/>
      <c r="H149" s="239">
        <v>2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186</v>
      </c>
      <c r="AU149" s="245" t="s">
        <v>76</v>
      </c>
      <c r="AV149" s="14" t="s">
        <v>78</v>
      </c>
      <c r="AW149" s="14" t="s">
        <v>188</v>
      </c>
      <c r="AX149" s="14" t="s">
        <v>68</v>
      </c>
      <c r="AY149" s="245" t="s">
        <v>175</v>
      </c>
    </row>
    <row r="150" s="15" customFormat="1">
      <c r="A150" s="15"/>
      <c r="B150" s="246"/>
      <c r="C150" s="247"/>
      <c r="D150" s="226" t="s">
        <v>186</v>
      </c>
      <c r="E150" s="248" t="s">
        <v>19</v>
      </c>
      <c r="F150" s="249" t="s">
        <v>191</v>
      </c>
      <c r="G150" s="247"/>
      <c r="H150" s="250">
        <v>2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186</v>
      </c>
      <c r="AU150" s="256" t="s">
        <v>76</v>
      </c>
      <c r="AV150" s="15" t="s">
        <v>182</v>
      </c>
      <c r="AW150" s="15" t="s">
        <v>188</v>
      </c>
      <c r="AX150" s="15" t="s">
        <v>76</v>
      </c>
      <c r="AY150" s="256" t="s">
        <v>175</v>
      </c>
    </row>
    <row r="151" s="12" customFormat="1" ht="25.92" customHeight="1">
      <c r="A151" s="12"/>
      <c r="B151" s="190"/>
      <c r="C151" s="191"/>
      <c r="D151" s="192" t="s">
        <v>67</v>
      </c>
      <c r="E151" s="193" t="s">
        <v>3361</v>
      </c>
      <c r="F151" s="193" t="s">
        <v>3362</v>
      </c>
      <c r="G151" s="191"/>
      <c r="H151" s="191"/>
      <c r="I151" s="194"/>
      <c r="J151" s="195">
        <f>BK151</f>
        <v>0</v>
      </c>
      <c r="K151" s="191"/>
      <c r="L151" s="196"/>
      <c r="M151" s="197"/>
      <c r="N151" s="198"/>
      <c r="O151" s="198"/>
      <c r="P151" s="199">
        <f>SUM(P152:P155)</f>
        <v>0</v>
      </c>
      <c r="Q151" s="198"/>
      <c r="R151" s="199">
        <f>SUM(R152:R155)</f>
        <v>0</v>
      </c>
      <c r="S151" s="198"/>
      <c r="T151" s="200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76</v>
      </c>
      <c r="AT151" s="202" t="s">
        <v>67</v>
      </c>
      <c r="AU151" s="202" t="s">
        <v>68</v>
      </c>
      <c r="AY151" s="201" t="s">
        <v>175</v>
      </c>
      <c r="BK151" s="203">
        <f>SUM(BK152:BK155)</f>
        <v>0</v>
      </c>
    </row>
    <row r="152" s="2" customFormat="1" ht="16.5" customHeight="1">
      <c r="A152" s="40"/>
      <c r="B152" s="41"/>
      <c r="C152" s="206" t="s">
        <v>348</v>
      </c>
      <c r="D152" s="206" t="s">
        <v>177</v>
      </c>
      <c r="E152" s="207" t="s">
        <v>3363</v>
      </c>
      <c r="F152" s="208" t="s">
        <v>3364</v>
      </c>
      <c r="G152" s="209" t="s">
        <v>402</v>
      </c>
      <c r="H152" s="210">
        <v>16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39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182</v>
      </c>
      <c r="AT152" s="217" t="s">
        <v>177</v>
      </c>
      <c r="AU152" s="217" t="s">
        <v>76</v>
      </c>
      <c r="AY152" s="19" t="s">
        <v>175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76</v>
      </c>
      <c r="BK152" s="218">
        <f>ROUND(I152*H152,2)</f>
        <v>0</v>
      </c>
      <c r="BL152" s="19" t="s">
        <v>182</v>
      </c>
      <c r="BM152" s="217" t="s">
        <v>3526</v>
      </c>
    </row>
    <row r="153" s="2" customFormat="1" ht="16.5" customHeight="1">
      <c r="A153" s="40"/>
      <c r="B153" s="41"/>
      <c r="C153" s="206" t="s">
        <v>353</v>
      </c>
      <c r="D153" s="206" t="s">
        <v>177</v>
      </c>
      <c r="E153" s="207" t="s">
        <v>3527</v>
      </c>
      <c r="F153" s="208" t="s">
        <v>3528</v>
      </c>
      <c r="G153" s="209" t="s">
        <v>3325</v>
      </c>
      <c r="H153" s="210">
        <v>1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39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182</v>
      </c>
      <c r="AT153" s="217" t="s">
        <v>177</v>
      </c>
      <c r="AU153" s="217" t="s">
        <v>76</v>
      </c>
      <c r="AY153" s="19" t="s">
        <v>175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76</v>
      </c>
      <c r="BK153" s="218">
        <f>ROUND(I153*H153,2)</f>
        <v>0</v>
      </c>
      <c r="BL153" s="19" t="s">
        <v>182</v>
      </c>
      <c r="BM153" s="217" t="s">
        <v>3529</v>
      </c>
    </row>
    <row r="154" s="2" customFormat="1" ht="16.5" customHeight="1">
      <c r="A154" s="40"/>
      <c r="B154" s="41"/>
      <c r="C154" s="206" t="s">
        <v>358</v>
      </c>
      <c r="D154" s="206" t="s">
        <v>177</v>
      </c>
      <c r="E154" s="207" t="s">
        <v>3458</v>
      </c>
      <c r="F154" s="208" t="s">
        <v>3373</v>
      </c>
      <c r="G154" s="209" t="s">
        <v>1366</v>
      </c>
      <c r="H154" s="210">
        <v>3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39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182</v>
      </c>
      <c r="AT154" s="217" t="s">
        <v>177</v>
      </c>
      <c r="AU154" s="217" t="s">
        <v>76</v>
      </c>
      <c r="AY154" s="19" t="s">
        <v>175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76</v>
      </c>
      <c r="BK154" s="218">
        <f>ROUND(I154*H154,2)</f>
        <v>0</v>
      </c>
      <c r="BL154" s="19" t="s">
        <v>182</v>
      </c>
      <c r="BM154" s="217" t="s">
        <v>3530</v>
      </c>
    </row>
    <row r="155" s="2" customFormat="1" ht="16.5" customHeight="1">
      <c r="A155" s="40"/>
      <c r="B155" s="41"/>
      <c r="C155" s="206" t="s">
        <v>366</v>
      </c>
      <c r="D155" s="206" t="s">
        <v>177</v>
      </c>
      <c r="E155" s="207" t="s">
        <v>3375</v>
      </c>
      <c r="F155" s="208" t="s">
        <v>3376</v>
      </c>
      <c r="G155" s="209" t="s">
        <v>1366</v>
      </c>
      <c r="H155" s="210">
        <v>3</v>
      </c>
      <c r="I155" s="211"/>
      <c r="J155" s="212">
        <f>ROUND(I155*H155,2)</f>
        <v>0</v>
      </c>
      <c r="K155" s="208" t="s">
        <v>19</v>
      </c>
      <c r="L155" s="46"/>
      <c r="M155" s="275" t="s">
        <v>19</v>
      </c>
      <c r="N155" s="276" t="s">
        <v>39</v>
      </c>
      <c r="O155" s="273"/>
      <c r="P155" s="277">
        <f>O155*H155</f>
        <v>0</v>
      </c>
      <c r="Q155" s="277">
        <v>0</v>
      </c>
      <c r="R155" s="277">
        <f>Q155*H155</f>
        <v>0</v>
      </c>
      <c r="S155" s="277">
        <v>0</v>
      </c>
      <c r="T155" s="27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182</v>
      </c>
      <c r="AT155" s="217" t="s">
        <v>177</v>
      </c>
      <c r="AU155" s="217" t="s">
        <v>76</v>
      </c>
      <c r="AY155" s="19" t="s">
        <v>175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76</v>
      </c>
      <c r="BK155" s="218">
        <f>ROUND(I155*H155,2)</f>
        <v>0</v>
      </c>
      <c r="BL155" s="19" t="s">
        <v>182</v>
      </c>
      <c r="BM155" s="217" t="s">
        <v>3531</v>
      </c>
    </row>
    <row r="156" s="2" customFormat="1" ht="6.96" customHeight="1">
      <c r="A156" s="40"/>
      <c r="B156" s="61"/>
      <c r="C156" s="62"/>
      <c r="D156" s="62"/>
      <c r="E156" s="62"/>
      <c r="F156" s="62"/>
      <c r="G156" s="62"/>
      <c r="H156" s="62"/>
      <c r="I156" s="62"/>
      <c r="J156" s="62"/>
      <c r="K156" s="62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Fp/gQoZAPW7IG5rgThtR63ph4humyj/19NlqajXAlY6yIPon7TAzS9Kny2ED966ZiA/aD49hYVwGD/otesgdXQ==" hashValue="aiBqULCGdT6wsccISfhl4QbtYClbhWO8rKM7IXLruNUGKjNTI5bvzLZf6bqOCNurY+0hFZxG2QDUIWK4X/nwKw==" algorithmName="SHA-512" password="CC35"/>
  <autoFilter ref="C81:K15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3532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ROUND((SUM(BE87:BE496)),  2)</f>
        <v>0</v>
      </c>
      <c r="G33" s="40"/>
      <c r="H33" s="40"/>
      <c r="I33" s="150">
        <v>0.20999999999999999</v>
      </c>
      <c r="J33" s="149">
        <f>ROUND(((SUM(BE87:BE496))*I33),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ROUND((SUM(BF87:BF496)),  2)</f>
        <v>0</v>
      </c>
      <c r="G34" s="40"/>
      <c r="H34" s="40"/>
      <c r="I34" s="150">
        <v>0.12</v>
      </c>
      <c r="J34" s="149">
        <f>ROUND(((SUM(BF87:BF496))*I34),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ROUND((SUM(BG87:BG496)),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ROUND((SUM(BH87:BH496)),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ROUND((SUM(BI87:BI496)),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SIL - Silnoproudá elektro...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137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3533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3534</v>
      </c>
      <c r="E62" s="176"/>
      <c r="F62" s="176"/>
      <c r="G62" s="176"/>
      <c r="H62" s="176"/>
      <c r="I62" s="176"/>
      <c r="J62" s="177">
        <f>J94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3535</v>
      </c>
      <c r="E63" s="176"/>
      <c r="F63" s="176"/>
      <c r="G63" s="176"/>
      <c r="H63" s="176"/>
      <c r="I63" s="176"/>
      <c r="J63" s="177">
        <f>J411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3536</v>
      </c>
      <c r="E64" s="170"/>
      <c r="F64" s="170"/>
      <c r="G64" s="170"/>
      <c r="H64" s="170"/>
      <c r="I64" s="170"/>
      <c r="J64" s="171">
        <f>J433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3537</v>
      </c>
      <c r="E65" s="176"/>
      <c r="F65" s="176"/>
      <c r="G65" s="176"/>
      <c r="H65" s="176"/>
      <c r="I65" s="176"/>
      <c r="J65" s="177">
        <f>J434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3538</v>
      </c>
      <c r="E66" s="176"/>
      <c r="F66" s="176"/>
      <c r="G66" s="176"/>
      <c r="H66" s="176"/>
      <c r="I66" s="176"/>
      <c r="J66" s="177">
        <f>J438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3539</v>
      </c>
      <c r="E67" s="170"/>
      <c r="F67" s="170"/>
      <c r="G67" s="170"/>
      <c r="H67" s="170"/>
      <c r="I67" s="170"/>
      <c r="J67" s="171">
        <f>J490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160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PD - Výstavba zázemí SDH Cheb - Háje - Dotazy 05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113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SIL - Silnoproudá elektro...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 xml:space="preserve"> </v>
      </c>
      <c r="G81" s="42"/>
      <c r="H81" s="42"/>
      <c r="I81" s="34" t="s">
        <v>23</v>
      </c>
      <c r="J81" s="74" t="str">
        <f>IF(J12="","",J12)</f>
        <v>7. 5. 2025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 xml:space="preserve"> </v>
      </c>
      <c r="G83" s="42"/>
      <c r="H83" s="42"/>
      <c r="I83" s="34" t="s">
        <v>30</v>
      </c>
      <c r="J83" s="38" t="str">
        <f>E21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28</v>
      </c>
      <c r="D84" s="42"/>
      <c r="E84" s="42"/>
      <c r="F84" s="29" t="str">
        <f>IF(E18="","",E18)</f>
        <v>Vyplň údaj</v>
      </c>
      <c r="G84" s="42"/>
      <c r="H84" s="42"/>
      <c r="I84" s="34" t="s">
        <v>31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161</v>
      </c>
      <c r="D86" s="182" t="s">
        <v>53</v>
      </c>
      <c r="E86" s="182" t="s">
        <v>49</v>
      </c>
      <c r="F86" s="182" t="s">
        <v>50</v>
      </c>
      <c r="G86" s="182" t="s">
        <v>162</v>
      </c>
      <c r="H86" s="182" t="s">
        <v>163</v>
      </c>
      <c r="I86" s="182" t="s">
        <v>164</v>
      </c>
      <c r="J86" s="182" t="s">
        <v>117</v>
      </c>
      <c r="K86" s="183" t="s">
        <v>165</v>
      </c>
      <c r="L86" s="184"/>
      <c r="M86" s="94" t="s">
        <v>19</v>
      </c>
      <c r="N86" s="95" t="s">
        <v>38</v>
      </c>
      <c r="O86" s="95" t="s">
        <v>166</v>
      </c>
      <c r="P86" s="95" t="s">
        <v>167</v>
      </c>
      <c r="Q86" s="95" t="s">
        <v>168</v>
      </c>
      <c r="R86" s="95" t="s">
        <v>169</v>
      </c>
      <c r="S86" s="95" t="s">
        <v>170</v>
      </c>
      <c r="T86" s="96" t="s">
        <v>171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172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P88+P433+P490</f>
        <v>0</v>
      </c>
      <c r="Q87" s="98"/>
      <c r="R87" s="187">
        <f>R88+R433+R490</f>
        <v>0</v>
      </c>
      <c r="S87" s="98"/>
      <c r="T87" s="188">
        <f>T88+T433+T490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67</v>
      </c>
      <c r="AU87" s="19" t="s">
        <v>118</v>
      </c>
      <c r="BK87" s="189">
        <f>BK88+BK433+BK490</f>
        <v>0</v>
      </c>
    </row>
    <row r="88" s="12" customFormat="1" ht="25.92" customHeight="1">
      <c r="A88" s="12"/>
      <c r="B88" s="190"/>
      <c r="C88" s="191"/>
      <c r="D88" s="192" t="s">
        <v>67</v>
      </c>
      <c r="E88" s="193" t="s">
        <v>1607</v>
      </c>
      <c r="F88" s="193" t="s">
        <v>1608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P89+P94+P411</f>
        <v>0</v>
      </c>
      <c r="Q88" s="198"/>
      <c r="R88" s="199">
        <f>R89+R94+R411</f>
        <v>0</v>
      </c>
      <c r="S88" s="198"/>
      <c r="T88" s="200">
        <f>T89+T94+T411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78</v>
      </c>
      <c r="AT88" s="202" t="s">
        <v>67</v>
      </c>
      <c r="AU88" s="202" t="s">
        <v>68</v>
      </c>
      <c r="AY88" s="201" t="s">
        <v>175</v>
      </c>
      <c r="BK88" s="203">
        <f>BK89+BK94+BK411</f>
        <v>0</v>
      </c>
    </row>
    <row r="89" s="12" customFormat="1" ht="22.8" customHeight="1">
      <c r="A89" s="12"/>
      <c r="B89" s="190"/>
      <c r="C89" s="191"/>
      <c r="D89" s="192" t="s">
        <v>67</v>
      </c>
      <c r="E89" s="204" t="s">
        <v>3540</v>
      </c>
      <c r="F89" s="204" t="s">
        <v>3541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SUM(P90:P93)</f>
        <v>0</v>
      </c>
      <c r="Q89" s="198"/>
      <c r="R89" s="199">
        <f>SUM(R90:R93)</f>
        <v>0</v>
      </c>
      <c r="S89" s="198"/>
      <c r="T89" s="200">
        <f>SUM(T90:T93)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78</v>
      </c>
      <c r="AT89" s="202" t="s">
        <v>67</v>
      </c>
      <c r="AU89" s="202" t="s">
        <v>76</v>
      </c>
      <c r="AY89" s="201" t="s">
        <v>175</v>
      </c>
      <c r="BK89" s="203">
        <f>SUM(BK90:BK93)</f>
        <v>0</v>
      </c>
    </row>
    <row r="90" s="2" customFormat="1" ht="16.5" customHeight="1">
      <c r="A90" s="40"/>
      <c r="B90" s="41"/>
      <c r="C90" s="206" t="s">
        <v>76</v>
      </c>
      <c r="D90" s="206" t="s">
        <v>177</v>
      </c>
      <c r="E90" s="207" t="s">
        <v>3542</v>
      </c>
      <c r="F90" s="208" t="s">
        <v>3543</v>
      </c>
      <c r="G90" s="209" t="s">
        <v>391</v>
      </c>
      <c r="H90" s="210">
        <v>6</v>
      </c>
      <c r="I90" s="211"/>
      <c r="J90" s="212">
        <f>ROUND(I90*H90,2)</f>
        <v>0</v>
      </c>
      <c r="K90" s="208" t="s">
        <v>181</v>
      </c>
      <c r="L90" s="46"/>
      <c r="M90" s="213" t="s">
        <v>19</v>
      </c>
      <c r="N90" s="214" t="s">
        <v>39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297</v>
      </c>
      <c r="AT90" s="217" t="s">
        <v>177</v>
      </c>
      <c r="AU90" s="217" t="s">
        <v>78</v>
      </c>
      <c r="AY90" s="19" t="s">
        <v>175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76</v>
      </c>
      <c r="BK90" s="218">
        <f>ROUND(I90*H90,2)</f>
        <v>0</v>
      </c>
      <c r="BL90" s="19" t="s">
        <v>297</v>
      </c>
      <c r="BM90" s="217" t="s">
        <v>3544</v>
      </c>
    </row>
    <row r="91" s="2" customFormat="1">
      <c r="A91" s="40"/>
      <c r="B91" s="41"/>
      <c r="C91" s="42"/>
      <c r="D91" s="219" t="s">
        <v>184</v>
      </c>
      <c r="E91" s="42"/>
      <c r="F91" s="220" t="s">
        <v>3545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184</v>
      </c>
      <c r="AU91" s="19" t="s">
        <v>78</v>
      </c>
    </row>
    <row r="92" s="2" customFormat="1" ht="37.8" customHeight="1">
      <c r="A92" s="40"/>
      <c r="B92" s="41"/>
      <c r="C92" s="257" t="s">
        <v>78</v>
      </c>
      <c r="D92" s="257" t="s">
        <v>303</v>
      </c>
      <c r="E92" s="258" t="s">
        <v>3546</v>
      </c>
      <c r="F92" s="259" t="s">
        <v>3547</v>
      </c>
      <c r="G92" s="260" t="s">
        <v>391</v>
      </c>
      <c r="H92" s="261">
        <v>5</v>
      </c>
      <c r="I92" s="262"/>
      <c r="J92" s="263">
        <f>ROUND(I92*H92,2)</f>
        <v>0</v>
      </c>
      <c r="K92" s="259" t="s">
        <v>181</v>
      </c>
      <c r="L92" s="264"/>
      <c r="M92" s="265" t="s">
        <v>19</v>
      </c>
      <c r="N92" s="266" t="s">
        <v>39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399</v>
      </c>
      <c r="AT92" s="217" t="s">
        <v>303</v>
      </c>
      <c r="AU92" s="217" t="s">
        <v>78</v>
      </c>
      <c r="AY92" s="19" t="s">
        <v>175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76</v>
      </c>
      <c r="BK92" s="218">
        <f>ROUND(I92*H92,2)</f>
        <v>0</v>
      </c>
      <c r="BL92" s="19" t="s">
        <v>297</v>
      </c>
      <c r="BM92" s="217" t="s">
        <v>3548</v>
      </c>
    </row>
    <row r="93" s="2" customFormat="1" ht="21.75" customHeight="1">
      <c r="A93" s="40"/>
      <c r="B93" s="41"/>
      <c r="C93" s="257" t="s">
        <v>200</v>
      </c>
      <c r="D93" s="257" t="s">
        <v>303</v>
      </c>
      <c r="E93" s="258" t="s">
        <v>3549</v>
      </c>
      <c r="F93" s="259" t="s">
        <v>3550</v>
      </c>
      <c r="G93" s="260" t="s">
        <v>391</v>
      </c>
      <c r="H93" s="261">
        <v>1</v>
      </c>
      <c r="I93" s="262"/>
      <c r="J93" s="263">
        <f>ROUND(I93*H93,2)</f>
        <v>0</v>
      </c>
      <c r="K93" s="259" t="s">
        <v>181</v>
      </c>
      <c r="L93" s="264"/>
      <c r="M93" s="265" t="s">
        <v>19</v>
      </c>
      <c r="N93" s="266" t="s">
        <v>39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399</v>
      </c>
      <c r="AT93" s="217" t="s">
        <v>303</v>
      </c>
      <c r="AU93" s="217" t="s">
        <v>78</v>
      </c>
      <c r="AY93" s="19" t="s">
        <v>175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76</v>
      </c>
      <c r="BK93" s="218">
        <f>ROUND(I93*H93,2)</f>
        <v>0</v>
      </c>
      <c r="BL93" s="19" t="s">
        <v>297</v>
      </c>
      <c r="BM93" s="217" t="s">
        <v>3551</v>
      </c>
    </row>
    <row r="94" s="12" customFormat="1" ht="22.8" customHeight="1">
      <c r="A94" s="12"/>
      <c r="B94" s="190"/>
      <c r="C94" s="191"/>
      <c r="D94" s="192" t="s">
        <v>67</v>
      </c>
      <c r="E94" s="204" t="s">
        <v>3552</v>
      </c>
      <c r="F94" s="204" t="s">
        <v>3553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SUM(P95:P410)</f>
        <v>0</v>
      </c>
      <c r="Q94" s="198"/>
      <c r="R94" s="199">
        <f>SUM(R95:R410)</f>
        <v>0</v>
      </c>
      <c r="S94" s="198"/>
      <c r="T94" s="200">
        <f>SUM(T95:T410)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78</v>
      </c>
      <c r="AT94" s="202" t="s">
        <v>67</v>
      </c>
      <c r="AU94" s="202" t="s">
        <v>76</v>
      </c>
      <c r="AY94" s="201" t="s">
        <v>175</v>
      </c>
      <c r="BK94" s="203">
        <f>SUM(BK95:BK410)</f>
        <v>0</v>
      </c>
    </row>
    <row r="95" s="2" customFormat="1" ht="21.75" customHeight="1">
      <c r="A95" s="40"/>
      <c r="B95" s="41"/>
      <c r="C95" s="206" t="s">
        <v>182</v>
      </c>
      <c r="D95" s="206" t="s">
        <v>177</v>
      </c>
      <c r="E95" s="207" t="s">
        <v>3554</v>
      </c>
      <c r="F95" s="208" t="s">
        <v>3555</v>
      </c>
      <c r="G95" s="209" t="s">
        <v>391</v>
      </c>
      <c r="H95" s="210">
        <v>306</v>
      </c>
      <c r="I95" s="211"/>
      <c r="J95" s="212">
        <f>ROUND(I95*H95,2)</f>
        <v>0</v>
      </c>
      <c r="K95" s="208" t="s">
        <v>181</v>
      </c>
      <c r="L95" s="46"/>
      <c r="M95" s="213" t="s">
        <v>19</v>
      </c>
      <c r="N95" s="214" t="s">
        <v>39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297</v>
      </c>
      <c r="AT95" s="217" t="s">
        <v>177</v>
      </c>
      <c r="AU95" s="217" t="s">
        <v>78</v>
      </c>
      <c r="AY95" s="19" t="s">
        <v>175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76</v>
      </c>
      <c r="BK95" s="218">
        <f>ROUND(I95*H95,2)</f>
        <v>0</v>
      </c>
      <c r="BL95" s="19" t="s">
        <v>297</v>
      </c>
      <c r="BM95" s="217" t="s">
        <v>3556</v>
      </c>
    </row>
    <row r="96" s="2" customFormat="1">
      <c r="A96" s="40"/>
      <c r="B96" s="41"/>
      <c r="C96" s="42"/>
      <c r="D96" s="219" t="s">
        <v>184</v>
      </c>
      <c r="E96" s="42"/>
      <c r="F96" s="220" t="s">
        <v>3557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184</v>
      </c>
      <c r="AU96" s="19" t="s">
        <v>78</v>
      </c>
    </row>
    <row r="97" s="2" customFormat="1" ht="24.15" customHeight="1">
      <c r="A97" s="40"/>
      <c r="B97" s="41"/>
      <c r="C97" s="257" t="s">
        <v>213</v>
      </c>
      <c r="D97" s="257" t="s">
        <v>303</v>
      </c>
      <c r="E97" s="258" t="s">
        <v>3558</v>
      </c>
      <c r="F97" s="259" t="s">
        <v>3559</v>
      </c>
      <c r="G97" s="260" t="s">
        <v>391</v>
      </c>
      <c r="H97" s="261">
        <v>306</v>
      </c>
      <c r="I97" s="262"/>
      <c r="J97" s="263">
        <f>ROUND(I97*H97,2)</f>
        <v>0</v>
      </c>
      <c r="K97" s="259" t="s">
        <v>181</v>
      </c>
      <c r="L97" s="264"/>
      <c r="M97" s="265" t="s">
        <v>19</v>
      </c>
      <c r="N97" s="266" t="s">
        <v>39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399</v>
      </c>
      <c r="AT97" s="217" t="s">
        <v>303</v>
      </c>
      <c r="AU97" s="217" t="s">
        <v>78</v>
      </c>
      <c r="AY97" s="19" t="s">
        <v>175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76</v>
      </c>
      <c r="BK97" s="218">
        <f>ROUND(I97*H97,2)</f>
        <v>0</v>
      </c>
      <c r="BL97" s="19" t="s">
        <v>297</v>
      </c>
      <c r="BM97" s="217" t="s">
        <v>3560</v>
      </c>
    </row>
    <row r="98" s="2" customFormat="1" ht="16.5" customHeight="1">
      <c r="A98" s="40"/>
      <c r="B98" s="41"/>
      <c r="C98" s="206" t="s">
        <v>224</v>
      </c>
      <c r="D98" s="206" t="s">
        <v>177</v>
      </c>
      <c r="E98" s="207" t="s">
        <v>3561</v>
      </c>
      <c r="F98" s="208" t="s">
        <v>3562</v>
      </c>
      <c r="G98" s="209" t="s">
        <v>391</v>
      </c>
      <c r="H98" s="210">
        <v>150</v>
      </c>
      <c r="I98" s="211"/>
      <c r="J98" s="212">
        <f>ROUND(I98*H98,2)</f>
        <v>0</v>
      </c>
      <c r="K98" s="208" t="s">
        <v>181</v>
      </c>
      <c r="L98" s="46"/>
      <c r="M98" s="213" t="s">
        <v>19</v>
      </c>
      <c r="N98" s="214" t="s">
        <v>39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297</v>
      </c>
      <c r="AT98" s="217" t="s">
        <v>177</v>
      </c>
      <c r="AU98" s="217" t="s">
        <v>78</v>
      </c>
      <c r="AY98" s="19" t="s">
        <v>175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76</v>
      </c>
      <c r="BK98" s="218">
        <f>ROUND(I98*H98,2)</f>
        <v>0</v>
      </c>
      <c r="BL98" s="19" t="s">
        <v>297</v>
      </c>
      <c r="BM98" s="217" t="s">
        <v>3563</v>
      </c>
    </row>
    <row r="99" s="2" customFormat="1">
      <c r="A99" s="40"/>
      <c r="B99" s="41"/>
      <c r="C99" s="42"/>
      <c r="D99" s="219" t="s">
        <v>184</v>
      </c>
      <c r="E99" s="42"/>
      <c r="F99" s="220" t="s">
        <v>3564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184</v>
      </c>
      <c r="AU99" s="19" t="s">
        <v>78</v>
      </c>
    </row>
    <row r="100" s="2" customFormat="1" ht="24.15" customHeight="1">
      <c r="A100" s="40"/>
      <c r="B100" s="41"/>
      <c r="C100" s="257" t="s">
        <v>235</v>
      </c>
      <c r="D100" s="257" t="s">
        <v>303</v>
      </c>
      <c r="E100" s="258" t="s">
        <v>3565</v>
      </c>
      <c r="F100" s="259" t="s">
        <v>3566</v>
      </c>
      <c r="G100" s="260" t="s">
        <v>391</v>
      </c>
      <c r="H100" s="261">
        <v>150</v>
      </c>
      <c r="I100" s="262"/>
      <c r="J100" s="263">
        <f>ROUND(I100*H100,2)</f>
        <v>0</v>
      </c>
      <c r="K100" s="259" t="s">
        <v>181</v>
      </c>
      <c r="L100" s="264"/>
      <c r="M100" s="265" t="s">
        <v>19</v>
      </c>
      <c r="N100" s="266" t="s">
        <v>39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399</v>
      </c>
      <c r="AT100" s="217" t="s">
        <v>303</v>
      </c>
      <c r="AU100" s="217" t="s">
        <v>78</v>
      </c>
      <c r="AY100" s="19" t="s">
        <v>175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76</v>
      </c>
      <c r="BK100" s="218">
        <f>ROUND(I100*H100,2)</f>
        <v>0</v>
      </c>
      <c r="BL100" s="19" t="s">
        <v>297</v>
      </c>
      <c r="BM100" s="217" t="s">
        <v>3567</v>
      </c>
    </row>
    <row r="101" s="2" customFormat="1" ht="24.15" customHeight="1">
      <c r="A101" s="40"/>
      <c r="B101" s="41"/>
      <c r="C101" s="206" t="s">
        <v>244</v>
      </c>
      <c r="D101" s="206" t="s">
        <v>177</v>
      </c>
      <c r="E101" s="207" t="s">
        <v>3568</v>
      </c>
      <c r="F101" s="208" t="s">
        <v>3569</v>
      </c>
      <c r="G101" s="209" t="s">
        <v>391</v>
      </c>
      <c r="H101" s="210">
        <v>80</v>
      </c>
      <c r="I101" s="211"/>
      <c r="J101" s="212">
        <f>ROUND(I101*H101,2)</f>
        <v>0</v>
      </c>
      <c r="K101" s="208" t="s">
        <v>181</v>
      </c>
      <c r="L101" s="46"/>
      <c r="M101" s="213" t="s">
        <v>19</v>
      </c>
      <c r="N101" s="214" t="s">
        <v>39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297</v>
      </c>
      <c r="AT101" s="217" t="s">
        <v>177</v>
      </c>
      <c r="AU101" s="217" t="s">
        <v>78</v>
      </c>
      <c r="AY101" s="19" t="s">
        <v>175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76</v>
      </c>
      <c r="BK101" s="218">
        <f>ROUND(I101*H101,2)</f>
        <v>0</v>
      </c>
      <c r="BL101" s="19" t="s">
        <v>297</v>
      </c>
      <c r="BM101" s="217" t="s">
        <v>3570</v>
      </c>
    </row>
    <row r="102" s="2" customFormat="1">
      <c r="A102" s="40"/>
      <c r="B102" s="41"/>
      <c r="C102" s="42"/>
      <c r="D102" s="219" t="s">
        <v>184</v>
      </c>
      <c r="E102" s="42"/>
      <c r="F102" s="220" t="s">
        <v>3571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184</v>
      </c>
      <c r="AU102" s="19" t="s">
        <v>78</v>
      </c>
    </row>
    <row r="103" s="2" customFormat="1" ht="24.15" customHeight="1">
      <c r="A103" s="40"/>
      <c r="B103" s="41"/>
      <c r="C103" s="257" t="s">
        <v>250</v>
      </c>
      <c r="D103" s="257" t="s">
        <v>303</v>
      </c>
      <c r="E103" s="258" t="s">
        <v>3572</v>
      </c>
      <c r="F103" s="259" t="s">
        <v>3573</v>
      </c>
      <c r="G103" s="260" t="s">
        <v>391</v>
      </c>
      <c r="H103" s="261">
        <v>80</v>
      </c>
      <c r="I103" s="262"/>
      <c r="J103" s="263">
        <f>ROUND(I103*H103,2)</f>
        <v>0</v>
      </c>
      <c r="K103" s="259" t="s">
        <v>181</v>
      </c>
      <c r="L103" s="264"/>
      <c r="M103" s="265" t="s">
        <v>19</v>
      </c>
      <c r="N103" s="266" t="s">
        <v>39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399</v>
      </c>
      <c r="AT103" s="217" t="s">
        <v>303</v>
      </c>
      <c r="AU103" s="217" t="s">
        <v>78</v>
      </c>
      <c r="AY103" s="19" t="s">
        <v>175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76</v>
      </c>
      <c r="BK103" s="218">
        <f>ROUND(I103*H103,2)</f>
        <v>0</v>
      </c>
      <c r="BL103" s="19" t="s">
        <v>297</v>
      </c>
      <c r="BM103" s="217" t="s">
        <v>3574</v>
      </c>
    </row>
    <row r="104" s="2" customFormat="1" ht="33" customHeight="1">
      <c r="A104" s="40"/>
      <c r="B104" s="41"/>
      <c r="C104" s="206" t="s">
        <v>255</v>
      </c>
      <c r="D104" s="206" t="s">
        <v>177</v>
      </c>
      <c r="E104" s="207" t="s">
        <v>3575</v>
      </c>
      <c r="F104" s="208" t="s">
        <v>3576</v>
      </c>
      <c r="G104" s="209" t="s">
        <v>402</v>
      </c>
      <c r="H104" s="210">
        <v>360</v>
      </c>
      <c r="I104" s="211"/>
      <c r="J104" s="212">
        <f>ROUND(I104*H104,2)</f>
        <v>0</v>
      </c>
      <c r="K104" s="208" t="s">
        <v>181</v>
      </c>
      <c r="L104" s="46"/>
      <c r="M104" s="213" t="s">
        <v>19</v>
      </c>
      <c r="N104" s="214" t="s">
        <v>39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297</v>
      </c>
      <c r="AT104" s="217" t="s">
        <v>177</v>
      </c>
      <c r="AU104" s="217" t="s">
        <v>78</v>
      </c>
      <c r="AY104" s="19" t="s">
        <v>175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76</v>
      </c>
      <c r="BK104" s="218">
        <f>ROUND(I104*H104,2)</f>
        <v>0</v>
      </c>
      <c r="BL104" s="19" t="s">
        <v>297</v>
      </c>
      <c r="BM104" s="217" t="s">
        <v>3577</v>
      </c>
    </row>
    <row r="105" s="2" customFormat="1">
      <c r="A105" s="40"/>
      <c r="B105" s="41"/>
      <c r="C105" s="42"/>
      <c r="D105" s="219" t="s">
        <v>184</v>
      </c>
      <c r="E105" s="42"/>
      <c r="F105" s="220" t="s">
        <v>3578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184</v>
      </c>
      <c r="AU105" s="19" t="s">
        <v>78</v>
      </c>
    </row>
    <row r="106" s="2" customFormat="1" ht="21.75" customHeight="1">
      <c r="A106" s="40"/>
      <c r="B106" s="41"/>
      <c r="C106" s="257" t="s">
        <v>262</v>
      </c>
      <c r="D106" s="257" t="s">
        <v>303</v>
      </c>
      <c r="E106" s="258" t="s">
        <v>3579</v>
      </c>
      <c r="F106" s="259" t="s">
        <v>3580</v>
      </c>
      <c r="G106" s="260" t="s">
        <v>402</v>
      </c>
      <c r="H106" s="261">
        <v>432</v>
      </c>
      <c r="I106" s="262"/>
      <c r="J106" s="263">
        <f>ROUND(I106*H106,2)</f>
        <v>0</v>
      </c>
      <c r="K106" s="259" t="s">
        <v>181</v>
      </c>
      <c r="L106" s="264"/>
      <c r="M106" s="265" t="s">
        <v>19</v>
      </c>
      <c r="N106" s="266" t="s">
        <v>39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399</v>
      </c>
      <c r="AT106" s="217" t="s">
        <v>303</v>
      </c>
      <c r="AU106" s="217" t="s">
        <v>78</v>
      </c>
      <c r="AY106" s="19" t="s">
        <v>175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76</v>
      </c>
      <c r="BK106" s="218">
        <f>ROUND(I106*H106,2)</f>
        <v>0</v>
      </c>
      <c r="BL106" s="19" t="s">
        <v>297</v>
      </c>
      <c r="BM106" s="217" t="s">
        <v>3581</v>
      </c>
    </row>
    <row r="107" s="14" customFormat="1">
      <c r="A107" s="14"/>
      <c r="B107" s="235"/>
      <c r="C107" s="236"/>
      <c r="D107" s="226" t="s">
        <v>186</v>
      </c>
      <c r="E107" s="237" t="s">
        <v>19</v>
      </c>
      <c r="F107" s="238" t="s">
        <v>3582</v>
      </c>
      <c r="G107" s="236"/>
      <c r="H107" s="239">
        <v>432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186</v>
      </c>
      <c r="AU107" s="245" t="s">
        <v>78</v>
      </c>
      <c r="AV107" s="14" t="s">
        <v>78</v>
      </c>
      <c r="AW107" s="14" t="s">
        <v>188</v>
      </c>
      <c r="AX107" s="14" t="s">
        <v>68</v>
      </c>
      <c r="AY107" s="245" t="s">
        <v>175</v>
      </c>
    </row>
    <row r="108" s="15" customFormat="1">
      <c r="A108" s="15"/>
      <c r="B108" s="246"/>
      <c r="C108" s="247"/>
      <c r="D108" s="226" t="s">
        <v>186</v>
      </c>
      <c r="E108" s="248" t="s">
        <v>19</v>
      </c>
      <c r="F108" s="249" t="s">
        <v>191</v>
      </c>
      <c r="G108" s="247"/>
      <c r="H108" s="250">
        <v>432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186</v>
      </c>
      <c r="AU108" s="256" t="s">
        <v>78</v>
      </c>
      <c r="AV108" s="15" t="s">
        <v>182</v>
      </c>
      <c r="AW108" s="15" t="s">
        <v>188</v>
      </c>
      <c r="AX108" s="15" t="s">
        <v>76</v>
      </c>
      <c r="AY108" s="256" t="s">
        <v>175</v>
      </c>
    </row>
    <row r="109" s="2" customFormat="1" ht="33" customHeight="1">
      <c r="A109" s="40"/>
      <c r="B109" s="41"/>
      <c r="C109" s="206" t="s">
        <v>8</v>
      </c>
      <c r="D109" s="206" t="s">
        <v>177</v>
      </c>
      <c r="E109" s="207" t="s">
        <v>3583</v>
      </c>
      <c r="F109" s="208" t="s">
        <v>3584</v>
      </c>
      <c r="G109" s="209" t="s">
        <v>402</v>
      </c>
      <c r="H109" s="210">
        <v>300</v>
      </c>
      <c r="I109" s="211"/>
      <c r="J109" s="212">
        <f>ROUND(I109*H109,2)</f>
        <v>0</v>
      </c>
      <c r="K109" s="208" t="s">
        <v>181</v>
      </c>
      <c r="L109" s="46"/>
      <c r="M109" s="213" t="s">
        <v>19</v>
      </c>
      <c r="N109" s="214" t="s">
        <v>39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297</v>
      </c>
      <c r="AT109" s="217" t="s">
        <v>177</v>
      </c>
      <c r="AU109" s="217" t="s">
        <v>78</v>
      </c>
      <c r="AY109" s="19" t="s">
        <v>175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76</v>
      </c>
      <c r="BK109" s="218">
        <f>ROUND(I109*H109,2)</f>
        <v>0</v>
      </c>
      <c r="BL109" s="19" t="s">
        <v>297</v>
      </c>
      <c r="BM109" s="217" t="s">
        <v>3585</v>
      </c>
    </row>
    <row r="110" s="2" customFormat="1">
      <c r="A110" s="40"/>
      <c r="B110" s="41"/>
      <c r="C110" s="42"/>
      <c r="D110" s="219" t="s">
        <v>184</v>
      </c>
      <c r="E110" s="42"/>
      <c r="F110" s="220" t="s">
        <v>3586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184</v>
      </c>
      <c r="AU110" s="19" t="s">
        <v>78</v>
      </c>
    </row>
    <row r="111" s="2" customFormat="1" ht="24.15" customHeight="1">
      <c r="A111" s="40"/>
      <c r="B111" s="41"/>
      <c r="C111" s="257" t="s">
        <v>276</v>
      </c>
      <c r="D111" s="257" t="s">
        <v>303</v>
      </c>
      <c r="E111" s="258" t="s">
        <v>3587</v>
      </c>
      <c r="F111" s="259" t="s">
        <v>3588</v>
      </c>
      <c r="G111" s="260" t="s">
        <v>402</v>
      </c>
      <c r="H111" s="261">
        <v>92</v>
      </c>
      <c r="I111" s="262"/>
      <c r="J111" s="263">
        <f>ROUND(I111*H111,2)</f>
        <v>0</v>
      </c>
      <c r="K111" s="259" t="s">
        <v>181</v>
      </c>
      <c r="L111" s="264"/>
      <c r="M111" s="265" t="s">
        <v>19</v>
      </c>
      <c r="N111" s="266" t="s">
        <v>39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399</v>
      </c>
      <c r="AT111" s="217" t="s">
        <v>303</v>
      </c>
      <c r="AU111" s="217" t="s">
        <v>78</v>
      </c>
      <c r="AY111" s="19" t="s">
        <v>175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76</v>
      </c>
      <c r="BK111" s="218">
        <f>ROUND(I111*H111,2)</f>
        <v>0</v>
      </c>
      <c r="BL111" s="19" t="s">
        <v>297</v>
      </c>
      <c r="BM111" s="217" t="s">
        <v>3589</v>
      </c>
    </row>
    <row r="112" s="14" customFormat="1">
      <c r="A112" s="14"/>
      <c r="B112" s="235"/>
      <c r="C112" s="236"/>
      <c r="D112" s="226" t="s">
        <v>186</v>
      </c>
      <c r="E112" s="237" t="s">
        <v>19</v>
      </c>
      <c r="F112" s="238" t="s">
        <v>3590</v>
      </c>
      <c r="G112" s="236"/>
      <c r="H112" s="239">
        <v>92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186</v>
      </c>
      <c r="AU112" s="245" t="s">
        <v>78</v>
      </c>
      <c r="AV112" s="14" t="s">
        <v>78</v>
      </c>
      <c r="AW112" s="14" t="s">
        <v>188</v>
      </c>
      <c r="AX112" s="14" t="s">
        <v>68</v>
      </c>
      <c r="AY112" s="245" t="s">
        <v>175</v>
      </c>
    </row>
    <row r="113" s="15" customFormat="1">
      <c r="A113" s="15"/>
      <c r="B113" s="246"/>
      <c r="C113" s="247"/>
      <c r="D113" s="226" t="s">
        <v>186</v>
      </c>
      <c r="E113" s="248" t="s">
        <v>19</v>
      </c>
      <c r="F113" s="249" t="s">
        <v>191</v>
      </c>
      <c r="G113" s="247"/>
      <c r="H113" s="250">
        <v>92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186</v>
      </c>
      <c r="AU113" s="256" t="s">
        <v>78</v>
      </c>
      <c r="AV113" s="15" t="s">
        <v>182</v>
      </c>
      <c r="AW113" s="15" t="s">
        <v>188</v>
      </c>
      <c r="AX113" s="15" t="s">
        <v>76</v>
      </c>
      <c r="AY113" s="256" t="s">
        <v>175</v>
      </c>
    </row>
    <row r="114" s="2" customFormat="1" ht="24.15" customHeight="1">
      <c r="A114" s="40"/>
      <c r="B114" s="41"/>
      <c r="C114" s="257" t="s">
        <v>287</v>
      </c>
      <c r="D114" s="257" t="s">
        <v>303</v>
      </c>
      <c r="E114" s="258" t="s">
        <v>3591</v>
      </c>
      <c r="F114" s="259" t="s">
        <v>3592</v>
      </c>
      <c r="G114" s="260" t="s">
        <v>402</v>
      </c>
      <c r="H114" s="261">
        <v>92</v>
      </c>
      <c r="I114" s="262"/>
      <c r="J114" s="263">
        <f>ROUND(I114*H114,2)</f>
        <v>0</v>
      </c>
      <c r="K114" s="259" t="s">
        <v>181</v>
      </c>
      <c r="L114" s="264"/>
      <c r="M114" s="265" t="s">
        <v>19</v>
      </c>
      <c r="N114" s="266" t="s">
        <v>39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399</v>
      </c>
      <c r="AT114" s="217" t="s">
        <v>303</v>
      </c>
      <c r="AU114" s="217" t="s">
        <v>78</v>
      </c>
      <c r="AY114" s="19" t="s">
        <v>175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76</v>
      </c>
      <c r="BK114" s="218">
        <f>ROUND(I114*H114,2)</f>
        <v>0</v>
      </c>
      <c r="BL114" s="19" t="s">
        <v>297</v>
      </c>
      <c r="BM114" s="217" t="s">
        <v>3593</v>
      </c>
    </row>
    <row r="115" s="14" customFormat="1">
      <c r="A115" s="14"/>
      <c r="B115" s="235"/>
      <c r="C115" s="236"/>
      <c r="D115" s="226" t="s">
        <v>186</v>
      </c>
      <c r="E115" s="237" t="s">
        <v>19</v>
      </c>
      <c r="F115" s="238" t="s">
        <v>3590</v>
      </c>
      <c r="G115" s="236"/>
      <c r="H115" s="239">
        <v>92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186</v>
      </c>
      <c r="AU115" s="245" t="s">
        <v>78</v>
      </c>
      <c r="AV115" s="14" t="s">
        <v>78</v>
      </c>
      <c r="AW115" s="14" t="s">
        <v>188</v>
      </c>
      <c r="AX115" s="14" t="s">
        <v>68</v>
      </c>
      <c r="AY115" s="245" t="s">
        <v>175</v>
      </c>
    </row>
    <row r="116" s="15" customFormat="1">
      <c r="A116" s="15"/>
      <c r="B116" s="246"/>
      <c r="C116" s="247"/>
      <c r="D116" s="226" t="s">
        <v>186</v>
      </c>
      <c r="E116" s="248" t="s">
        <v>19</v>
      </c>
      <c r="F116" s="249" t="s">
        <v>191</v>
      </c>
      <c r="G116" s="247"/>
      <c r="H116" s="250">
        <v>92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186</v>
      </c>
      <c r="AU116" s="256" t="s">
        <v>78</v>
      </c>
      <c r="AV116" s="15" t="s">
        <v>182</v>
      </c>
      <c r="AW116" s="15" t="s">
        <v>188</v>
      </c>
      <c r="AX116" s="15" t="s">
        <v>76</v>
      </c>
      <c r="AY116" s="256" t="s">
        <v>175</v>
      </c>
    </row>
    <row r="117" s="2" customFormat="1" ht="24.15" customHeight="1">
      <c r="A117" s="40"/>
      <c r="B117" s="41"/>
      <c r="C117" s="257" t="s">
        <v>292</v>
      </c>
      <c r="D117" s="257" t="s">
        <v>303</v>
      </c>
      <c r="E117" s="258" t="s">
        <v>3594</v>
      </c>
      <c r="F117" s="259" t="s">
        <v>3595</v>
      </c>
      <c r="G117" s="260" t="s">
        <v>402</v>
      </c>
      <c r="H117" s="261">
        <v>129.999</v>
      </c>
      <c r="I117" s="262"/>
      <c r="J117" s="263">
        <f>ROUND(I117*H117,2)</f>
        <v>0</v>
      </c>
      <c r="K117" s="259" t="s">
        <v>181</v>
      </c>
      <c r="L117" s="264"/>
      <c r="M117" s="265" t="s">
        <v>19</v>
      </c>
      <c r="N117" s="266" t="s">
        <v>39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399</v>
      </c>
      <c r="AT117" s="217" t="s">
        <v>303</v>
      </c>
      <c r="AU117" s="217" t="s">
        <v>78</v>
      </c>
      <c r="AY117" s="19" t="s">
        <v>175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76</v>
      </c>
      <c r="BK117" s="218">
        <f>ROUND(I117*H117,2)</f>
        <v>0</v>
      </c>
      <c r="BL117" s="19" t="s">
        <v>297</v>
      </c>
      <c r="BM117" s="217" t="s">
        <v>3596</v>
      </c>
    </row>
    <row r="118" s="14" customFormat="1">
      <c r="A118" s="14"/>
      <c r="B118" s="235"/>
      <c r="C118" s="236"/>
      <c r="D118" s="226" t="s">
        <v>186</v>
      </c>
      <c r="E118" s="237" t="s">
        <v>19</v>
      </c>
      <c r="F118" s="238" t="s">
        <v>3597</v>
      </c>
      <c r="G118" s="236"/>
      <c r="H118" s="239">
        <v>129.99945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186</v>
      </c>
      <c r="AU118" s="245" t="s">
        <v>78</v>
      </c>
      <c r="AV118" s="14" t="s">
        <v>78</v>
      </c>
      <c r="AW118" s="14" t="s">
        <v>188</v>
      </c>
      <c r="AX118" s="14" t="s">
        <v>68</v>
      </c>
      <c r="AY118" s="245" t="s">
        <v>175</v>
      </c>
    </row>
    <row r="119" s="15" customFormat="1">
      <c r="A119" s="15"/>
      <c r="B119" s="246"/>
      <c r="C119" s="247"/>
      <c r="D119" s="226" t="s">
        <v>186</v>
      </c>
      <c r="E119" s="248" t="s">
        <v>19</v>
      </c>
      <c r="F119" s="249" t="s">
        <v>191</v>
      </c>
      <c r="G119" s="247"/>
      <c r="H119" s="250">
        <v>129.99945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186</v>
      </c>
      <c r="AU119" s="256" t="s">
        <v>78</v>
      </c>
      <c r="AV119" s="15" t="s">
        <v>182</v>
      </c>
      <c r="AW119" s="15" t="s">
        <v>188</v>
      </c>
      <c r="AX119" s="15" t="s">
        <v>76</v>
      </c>
      <c r="AY119" s="256" t="s">
        <v>175</v>
      </c>
    </row>
    <row r="120" s="2" customFormat="1" ht="33" customHeight="1">
      <c r="A120" s="40"/>
      <c r="B120" s="41"/>
      <c r="C120" s="206" t="s">
        <v>297</v>
      </c>
      <c r="D120" s="206" t="s">
        <v>177</v>
      </c>
      <c r="E120" s="207" t="s">
        <v>3598</v>
      </c>
      <c r="F120" s="208" t="s">
        <v>3599</v>
      </c>
      <c r="G120" s="209" t="s">
        <v>402</v>
      </c>
      <c r="H120" s="210">
        <v>138</v>
      </c>
      <c r="I120" s="211"/>
      <c r="J120" s="212">
        <f>ROUND(I120*H120,2)</f>
        <v>0</v>
      </c>
      <c r="K120" s="208" t="s">
        <v>181</v>
      </c>
      <c r="L120" s="46"/>
      <c r="M120" s="213" t="s">
        <v>19</v>
      </c>
      <c r="N120" s="214" t="s">
        <v>39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297</v>
      </c>
      <c r="AT120" s="217" t="s">
        <v>177</v>
      </c>
      <c r="AU120" s="217" t="s">
        <v>78</v>
      </c>
      <c r="AY120" s="19" t="s">
        <v>175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76</v>
      </c>
      <c r="BK120" s="218">
        <f>ROUND(I120*H120,2)</f>
        <v>0</v>
      </c>
      <c r="BL120" s="19" t="s">
        <v>297</v>
      </c>
      <c r="BM120" s="217" t="s">
        <v>3600</v>
      </c>
    </row>
    <row r="121" s="2" customFormat="1">
      <c r="A121" s="40"/>
      <c r="B121" s="41"/>
      <c r="C121" s="42"/>
      <c r="D121" s="219" t="s">
        <v>184</v>
      </c>
      <c r="E121" s="42"/>
      <c r="F121" s="220" t="s">
        <v>3601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184</v>
      </c>
      <c r="AU121" s="19" t="s">
        <v>78</v>
      </c>
    </row>
    <row r="122" s="2" customFormat="1" ht="24.15" customHeight="1">
      <c r="A122" s="40"/>
      <c r="B122" s="41"/>
      <c r="C122" s="257" t="s">
        <v>302</v>
      </c>
      <c r="D122" s="257" t="s">
        <v>303</v>
      </c>
      <c r="E122" s="258" t="s">
        <v>3602</v>
      </c>
      <c r="F122" s="259" t="s">
        <v>3603</v>
      </c>
      <c r="G122" s="260" t="s">
        <v>402</v>
      </c>
      <c r="H122" s="261">
        <v>80.5</v>
      </c>
      <c r="I122" s="262"/>
      <c r="J122" s="263">
        <f>ROUND(I122*H122,2)</f>
        <v>0</v>
      </c>
      <c r="K122" s="259" t="s">
        <v>181</v>
      </c>
      <c r="L122" s="264"/>
      <c r="M122" s="265" t="s">
        <v>19</v>
      </c>
      <c r="N122" s="266" t="s">
        <v>39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399</v>
      </c>
      <c r="AT122" s="217" t="s">
        <v>303</v>
      </c>
      <c r="AU122" s="217" t="s">
        <v>78</v>
      </c>
      <c r="AY122" s="19" t="s">
        <v>175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76</v>
      </c>
      <c r="BK122" s="218">
        <f>ROUND(I122*H122,2)</f>
        <v>0</v>
      </c>
      <c r="BL122" s="19" t="s">
        <v>297</v>
      </c>
      <c r="BM122" s="217" t="s">
        <v>3604</v>
      </c>
    </row>
    <row r="123" s="14" customFormat="1">
      <c r="A123" s="14"/>
      <c r="B123" s="235"/>
      <c r="C123" s="236"/>
      <c r="D123" s="226" t="s">
        <v>186</v>
      </c>
      <c r="E123" s="237" t="s">
        <v>19</v>
      </c>
      <c r="F123" s="238" t="s">
        <v>3605</v>
      </c>
      <c r="G123" s="236"/>
      <c r="H123" s="239">
        <v>80.5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186</v>
      </c>
      <c r="AU123" s="245" t="s">
        <v>78</v>
      </c>
      <c r="AV123" s="14" t="s">
        <v>78</v>
      </c>
      <c r="AW123" s="14" t="s">
        <v>188</v>
      </c>
      <c r="AX123" s="14" t="s">
        <v>68</v>
      </c>
      <c r="AY123" s="245" t="s">
        <v>175</v>
      </c>
    </row>
    <row r="124" s="15" customFormat="1">
      <c r="A124" s="15"/>
      <c r="B124" s="246"/>
      <c r="C124" s="247"/>
      <c r="D124" s="226" t="s">
        <v>186</v>
      </c>
      <c r="E124" s="248" t="s">
        <v>19</v>
      </c>
      <c r="F124" s="249" t="s">
        <v>191</v>
      </c>
      <c r="G124" s="247"/>
      <c r="H124" s="250">
        <v>80.5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186</v>
      </c>
      <c r="AU124" s="256" t="s">
        <v>78</v>
      </c>
      <c r="AV124" s="15" t="s">
        <v>182</v>
      </c>
      <c r="AW124" s="15" t="s">
        <v>188</v>
      </c>
      <c r="AX124" s="15" t="s">
        <v>76</v>
      </c>
      <c r="AY124" s="256" t="s">
        <v>175</v>
      </c>
    </row>
    <row r="125" s="2" customFormat="1" ht="24.15" customHeight="1">
      <c r="A125" s="40"/>
      <c r="B125" s="41"/>
      <c r="C125" s="257" t="s">
        <v>285</v>
      </c>
      <c r="D125" s="257" t="s">
        <v>303</v>
      </c>
      <c r="E125" s="258" t="s">
        <v>3606</v>
      </c>
      <c r="F125" s="259" t="s">
        <v>3607</v>
      </c>
      <c r="G125" s="260" t="s">
        <v>402</v>
      </c>
      <c r="H125" s="261">
        <v>78.200000000000003</v>
      </c>
      <c r="I125" s="262"/>
      <c r="J125" s="263">
        <f>ROUND(I125*H125,2)</f>
        <v>0</v>
      </c>
      <c r="K125" s="259" t="s">
        <v>181</v>
      </c>
      <c r="L125" s="264"/>
      <c r="M125" s="265" t="s">
        <v>19</v>
      </c>
      <c r="N125" s="266" t="s">
        <v>39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399</v>
      </c>
      <c r="AT125" s="217" t="s">
        <v>303</v>
      </c>
      <c r="AU125" s="217" t="s">
        <v>78</v>
      </c>
      <c r="AY125" s="19" t="s">
        <v>175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76</v>
      </c>
      <c r="BK125" s="218">
        <f>ROUND(I125*H125,2)</f>
        <v>0</v>
      </c>
      <c r="BL125" s="19" t="s">
        <v>297</v>
      </c>
      <c r="BM125" s="217" t="s">
        <v>3608</v>
      </c>
    </row>
    <row r="126" s="14" customFormat="1">
      <c r="A126" s="14"/>
      <c r="B126" s="235"/>
      <c r="C126" s="236"/>
      <c r="D126" s="226" t="s">
        <v>186</v>
      </c>
      <c r="E126" s="237" t="s">
        <v>19</v>
      </c>
      <c r="F126" s="238" t="s">
        <v>3609</v>
      </c>
      <c r="G126" s="236"/>
      <c r="H126" s="239">
        <v>78.199999999999989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186</v>
      </c>
      <c r="AU126" s="245" t="s">
        <v>78</v>
      </c>
      <c r="AV126" s="14" t="s">
        <v>78</v>
      </c>
      <c r="AW126" s="14" t="s">
        <v>188</v>
      </c>
      <c r="AX126" s="14" t="s">
        <v>68</v>
      </c>
      <c r="AY126" s="245" t="s">
        <v>175</v>
      </c>
    </row>
    <row r="127" s="15" customFormat="1">
      <c r="A127" s="15"/>
      <c r="B127" s="246"/>
      <c r="C127" s="247"/>
      <c r="D127" s="226" t="s">
        <v>186</v>
      </c>
      <c r="E127" s="248" t="s">
        <v>19</v>
      </c>
      <c r="F127" s="249" t="s">
        <v>191</v>
      </c>
      <c r="G127" s="247"/>
      <c r="H127" s="250">
        <v>78.199999999999989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186</v>
      </c>
      <c r="AU127" s="256" t="s">
        <v>78</v>
      </c>
      <c r="AV127" s="15" t="s">
        <v>182</v>
      </c>
      <c r="AW127" s="15" t="s">
        <v>188</v>
      </c>
      <c r="AX127" s="15" t="s">
        <v>76</v>
      </c>
      <c r="AY127" s="256" t="s">
        <v>175</v>
      </c>
    </row>
    <row r="128" s="2" customFormat="1" ht="33" customHeight="1">
      <c r="A128" s="40"/>
      <c r="B128" s="41"/>
      <c r="C128" s="206" t="s">
        <v>317</v>
      </c>
      <c r="D128" s="206" t="s">
        <v>177</v>
      </c>
      <c r="E128" s="207" t="s">
        <v>3610</v>
      </c>
      <c r="F128" s="208" t="s">
        <v>3611</v>
      </c>
      <c r="G128" s="209" t="s">
        <v>402</v>
      </c>
      <c r="H128" s="210">
        <v>300</v>
      </c>
      <c r="I128" s="211"/>
      <c r="J128" s="212">
        <f>ROUND(I128*H128,2)</f>
        <v>0</v>
      </c>
      <c r="K128" s="208" t="s">
        <v>181</v>
      </c>
      <c r="L128" s="46"/>
      <c r="M128" s="213" t="s">
        <v>19</v>
      </c>
      <c r="N128" s="214" t="s">
        <v>39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297</v>
      </c>
      <c r="AT128" s="217" t="s">
        <v>177</v>
      </c>
      <c r="AU128" s="217" t="s">
        <v>78</v>
      </c>
      <c r="AY128" s="19" t="s">
        <v>175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76</v>
      </c>
      <c r="BK128" s="218">
        <f>ROUND(I128*H128,2)</f>
        <v>0</v>
      </c>
      <c r="BL128" s="19" t="s">
        <v>297</v>
      </c>
      <c r="BM128" s="217" t="s">
        <v>3612</v>
      </c>
    </row>
    <row r="129" s="2" customFormat="1">
      <c r="A129" s="40"/>
      <c r="B129" s="41"/>
      <c r="C129" s="42"/>
      <c r="D129" s="219" t="s">
        <v>184</v>
      </c>
      <c r="E129" s="42"/>
      <c r="F129" s="220" t="s">
        <v>3613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184</v>
      </c>
      <c r="AU129" s="19" t="s">
        <v>78</v>
      </c>
    </row>
    <row r="130" s="2" customFormat="1" ht="24.15" customHeight="1">
      <c r="A130" s="40"/>
      <c r="B130" s="41"/>
      <c r="C130" s="257" t="s">
        <v>322</v>
      </c>
      <c r="D130" s="257" t="s">
        <v>303</v>
      </c>
      <c r="E130" s="258" t="s">
        <v>3614</v>
      </c>
      <c r="F130" s="259" t="s">
        <v>3615</v>
      </c>
      <c r="G130" s="260" t="s">
        <v>402</v>
      </c>
      <c r="H130" s="261">
        <v>345</v>
      </c>
      <c r="I130" s="262"/>
      <c r="J130" s="263">
        <f>ROUND(I130*H130,2)</f>
        <v>0</v>
      </c>
      <c r="K130" s="259" t="s">
        <v>181</v>
      </c>
      <c r="L130" s="264"/>
      <c r="M130" s="265" t="s">
        <v>19</v>
      </c>
      <c r="N130" s="266" t="s">
        <v>39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399</v>
      </c>
      <c r="AT130" s="217" t="s">
        <v>303</v>
      </c>
      <c r="AU130" s="217" t="s">
        <v>78</v>
      </c>
      <c r="AY130" s="19" t="s">
        <v>175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76</v>
      </c>
      <c r="BK130" s="218">
        <f>ROUND(I130*H130,2)</f>
        <v>0</v>
      </c>
      <c r="BL130" s="19" t="s">
        <v>297</v>
      </c>
      <c r="BM130" s="217" t="s">
        <v>3616</v>
      </c>
    </row>
    <row r="131" s="14" customFormat="1">
      <c r="A131" s="14"/>
      <c r="B131" s="235"/>
      <c r="C131" s="236"/>
      <c r="D131" s="226" t="s">
        <v>186</v>
      </c>
      <c r="E131" s="237" t="s">
        <v>19</v>
      </c>
      <c r="F131" s="238" t="s">
        <v>3617</v>
      </c>
      <c r="G131" s="236"/>
      <c r="H131" s="239">
        <v>345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186</v>
      </c>
      <c r="AU131" s="245" t="s">
        <v>78</v>
      </c>
      <c r="AV131" s="14" t="s">
        <v>78</v>
      </c>
      <c r="AW131" s="14" t="s">
        <v>188</v>
      </c>
      <c r="AX131" s="14" t="s">
        <v>68</v>
      </c>
      <c r="AY131" s="245" t="s">
        <v>175</v>
      </c>
    </row>
    <row r="132" s="15" customFormat="1">
      <c r="A132" s="15"/>
      <c r="B132" s="246"/>
      <c r="C132" s="247"/>
      <c r="D132" s="226" t="s">
        <v>186</v>
      </c>
      <c r="E132" s="248" t="s">
        <v>19</v>
      </c>
      <c r="F132" s="249" t="s">
        <v>191</v>
      </c>
      <c r="G132" s="247"/>
      <c r="H132" s="250">
        <v>345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186</v>
      </c>
      <c r="AU132" s="256" t="s">
        <v>78</v>
      </c>
      <c r="AV132" s="15" t="s">
        <v>182</v>
      </c>
      <c r="AW132" s="15" t="s">
        <v>188</v>
      </c>
      <c r="AX132" s="15" t="s">
        <v>76</v>
      </c>
      <c r="AY132" s="256" t="s">
        <v>175</v>
      </c>
    </row>
    <row r="133" s="2" customFormat="1" ht="24.15" customHeight="1">
      <c r="A133" s="40"/>
      <c r="B133" s="41"/>
      <c r="C133" s="206" t="s">
        <v>7</v>
      </c>
      <c r="D133" s="206" t="s">
        <v>177</v>
      </c>
      <c r="E133" s="207" t="s">
        <v>3618</v>
      </c>
      <c r="F133" s="208" t="s">
        <v>3619</v>
      </c>
      <c r="G133" s="209" t="s">
        <v>402</v>
      </c>
      <c r="H133" s="210">
        <v>650</v>
      </c>
      <c r="I133" s="211"/>
      <c r="J133" s="212">
        <f>ROUND(I133*H133,2)</f>
        <v>0</v>
      </c>
      <c r="K133" s="208" t="s">
        <v>181</v>
      </c>
      <c r="L133" s="46"/>
      <c r="M133" s="213" t="s">
        <v>19</v>
      </c>
      <c r="N133" s="214" t="s">
        <v>39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297</v>
      </c>
      <c r="AT133" s="217" t="s">
        <v>177</v>
      </c>
      <c r="AU133" s="217" t="s">
        <v>78</v>
      </c>
      <c r="AY133" s="19" t="s">
        <v>175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76</v>
      </c>
      <c r="BK133" s="218">
        <f>ROUND(I133*H133,2)</f>
        <v>0</v>
      </c>
      <c r="BL133" s="19" t="s">
        <v>297</v>
      </c>
      <c r="BM133" s="217" t="s">
        <v>3620</v>
      </c>
    </row>
    <row r="134" s="2" customFormat="1">
      <c r="A134" s="40"/>
      <c r="B134" s="41"/>
      <c r="C134" s="42"/>
      <c r="D134" s="219" t="s">
        <v>184</v>
      </c>
      <c r="E134" s="42"/>
      <c r="F134" s="220" t="s">
        <v>3621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184</v>
      </c>
      <c r="AU134" s="19" t="s">
        <v>78</v>
      </c>
    </row>
    <row r="135" s="2" customFormat="1" ht="24.15" customHeight="1">
      <c r="A135" s="40"/>
      <c r="B135" s="41"/>
      <c r="C135" s="257" t="s">
        <v>336</v>
      </c>
      <c r="D135" s="257" t="s">
        <v>303</v>
      </c>
      <c r="E135" s="258" t="s">
        <v>3622</v>
      </c>
      <c r="F135" s="259" t="s">
        <v>3623</v>
      </c>
      <c r="G135" s="260" t="s">
        <v>402</v>
      </c>
      <c r="H135" s="261">
        <v>747.5</v>
      </c>
      <c r="I135" s="262"/>
      <c r="J135" s="263">
        <f>ROUND(I135*H135,2)</f>
        <v>0</v>
      </c>
      <c r="K135" s="259" t="s">
        <v>181</v>
      </c>
      <c r="L135" s="264"/>
      <c r="M135" s="265" t="s">
        <v>19</v>
      </c>
      <c r="N135" s="266" t="s">
        <v>39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399</v>
      </c>
      <c r="AT135" s="217" t="s">
        <v>303</v>
      </c>
      <c r="AU135" s="217" t="s">
        <v>78</v>
      </c>
      <c r="AY135" s="19" t="s">
        <v>175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76</v>
      </c>
      <c r="BK135" s="218">
        <f>ROUND(I135*H135,2)</f>
        <v>0</v>
      </c>
      <c r="BL135" s="19" t="s">
        <v>297</v>
      </c>
      <c r="BM135" s="217" t="s">
        <v>3624</v>
      </c>
    </row>
    <row r="136" s="14" customFormat="1">
      <c r="A136" s="14"/>
      <c r="B136" s="235"/>
      <c r="C136" s="236"/>
      <c r="D136" s="226" t="s">
        <v>186</v>
      </c>
      <c r="E136" s="237" t="s">
        <v>19</v>
      </c>
      <c r="F136" s="238" t="s">
        <v>3625</v>
      </c>
      <c r="G136" s="236"/>
      <c r="H136" s="239">
        <v>747.49999999999989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186</v>
      </c>
      <c r="AU136" s="245" t="s">
        <v>78</v>
      </c>
      <c r="AV136" s="14" t="s">
        <v>78</v>
      </c>
      <c r="AW136" s="14" t="s">
        <v>188</v>
      </c>
      <c r="AX136" s="14" t="s">
        <v>68</v>
      </c>
      <c r="AY136" s="245" t="s">
        <v>175</v>
      </c>
    </row>
    <row r="137" s="15" customFormat="1">
      <c r="A137" s="15"/>
      <c r="B137" s="246"/>
      <c r="C137" s="247"/>
      <c r="D137" s="226" t="s">
        <v>186</v>
      </c>
      <c r="E137" s="248" t="s">
        <v>19</v>
      </c>
      <c r="F137" s="249" t="s">
        <v>191</v>
      </c>
      <c r="G137" s="247"/>
      <c r="H137" s="250">
        <v>747.49999999999989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186</v>
      </c>
      <c r="AU137" s="256" t="s">
        <v>78</v>
      </c>
      <c r="AV137" s="15" t="s">
        <v>182</v>
      </c>
      <c r="AW137" s="15" t="s">
        <v>188</v>
      </c>
      <c r="AX137" s="15" t="s">
        <v>76</v>
      </c>
      <c r="AY137" s="256" t="s">
        <v>175</v>
      </c>
    </row>
    <row r="138" s="2" customFormat="1" ht="24.15" customHeight="1">
      <c r="A138" s="40"/>
      <c r="B138" s="41"/>
      <c r="C138" s="206" t="s">
        <v>343</v>
      </c>
      <c r="D138" s="206" t="s">
        <v>177</v>
      </c>
      <c r="E138" s="207" t="s">
        <v>3626</v>
      </c>
      <c r="F138" s="208" t="s">
        <v>3627</v>
      </c>
      <c r="G138" s="209" t="s">
        <v>402</v>
      </c>
      <c r="H138" s="210">
        <v>148</v>
      </c>
      <c r="I138" s="211"/>
      <c r="J138" s="212">
        <f>ROUND(I138*H138,2)</f>
        <v>0</v>
      </c>
      <c r="K138" s="208" t="s">
        <v>181</v>
      </c>
      <c r="L138" s="46"/>
      <c r="M138" s="213" t="s">
        <v>19</v>
      </c>
      <c r="N138" s="214" t="s">
        <v>39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297</v>
      </c>
      <c r="AT138" s="217" t="s">
        <v>177</v>
      </c>
      <c r="AU138" s="217" t="s">
        <v>78</v>
      </c>
      <c r="AY138" s="19" t="s">
        <v>175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76</v>
      </c>
      <c r="BK138" s="218">
        <f>ROUND(I138*H138,2)</f>
        <v>0</v>
      </c>
      <c r="BL138" s="19" t="s">
        <v>297</v>
      </c>
      <c r="BM138" s="217" t="s">
        <v>3628</v>
      </c>
    </row>
    <row r="139" s="2" customFormat="1">
      <c r="A139" s="40"/>
      <c r="B139" s="41"/>
      <c r="C139" s="42"/>
      <c r="D139" s="219" t="s">
        <v>184</v>
      </c>
      <c r="E139" s="42"/>
      <c r="F139" s="220" t="s">
        <v>3629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184</v>
      </c>
      <c r="AU139" s="19" t="s">
        <v>78</v>
      </c>
    </row>
    <row r="140" s="2" customFormat="1" ht="44.25" customHeight="1">
      <c r="A140" s="40"/>
      <c r="B140" s="41"/>
      <c r="C140" s="257" t="s">
        <v>348</v>
      </c>
      <c r="D140" s="257" t="s">
        <v>303</v>
      </c>
      <c r="E140" s="258" t="s">
        <v>3630</v>
      </c>
      <c r="F140" s="259" t="s">
        <v>3631</v>
      </c>
      <c r="G140" s="260" t="s">
        <v>402</v>
      </c>
      <c r="H140" s="261">
        <v>170.19999999999999</v>
      </c>
      <c r="I140" s="262"/>
      <c r="J140" s="263">
        <f>ROUND(I140*H140,2)</f>
        <v>0</v>
      </c>
      <c r="K140" s="259" t="s">
        <v>181</v>
      </c>
      <c r="L140" s="264"/>
      <c r="M140" s="265" t="s">
        <v>19</v>
      </c>
      <c r="N140" s="266" t="s">
        <v>39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399</v>
      </c>
      <c r="AT140" s="217" t="s">
        <v>303</v>
      </c>
      <c r="AU140" s="217" t="s">
        <v>78</v>
      </c>
      <c r="AY140" s="19" t="s">
        <v>175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76</v>
      </c>
      <c r="BK140" s="218">
        <f>ROUND(I140*H140,2)</f>
        <v>0</v>
      </c>
      <c r="BL140" s="19" t="s">
        <v>297</v>
      </c>
      <c r="BM140" s="217" t="s">
        <v>3632</v>
      </c>
    </row>
    <row r="141" s="14" customFormat="1">
      <c r="A141" s="14"/>
      <c r="B141" s="235"/>
      <c r="C141" s="236"/>
      <c r="D141" s="226" t="s">
        <v>186</v>
      </c>
      <c r="E141" s="237" t="s">
        <v>19</v>
      </c>
      <c r="F141" s="238" t="s">
        <v>3633</v>
      </c>
      <c r="G141" s="236"/>
      <c r="H141" s="239">
        <v>170.19999999999999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186</v>
      </c>
      <c r="AU141" s="245" t="s">
        <v>78</v>
      </c>
      <c r="AV141" s="14" t="s">
        <v>78</v>
      </c>
      <c r="AW141" s="14" t="s">
        <v>188</v>
      </c>
      <c r="AX141" s="14" t="s">
        <v>68</v>
      </c>
      <c r="AY141" s="245" t="s">
        <v>175</v>
      </c>
    </row>
    <row r="142" s="15" customFormat="1">
      <c r="A142" s="15"/>
      <c r="B142" s="246"/>
      <c r="C142" s="247"/>
      <c r="D142" s="226" t="s">
        <v>186</v>
      </c>
      <c r="E142" s="248" t="s">
        <v>19</v>
      </c>
      <c r="F142" s="249" t="s">
        <v>191</v>
      </c>
      <c r="G142" s="247"/>
      <c r="H142" s="250">
        <v>170.19999999999999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186</v>
      </c>
      <c r="AU142" s="256" t="s">
        <v>78</v>
      </c>
      <c r="AV142" s="15" t="s">
        <v>182</v>
      </c>
      <c r="AW142" s="15" t="s">
        <v>188</v>
      </c>
      <c r="AX142" s="15" t="s">
        <v>76</v>
      </c>
      <c r="AY142" s="256" t="s">
        <v>175</v>
      </c>
    </row>
    <row r="143" s="2" customFormat="1" ht="24.15" customHeight="1">
      <c r="A143" s="40"/>
      <c r="B143" s="41"/>
      <c r="C143" s="206" t="s">
        <v>353</v>
      </c>
      <c r="D143" s="206" t="s">
        <v>177</v>
      </c>
      <c r="E143" s="207" t="s">
        <v>3626</v>
      </c>
      <c r="F143" s="208" t="s">
        <v>3627</v>
      </c>
      <c r="G143" s="209" t="s">
        <v>402</v>
      </c>
      <c r="H143" s="210">
        <v>6596</v>
      </c>
      <c r="I143" s="211"/>
      <c r="J143" s="212">
        <f>ROUND(I143*H143,2)</f>
        <v>0</v>
      </c>
      <c r="K143" s="208" t="s">
        <v>181</v>
      </c>
      <c r="L143" s="46"/>
      <c r="M143" s="213" t="s">
        <v>19</v>
      </c>
      <c r="N143" s="214" t="s">
        <v>39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297</v>
      </c>
      <c r="AT143" s="217" t="s">
        <v>177</v>
      </c>
      <c r="AU143" s="217" t="s">
        <v>78</v>
      </c>
      <c r="AY143" s="19" t="s">
        <v>175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76</v>
      </c>
      <c r="BK143" s="218">
        <f>ROUND(I143*H143,2)</f>
        <v>0</v>
      </c>
      <c r="BL143" s="19" t="s">
        <v>297</v>
      </c>
      <c r="BM143" s="217" t="s">
        <v>3634</v>
      </c>
    </row>
    <row r="144" s="2" customFormat="1">
      <c r="A144" s="40"/>
      <c r="B144" s="41"/>
      <c r="C144" s="42"/>
      <c r="D144" s="219" t="s">
        <v>184</v>
      </c>
      <c r="E144" s="42"/>
      <c r="F144" s="220" t="s">
        <v>3629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184</v>
      </c>
      <c r="AU144" s="19" t="s">
        <v>78</v>
      </c>
    </row>
    <row r="145" s="2" customFormat="1" ht="24.15" customHeight="1">
      <c r="A145" s="40"/>
      <c r="B145" s="41"/>
      <c r="C145" s="257" t="s">
        <v>358</v>
      </c>
      <c r="D145" s="257" t="s">
        <v>303</v>
      </c>
      <c r="E145" s="258" t="s">
        <v>3635</v>
      </c>
      <c r="F145" s="259" t="s">
        <v>3636</v>
      </c>
      <c r="G145" s="260" t="s">
        <v>402</v>
      </c>
      <c r="H145" s="261">
        <v>3680</v>
      </c>
      <c r="I145" s="262"/>
      <c r="J145" s="263">
        <f>ROUND(I145*H145,2)</f>
        <v>0</v>
      </c>
      <c r="K145" s="259" t="s">
        <v>181</v>
      </c>
      <c r="L145" s="264"/>
      <c r="M145" s="265" t="s">
        <v>19</v>
      </c>
      <c r="N145" s="266" t="s">
        <v>39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399</v>
      </c>
      <c r="AT145" s="217" t="s">
        <v>303</v>
      </c>
      <c r="AU145" s="217" t="s">
        <v>78</v>
      </c>
      <c r="AY145" s="19" t="s">
        <v>175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76</v>
      </c>
      <c r="BK145" s="218">
        <f>ROUND(I145*H145,2)</f>
        <v>0</v>
      </c>
      <c r="BL145" s="19" t="s">
        <v>297</v>
      </c>
      <c r="BM145" s="217" t="s">
        <v>3637</v>
      </c>
    </row>
    <row r="146" s="14" customFormat="1">
      <c r="A146" s="14"/>
      <c r="B146" s="235"/>
      <c r="C146" s="236"/>
      <c r="D146" s="226" t="s">
        <v>186</v>
      </c>
      <c r="E146" s="237" t="s">
        <v>19</v>
      </c>
      <c r="F146" s="238" t="s">
        <v>3638</v>
      </c>
      <c r="G146" s="236"/>
      <c r="H146" s="239">
        <v>3679.9999999999995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186</v>
      </c>
      <c r="AU146" s="245" t="s">
        <v>78</v>
      </c>
      <c r="AV146" s="14" t="s">
        <v>78</v>
      </c>
      <c r="AW146" s="14" t="s">
        <v>188</v>
      </c>
      <c r="AX146" s="14" t="s">
        <v>68</v>
      </c>
      <c r="AY146" s="245" t="s">
        <v>175</v>
      </c>
    </row>
    <row r="147" s="15" customFormat="1">
      <c r="A147" s="15"/>
      <c r="B147" s="246"/>
      <c r="C147" s="247"/>
      <c r="D147" s="226" t="s">
        <v>186</v>
      </c>
      <c r="E147" s="248" t="s">
        <v>19</v>
      </c>
      <c r="F147" s="249" t="s">
        <v>191</v>
      </c>
      <c r="G147" s="247"/>
      <c r="H147" s="250">
        <v>3679.9999999999995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6" t="s">
        <v>186</v>
      </c>
      <c r="AU147" s="256" t="s">
        <v>78</v>
      </c>
      <c r="AV147" s="15" t="s">
        <v>182</v>
      </c>
      <c r="AW147" s="15" t="s">
        <v>188</v>
      </c>
      <c r="AX147" s="15" t="s">
        <v>76</v>
      </c>
      <c r="AY147" s="256" t="s">
        <v>175</v>
      </c>
    </row>
    <row r="148" s="2" customFormat="1" ht="24.15" customHeight="1">
      <c r="A148" s="40"/>
      <c r="B148" s="41"/>
      <c r="C148" s="257" t="s">
        <v>366</v>
      </c>
      <c r="D148" s="257" t="s">
        <v>303</v>
      </c>
      <c r="E148" s="258" t="s">
        <v>3639</v>
      </c>
      <c r="F148" s="259" t="s">
        <v>3640</v>
      </c>
      <c r="G148" s="260" t="s">
        <v>402</v>
      </c>
      <c r="H148" s="261">
        <v>3905.4000000000001</v>
      </c>
      <c r="I148" s="262"/>
      <c r="J148" s="263">
        <f>ROUND(I148*H148,2)</f>
        <v>0</v>
      </c>
      <c r="K148" s="259" t="s">
        <v>181</v>
      </c>
      <c r="L148" s="264"/>
      <c r="M148" s="265" t="s">
        <v>19</v>
      </c>
      <c r="N148" s="266" t="s">
        <v>39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399</v>
      </c>
      <c r="AT148" s="217" t="s">
        <v>303</v>
      </c>
      <c r="AU148" s="217" t="s">
        <v>78</v>
      </c>
      <c r="AY148" s="19" t="s">
        <v>175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76</v>
      </c>
      <c r="BK148" s="218">
        <f>ROUND(I148*H148,2)</f>
        <v>0</v>
      </c>
      <c r="BL148" s="19" t="s">
        <v>297</v>
      </c>
      <c r="BM148" s="217" t="s">
        <v>3641</v>
      </c>
    </row>
    <row r="149" s="14" customFormat="1">
      <c r="A149" s="14"/>
      <c r="B149" s="235"/>
      <c r="C149" s="236"/>
      <c r="D149" s="226" t="s">
        <v>186</v>
      </c>
      <c r="E149" s="237" t="s">
        <v>19</v>
      </c>
      <c r="F149" s="238" t="s">
        <v>3642</v>
      </c>
      <c r="G149" s="236"/>
      <c r="H149" s="239">
        <v>3905.3999999999996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186</v>
      </c>
      <c r="AU149" s="245" t="s">
        <v>78</v>
      </c>
      <c r="AV149" s="14" t="s">
        <v>78</v>
      </c>
      <c r="AW149" s="14" t="s">
        <v>188</v>
      </c>
      <c r="AX149" s="14" t="s">
        <v>68</v>
      </c>
      <c r="AY149" s="245" t="s">
        <v>175</v>
      </c>
    </row>
    <row r="150" s="15" customFormat="1">
      <c r="A150" s="15"/>
      <c r="B150" s="246"/>
      <c r="C150" s="247"/>
      <c r="D150" s="226" t="s">
        <v>186</v>
      </c>
      <c r="E150" s="248" t="s">
        <v>19</v>
      </c>
      <c r="F150" s="249" t="s">
        <v>191</v>
      </c>
      <c r="G150" s="247"/>
      <c r="H150" s="250">
        <v>3905.3999999999996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186</v>
      </c>
      <c r="AU150" s="256" t="s">
        <v>78</v>
      </c>
      <c r="AV150" s="15" t="s">
        <v>182</v>
      </c>
      <c r="AW150" s="15" t="s">
        <v>188</v>
      </c>
      <c r="AX150" s="15" t="s">
        <v>76</v>
      </c>
      <c r="AY150" s="256" t="s">
        <v>175</v>
      </c>
    </row>
    <row r="151" s="2" customFormat="1" ht="24.15" customHeight="1">
      <c r="A151" s="40"/>
      <c r="B151" s="41"/>
      <c r="C151" s="206" t="s">
        <v>372</v>
      </c>
      <c r="D151" s="206" t="s">
        <v>177</v>
      </c>
      <c r="E151" s="207" t="s">
        <v>3643</v>
      </c>
      <c r="F151" s="208" t="s">
        <v>3644</v>
      </c>
      <c r="G151" s="209" t="s">
        <v>402</v>
      </c>
      <c r="H151" s="210">
        <v>86</v>
      </c>
      <c r="I151" s="211"/>
      <c r="J151" s="212">
        <f>ROUND(I151*H151,2)</f>
        <v>0</v>
      </c>
      <c r="K151" s="208" t="s">
        <v>181</v>
      </c>
      <c r="L151" s="46"/>
      <c r="M151" s="213" t="s">
        <v>19</v>
      </c>
      <c r="N151" s="214" t="s">
        <v>39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297</v>
      </c>
      <c r="AT151" s="217" t="s">
        <v>177</v>
      </c>
      <c r="AU151" s="217" t="s">
        <v>78</v>
      </c>
      <c r="AY151" s="19" t="s">
        <v>175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76</v>
      </c>
      <c r="BK151" s="218">
        <f>ROUND(I151*H151,2)</f>
        <v>0</v>
      </c>
      <c r="BL151" s="19" t="s">
        <v>297</v>
      </c>
      <c r="BM151" s="217" t="s">
        <v>3645</v>
      </c>
    </row>
    <row r="152" s="2" customFormat="1">
      <c r="A152" s="40"/>
      <c r="B152" s="41"/>
      <c r="C152" s="42"/>
      <c r="D152" s="219" t="s">
        <v>184</v>
      </c>
      <c r="E152" s="42"/>
      <c r="F152" s="220" t="s">
        <v>3646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184</v>
      </c>
      <c r="AU152" s="19" t="s">
        <v>78</v>
      </c>
    </row>
    <row r="153" s="2" customFormat="1" ht="24.15" customHeight="1">
      <c r="A153" s="40"/>
      <c r="B153" s="41"/>
      <c r="C153" s="257" t="s">
        <v>377</v>
      </c>
      <c r="D153" s="257" t="s">
        <v>303</v>
      </c>
      <c r="E153" s="258" t="s">
        <v>3647</v>
      </c>
      <c r="F153" s="259" t="s">
        <v>3648</v>
      </c>
      <c r="G153" s="260" t="s">
        <v>402</v>
      </c>
      <c r="H153" s="261">
        <v>98.900000000000006</v>
      </c>
      <c r="I153" s="262"/>
      <c r="J153" s="263">
        <f>ROUND(I153*H153,2)</f>
        <v>0</v>
      </c>
      <c r="K153" s="259" t="s">
        <v>181</v>
      </c>
      <c r="L153" s="264"/>
      <c r="M153" s="265" t="s">
        <v>19</v>
      </c>
      <c r="N153" s="266" t="s">
        <v>39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399</v>
      </c>
      <c r="AT153" s="217" t="s">
        <v>303</v>
      </c>
      <c r="AU153" s="217" t="s">
        <v>78</v>
      </c>
      <c r="AY153" s="19" t="s">
        <v>175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76</v>
      </c>
      <c r="BK153" s="218">
        <f>ROUND(I153*H153,2)</f>
        <v>0</v>
      </c>
      <c r="BL153" s="19" t="s">
        <v>297</v>
      </c>
      <c r="BM153" s="217" t="s">
        <v>3649</v>
      </c>
    </row>
    <row r="154" s="14" customFormat="1">
      <c r="A154" s="14"/>
      <c r="B154" s="235"/>
      <c r="C154" s="236"/>
      <c r="D154" s="226" t="s">
        <v>186</v>
      </c>
      <c r="E154" s="237" t="s">
        <v>19</v>
      </c>
      <c r="F154" s="238" t="s">
        <v>3650</v>
      </c>
      <c r="G154" s="236"/>
      <c r="H154" s="239">
        <v>98.899999999999991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186</v>
      </c>
      <c r="AU154" s="245" t="s">
        <v>78</v>
      </c>
      <c r="AV154" s="14" t="s">
        <v>78</v>
      </c>
      <c r="AW154" s="14" t="s">
        <v>188</v>
      </c>
      <c r="AX154" s="14" t="s">
        <v>68</v>
      </c>
      <c r="AY154" s="245" t="s">
        <v>175</v>
      </c>
    </row>
    <row r="155" s="15" customFormat="1">
      <c r="A155" s="15"/>
      <c r="B155" s="246"/>
      <c r="C155" s="247"/>
      <c r="D155" s="226" t="s">
        <v>186</v>
      </c>
      <c r="E155" s="248" t="s">
        <v>19</v>
      </c>
      <c r="F155" s="249" t="s">
        <v>191</v>
      </c>
      <c r="G155" s="247"/>
      <c r="H155" s="250">
        <v>98.899999999999991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186</v>
      </c>
      <c r="AU155" s="256" t="s">
        <v>78</v>
      </c>
      <c r="AV155" s="15" t="s">
        <v>182</v>
      </c>
      <c r="AW155" s="15" t="s">
        <v>188</v>
      </c>
      <c r="AX155" s="15" t="s">
        <v>76</v>
      </c>
      <c r="AY155" s="256" t="s">
        <v>175</v>
      </c>
    </row>
    <row r="156" s="2" customFormat="1" ht="24.15" customHeight="1">
      <c r="A156" s="40"/>
      <c r="B156" s="41"/>
      <c r="C156" s="206" t="s">
        <v>388</v>
      </c>
      <c r="D156" s="206" t="s">
        <v>177</v>
      </c>
      <c r="E156" s="207" t="s">
        <v>3651</v>
      </c>
      <c r="F156" s="208" t="s">
        <v>3652</v>
      </c>
      <c r="G156" s="209" t="s">
        <v>402</v>
      </c>
      <c r="H156" s="210">
        <v>376</v>
      </c>
      <c r="I156" s="211"/>
      <c r="J156" s="212">
        <f>ROUND(I156*H156,2)</f>
        <v>0</v>
      </c>
      <c r="K156" s="208" t="s">
        <v>181</v>
      </c>
      <c r="L156" s="46"/>
      <c r="M156" s="213" t="s">
        <v>19</v>
      </c>
      <c r="N156" s="214" t="s">
        <v>39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297</v>
      </c>
      <c r="AT156" s="217" t="s">
        <v>177</v>
      </c>
      <c r="AU156" s="217" t="s">
        <v>78</v>
      </c>
      <c r="AY156" s="19" t="s">
        <v>175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76</v>
      </c>
      <c r="BK156" s="218">
        <f>ROUND(I156*H156,2)</f>
        <v>0</v>
      </c>
      <c r="BL156" s="19" t="s">
        <v>297</v>
      </c>
      <c r="BM156" s="217" t="s">
        <v>3653</v>
      </c>
    </row>
    <row r="157" s="2" customFormat="1">
      <c r="A157" s="40"/>
      <c r="B157" s="41"/>
      <c r="C157" s="42"/>
      <c r="D157" s="219" t="s">
        <v>184</v>
      </c>
      <c r="E157" s="42"/>
      <c r="F157" s="220" t="s">
        <v>3654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184</v>
      </c>
      <c r="AU157" s="19" t="s">
        <v>78</v>
      </c>
    </row>
    <row r="158" s="2" customFormat="1" ht="24.15" customHeight="1">
      <c r="A158" s="40"/>
      <c r="B158" s="41"/>
      <c r="C158" s="257" t="s">
        <v>394</v>
      </c>
      <c r="D158" s="257" t="s">
        <v>303</v>
      </c>
      <c r="E158" s="258" t="s">
        <v>3655</v>
      </c>
      <c r="F158" s="259" t="s">
        <v>3656</v>
      </c>
      <c r="G158" s="260" t="s">
        <v>402</v>
      </c>
      <c r="H158" s="261">
        <v>451.19999999999999</v>
      </c>
      <c r="I158" s="262"/>
      <c r="J158" s="263">
        <f>ROUND(I158*H158,2)</f>
        <v>0</v>
      </c>
      <c r="K158" s="259" t="s">
        <v>181</v>
      </c>
      <c r="L158" s="264"/>
      <c r="M158" s="265" t="s">
        <v>19</v>
      </c>
      <c r="N158" s="266" t="s">
        <v>39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399</v>
      </c>
      <c r="AT158" s="217" t="s">
        <v>303</v>
      </c>
      <c r="AU158" s="217" t="s">
        <v>78</v>
      </c>
      <c r="AY158" s="19" t="s">
        <v>175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76</v>
      </c>
      <c r="BK158" s="218">
        <f>ROUND(I158*H158,2)</f>
        <v>0</v>
      </c>
      <c r="BL158" s="19" t="s">
        <v>297</v>
      </c>
      <c r="BM158" s="217" t="s">
        <v>3657</v>
      </c>
    </row>
    <row r="159" s="14" customFormat="1">
      <c r="A159" s="14"/>
      <c r="B159" s="235"/>
      <c r="C159" s="236"/>
      <c r="D159" s="226" t="s">
        <v>186</v>
      </c>
      <c r="E159" s="237" t="s">
        <v>19</v>
      </c>
      <c r="F159" s="238" t="s">
        <v>3658</v>
      </c>
      <c r="G159" s="236"/>
      <c r="H159" s="239">
        <v>451.19999999999999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186</v>
      </c>
      <c r="AU159" s="245" t="s">
        <v>78</v>
      </c>
      <c r="AV159" s="14" t="s">
        <v>78</v>
      </c>
      <c r="AW159" s="14" t="s">
        <v>188</v>
      </c>
      <c r="AX159" s="14" t="s">
        <v>68</v>
      </c>
      <c r="AY159" s="245" t="s">
        <v>175</v>
      </c>
    </row>
    <row r="160" s="15" customFormat="1">
      <c r="A160" s="15"/>
      <c r="B160" s="246"/>
      <c r="C160" s="247"/>
      <c r="D160" s="226" t="s">
        <v>186</v>
      </c>
      <c r="E160" s="248" t="s">
        <v>19</v>
      </c>
      <c r="F160" s="249" t="s">
        <v>191</v>
      </c>
      <c r="G160" s="247"/>
      <c r="H160" s="250">
        <v>451.19999999999999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186</v>
      </c>
      <c r="AU160" s="256" t="s">
        <v>78</v>
      </c>
      <c r="AV160" s="15" t="s">
        <v>182</v>
      </c>
      <c r="AW160" s="15" t="s">
        <v>188</v>
      </c>
      <c r="AX160" s="15" t="s">
        <v>76</v>
      </c>
      <c r="AY160" s="256" t="s">
        <v>175</v>
      </c>
    </row>
    <row r="161" s="2" customFormat="1" ht="24.15" customHeight="1">
      <c r="A161" s="40"/>
      <c r="B161" s="41"/>
      <c r="C161" s="206" t="s">
        <v>399</v>
      </c>
      <c r="D161" s="206" t="s">
        <v>177</v>
      </c>
      <c r="E161" s="207" t="s">
        <v>3651</v>
      </c>
      <c r="F161" s="208" t="s">
        <v>3652</v>
      </c>
      <c r="G161" s="209" t="s">
        <v>402</v>
      </c>
      <c r="H161" s="210">
        <v>69</v>
      </c>
      <c r="I161" s="211"/>
      <c r="J161" s="212">
        <f>ROUND(I161*H161,2)</f>
        <v>0</v>
      </c>
      <c r="K161" s="208" t="s">
        <v>181</v>
      </c>
      <c r="L161" s="46"/>
      <c r="M161" s="213" t="s">
        <v>19</v>
      </c>
      <c r="N161" s="214" t="s">
        <v>39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297</v>
      </c>
      <c r="AT161" s="217" t="s">
        <v>177</v>
      </c>
      <c r="AU161" s="217" t="s">
        <v>78</v>
      </c>
      <c r="AY161" s="19" t="s">
        <v>175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76</v>
      </c>
      <c r="BK161" s="218">
        <f>ROUND(I161*H161,2)</f>
        <v>0</v>
      </c>
      <c r="BL161" s="19" t="s">
        <v>297</v>
      </c>
      <c r="BM161" s="217" t="s">
        <v>3659</v>
      </c>
    </row>
    <row r="162" s="2" customFormat="1">
      <c r="A162" s="40"/>
      <c r="B162" s="41"/>
      <c r="C162" s="42"/>
      <c r="D162" s="219" t="s">
        <v>184</v>
      </c>
      <c r="E162" s="42"/>
      <c r="F162" s="220" t="s">
        <v>3654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184</v>
      </c>
      <c r="AU162" s="19" t="s">
        <v>78</v>
      </c>
    </row>
    <row r="163" s="2" customFormat="1" ht="24.15" customHeight="1">
      <c r="A163" s="40"/>
      <c r="B163" s="41"/>
      <c r="C163" s="257" t="s">
        <v>405</v>
      </c>
      <c r="D163" s="257" t="s">
        <v>303</v>
      </c>
      <c r="E163" s="258" t="s">
        <v>3660</v>
      </c>
      <c r="F163" s="259" t="s">
        <v>3661</v>
      </c>
      <c r="G163" s="260" t="s">
        <v>402</v>
      </c>
      <c r="H163" s="261">
        <v>79.349999999999994</v>
      </c>
      <c r="I163" s="262"/>
      <c r="J163" s="263">
        <f>ROUND(I163*H163,2)</f>
        <v>0</v>
      </c>
      <c r="K163" s="259" t="s">
        <v>181</v>
      </c>
      <c r="L163" s="264"/>
      <c r="M163" s="265" t="s">
        <v>19</v>
      </c>
      <c r="N163" s="266" t="s">
        <v>39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399</v>
      </c>
      <c r="AT163" s="217" t="s">
        <v>303</v>
      </c>
      <c r="AU163" s="217" t="s">
        <v>78</v>
      </c>
      <c r="AY163" s="19" t="s">
        <v>175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76</v>
      </c>
      <c r="BK163" s="218">
        <f>ROUND(I163*H163,2)</f>
        <v>0</v>
      </c>
      <c r="BL163" s="19" t="s">
        <v>297</v>
      </c>
      <c r="BM163" s="217" t="s">
        <v>3662</v>
      </c>
    </row>
    <row r="164" s="14" customFormat="1">
      <c r="A164" s="14"/>
      <c r="B164" s="235"/>
      <c r="C164" s="236"/>
      <c r="D164" s="226" t="s">
        <v>186</v>
      </c>
      <c r="E164" s="237" t="s">
        <v>19</v>
      </c>
      <c r="F164" s="238" t="s">
        <v>3663</v>
      </c>
      <c r="G164" s="236"/>
      <c r="H164" s="239">
        <v>79.349999999999994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186</v>
      </c>
      <c r="AU164" s="245" t="s">
        <v>78</v>
      </c>
      <c r="AV164" s="14" t="s">
        <v>78</v>
      </c>
      <c r="AW164" s="14" t="s">
        <v>188</v>
      </c>
      <c r="AX164" s="14" t="s">
        <v>68</v>
      </c>
      <c r="AY164" s="245" t="s">
        <v>175</v>
      </c>
    </row>
    <row r="165" s="15" customFormat="1">
      <c r="A165" s="15"/>
      <c r="B165" s="246"/>
      <c r="C165" s="247"/>
      <c r="D165" s="226" t="s">
        <v>186</v>
      </c>
      <c r="E165" s="248" t="s">
        <v>19</v>
      </c>
      <c r="F165" s="249" t="s">
        <v>191</v>
      </c>
      <c r="G165" s="247"/>
      <c r="H165" s="250">
        <v>79.349999999999994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186</v>
      </c>
      <c r="AU165" s="256" t="s">
        <v>78</v>
      </c>
      <c r="AV165" s="15" t="s">
        <v>182</v>
      </c>
      <c r="AW165" s="15" t="s">
        <v>188</v>
      </c>
      <c r="AX165" s="15" t="s">
        <v>76</v>
      </c>
      <c r="AY165" s="256" t="s">
        <v>175</v>
      </c>
    </row>
    <row r="166" s="2" customFormat="1" ht="24.15" customHeight="1">
      <c r="A166" s="40"/>
      <c r="B166" s="41"/>
      <c r="C166" s="206" t="s">
        <v>413</v>
      </c>
      <c r="D166" s="206" t="s">
        <v>177</v>
      </c>
      <c r="E166" s="207" t="s">
        <v>3664</v>
      </c>
      <c r="F166" s="208" t="s">
        <v>3665</v>
      </c>
      <c r="G166" s="209" t="s">
        <v>402</v>
      </c>
      <c r="H166" s="210">
        <v>92</v>
      </c>
      <c r="I166" s="211"/>
      <c r="J166" s="212">
        <f>ROUND(I166*H166,2)</f>
        <v>0</v>
      </c>
      <c r="K166" s="208" t="s">
        <v>181</v>
      </c>
      <c r="L166" s="46"/>
      <c r="M166" s="213" t="s">
        <v>19</v>
      </c>
      <c r="N166" s="214" t="s">
        <v>39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297</v>
      </c>
      <c r="AT166" s="217" t="s">
        <v>177</v>
      </c>
      <c r="AU166" s="217" t="s">
        <v>78</v>
      </c>
      <c r="AY166" s="19" t="s">
        <v>175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76</v>
      </c>
      <c r="BK166" s="218">
        <f>ROUND(I166*H166,2)</f>
        <v>0</v>
      </c>
      <c r="BL166" s="19" t="s">
        <v>297</v>
      </c>
      <c r="BM166" s="217" t="s">
        <v>3666</v>
      </c>
    </row>
    <row r="167" s="2" customFormat="1">
      <c r="A167" s="40"/>
      <c r="B167" s="41"/>
      <c r="C167" s="42"/>
      <c r="D167" s="219" t="s">
        <v>184</v>
      </c>
      <c r="E167" s="42"/>
      <c r="F167" s="220" t="s">
        <v>3667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184</v>
      </c>
      <c r="AU167" s="19" t="s">
        <v>78</v>
      </c>
    </row>
    <row r="168" s="2" customFormat="1" ht="24.15" customHeight="1">
      <c r="A168" s="40"/>
      <c r="B168" s="41"/>
      <c r="C168" s="257" t="s">
        <v>420</v>
      </c>
      <c r="D168" s="257" t="s">
        <v>303</v>
      </c>
      <c r="E168" s="258" t="s">
        <v>3668</v>
      </c>
      <c r="F168" s="259" t="s">
        <v>3669</v>
      </c>
      <c r="G168" s="260" t="s">
        <v>402</v>
      </c>
      <c r="H168" s="261">
        <v>105.8</v>
      </c>
      <c r="I168" s="262"/>
      <c r="J168" s="263">
        <f>ROUND(I168*H168,2)</f>
        <v>0</v>
      </c>
      <c r="K168" s="259" t="s">
        <v>181</v>
      </c>
      <c r="L168" s="264"/>
      <c r="M168" s="265" t="s">
        <v>19</v>
      </c>
      <c r="N168" s="266" t="s">
        <v>39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399</v>
      </c>
      <c r="AT168" s="217" t="s">
        <v>303</v>
      </c>
      <c r="AU168" s="217" t="s">
        <v>78</v>
      </c>
      <c r="AY168" s="19" t="s">
        <v>175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76</v>
      </c>
      <c r="BK168" s="218">
        <f>ROUND(I168*H168,2)</f>
        <v>0</v>
      </c>
      <c r="BL168" s="19" t="s">
        <v>297</v>
      </c>
      <c r="BM168" s="217" t="s">
        <v>3670</v>
      </c>
    </row>
    <row r="169" s="14" customFormat="1">
      <c r="A169" s="14"/>
      <c r="B169" s="235"/>
      <c r="C169" s="236"/>
      <c r="D169" s="226" t="s">
        <v>186</v>
      </c>
      <c r="E169" s="237" t="s">
        <v>19</v>
      </c>
      <c r="F169" s="238" t="s">
        <v>3671</v>
      </c>
      <c r="G169" s="236"/>
      <c r="H169" s="239">
        <v>105.8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186</v>
      </c>
      <c r="AU169" s="245" t="s">
        <v>78</v>
      </c>
      <c r="AV169" s="14" t="s">
        <v>78</v>
      </c>
      <c r="AW169" s="14" t="s">
        <v>188</v>
      </c>
      <c r="AX169" s="14" t="s">
        <v>68</v>
      </c>
      <c r="AY169" s="245" t="s">
        <v>175</v>
      </c>
    </row>
    <row r="170" s="15" customFormat="1">
      <c r="A170" s="15"/>
      <c r="B170" s="246"/>
      <c r="C170" s="247"/>
      <c r="D170" s="226" t="s">
        <v>186</v>
      </c>
      <c r="E170" s="248" t="s">
        <v>19</v>
      </c>
      <c r="F170" s="249" t="s">
        <v>191</v>
      </c>
      <c r="G170" s="247"/>
      <c r="H170" s="250">
        <v>105.8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186</v>
      </c>
      <c r="AU170" s="256" t="s">
        <v>78</v>
      </c>
      <c r="AV170" s="15" t="s">
        <v>182</v>
      </c>
      <c r="AW170" s="15" t="s">
        <v>188</v>
      </c>
      <c r="AX170" s="15" t="s">
        <v>76</v>
      </c>
      <c r="AY170" s="256" t="s">
        <v>175</v>
      </c>
    </row>
    <row r="171" s="2" customFormat="1" ht="24.15" customHeight="1">
      <c r="A171" s="40"/>
      <c r="B171" s="41"/>
      <c r="C171" s="206" t="s">
        <v>431</v>
      </c>
      <c r="D171" s="206" t="s">
        <v>177</v>
      </c>
      <c r="E171" s="207" t="s">
        <v>3672</v>
      </c>
      <c r="F171" s="208" t="s">
        <v>3673</v>
      </c>
      <c r="G171" s="209" t="s">
        <v>402</v>
      </c>
      <c r="H171" s="210">
        <v>47</v>
      </c>
      <c r="I171" s="211"/>
      <c r="J171" s="212">
        <f>ROUND(I171*H171,2)</f>
        <v>0</v>
      </c>
      <c r="K171" s="208" t="s">
        <v>181</v>
      </c>
      <c r="L171" s="46"/>
      <c r="M171" s="213" t="s">
        <v>19</v>
      </c>
      <c r="N171" s="214" t="s">
        <v>39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297</v>
      </c>
      <c r="AT171" s="217" t="s">
        <v>177</v>
      </c>
      <c r="AU171" s="217" t="s">
        <v>78</v>
      </c>
      <c r="AY171" s="19" t="s">
        <v>175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76</v>
      </c>
      <c r="BK171" s="218">
        <f>ROUND(I171*H171,2)</f>
        <v>0</v>
      </c>
      <c r="BL171" s="19" t="s">
        <v>297</v>
      </c>
      <c r="BM171" s="217" t="s">
        <v>3674</v>
      </c>
    </row>
    <row r="172" s="2" customFormat="1">
      <c r="A172" s="40"/>
      <c r="B172" s="41"/>
      <c r="C172" s="42"/>
      <c r="D172" s="219" t="s">
        <v>184</v>
      </c>
      <c r="E172" s="42"/>
      <c r="F172" s="220" t="s">
        <v>3675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184</v>
      </c>
      <c r="AU172" s="19" t="s">
        <v>78</v>
      </c>
    </row>
    <row r="173" s="2" customFormat="1" ht="24.15" customHeight="1">
      <c r="A173" s="40"/>
      <c r="B173" s="41"/>
      <c r="C173" s="257" t="s">
        <v>438</v>
      </c>
      <c r="D173" s="257" t="s">
        <v>303</v>
      </c>
      <c r="E173" s="258" t="s">
        <v>3676</v>
      </c>
      <c r="F173" s="259" t="s">
        <v>3677</v>
      </c>
      <c r="G173" s="260" t="s">
        <v>402</v>
      </c>
      <c r="H173" s="261">
        <v>54.049999999999997</v>
      </c>
      <c r="I173" s="262"/>
      <c r="J173" s="263">
        <f>ROUND(I173*H173,2)</f>
        <v>0</v>
      </c>
      <c r="K173" s="259" t="s">
        <v>181</v>
      </c>
      <c r="L173" s="264"/>
      <c r="M173" s="265" t="s">
        <v>19</v>
      </c>
      <c r="N173" s="266" t="s">
        <v>39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399</v>
      </c>
      <c r="AT173" s="217" t="s">
        <v>303</v>
      </c>
      <c r="AU173" s="217" t="s">
        <v>78</v>
      </c>
      <c r="AY173" s="19" t="s">
        <v>175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76</v>
      </c>
      <c r="BK173" s="218">
        <f>ROUND(I173*H173,2)</f>
        <v>0</v>
      </c>
      <c r="BL173" s="19" t="s">
        <v>297</v>
      </c>
      <c r="BM173" s="217" t="s">
        <v>3678</v>
      </c>
    </row>
    <row r="174" s="14" customFormat="1">
      <c r="A174" s="14"/>
      <c r="B174" s="235"/>
      <c r="C174" s="236"/>
      <c r="D174" s="226" t="s">
        <v>186</v>
      </c>
      <c r="E174" s="237" t="s">
        <v>19</v>
      </c>
      <c r="F174" s="238" t="s">
        <v>3679</v>
      </c>
      <c r="G174" s="236"/>
      <c r="H174" s="239">
        <v>54.049999999999997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186</v>
      </c>
      <c r="AU174" s="245" t="s">
        <v>78</v>
      </c>
      <c r="AV174" s="14" t="s">
        <v>78</v>
      </c>
      <c r="AW174" s="14" t="s">
        <v>188</v>
      </c>
      <c r="AX174" s="14" t="s">
        <v>68</v>
      </c>
      <c r="AY174" s="245" t="s">
        <v>175</v>
      </c>
    </row>
    <row r="175" s="15" customFormat="1">
      <c r="A175" s="15"/>
      <c r="B175" s="246"/>
      <c r="C175" s="247"/>
      <c r="D175" s="226" t="s">
        <v>186</v>
      </c>
      <c r="E175" s="248" t="s">
        <v>19</v>
      </c>
      <c r="F175" s="249" t="s">
        <v>191</v>
      </c>
      <c r="G175" s="247"/>
      <c r="H175" s="250">
        <v>54.049999999999997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186</v>
      </c>
      <c r="AU175" s="256" t="s">
        <v>78</v>
      </c>
      <c r="AV175" s="15" t="s">
        <v>182</v>
      </c>
      <c r="AW175" s="15" t="s">
        <v>188</v>
      </c>
      <c r="AX175" s="15" t="s">
        <v>76</v>
      </c>
      <c r="AY175" s="256" t="s">
        <v>175</v>
      </c>
    </row>
    <row r="176" s="2" customFormat="1" ht="24.15" customHeight="1">
      <c r="A176" s="40"/>
      <c r="B176" s="41"/>
      <c r="C176" s="206" t="s">
        <v>447</v>
      </c>
      <c r="D176" s="206" t="s">
        <v>177</v>
      </c>
      <c r="E176" s="207" t="s">
        <v>3680</v>
      </c>
      <c r="F176" s="208" t="s">
        <v>3681</v>
      </c>
      <c r="G176" s="209" t="s">
        <v>402</v>
      </c>
      <c r="H176" s="210">
        <v>15</v>
      </c>
      <c r="I176" s="211"/>
      <c r="J176" s="212">
        <f>ROUND(I176*H176,2)</f>
        <v>0</v>
      </c>
      <c r="K176" s="208" t="s">
        <v>181</v>
      </c>
      <c r="L176" s="46"/>
      <c r="M176" s="213" t="s">
        <v>19</v>
      </c>
      <c r="N176" s="214" t="s">
        <v>39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297</v>
      </c>
      <c r="AT176" s="217" t="s">
        <v>177</v>
      </c>
      <c r="AU176" s="217" t="s">
        <v>78</v>
      </c>
      <c r="AY176" s="19" t="s">
        <v>175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76</v>
      </c>
      <c r="BK176" s="218">
        <f>ROUND(I176*H176,2)</f>
        <v>0</v>
      </c>
      <c r="BL176" s="19" t="s">
        <v>297</v>
      </c>
      <c r="BM176" s="217" t="s">
        <v>3682</v>
      </c>
    </row>
    <row r="177" s="2" customFormat="1">
      <c r="A177" s="40"/>
      <c r="B177" s="41"/>
      <c r="C177" s="42"/>
      <c r="D177" s="219" t="s">
        <v>184</v>
      </c>
      <c r="E177" s="42"/>
      <c r="F177" s="220" t="s">
        <v>3683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184</v>
      </c>
      <c r="AU177" s="19" t="s">
        <v>78</v>
      </c>
    </row>
    <row r="178" s="2" customFormat="1" ht="24.15" customHeight="1">
      <c r="A178" s="40"/>
      <c r="B178" s="41"/>
      <c r="C178" s="257" t="s">
        <v>453</v>
      </c>
      <c r="D178" s="257" t="s">
        <v>303</v>
      </c>
      <c r="E178" s="258" t="s">
        <v>3684</v>
      </c>
      <c r="F178" s="259" t="s">
        <v>3685</v>
      </c>
      <c r="G178" s="260" t="s">
        <v>402</v>
      </c>
      <c r="H178" s="261">
        <v>17.25</v>
      </c>
      <c r="I178" s="262"/>
      <c r="J178" s="263">
        <f>ROUND(I178*H178,2)</f>
        <v>0</v>
      </c>
      <c r="K178" s="259" t="s">
        <v>181</v>
      </c>
      <c r="L178" s="264"/>
      <c r="M178" s="265" t="s">
        <v>19</v>
      </c>
      <c r="N178" s="266" t="s">
        <v>39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399</v>
      </c>
      <c r="AT178" s="217" t="s">
        <v>303</v>
      </c>
      <c r="AU178" s="217" t="s">
        <v>78</v>
      </c>
      <c r="AY178" s="19" t="s">
        <v>175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76</v>
      </c>
      <c r="BK178" s="218">
        <f>ROUND(I178*H178,2)</f>
        <v>0</v>
      </c>
      <c r="BL178" s="19" t="s">
        <v>297</v>
      </c>
      <c r="BM178" s="217" t="s">
        <v>3686</v>
      </c>
    </row>
    <row r="179" s="14" customFormat="1">
      <c r="A179" s="14"/>
      <c r="B179" s="235"/>
      <c r="C179" s="236"/>
      <c r="D179" s="226" t="s">
        <v>186</v>
      </c>
      <c r="E179" s="237" t="s">
        <v>19</v>
      </c>
      <c r="F179" s="238" t="s">
        <v>3687</v>
      </c>
      <c r="G179" s="236"/>
      <c r="H179" s="239">
        <v>17.25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186</v>
      </c>
      <c r="AU179" s="245" t="s">
        <v>78</v>
      </c>
      <c r="AV179" s="14" t="s">
        <v>78</v>
      </c>
      <c r="AW179" s="14" t="s">
        <v>188</v>
      </c>
      <c r="AX179" s="14" t="s">
        <v>68</v>
      </c>
      <c r="AY179" s="245" t="s">
        <v>175</v>
      </c>
    </row>
    <row r="180" s="15" customFormat="1">
      <c r="A180" s="15"/>
      <c r="B180" s="246"/>
      <c r="C180" s="247"/>
      <c r="D180" s="226" t="s">
        <v>186</v>
      </c>
      <c r="E180" s="248" t="s">
        <v>19</v>
      </c>
      <c r="F180" s="249" t="s">
        <v>191</v>
      </c>
      <c r="G180" s="247"/>
      <c r="H180" s="250">
        <v>17.25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186</v>
      </c>
      <c r="AU180" s="256" t="s">
        <v>78</v>
      </c>
      <c r="AV180" s="15" t="s">
        <v>182</v>
      </c>
      <c r="AW180" s="15" t="s">
        <v>188</v>
      </c>
      <c r="AX180" s="15" t="s">
        <v>76</v>
      </c>
      <c r="AY180" s="256" t="s">
        <v>175</v>
      </c>
    </row>
    <row r="181" s="2" customFormat="1" ht="24.15" customHeight="1">
      <c r="A181" s="40"/>
      <c r="B181" s="41"/>
      <c r="C181" s="206" t="s">
        <v>459</v>
      </c>
      <c r="D181" s="279" t="s">
        <v>177</v>
      </c>
      <c r="E181" s="207" t="s">
        <v>3688</v>
      </c>
      <c r="F181" s="208" t="s">
        <v>3689</v>
      </c>
      <c r="G181" s="209" t="s">
        <v>402</v>
      </c>
      <c r="H181" s="210">
        <v>10</v>
      </c>
      <c r="I181" s="211"/>
      <c r="J181" s="212">
        <f>ROUND(I181*H181,2)</f>
        <v>0</v>
      </c>
      <c r="K181" s="208" t="s">
        <v>181</v>
      </c>
      <c r="L181" s="46"/>
      <c r="M181" s="213" t="s">
        <v>19</v>
      </c>
      <c r="N181" s="214" t="s">
        <v>39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297</v>
      </c>
      <c r="AT181" s="217" t="s">
        <v>177</v>
      </c>
      <c r="AU181" s="217" t="s">
        <v>78</v>
      </c>
      <c r="AY181" s="19" t="s">
        <v>175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76</v>
      </c>
      <c r="BK181" s="218">
        <f>ROUND(I181*H181,2)</f>
        <v>0</v>
      </c>
      <c r="BL181" s="19" t="s">
        <v>297</v>
      </c>
      <c r="BM181" s="217" t="s">
        <v>3690</v>
      </c>
    </row>
    <row r="182" s="2" customFormat="1">
      <c r="A182" s="40"/>
      <c r="B182" s="41"/>
      <c r="C182" s="42"/>
      <c r="D182" s="219" t="s">
        <v>184</v>
      </c>
      <c r="E182" s="42"/>
      <c r="F182" s="220" t="s">
        <v>3691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184</v>
      </c>
      <c r="AU182" s="19" t="s">
        <v>78</v>
      </c>
    </row>
    <row r="183" s="2" customFormat="1" ht="24.15" customHeight="1">
      <c r="A183" s="40"/>
      <c r="B183" s="41"/>
      <c r="C183" s="257" t="s">
        <v>465</v>
      </c>
      <c r="D183" s="280" t="s">
        <v>303</v>
      </c>
      <c r="E183" s="258" t="s">
        <v>3692</v>
      </c>
      <c r="F183" s="259" t="s">
        <v>3693</v>
      </c>
      <c r="G183" s="260" t="s">
        <v>402</v>
      </c>
      <c r="H183" s="261">
        <v>10</v>
      </c>
      <c r="I183" s="262"/>
      <c r="J183" s="263">
        <f>ROUND(I183*H183,2)</f>
        <v>0</v>
      </c>
      <c r="K183" s="259" t="s">
        <v>181</v>
      </c>
      <c r="L183" s="264"/>
      <c r="M183" s="265" t="s">
        <v>19</v>
      </c>
      <c r="N183" s="266" t="s">
        <v>39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399</v>
      </c>
      <c r="AT183" s="217" t="s">
        <v>303</v>
      </c>
      <c r="AU183" s="217" t="s">
        <v>78</v>
      </c>
      <c r="AY183" s="19" t="s">
        <v>175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76</v>
      </c>
      <c r="BK183" s="218">
        <f>ROUND(I183*H183,2)</f>
        <v>0</v>
      </c>
      <c r="BL183" s="19" t="s">
        <v>297</v>
      </c>
      <c r="BM183" s="217" t="s">
        <v>3694</v>
      </c>
    </row>
    <row r="184" s="2" customFormat="1" ht="16.5" customHeight="1">
      <c r="A184" s="40"/>
      <c r="B184" s="41"/>
      <c r="C184" s="206" t="s">
        <v>471</v>
      </c>
      <c r="D184" s="206" t="s">
        <v>177</v>
      </c>
      <c r="E184" s="207" t="s">
        <v>3695</v>
      </c>
      <c r="F184" s="208" t="s">
        <v>3696</v>
      </c>
      <c r="G184" s="209" t="s">
        <v>391</v>
      </c>
      <c r="H184" s="210">
        <v>140</v>
      </c>
      <c r="I184" s="211"/>
      <c r="J184" s="212">
        <f>ROUND(I184*H184,2)</f>
        <v>0</v>
      </c>
      <c r="K184" s="208" t="s">
        <v>181</v>
      </c>
      <c r="L184" s="46"/>
      <c r="M184" s="213" t="s">
        <v>19</v>
      </c>
      <c r="N184" s="214" t="s">
        <v>39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297</v>
      </c>
      <c r="AT184" s="217" t="s">
        <v>177</v>
      </c>
      <c r="AU184" s="217" t="s">
        <v>78</v>
      </c>
      <c r="AY184" s="19" t="s">
        <v>175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76</v>
      </c>
      <c r="BK184" s="218">
        <f>ROUND(I184*H184,2)</f>
        <v>0</v>
      </c>
      <c r="BL184" s="19" t="s">
        <v>297</v>
      </c>
      <c r="BM184" s="217" t="s">
        <v>3697</v>
      </c>
    </row>
    <row r="185" s="2" customFormat="1">
      <c r="A185" s="40"/>
      <c r="B185" s="41"/>
      <c r="C185" s="42"/>
      <c r="D185" s="219" t="s">
        <v>184</v>
      </c>
      <c r="E185" s="42"/>
      <c r="F185" s="220" t="s">
        <v>3698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184</v>
      </c>
      <c r="AU185" s="19" t="s">
        <v>78</v>
      </c>
    </row>
    <row r="186" s="2" customFormat="1" ht="24.15" customHeight="1">
      <c r="A186" s="40"/>
      <c r="B186" s="41"/>
      <c r="C186" s="257" t="s">
        <v>478</v>
      </c>
      <c r="D186" s="257" t="s">
        <v>303</v>
      </c>
      <c r="E186" s="258" t="s">
        <v>3699</v>
      </c>
      <c r="F186" s="259" t="s">
        <v>3700</v>
      </c>
      <c r="G186" s="260" t="s">
        <v>391</v>
      </c>
      <c r="H186" s="261">
        <v>140</v>
      </c>
      <c r="I186" s="262"/>
      <c r="J186" s="263">
        <f>ROUND(I186*H186,2)</f>
        <v>0</v>
      </c>
      <c r="K186" s="259" t="s">
        <v>181</v>
      </c>
      <c r="L186" s="264"/>
      <c r="M186" s="265" t="s">
        <v>19</v>
      </c>
      <c r="N186" s="266" t="s">
        <v>39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399</v>
      </c>
      <c r="AT186" s="217" t="s">
        <v>303</v>
      </c>
      <c r="AU186" s="217" t="s">
        <v>78</v>
      </c>
      <c r="AY186" s="19" t="s">
        <v>175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76</v>
      </c>
      <c r="BK186" s="218">
        <f>ROUND(I186*H186,2)</f>
        <v>0</v>
      </c>
      <c r="BL186" s="19" t="s">
        <v>297</v>
      </c>
      <c r="BM186" s="217" t="s">
        <v>3701</v>
      </c>
    </row>
    <row r="187" s="2" customFormat="1" ht="24.15" customHeight="1">
      <c r="A187" s="40"/>
      <c r="B187" s="41"/>
      <c r="C187" s="206" t="s">
        <v>483</v>
      </c>
      <c r="D187" s="206" t="s">
        <v>177</v>
      </c>
      <c r="E187" s="207" t="s">
        <v>3702</v>
      </c>
      <c r="F187" s="208" t="s">
        <v>3703</v>
      </c>
      <c r="G187" s="209" t="s">
        <v>391</v>
      </c>
      <c r="H187" s="210">
        <v>3</v>
      </c>
      <c r="I187" s="211"/>
      <c r="J187" s="212">
        <f>ROUND(I187*H187,2)</f>
        <v>0</v>
      </c>
      <c r="K187" s="208" t="s">
        <v>181</v>
      </c>
      <c r="L187" s="46"/>
      <c r="M187" s="213" t="s">
        <v>19</v>
      </c>
      <c r="N187" s="214" t="s">
        <v>39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297</v>
      </c>
      <c r="AT187" s="217" t="s">
        <v>177</v>
      </c>
      <c r="AU187" s="217" t="s">
        <v>78</v>
      </c>
      <c r="AY187" s="19" t="s">
        <v>175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76</v>
      </c>
      <c r="BK187" s="218">
        <f>ROUND(I187*H187,2)</f>
        <v>0</v>
      </c>
      <c r="BL187" s="19" t="s">
        <v>297</v>
      </c>
      <c r="BM187" s="217" t="s">
        <v>3704</v>
      </c>
    </row>
    <row r="188" s="2" customFormat="1">
      <c r="A188" s="40"/>
      <c r="B188" s="41"/>
      <c r="C188" s="42"/>
      <c r="D188" s="219" t="s">
        <v>184</v>
      </c>
      <c r="E188" s="42"/>
      <c r="F188" s="220" t="s">
        <v>3705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184</v>
      </c>
      <c r="AU188" s="19" t="s">
        <v>78</v>
      </c>
    </row>
    <row r="189" s="2" customFormat="1" ht="16.5" customHeight="1">
      <c r="A189" s="40"/>
      <c r="B189" s="41"/>
      <c r="C189" s="257" t="s">
        <v>489</v>
      </c>
      <c r="D189" s="257" t="s">
        <v>303</v>
      </c>
      <c r="E189" s="258" t="s">
        <v>3706</v>
      </c>
      <c r="F189" s="259" t="s">
        <v>3707</v>
      </c>
      <c r="G189" s="260" t="s">
        <v>391</v>
      </c>
      <c r="H189" s="261">
        <v>1</v>
      </c>
      <c r="I189" s="262"/>
      <c r="J189" s="263">
        <f>ROUND(I189*H189,2)</f>
        <v>0</v>
      </c>
      <c r="K189" s="259" t="s">
        <v>19</v>
      </c>
      <c r="L189" s="264"/>
      <c r="M189" s="265" t="s">
        <v>19</v>
      </c>
      <c r="N189" s="266" t="s">
        <v>39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399</v>
      </c>
      <c r="AT189" s="217" t="s">
        <v>303</v>
      </c>
      <c r="AU189" s="217" t="s">
        <v>78</v>
      </c>
      <c r="AY189" s="19" t="s">
        <v>175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76</v>
      </c>
      <c r="BK189" s="218">
        <f>ROUND(I189*H189,2)</f>
        <v>0</v>
      </c>
      <c r="BL189" s="19" t="s">
        <v>297</v>
      </c>
      <c r="BM189" s="217" t="s">
        <v>3708</v>
      </c>
    </row>
    <row r="190" s="2" customFormat="1" ht="16.5" customHeight="1">
      <c r="A190" s="40"/>
      <c r="B190" s="41"/>
      <c r="C190" s="257" t="s">
        <v>493</v>
      </c>
      <c r="D190" s="257" t="s">
        <v>303</v>
      </c>
      <c r="E190" s="258" t="s">
        <v>3709</v>
      </c>
      <c r="F190" s="259" t="s">
        <v>3710</v>
      </c>
      <c r="G190" s="260" t="s">
        <v>391</v>
      </c>
      <c r="H190" s="261">
        <v>2</v>
      </c>
      <c r="I190" s="262"/>
      <c r="J190" s="263">
        <f>ROUND(I190*H190,2)</f>
        <v>0</v>
      </c>
      <c r="K190" s="259" t="s">
        <v>19</v>
      </c>
      <c r="L190" s="264"/>
      <c r="M190" s="265" t="s">
        <v>19</v>
      </c>
      <c r="N190" s="266" t="s">
        <v>39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399</v>
      </c>
      <c r="AT190" s="217" t="s">
        <v>303</v>
      </c>
      <c r="AU190" s="217" t="s">
        <v>78</v>
      </c>
      <c r="AY190" s="19" t="s">
        <v>175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76</v>
      </c>
      <c r="BK190" s="218">
        <f>ROUND(I190*H190,2)</f>
        <v>0</v>
      </c>
      <c r="BL190" s="19" t="s">
        <v>297</v>
      </c>
      <c r="BM190" s="217" t="s">
        <v>3711</v>
      </c>
    </row>
    <row r="191" s="2" customFormat="1" ht="24.15" customHeight="1">
      <c r="A191" s="40"/>
      <c r="B191" s="41"/>
      <c r="C191" s="206" t="s">
        <v>499</v>
      </c>
      <c r="D191" s="206" t="s">
        <v>177</v>
      </c>
      <c r="E191" s="207" t="s">
        <v>3702</v>
      </c>
      <c r="F191" s="208" t="s">
        <v>3703</v>
      </c>
      <c r="G191" s="209" t="s">
        <v>391</v>
      </c>
      <c r="H191" s="210">
        <v>6</v>
      </c>
      <c r="I191" s="211"/>
      <c r="J191" s="212">
        <f>ROUND(I191*H191,2)</f>
        <v>0</v>
      </c>
      <c r="K191" s="208" t="s">
        <v>181</v>
      </c>
      <c r="L191" s="46"/>
      <c r="M191" s="213" t="s">
        <v>19</v>
      </c>
      <c r="N191" s="214" t="s">
        <v>39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297</v>
      </c>
      <c r="AT191" s="217" t="s">
        <v>177</v>
      </c>
      <c r="AU191" s="217" t="s">
        <v>78</v>
      </c>
      <c r="AY191" s="19" t="s">
        <v>175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76</v>
      </c>
      <c r="BK191" s="218">
        <f>ROUND(I191*H191,2)</f>
        <v>0</v>
      </c>
      <c r="BL191" s="19" t="s">
        <v>297</v>
      </c>
      <c r="BM191" s="217" t="s">
        <v>3712</v>
      </c>
    </row>
    <row r="192" s="2" customFormat="1">
      <c r="A192" s="40"/>
      <c r="B192" s="41"/>
      <c r="C192" s="42"/>
      <c r="D192" s="219" t="s">
        <v>184</v>
      </c>
      <c r="E192" s="42"/>
      <c r="F192" s="220" t="s">
        <v>3705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184</v>
      </c>
      <c r="AU192" s="19" t="s">
        <v>78</v>
      </c>
    </row>
    <row r="193" s="2" customFormat="1" ht="24.15" customHeight="1">
      <c r="A193" s="40"/>
      <c r="B193" s="41"/>
      <c r="C193" s="257" t="s">
        <v>505</v>
      </c>
      <c r="D193" s="257" t="s">
        <v>303</v>
      </c>
      <c r="E193" s="258" t="s">
        <v>3713</v>
      </c>
      <c r="F193" s="259" t="s">
        <v>3714</v>
      </c>
      <c r="G193" s="260" t="s">
        <v>391</v>
      </c>
      <c r="H193" s="261">
        <v>6</v>
      </c>
      <c r="I193" s="262"/>
      <c r="J193" s="263">
        <f>ROUND(I193*H193,2)</f>
        <v>0</v>
      </c>
      <c r="K193" s="259" t="s">
        <v>19</v>
      </c>
      <c r="L193" s="264"/>
      <c r="M193" s="265" t="s">
        <v>19</v>
      </c>
      <c r="N193" s="266" t="s">
        <v>39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399</v>
      </c>
      <c r="AT193" s="217" t="s">
        <v>303</v>
      </c>
      <c r="AU193" s="217" t="s">
        <v>78</v>
      </c>
      <c r="AY193" s="19" t="s">
        <v>175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76</v>
      </c>
      <c r="BK193" s="218">
        <f>ROUND(I193*H193,2)</f>
        <v>0</v>
      </c>
      <c r="BL193" s="19" t="s">
        <v>297</v>
      </c>
      <c r="BM193" s="217" t="s">
        <v>3715</v>
      </c>
    </row>
    <row r="194" s="2" customFormat="1" ht="24.15" customHeight="1">
      <c r="A194" s="40"/>
      <c r="B194" s="41"/>
      <c r="C194" s="206" t="s">
        <v>511</v>
      </c>
      <c r="D194" s="206" t="s">
        <v>177</v>
      </c>
      <c r="E194" s="207" t="s">
        <v>3716</v>
      </c>
      <c r="F194" s="208" t="s">
        <v>3717</v>
      </c>
      <c r="G194" s="209" t="s">
        <v>391</v>
      </c>
      <c r="H194" s="210">
        <v>3</v>
      </c>
      <c r="I194" s="211"/>
      <c r="J194" s="212">
        <f>ROUND(I194*H194,2)</f>
        <v>0</v>
      </c>
      <c r="K194" s="208" t="s">
        <v>181</v>
      </c>
      <c r="L194" s="46"/>
      <c r="M194" s="213" t="s">
        <v>19</v>
      </c>
      <c r="N194" s="214" t="s">
        <v>39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297</v>
      </c>
      <c r="AT194" s="217" t="s">
        <v>177</v>
      </c>
      <c r="AU194" s="217" t="s">
        <v>78</v>
      </c>
      <c r="AY194" s="19" t="s">
        <v>175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76</v>
      </c>
      <c r="BK194" s="218">
        <f>ROUND(I194*H194,2)</f>
        <v>0</v>
      </c>
      <c r="BL194" s="19" t="s">
        <v>297</v>
      </c>
      <c r="BM194" s="217" t="s">
        <v>3718</v>
      </c>
    </row>
    <row r="195" s="2" customFormat="1">
      <c r="A195" s="40"/>
      <c r="B195" s="41"/>
      <c r="C195" s="42"/>
      <c r="D195" s="219" t="s">
        <v>184</v>
      </c>
      <c r="E195" s="42"/>
      <c r="F195" s="220" t="s">
        <v>3719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184</v>
      </c>
      <c r="AU195" s="19" t="s">
        <v>78</v>
      </c>
    </row>
    <row r="196" s="2" customFormat="1" ht="16.5" customHeight="1">
      <c r="A196" s="40"/>
      <c r="B196" s="41"/>
      <c r="C196" s="257" t="s">
        <v>517</v>
      </c>
      <c r="D196" s="257" t="s">
        <v>303</v>
      </c>
      <c r="E196" s="258" t="s">
        <v>3720</v>
      </c>
      <c r="F196" s="259" t="s">
        <v>3721</v>
      </c>
      <c r="G196" s="260" t="s">
        <v>1403</v>
      </c>
      <c r="H196" s="261">
        <v>1</v>
      </c>
      <c r="I196" s="262"/>
      <c r="J196" s="263">
        <f>ROUND(I196*H196,2)</f>
        <v>0</v>
      </c>
      <c r="K196" s="259" t="s">
        <v>19</v>
      </c>
      <c r="L196" s="264"/>
      <c r="M196" s="265" t="s">
        <v>19</v>
      </c>
      <c r="N196" s="266" t="s">
        <v>39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399</v>
      </c>
      <c r="AT196" s="217" t="s">
        <v>303</v>
      </c>
      <c r="AU196" s="217" t="s">
        <v>78</v>
      </c>
      <c r="AY196" s="19" t="s">
        <v>175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76</v>
      </c>
      <c r="BK196" s="218">
        <f>ROUND(I196*H196,2)</f>
        <v>0</v>
      </c>
      <c r="BL196" s="19" t="s">
        <v>297</v>
      </c>
      <c r="BM196" s="217" t="s">
        <v>3722</v>
      </c>
    </row>
    <row r="197" s="2" customFormat="1" ht="16.5" customHeight="1">
      <c r="A197" s="40"/>
      <c r="B197" s="41"/>
      <c r="C197" s="257" t="s">
        <v>522</v>
      </c>
      <c r="D197" s="257" t="s">
        <v>303</v>
      </c>
      <c r="E197" s="258" t="s">
        <v>3723</v>
      </c>
      <c r="F197" s="259" t="s">
        <v>3724</v>
      </c>
      <c r="G197" s="260" t="s">
        <v>1403</v>
      </c>
      <c r="H197" s="261">
        <v>1</v>
      </c>
      <c r="I197" s="262"/>
      <c r="J197" s="263">
        <f>ROUND(I197*H197,2)</f>
        <v>0</v>
      </c>
      <c r="K197" s="259" t="s">
        <v>19</v>
      </c>
      <c r="L197" s="264"/>
      <c r="M197" s="265" t="s">
        <v>19</v>
      </c>
      <c r="N197" s="266" t="s">
        <v>39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399</v>
      </c>
      <c r="AT197" s="217" t="s">
        <v>303</v>
      </c>
      <c r="AU197" s="217" t="s">
        <v>78</v>
      </c>
      <c r="AY197" s="19" t="s">
        <v>175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76</v>
      </c>
      <c r="BK197" s="218">
        <f>ROUND(I197*H197,2)</f>
        <v>0</v>
      </c>
      <c r="BL197" s="19" t="s">
        <v>297</v>
      </c>
      <c r="BM197" s="217" t="s">
        <v>3725</v>
      </c>
    </row>
    <row r="198" s="2" customFormat="1" ht="16.5" customHeight="1">
      <c r="A198" s="40"/>
      <c r="B198" s="41"/>
      <c r="C198" s="257" t="s">
        <v>528</v>
      </c>
      <c r="D198" s="257" t="s">
        <v>303</v>
      </c>
      <c r="E198" s="258" t="s">
        <v>3726</v>
      </c>
      <c r="F198" s="259" t="s">
        <v>3727</v>
      </c>
      <c r="G198" s="260" t="s">
        <v>1403</v>
      </c>
      <c r="H198" s="261">
        <v>1</v>
      </c>
      <c r="I198" s="262"/>
      <c r="J198" s="263">
        <f>ROUND(I198*H198,2)</f>
        <v>0</v>
      </c>
      <c r="K198" s="259" t="s">
        <v>19</v>
      </c>
      <c r="L198" s="264"/>
      <c r="M198" s="265" t="s">
        <v>19</v>
      </c>
      <c r="N198" s="266" t="s">
        <v>39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399</v>
      </c>
      <c r="AT198" s="217" t="s">
        <v>303</v>
      </c>
      <c r="AU198" s="217" t="s">
        <v>78</v>
      </c>
      <c r="AY198" s="19" t="s">
        <v>175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76</v>
      </c>
      <c r="BK198" s="218">
        <f>ROUND(I198*H198,2)</f>
        <v>0</v>
      </c>
      <c r="BL198" s="19" t="s">
        <v>297</v>
      </c>
      <c r="BM198" s="217" t="s">
        <v>3728</v>
      </c>
    </row>
    <row r="199" s="2" customFormat="1" ht="24.15" customHeight="1">
      <c r="A199" s="40"/>
      <c r="B199" s="41"/>
      <c r="C199" s="206" t="s">
        <v>534</v>
      </c>
      <c r="D199" s="206" t="s">
        <v>177</v>
      </c>
      <c r="E199" s="207" t="s">
        <v>3729</v>
      </c>
      <c r="F199" s="208" t="s">
        <v>3730</v>
      </c>
      <c r="G199" s="209" t="s">
        <v>391</v>
      </c>
      <c r="H199" s="210">
        <v>1</v>
      </c>
      <c r="I199" s="211"/>
      <c r="J199" s="212">
        <f>ROUND(I199*H199,2)</f>
        <v>0</v>
      </c>
      <c r="K199" s="208" t="s">
        <v>181</v>
      </c>
      <c r="L199" s="46"/>
      <c r="M199" s="213" t="s">
        <v>19</v>
      </c>
      <c r="N199" s="214" t="s">
        <v>39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297</v>
      </c>
      <c r="AT199" s="217" t="s">
        <v>177</v>
      </c>
      <c r="AU199" s="217" t="s">
        <v>78</v>
      </c>
      <c r="AY199" s="19" t="s">
        <v>175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76</v>
      </c>
      <c r="BK199" s="218">
        <f>ROUND(I199*H199,2)</f>
        <v>0</v>
      </c>
      <c r="BL199" s="19" t="s">
        <v>297</v>
      </c>
      <c r="BM199" s="217" t="s">
        <v>3731</v>
      </c>
    </row>
    <row r="200" s="2" customFormat="1">
      <c r="A200" s="40"/>
      <c r="B200" s="41"/>
      <c r="C200" s="42"/>
      <c r="D200" s="219" t="s">
        <v>184</v>
      </c>
      <c r="E200" s="42"/>
      <c r="F200" s="220" t="s">
        <v>3732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184</v>
      </c>
      <c r="AU200" s="19" t="s">
        <v>78</v>
      </c>
    </row>
    <row r="201" s="2" customFormat="1" ht="16.5" customHeight="1">
      <c r="A201" s="40"/>
      <c r="B201" s="41"/>
      <c r="C201" s="257" t="s">
        <v>540</v>
      </c>
      <c r="D201" s="257" t="s">
        <v>303</v>
      </c>
      <c r="E201" s="258" t="s">
        <v>3733</v>
      </c>
      <c r="F201" s="259" t="s">
        <v>3734</v>
      </c>
      <c r="G201" s="260" t="s">
        <v>1403</v>
      </c>
      <c r="H201" s="261">
        <v>1</v>
      </c>
      <c r="I201" s="262"/>
      <c r="J201" s="263">
        <f>ROUND(I201*H201,2)</f>
        <v>0</v>
      </c>
      <c r="K201" s="259" t="s">
        <v>19</v>
      </c>
      <c r="L201" s="264"/>
      <c r="M201" s="265" t="s">
        <v>19</v>
      </c>
      <c r="N201" s="266" t="s">
        <v>39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399</v>
      </c>
      <c r="AT201" s="217" t="s">
        <v>303</v>
      </c>
      <c r="AU201" s="217" t="s">
        <v>78</v>
      </c>
      <c r="AY201" s="19" t="s">
        <v>175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76</v>
      </c>
      <c r="BK201" s="218">
        <f>ROUND(I201*H201,2)</f>
        <v>0</v>
      </c>
      <c r="BL201" s="19" t="s">
        <v>297</v>
      </c>
      <c r="BM201" s="217" t="s">
        <v>3735</v>
      </c>
    </row>
    <row r="202" s="2" customFormat="1" ht="24.15" customHeight="1">
      <c r="A202" s="40"/>
      <c r="B202" s="41"/>
      <c r="C202" s="206" t="s">
        <v>555</v>
      </c>
      <c r="D202" s="206" t="s">
        <v>177</v>
      </c>
      <c r="E202" s="207" t="s">
        <v>3736</v>
      </c>
      <c r="F202" s="208" t="s">
        <v>3737</v>
      </c>
      <c r="G202" s="209" t="s">
        <v>391</v>
      </c>
      <c r="H202" s="210">
        <v>1</v>
      </c>
      <c r="I202" s="211"/>
      <c r="J202" s="212">
        <f>ROUND(I202*H202,2)</f>
        <v>0</v>
      </c>
      <c r="K202" s="208" t="s">
        <v>181</v>
      </c>
      <c r="L202" s="46"/>
      <c r="M202" s="213" t="s">
        <v>19</v>
      </c>
      <c r="N202" s="214" t="s">
        <v>39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297</v>
      </c>
      <c r="AT202" s="217" t="s">
        <v>177</v>
      </c>
      <c r="AU202" s="217" t="s">
        <v>78</v>
      </c>
      <c r="AY202" s="19" t="s">
        <v>175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76</v>
      </c>
      <c r="BK202" s="218">
        <f>ROUND(I202*H202,2)</f>
        <v>0</v>
      </c>
      <c r="BL202" s="19" t="s">
        <v>297</v>
      </c>
      <c r="BM202" s="217" t="s">
        <v>3738</v>
      </c>
    </row>
    <row r="203" s="2" customFormat="1">
      <c r="A203" s="40"/>
      <c r="B203" s="41"/>
      <c r="C203" s="42"/>
      <c r="D203" s="219" t="s">
        <v>184</v>
      </c>
      <c r="E203" s="42"/>
      <c r="F203" s="220" t="s">
        <v>3739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184</v>
      </c>
      <c r="AU203" s="19" t="s">
        <v>78</v>
      </c>
    </row>
    <row r="204" s="2" customFormat="1" ht="66.75" customHeight="1">
      <c r="A204" s="40"/>
      <c r="B204" s="41"/>
      <c r="C204" s="257" t="s">
        <v>560</v>
      </c>
      <c r="D204" s="257" t="s">
        <v>303</v>
      </c>
      <c r="E204" s="258" t="s">
        <v>3740</v>
      </c>
      <c r="F204" s="259" t="s">
        <v>3741</v>
      </c>
      <c r="G204" s="260" t="s">
        <v>1403</v>
      </c>
      <c r="H204" s="261">
        <v>1</v>
      </c>
      <c r="I204" s="262"/>
      <c r="J204" s="263">
        <f>ROUND(I204*H204,2)</f>
        <v>0</v>
      </c>
      <c r="K204" s="259" t="s">
        <v>19</v>
      </c>
      <c r="L204" s="264"/>
      <c r="M204" s="265" t="s">
        <v>19</v>
      </c>
      <c r="N204" s="266" t="s">
        <v>39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399</v>
      </c>
      <c r="AT204" s="217" t="s">
        <v>303</v>
      </c>
      <c r="AU204" s="217" t="s">
        <v>78</v>
      </c>
      <c r="AY204" s="19" t="s">
        <v>175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76</v>
      </c>
      <c r="BK204" s="218">
        <f>ROUND(I204*H204,2)</f>
        <v>0</v>
      </c>
      <c r="BL204" s="19" t="s">
        <v>297</v>
      </c>
      <c r="BM204" s="217" t="s">
        <v>3742</v>
      </c>
    </row>
    <row r="205" s="2" customFormat="1" ht="24.15" customHeight="1">
      <c r="A205" s="40"/>
      <c r="B205" s="41"/>
      <c r="C205" s="206" t="s">
        <v>564</v>
      </c>
      <c r="D205" s="206" t="s">
        <v>177</v>
      </c>
      <c r="E205" s="207" t="s">
        <v>3743</v>
      </c>
      <c r="F205" s="208" t="s">
        <v>3744</v>
      </c>
      <c r="G205" s="209" t="s">
        <v>391</v>
      </c>
      <c r="H205" s="210">
        <v>8</v>
      </c>
      <c r="I205" s="211"/>
      <c r="J205" s="212">
        <f>ROUND(I205*H205,2)</f>
        <v>0</v>
      </c>
      <c r="K205" s="208" t="s">
        <v>181</v>
      </c>
      <c r="L205" s="46"/>
      <c r="M205" s="213" t="s">
        <v>19</v>
      </c>
      <c r="N205" s="214" t="s">
        <v>39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297</v>
      </c>
      <c r="AT205" s="217" t="s">
        <v>177</v>
      </c>
      <c r="AU205" s="217" t="s">
        <v>78</v>
      </c>
      <c r="AY205" s="19" t="s">
        <v>175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76</v>
      </c>
      <c r="BK205" s="218">
        <f>ROUND(I205*H205,2)</f>
        <v>0</v>
      </c>
      <c r="BL205" s="19" t="s">
        <v>297</v>
      </c>
      <c r="BM205" s="217" t="s">
        <v>3745</v>
      </c>
    </row>
    <row r="206" s="2" customFormat="1">
      <c r="A206" s="40"/>
      <c r="B206" s="41"/>
      <c r="C206" s="42"/>
      <c r="D206" s="219" t="s">
        <v>184</v>
      </c>
      <c r="E206" s="42"/>
      <c r="F206" s="220" t="s">
        <v>3746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184</v>
      </c>
      <c r="AU206" s="19" t="s">
        <v>78</v>
      </c>
    </row>
    <row r="207" s="2" customFormat="1" ht="24.15" customHeight="1">
      <c r="A207" s="40"/>
      <c r="B207" s="41"/>
      <c r="C207" s="257" t="s">
        <v>568</v>
      </c>
      <c r="D207" s="257" t="s">
        <v>303</v>
      </c>
      <c r="E207" s="258" t="s">
        <v>3747</v>
      </c>
      <c r="F207" s="259" t="s">
        <v>3748</v>
      </c>
      <c r="G207" s="260" t="s">
        <v>391</v>
      </c>
      <c r="H207" s="261">
        <v>8</v>
      </c>
      <c r="I207" s="262"/>
      <c r="J207" s="263">
        <f>ROUND(I207*H207,2)</f>
        <v>0</v>
      </c>
      <c r="K207" s="259" t="s">
        <v>181</v>
      </c>
      <c r="L207" s="264"/>
      <c r="M207" s="265" t="s">
        <v>19</v>
      </c>
      <c r="N207" s="266" t="s">
        <v>39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399</v>
      </c>
      <c r="AT207" s="217" t="s">
        <v>303</v>
      </c>
      <c r="AU207" s="217" t="s">
        <v>78</v>
      </c>
      <c r="AY207" s="19" t="s">
        <v>175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76</v>
      </c>
      <c r="BK207" s="218">
        <f>ROUND(I207*H207,2)</f>
        <v>0</v>
      </c>
      <c r="BL207" s="19" t="s">
        <v>297</v>
      </c>
      <c r="BM207" s="217" t="s">
        <v>3749</v>
      </c>
    </row>
    <row r="208" s="2" customFormat="1" ht="16.5" customHeight="1">
      <c r="A208" s="40"/>
      <c r="B208" s="41"/>
      <c r="C208" s="257" t="s">
        <v>572</v>
      </c>
      <c r="D208" s="257" t="s">
        <v>303</v>
      </c>
      <c r="E208" s="258" t="s">
        <v>3750</v>
      </c>
      <c r="F208" s="259" t="s">
        <v>3751</v>
      </c>
      <c r="G208" s="260" t="s">
        <v>391</v>
      </c>
      <c r="H208" s="261">
        <v>8</v>
      </c>
      <c r="I208" s="262"/>
      <c r="J208" s="263">
        <f>ROUND(I208*H208,2)</f>
        <v>0</v>
      </c>
      <c r="K208" s="259" t="s">
        <v>181</v>
      </c>
      <c r="L208" s="264"/>
      <c r="M208" s="265" t="s">
        <v>19</v>
      </c>
      <c r="N208" s="266" t="s">
        <v>39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399</v>
      </c>
      <c r="AT208" s="217" t="s">
        <v>303</v>
      </c>
      <c r="AU208" s="217" t="s">
        <v>78</v>
      </c>
      <c r="AY208" s="19" t="s">
        <v>175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76</v>
      </c>
      <c r="BK208" s="218">
        <f>ROUND(I208*H208,2)</f>
        <v>0</v>
      </c>
      <c r="BL208" s="19" t="s">
        <v>297</v>
      </c>
      <c r="BM208" s="217" t="s">
        <v>3752</v>
      </c>
    </row>
    <row r="209" s="2" customFormat="1" ht="16.5" customHeight="1">
      <c r="A209" s="40"/>
      <c r="B209" s="41"/>
      <c r="C209" s="257" t="s">
        <v>576</v>
      </c>
      <c r="D209" s="257" t="s">
        <v>303</v>
      </c>
      <c r="E209" s="258" t="s">
        <v>3753</v>
      </c>
      <c r="F209" s="259" t="s">
        <v>3754</v>
      </c>
      <c r="G209" s="260" t="s">
        <v>391</v>
      </c>
      <c r="H209" s="261">
        <v>8</v>
      </c>
      <c r="I209" s="262"/>
      <c r="J209" s="263">
        <f>ROUND(I209*H209,2)</f>
        <v>0</v>
      </c>
      <c r="K209" s="259" t="s">
        <v>181</v>
      </c>
      <c r="L209" s="264"/>
      <c r="M209" s="265" t="s">
        <v>19</v>
      </c>
      <c r="N209" s="266" t="s">
        <v>39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399</v>
      </c>
      <c r="AT209" s="217" t="s">
        <v>303</v>
      </c>
      <c r="AU209" s="217" t="s">
        <v>78</v>
      </c>
      <c r="AY209" s="19" t="s">
        <v>175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76</v>
      </c>
      <c r="BK209" s="218">
        <f>ROUND(I209*H209,2)</f>
        <v>0</v>
      </c>
      <c r="BL209" s="19" t="s">
        <v>297</v>
      </c>
      <c r="BM209" s="217" t="s">
        <v>3755</v>
      </c>
    </row>
    <row r="210" s="2" customFormat="1" ht="24.15" customHeight="1">
      <c r="A210" s="40"/>
      <c r="B210" s="41"/>
      <c r="C210" s="206" t="s">
        <v>581</v>
      </c>
      <c r="D210" s="206" t="s">
        <v>177</v>
      </c>
      <c r="E210" s="207" t="s">
        <v>3756</v>
      </c>
      <c r="F210" s="208" t="s">
        <v>3757</v>
      </c>
      <c r="G210" s="209" t="s">
        <v>391</v>
      </c>
      <c r="H210" s="210">
        <v>6</v>
      </c>
      <c r="I210" s="211"/>
      <c r="J210" s="212">
        <f>ROUND(I210*H210,2)</f>
        <v>0</v>
      </c>
      <c r="K210" s="208" t="s">
        <v>181</v>
      </c>
      <c r="L210" s="46"/>
      <c r="M210" s="213" t="s">
        <v>19</v>
      </c>
      <c r="N210" s="214" t="s">
        <v>39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297</v>
      </c>
      <c r="AT210" s="217" t="s">
        <v>177</v>
      </c>
      <c r="AU210" s="217" t="s">
        <v>78</v>
      </c>
      <c r="AY210" s="19" t="s">
        <v>175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76</v>
      </c>
      <c r="BK210" s="218">
        <f>ROUND(I210*H210,2)</f>
        <v>0</v>
      </c>
      <c r="BL210" s="19" t="s">
        <v>297</v>
      </c>
      <c r="BM210" s="217" t="s">
        <v>3758</v>
      </c>
    </row>
    <row r="211" s="2" customFormat="1">
      <c r="A211" s="40"/>
      <c r="B211" s="41"/>
      <c r="C211" s="42"/>
      <c r="D211" s="219" t="s">
        <v>184</v>
      </c>
      <c r="E211" s="42"/>
      <c r="F211" s="220" t="s">
        <v>3759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184</v>
      </c>
      <c r="AU211" s="19" t="s">
        <v>78</v>
      </c>
    </row>
    <row r="212" s="2" customFormat="1" ht="24.15" customHeight="1">
      <c r="A212" s="40"/>
      <c r="B212" s="41"/>
      <c r="C212" s="257" t="s">
        <v>587</v>
      </c>
      <c r="D212" s="257" t="s">
        <v>303</v>
      </c>
      <c r="E212" s="258" t="s">
        <v>3760</v>
      </c>
      <c r="F212" s="259" t="s">
        <v>3761</v>
      </c>
      <c r="G212" s="260" t="s">
        <v>391</v>
      </c>
      <c r="H212" s="261">
        <v>6</v>
      </c>
      <c r="I212" s="262"/>
      <c r="J212" s="263">
        <f>ROUND(I212*H212,2)</f>
        <v>0</v>
      </c>
      <c r="K212" s="259" t="s">
        <v>181</v>
      </c>
      <c r="L212" s="264"/>
      <c r="M212" s="265" t="s">
        <v>19</v>
      </c>
      <c r="N212" s="266" t="s">
        <v>39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399</v>
      </c>
      <c r="AT212" s="217" t="s">
        <v>303</v>
      </c>
      <c r="AU212" s="217" t="s">
        <v>78</v>
      </c>
      <c r="AY212" s="19" t="s">
        <v>175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76</v>
      </c>
      <c r="BK212" s="218">
        <f>ROUND(I212*H212,2)</f>
        <v>0</v>
      </c>
      <c r="BL212" s="19" t="s">
        <v>297</v>
      </c>
      <c r="BM212" s="217" t="s">
        <v>3762</v>
      </c>
    </row>
    <row r="213" s="2" customFormat="1" ht="16.5" customHeight="1">
      <c r="A213" s="40"/>
      <c r="B213" s="41"/>
      <c r="C213" s="257" t="s">
        <v>602</v>
      </c>
      <c r="D213" s="257" t="s">
        <v>303</v>
      </c>
      <c r="E213" s="258" t="s">
        <v>3763</v>
      </c>
      <c r="F213" s="259" t="s">
        <v>3764</v>
      </c>
      <c r="G213" s="260" t="s">
        <v>391</v>
      </c>
      <c r="H213" s="261">
        <v>6</v>
      </c>
      <c r="I213" s="262"/>
      <c r="J213" s="263">
        <f>ROUND(I213*H213,2)</f>
        <v>0</v>
      </c>
      <c r="K213" s="259" t="s">
        <v>181</v>
      </c>
      <c r="L213" s="264"/>
      <c r="M213" s="265" t="s">
        <v>19</v>
      </c>
      <c r="N213" s="266" t="s">
        <v>39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399</v>
      </c>
      <c r="AT213" s="217" t="s">
        <v>303</v>
      </c>
      <c r="AU213" s="217" t="s">
        <v>78</v>
      </c>
      <c r="AY213" s="19" t="s">
        <v>175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76</v>
      </c>
      <c r="BK213" s="218">
        <f>ROUND(I213*H213,2)</f>
        <v>0</v>
      </c>
      <c r="BL213" s="19" t="s">
        <v>297</v>
      </c>
      <c r="BM213" s="217" t="s">
        <v>3765</v>
      </c>
    </row>
    <row r="214" s="2" customFormat="1" ht="16.5" customHeight="1">
      <c r="A214" s="40"/>
      <c r="B214" s="41"/>
      <c r="C214" s="257" t="s">
        <v>607</v>
      </c>
      <c r="D214" s="257" t="s">
        <v>303</v>
      </c>
      <c r="E214" s="258" t="s">
        <v>3753</v>
      </c>
      <c r="F214" s="259" t="s">
        <v>3754</v>
      </c>
      <c r="G214" s="260" t="s">
        <v>391</v>
      </c>
      <c r="H214" s="261">
        <v>6</v>
      </c>
      <c r="I214" s="262"/>
      <c r="J214" s="263">
        <f>ROUND(I214*H214,2)</f>
        <v>0</v>
      </c>
      <c r="K214" s="259" t="s">
        <v>181</v>
      </c>
      <c r="L214" s="264"/>
      <c r="M214" s="265" t="s">
        <v>19</v>
      </c>
      <c r="N214" s="266" t="s">
        <v>39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399</v>
      </c>
      <c r="AT214" s="217" t="s">
        <v>303</v>
      </c>
      <c r="AU214" s="217" t="s">
        <v>78</v>
      </c>
      <c r="AY214" s="19" t="s">
        <v>175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76</v>
      </c>
      <c r="BK214" s="218">
        <f>ROUND(I214*H214,2)</f>
        <v>0</v>
      </c>
      <c r="BL214" s="19" t="s">
        <v>297</v>
      </c>
      <c r="BM214" s="217" t="s">
        <v>3766</v>
      </c>
    </row>
    <row r="215" s="2" customFormat="1" ht="24.15" customHeight="1">
      <c r="A215" s="40"/>
      <c r="B215" s="41"/>
      <c r="C215" s="206" t="s">
        <v>614</v>
      </c>
      <c r="D215" s="206" t="s">
        <v>177</v>
      </c>
      <c r="E215" s="207" t="s">
        <v>3767</v>
      </c>
      <c r="F215" s="208" t="s">
        <v>3768</v>
      </c>
      <c r="G215" s="209" t="s">
        <v>391</v>
      </c>
      <c r="H215" s="210">
        <v>6</v>
      </c>
      <c r="I215" s="211"/>
      <c r="J215" s="212">
        <f>ROUND(I215*H215,2)</f>
        <v>0</v>
      </c>
      <c r="K215" s="208" t="s">
        <v>181</v>
      </c>
      <c r="L215" s="46"/>
      <c r="M215" s="213" t="s">
        <v>19</v>
      </c>
      <c r="N215" s="214" t="s">
        <v>39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297</v>
      </c>
      <c r="AT215" s="217" t="s">
        <v>177</v>
      </c>
      <c r="AU215" s="217" t="s">
        <v>78</v>
      </c>
      <c r="AY215" s="19" t="s">
        <v>175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76</v>
      </c>
      <c r="BK215" s="218">
        <f>ROUND(I215*H215,2)</f>
        <v>0</v>
      </c>
      <c r="BL215" s="19" t="s">
        <v>297</v>
      </c>
      <c r="BM215" s="217" t="s">
        <v>3769</v>
      </c>
    </row>
    <row r="216" s="2" customFormat="1">
      <c r="A216" s="40"/>
      <c r="B216" s="41"/>
      <c r="C216" s="42"/>
      <c r="D216" s="219" t="s">
        <v>184</v>
      </c>
      <c r="E216" s="42"/>
      <c r="F216" s="220" t="s">
        <v>3770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184</v>
      </c>
      <c r="AU216" s="19" t="s">
        <v>78</v>
      </c>
    </row>
    <row r="217" s="2" customFormat="1" ht="24.15" customHeight="1">
      <c r="A217" s="40"/>
      <c r="B217" s="41"/>
      <c r="C217" s="257" t="s">
        <v>622</v>
      </c>
      <c r="D217" s="257" t="s">
        <v>303</v>
      </c>
      <c r="E217" s="258" t="s">
        <v>3771</v>
      </c>
      <c r="F217" s="259" t="s">
        <v>3772</v>
      </c>
      <c r="G217" s="260" t="s">
        <v>391</v>
      </c>
      <c r="H217" s="261">
        <v>6</v>
      </c>
      <c r="I217" s="262"/>
      <c r="J217" s="263">
        <f>ROUND(I217*H217,2)</f>
        <v>0</v>
      </c>
      <c r="K217" s="259" t="s">
        <v>181</v>
      </c>
      <c r="L217" s="264"/>
      <c r="M217" s="265" t="s">
        <v>19</v>
      </c>
      <c r="N217" s="266" t="s">
        <v>39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399</v>
      </c>
      <c r="AT217" s="217" t="s">
        <v>303</v>
      </c>
      <c r="AU217" s="217" t="s">
        <v>78</v>
      </c>
      <c r="AY217" s="19" t="s">
        <v>175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76</v>
      </c>
      <c r="BK217" s="218">
        <f>ROUND(I217*H217,2)</f>
        <v>0</v>
      </c>
      <c r="BL217" s="19" t="s">
        <v>297</v>
      </c>
      <c r="BM217" s="217" t="s">
        <v>3773</v>
      </c>
    </row>
    <row r="218" s="2" customFormat="1" ht="16.5" customHeight="1">
      <c r="A218" s="40"/>
      <c r="B218" s="41"/>
      <c r="C218" s="257" t="s">
        <v>629</v>
      </c>
      <c r="D218" s="257" t="s">
        <v>303</v>
      </c>
      <c r="E218" s="258" t="s">
        <v>3774</v>
      </c>
      <c r="F218" s="259" t="s">
        <v>3775</v>
      </c>
      <c r="G218" s="260" t="s">
        <v>391</v>
      </c>
      <c r="H218" s="261">
        <v>6</v>
      </c>
      <c r="I218" s="262"/>
      <c r="J218" s="263">
        <f>ROUND(I218*H218,2)</f>
        <v>0</v>
      </c>
      <c r="K218" s="259" t="s">
        <v>181</v>
      </c>
      <c r="L218" s="264"/>
      <c r="M218" s="265" t="s">
        <v>19</v>
      </c>
      <c r="N218" s="266" t="s">
        <v>39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399</v>
      </c>
      <c r="AT218" s="217" t="s">
        <v>303</v>
      </c>
      <c r="AU218" s="217" t="s">
        <v>78</v>
      </c>
      <c r="AY218" s="19" t="s">
        <v>175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76</v>
      </c>
      <c r="BK218" s="218">
        <f>ROUND(I218*H218,2)</f>
        <v>0</v>
      </c>
      <c r="BL218" s="19" t="s">
        <v>297</v>
      </c>
      <c r="BM218" s="217" t="s">
        <v>3776</v>
      </c>
    </row>
    <row r="219" s="2" customFormat="1" ht="16.5" customHeight="1">
      <c r="A219" s="40"/>
      <c r="B219" s="41"/>
      <c r="C219" s="257" t="s">
        <v>636</v>
      </c>
      <c r="D219" s="257" t="s">
        <v>303</v>
      </c>
      <c r="E219" s="258" t="s">
        <v>3753</v>
      </c>
      <c r="F219" s="259" t="s">
        <v>3754</v>
      </c>
      <c r="G219" s="260" t="s">
        <v>391</v>
      </c>
      <c r="H219" s="261">
        <v>6</v>
      </c>
      <c r="I219" s="262"/>
      <c r="J219" s="263">
        <f>ROUND(I219*H219,2)</f>
        <v>0</v>
      </c>
      <c r="K219" s="259" t="s">
        <v>181</v>
      </c>
      <c r="L219" s="264"/>
      <c r="M219" s="265" t="s">
        <v>19</v>
      </c>
      <c r="N219" s="266" t="s">
        <v>39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399</v>
      </c>
      <c r="AT219" s="217" t="s">
        <v>303</v>
      </c>
      <c r="AU219" s="217" t="s">
        <v>78</v>
      </c>
      <c r="AY219" s="19" t="s">
        <v>175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76</v>
      </c>
      <c r="BK219" s="218">
        <f>ROUND(I219*H219,2)</f>
        <v>0</v>
      </c>
      <c r="BL219" s="19" t="s">
        <v>297</v>
      </c>
      <c r="BM219" s="217" t="s">
        <v>3777</v>
      </c>
    </row>
    <row r="220" s="2" customFormat="1" ht="24.15" customHeight="1">
      <c r="A220" s="40"/>
      <c r="B220" s="41"/>
      <c r="C220" s="206" t="s">
        <v>643</v>
      </c>
      <c r="D220" s="206" t="s">
        <v>177</v>
      </c>
      <c r="E220" s="207" t="s">
        <v>3778</v>
      </c>
      <c r="F220" s="208" t="s">
        <v>3779</v>
      </c>
      <c r="G220" s="209" t="s">
        <v>391</v>
      </c>
      <c r="H220" s="210">
        <v>8</v>
      </c>
      <c r="I220" s="211"/>
      <c r="J220" s="212">
        <f>ROUND(I220*H220,2)</f>
        <v>0</v>
      </c>
      <c r="K220" s="208" t="s">
        <v>181</v>
      </c>
      <c r="L220" s="46"/>
      <c r="M220" s="213" t="s">
        <v>19</v>
      </c>
      <c r="N220" s="214" t="s">
        <v>39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297</v>
      </c>
      <c r="AT220" s="217" t="s">
        <v>177</v>
      </c>
      <c r="AU220" s="217" t="s">
        <v>78</v>
      </c>
      <c r="AY220" s="19" t="s">
        <v>175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76</v>
      </c>
      <c r="BK220" s="218">
        <f>ROUND(I220*H220,2)</f>
        <v>0</v>
      </c>
      <c r="BL220" s="19" t="s">
        <v>297</v>
      </c>
      <c r="BM220" s="217" t="s">
        <v>3780</v>
      </c>
    </row>
    <row r="221" s="2" customFormat="1">
      <c r="A221" s="40"/>
      <c r="B221" s="41"/>
      <c r="C221" s="42"/>
      <c r="D221" s="219" t="s">
        <v>184</v>
      </c>
      <c r="E221" s="42"/>
      <c r="F221" s="220" t="s">
        <v>3781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184</v>
      </c>
      <c r="AU221" s="19" t="s">
        <v>78</v>
      </c>
    </row>
    <row r="222" s="2" customFormat="1" ht="24.15" customHeight="1">
      <c r="A222" s="40"/>
      <c r="B222" s="41"/>
      <c r="C222" s="257" t="s">
        <v>655</v>
      </c>
      <c r="D222" s="257" t="s">
        <v>303</v>
      </c>
      <c r="E222" s="258" t="s">
        <v>3782</v>
      </c>
      <c r="F222" s="259" t="s">
        <v>3783</v>
      </c>
      <c r="G222" s="260" t="s">
        <v>391</v>
      </c>
      <c r="H222" s="261">
        <v>8</v>
      </c>
      <c r="I222" s="262"/>
      <c r="J222" s="263">
        <f>ROUND(I222*H222,2)</f>
        <v>0</v>
      </c>
      <c r="K222" s="259" t="s">
        <v>181</v>
      </c>
      <c r="L222" s="264"/>
      <c r="M222" s="265" t="s">
        <v>19</v>
      </c>
      <c r="N222" s="266" t="s">
        <v>39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399</v>
      </c>
      <c r="AT222" s="217" t="s">
        <v>303</v>
      </c>
      <c r="AU222" s="217" t="s">
        <v>78</v>
      </c>
      <c r="AY222" s="19" t="s">
        <v>175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76</v>
      </c>
      <c r="BK222" s="218">
        <f>ROUND(I222*H222,2)</f>
        <v>0</v>
      </c>
      <c r="BL222" s="19" t="s">
        <v>297</v>
      </c>
      <c r="BM222" s="217" t="s">
        <v>3784</v>
      </c>
    </row>
    <row r="223" s="2" customFormat="1" ht="16.5" customHeight="1">
      <c r="A223" s="40"/>
      <c r="B223" s="41"/>
      <c r="C223" s="257" t="s">
        <v>662</v>
      </c>
      <c r="D223" s="257" t="s">
        <v>303</v>
      </c>
      <c r="E223" s="258" t="s">
        <v>3763</v>
      </c>
      <c r="F223" s="259" t="s">
        <v>3764</v>
      </c>
      <c r="G223" s="260" t="s">
        <v>391</v>
      </c>
      <c r="H223" s="261">
        <v>8</v>
      </c>
      <c r="I223" s="262"/>
      <c r="J223" s="263">
        <f>ROUND(I223*H223,2)</f>
        <v>0</v>
      </c>
      <c r="K223" s="259" t="s">
        <v>181</v>
      </c>
      <c r="L223" s="264"/>
      <c r="M223" s="265" t="s">
        <v>19</v>
      </c>
      <c r="N223" s="266" t="s">
        <v>39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399</v>
      </c>
      <c r="AT223" s="217" t="s">
        <v>303</v>
      </c>
      <c r="AU223" s="217" t="s">
        <v>78</v>
      </c>
      <c r="AY223" s="19" t="s">
        <v>175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76</v>
      </c>
      <c r="BK223" s="218">
        <f>ROUND(I223*H223,2)</f>
        <v>0</v>
      </c>
      <c r="BL223" s="19" t="s">
        <v>297</v>
      </c>
      <c r="BM223" s="217" t="s">
        <v>3785</v>
      </c>
    </row>
    <row r="224" s="2" customFormat="1" ht="16.5" customHeight="1">
      <c r="A224" s="40"/>
      <c r="B224" s="41"/>
      <c r="C224" s="257" t="s">
        <v>669</v>
      </c>
      <c r="D224" s="257" t="s">
        <v>303</v>
      </c>
      <c r="E224" s="258" t="s">
        <v>3753</v>
      </c>
      <c r="F224" s="259" t="s">
        <v>3754</v>
      </c>
      <c r="G224" s="260" t="s">
        <v>391</v>
      </c>
      <c r="H224" s="261">
        <v>8</v>
      </c>
      <c r="I224" s="262"/>
      <c r="J224" s="263">
        <f>ROUND(I224*H224,2)</f>
        <v>0</v>
      </c>
      <c r="K224" s="259" t="s">
        <v>181</v>
      </c>
      <c r="L224" s="264"/>
      <c r="M224" s="265" t="s">
        <v>19</v>
      </c>
      <c r="N224" s="266" t="s">
        <v>39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399</v>
      </c>
      <c r="AT224" s="217" t="s">
        <v>303</v>
      </c>
      <c r="AU224" s="217" t="s">
        <v>78</v>
      </c>
      <c r="AY224" s="19" t="s">
        <v>175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76</v>
      </c>
      <c r="BK224" s="218">
        <f>ROUND(I224*H224,2)</f>
        <v>0</v>
      </c>
      <c r="BL224" s="19" t="s">
        <v>297</v>
      </c>
      <c r="BM224" s="217" t="s">
        <v>3786</v>
      </c>
    </row>
    <row r="225" s="2" customFormat="1" ht="24.15" customHeight="1">
      <c r="A225" s="40"/>
      <c r="B225" s="41"/>
      <c r="C225" s="206" t="s">
        <v>674</v>
      </c>
      <c r="D225" s="206" t="s">
        <v>177</v>
      </c>
      <c r="E225" s="207" t="s">
        <v>3787</v>
      </c>
      <c r="F225" s="208" t="s">
        <v>3788</v>
      </c>
      <c r="G225" s="209" t="s">
        <v>391</v>
      </c>
      <c r="H225" s="210">
        <v>7</v>
      </c>
      <c r="I225" s="211"/>
      <c r="J225" s="212">
        <f>ROUND(I225*H225,2)</f>
        <v>0</v>
      </c>
      <c r="K225" s="208" t="s">
        <v>181</v>
      </c>
      <c r="L225" s="46"/>
      <c r="M225" s="213" t="s">
        <v>19</v>
      </c>
      <c r="N225" s="214" t="s">
        <v>39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297</v>
      </c>
      <c r="AT225" s="217" t="s">
        <v>177</v>
      </c>
      <c r="AU225" s="217" t="s">
        <v>78</v>
      </c>
      <c r="AY225" s="19" t="s">
        <v>175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76</v>
      </c>
      <c r="BK225" s="218">
        <f>ROUND(I225*H225,2)</f>
        <v>0</v>
      </c>
      <c r="BL225" s="19" t="s">
        <v>297</v>
      </c>
      <c r="BM225" s="217" t="s">
        <v>3789</v>
      </c>
    </row>
    <row r="226" s="2" customFormat="1">
      <c r="A226" s="40"/>
      <c r="B226" s="41"/>
      <c r="C226" s="42"/>
      <c r="D226" s="219" t="s">
        <v>184</v>
      </c>
      <c r="E226" s="42"/>
      <c r="F226" s="220" t="s">
        <v>3790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184</v>
      </c>
      <c r="AU226" s="19" t="s">
        <v>78</v>
      </c>
    </row>
    <row r="227" s="2" customFormat="1" ht="24.15" customHeight="1">
      <c r="A227" s="40"/>
      <c r="B227" s="41"/>
      <c r="C227" s="257" t="s">
        <v>680</v>
      </c>
      <c r="D227" s="257" t="s">
        <v>303</v>
      </c>
      <c r="E227" s="258" t="s">
        <v>3791</v>
      </c>
      <c r="F227" s="259" t="s">
        <v>3792</v>
      </c>
      <c r="G227" s="260" t="s">
        <v>391</v>
      </c>
      <c r="H227" s="261">
        <v>7</v>
      </c>
      <c r="I227" s="262"/>
      <c r="J227" s="263">
        <f>ROUND(I227*H227,2)</f>
        <v>0</v>
      </c>
      <c r="K227" s="259" t="s">
        <v>181</v>
      </c>
      <c r="L227" s="264"/>
      <c r="M227" s="265" t="s">
        <v>19</v>
      </c>
      <c r="N227" s="266" t="s">
        <v>39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399</v>
      </c>
      <c r="AT227" s="217" t="s">
        <v>303</v>
      </c>
      <c r="AU227" s="217" t="s">
        <v>78</v>
      </c>
      <c r="AY227" s="19" t="s">
        <v>175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76</v>
      </c>
      <c r="BK227" s="218">
        <f>ROUND(I227*H227,2)</f>
        <v>0</v>
      </c>
      <c r="BL227" s="19" t="s">
        <v>297</v>
      </c>
      <c r="BM227" s="217" t="s">
        <v>3793</v>
      </c>
    </row>
    <row r="228" s="2" customFormat="1" ht="16.5" customHeight="1">
      <c r="A228" s="40"/>
      <c r="B228" s="41"/>
      <c r="C228" s="257" t="s">
        <v>696</v>
      </c>
      <c r="D228" s="257" t="s">
        <v>303</v>
      </c>
      <c r="E228" s="258" t="s">
        <v>3774</v>
      </c>
      <c r="F228" s="259" t="s">
        <v>3775</v>
      </c>
      <c r="G228" s="260" t="s">
        <v>391</v>
      </c>
      <c r="H228" s="261">
        <v>7</v>
      </c>
      <c r="I228" s="262"/>
      <c r="J228" s="263">
        <f>ROUND(I228*H228,2)</f>
        <v>0</v>
      </c>
      <c r="K228" s="259" t="s">
        <v>181</v>
      </c>
      <c r="L228" s="264"/>
      <c r="M228" s="265" t="s">
        <v>19</v>
      </c>
      <c r="N228" s="266" t="s">
        <v>39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399</v>
      </c>
      <c r="AT228" s="217" t="s">
        <v>303</v>
      </c>
      <c r="AU228" s="217" t="s">
        <v>78</v>
      </c>
      <c r="AY228" s="19" t="s">
        <v>175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76</v>
      </c>
      <c r="BK228" s="218">
        <f>ROUND(I228*H228,2)</f>
        <v>0</v>
      </c>
      <c r="BL228" s="19" t="s">
        <v>297</v>
      </c>
      <c r="BM228" s="217" t="s">
        <v>3794</v>
      </c>
    </row>
    <row r="229" s="2" customFormat="1" ht="16.5" customHeight="1">
      <c r="A229" s="40"/>
      <c r="B229" s="41"/>
      <c r="C229" s="257" t="s">
        <v>715</v>
      </c>
      <c r="D229" s="257" t="s">
        <v>303</v>
      </c>
      <c r="E229" s="258" t="s">
        <v>3753</v>
      </c>
      <c r="F229" s="259" t="s">
        <v>3754</v>
      </c>
      <c r="G229" s="260" t="s">
        <v>391</v>
      </c>
      <c r="H229" s="261">
        <v>7</v>
      </c>
      <c r="I229" s="262"/>
      <c r="J229" s="263">
        <f>ROUND(I229*H229,2)</f>
        <v>0</v>
      </c>
      <c r="K229" s="259" t="s">
        <v>181</v>
      </c>
      <c r="L229" s="264"/>
      <c r="M229" s="265" t="s">
        <v>19</v>
      </c>
      <c r="N229" s="266" t="s">
        <v>39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399</v>
      </c>
      <c r="AT229" s="217" t="s">
        <v>303</v>
      </c>
      <c r="AU229" s="217" t="s">
        <v>78</v>
      </c>
      <c r="AY229" s="19" t="s">
        <v>175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76</v>
      </c>
      <c r="BK229" s="218">
        <f>ROUND(I229*H229,2)</f>
        <v>0</v>
      </c>
      <c r="BL229" s="19" t="s">
        <v>297</v>
      </c>
      <c r="BM229" s="217" t="s">
        <v>3795</v>
      </c>
    </row>
    <row r="230" s="2" customFormat="1" ht="37.8" customHeight="1">
      <c r="A230" s="40"/>
      <c r="B230" s="41"/>
      <c r="C230" s="206" t="s">
        <v>726</v>
      </c>
      <c r="D230" s="206" t="s">
        <v>177</v>
      </c>
      <c r="E230" s="207" t="s">
        <v>3796</v>
      </c>
      <c r="F230" s="208" t="s">
        <v>3797</v>
      </c>
      <c r="G230" s="209" t="s">
        <v>391</v>
      </c>
      <c r="H230" s="210">
        <v>4</v>
      </c>
      <c r="I230" s="211"/>
      <c r="J230" s="212">
        <f>ROUND(I230*H230,2)</f>
        <v>0</v>
      </c>
      <c r="K230" s="208" t="s">
        <v>181</v>
      </c>
      <c r="L230" s="46"/>
      <c r="M230" s="213" t="s">
        <v>19</v>
      </c>
      <c r="N230" s="214" t="s">
        <v>39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297</v>
      </c>
      <c r="AT230" s="217" t="s">
        <v>177</v>
      </c>
      <c r="AU230" s="217" t="s">
        <v>78</v>
      </c>
      <c r="AY230" s="19" t="s">
        <v>175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76</v>
      </c>
      <c r="BK230" s="218">
        <f>ROUND(I230*H230,2)</f>
        <v>0</v>
      </c>
      <c r="BL230" s="19" t="s">
        <v>297</v>
      </c>
      <c r="BM230" s="217" t="s">
        <v>3798</v>
      </c>
    </row>
    <row r="231" s="2" customFormat="1">
      <c r="A231" s="40"/>
      <c r="B231" s="41"/>
      <c r="C231" s="42"/>
      <c r="D231" s="219" t="s">
        <v>184</v>
      </c>
      <c r="E231" s="42"/>
      <c r="F231" s="220" t="s">
        <v>3799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184</v>
      </c>
      <c r="AU231" s="19" t="s">
        <v>78</v>
      </c>
    </row>
    <row r="232" s="2" customFormat="1" ht="24.15" customHeight="1">
      <c r="A232" s="40"/>
      <c r="B232" s="41"/>
      <c r="C232" s="257" t="s">
        <v>746</v>
      </c>
      <c r="D232" s="257" t="s">
        <v>303</v>
      </c>
      <c r="E232" s="258" t="s">
        <v>3800</v>
      </c>
      <c r="F232" s="259" t="s">
        <v>3801</v>
      </c>
      <c r="G232" s="260" t="s">
        <v>391</v>
      </c>
      <c r="H232" s="261">
        <v>4</v>
      </c>
      <c r="I232" s="262"/>
      <c r="J232" s="263">
        <f>ROUND(I232*H232,2)</f>
        <v>0</v>
      </c>
      <c r="K232" s="259" t="s">
        <v>181</v>
      </c>
      <c r="L232" s="264"/>
      <c r="M232" s="265" t="s">
        <v>19</v>
      </c>
      <c r="N232" s="266" t="s">
        <v>39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399</v>
      </c>
      <c r="AT232" s="217" t="s">
        <v>303</v>
      </c>
      <c r="AU232" s="217" t="s">
        <v>78</v>
      </c>
      <c r="AY232" s="19" t="s">
        <v>175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76</v>
      </c>
      <c r="BK232" s="218">
        <f>ROUND(I232*H232,2)</f>
        <v>0</v>
      </c>
      <c r="BL232" s="19" t="s">
        <v>297</v>
      </c>
      <c r="BM232" s="217" t="s">
        <v>3802</v>
      </c>
    </row>
    <row r="233" s="2" customFormat="1" ht="21.75" customHeight="1">
      <c r="A233" s="40"/>
      <c r="B233" s="41"/>
      <c r="C233" s="257" t="s">
        <v>765</v>
      </c>
      <c r="D233" s="257" t="s">
        <v>303</v>
      </c>
      <c r="E233" s="258" t="s">
        <v>3803</v>
      </c>
      <c r="F233" s="259" t="s">
        <v>3804</v>
      </c>
      <c r="G233" s="260" t="s">
        <v>391</v>
      </c>
      <c r="H233" s="261">
        <v>4</v>
      </c>
      <c r="I233" s="262"/>
      <c r="J233" s="263">
        <f>ROUND(I233*H233,2)</f>
        <v>0</v>
      </c>
      <c r="K233" s="259" t="s">
        <v>181</v>
      </c>
      <c r="L233" s="264"/>
      <c r="M233" s="265" t="s">
        <v>19</v>
      </c>
      <c r="N233" s="266" t="s">
        <v>39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399</v>
      </c>
      <c r="AT233" s="217" t="s">
        <v>303</v>
      </c>
      <c r="AU233" s="217" t="s">
        <v>78</v>
      </c>
      <c r="AY233" s="19" t="s">
        <v>175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76</v>
      </c>
      <c r="BK233" s="218">
        <f>ROUND(I233*H233,2)</f>
        <v>0</v>
      </c>
      <c r="BL233" s="19" t="s">
        <v>297</v>
      </c>
      <c r="BM233" s="217" t="s">
        <v>3805</v>
      </c>
    </row>
    <row r="234" s="2" customFormat="1" ht="37.8" customHeight="1">
      <c r="A234" s="40"/>
      <c r="B234" s="41"/>
      <c r="C234" s="206" t="s">
        <v>770</v>
      </c>
      <c r="D234" s="206" t="s">
        <v>177</v>
      </c>
      <c r="E234" s="207" t="s">
        <v>3806</v>
      </c>
      <c r="F234" s="208" t="s">
        <v>3807</v>
      </c>
      <c r="G234" s="209" t="s">
        <v>391</v>
      </c>
      <c r="H234" s="210">
        <v>4</v>
      </c>
      <c r="I234" s="211"/>
      <c r="J234" s="212">
        <f>ROUND(I234*H234,2)</f>
        <v>0</v>
      </c>
      <c r="K234" s="208" t="s">
        <v>181</v>
      </c>
      <c r="L234" s="46"/>
      <c r="M234" s="213" t="s">
        <v>19</v>
      </c>
      <c r="N234" s="214" t="s">
        <v>39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297</v>
      </c>
      <c r="AT234" s="217" t="s">
        <v>177</v>
      </c>
      <c r="AU234" s="217" t="s">
        <v>78</v>
      </c>
      <c r="AY234" s="19" t="s">
        <v>175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76</v>
      </c>
      <c r="BK234" s="218">
        <f>ROUND(I234*H234,2)</f>
        <v>0</v>
      </c>
      <c r="BL234" s="19" t="s">
        <v>297</v>
      </c>
      <c r="BM234" s="217" t="s">
        <v>3808</v>
      </c>
    </row>
    <row r="235" s="2" customFormat="1">
      <c r="A235" s="40"/>
      <c r="B235" s="41"/>
      <c r="C235" s="42"/>
      <c r="D235" s="219" t="s">
        <v>184</v>
      </c>
      <c r="E235" s="42"/>
      <c r="F235" s="220" t="s">
        <v>3809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184</v>
      </c>
      <c r="AU235" s="19" t="s">
        <v>78</v>
      </c>
    </row>
    <row r="236" s="2" customFormat="1" ht="24.15" customHeight="1">
      <c r="A236" s="40"/>
      <c r="B236" s="41"/>
      <c r="C236" s="257" t="s">
        <v>783</v>
      </c>
      <c r="D236" s="257" t="s">
        <v>303</v>
      </c>
      <c r="E236" s="258" t="s">
        <v>3810</v>
      </c>
      <c r="F236" s="259" t="s">
        <v>3811</v>
      </c>
      <c r="G236" s="260" t="s">
        <v>391</v>
      </c>
      <c r="H236" s="261">
        <v>4</v>
      </c>
      <c r="I236" s="262"/>
      <c r="J236" s="263">
        <f>ROUND(I236*H236,2)</f>
        <v>0</v>
      </c>
      <c r="K236" s="259" t="s">
        <v>181</v>
      </c>
      <c r="L236" s="264"/>
      <c r="M236" s="265" t="s">
        <v>19</v>
      </c>
      <c r="N236" s="266" t="s">
        <v>39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399</v>
      </c>
      <c r="AT236" s="217" t="s">
        <v>303</v>
      </c>
      <c r="AU236" s="217" t="s">
        <v>78</v>
      </c>
      <c r="AY236" s="19" t="s">
        <v>175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76</v>
      </c>
      <c r="BK236" s="218">
        <f>ROUND(I236*H236,2)</f>
        <v>0</v>
      </c>
      <c r="BL236" s="19" t="s">
        <v>297</v>
      </c>
      <c r="BM236" s="217" t="s">
        <v>3812</v>
      </c>
    </row>
    <row r="237" s="2" customFormat="1" ht="21.75" customHeight="1">
      <c r="A237" s="40"/>
      <c r="B237" s="41"/>
      <c r="C237" s="257" t="s">
        <v>788</v>
      </c>
      <c r="D237" s="257" t="s">
        <v>303</v>
      </c>
      <c r="E237" s="258" t="s">
        <v>3803</v>
      </c>
      <c r="F237" s="259" t="s">
        <v>3804</v>
      </c>
      <c r="G237" s="260" t="s">
        <v>391</v>
      </c>
      <c r="H237" s="261">
        <v>4</v>
      </c>
      <c r="I237" s="262"/>
      <c r="J237" s="263">
        <f>ROUND(I237*H237,2)</f>
        <v>0</v>
      </c>
      <c r="K237" s="259" t="s">
        <v>181</v>
      </c>
      <c r="L237" s="264"/>
      <c r="M237" s="265" t="s">
        <v>19</v>
      </c>
      <c r="N237" s="266" t="s">
        <v>39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399</v>
      </c>
      <c r="AT237" s="217" t="s">
        <v>303</v>
      </c>
      <c r="AU237" s="217" t="s">
        <v>78</v>
      </c>
      <c r="AY237" s="19" t="s">
        <v>175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76</v>
      </c>
      <c r="BK237" s="218">
        <f>ROUND(I237*H237,2)</f>
        <v>0</v>
      </c>
      <c r="BL237" s="19" t="s">
        <v>297</v>
      </c>
      <c r="BM237" s="217" t="s">
        <v>3813</v>
      </c>
    </row>
    <row r="238" s="2" customFormat="1" ht="37.8" customHeight="1">
      <c r="A238" s="40"/>
      <c r="B238" s="41"/>
      <c r="C238" s="206" t="s">
        <v>802</v>
      </c>
      <c r="D238" s="206" t="s">
        <v>177</v>
      </c>
      <c r="E238" s="207" t="s">
        <v>3814</v>
      </c>
      <c r="F238" s="208" t="s">
        <v>3815</v>
      </c>
      <c r="G238" s="209" t="s">
        <v>391</v>
      </c>
      <c r="H238" s="210">
        <v>20</v>
      </c>
      <c r="I238" s="211"/>
      <c r="J238" s="212">
        <f>ROUND(I238*H238,2)</f>
        <v>0</v>
      </c>
      <c r="K238" s="208" t="s">
        <v>181</v>
      </c>
      <c r="L238" s="46"/>
      <c r="M238" s="213" t="s">
        <v>19</v>
      </c>
      <c r="N238" s="214" t="s">
        <v>39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297</v>
      </c>
      <c r="AT238" s="217" t="s">
        <v>177</v>
      </c>
      <c r="AU238" s="217" t="s">
        <v>78</v>
      </c>
      <c r="AY238" s="19" t="s">
        <v>175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76</v>
      </c>
      <c r="BK238" s="218">
        <f>ROUND(I238*H238,2)</f>
        <v>0</v>
      </c>
      <c r="BL238" s="19" t="s">
        <v>297</v>
      </c>
      <c r="BM238" s="217" t="s">
        <v>3816</v>
      </c>
    </row>
    <row r="239" s="2" customFormat="1">
      <c r="A239" s="40"/>
      <c r="B239" s="41"/>
      <c r="C239" s="42"/>
      <c r="D239" s="219" t="s">
        <v>184</v>
      </c>
      <c r="E239" s="42"/>
      <c r="F239" s="220" t="s">
        <v>3817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184</v>
      </c>
      <c r="AU239" s="19" t="s">
        <v>78</v>
      </c>
    </row>
    <row r="240" s="2" customFormat="1" ht="24.15" customHeight="1">
      <c r="A240" s="40"/>
      <c r="B240" s="41"/>
      <c r="C240" s="257" t="s">
        <v>807</v>
      </c>
      <c r="D240" s="257" t="s">
        <v>303</v>
      </c>
      <c r="E240" s="258" t="s">
        <v>3818</v>
      </c>
      <c r="F240" s="259" t="s">
        <v>3819</v>
      </c>
      <c r="G240" s="260" t="s">
        <v>391</v>
      </c>
      <c r="H240" s="261">
        <v>20</v>
      </c>
      <c r="I240" s="262"/>
      <c r="J240" s="263">
        <f>ROUND(I240*H240,2)</f>
        <v>0</v>
      </c>
      <c r="K240" s="259" t="s">
        <v>181</v>
      </c>
      <c r="L240" s="264"/>
      <c r="M240" s="265" t="s">
        <v>19</v>
      </c>
      <c r="N240" s="266" t="s">
        <v>39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399</v>
      </c>
      <c r="AT240" s="217" t="s">
        <v>303</v>
      </c>
      <c r="AU240" s="217" t="s">
        <v>78</v>
      </c>
      <c r="AY240" s="19" t="s">
        <v>175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76</v>
      </c>
      <c r="BK240" s="218">
        <f>ROUND(I240*H240,2)</f>
        <v>0</v>
      </c>
      <c r="BL240" s="19" t="s">
        <v>297</v>
      </c>
      <c r="BM240" s="217" t="s">
        <v>3820</v>
      </c>
    </row>
    <row r="241" s="2" customFormat="1" ht="21.75" customHeight="1">
      <c r="A241" s="40"/>
      <c r="B241" s="41"/>
      <c r="C241" s="257" t="s">
        <v>812</v>
      </c>
      <c r="D241" s="257" t="s">
        <v>303</v>
      </c>
      <c r="E241" s="258" t="s">
        <v>3803</v>
      </c>
      <c r="F241" s="259" t="s">
        <v>3804</v>
      </c>
      <c r="G241" s="260" t="s">
        <v>391</v>
      </c>
      <c r="H241" s="261">
        <v>20</v>
      </c>
      <c r="I241" s="262"/>
      <c r="J241" s="263">
        <f>ROUND(I241*H241,2)</f>
        <v>0</v>
      </c>
      <c r="K241" s="259" t="s">
        <v>181</v>
      </c>
      <c r="L241" s="264"/>
      <c r="M241" s="265" t="s">
        <v>19</v>
      </c>
      <c r="N241" s="266" t="s">
        <v>39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399</v>
      </c>
      <c r="AT241" s="217" t="s">
        <v>303</v>
      </c>
      <c r="AU241" s="217" t="s">
        <v>78</v>
      </c>
      <c r="AY241" s="19" t="s">
        <v>175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76</v>
      </c>
      <c r="BK241" s="218">
        <f>ROUND(I241*H241,2)</f>
        <v>0</v>
      </c>
      <c r="BL241" s="19" t="s">
        <v>297</v>
      </c>
      <c r="BM241" s="217" t="s">
        <v>3821</v>
      </c>
    </row>
    <row r="242" s="2" customFormat="1" ht="37.8" customHeight="1">
      <c r="A242" s="40"/>
      <c r="B242" s="41"/>
      <c r="C242" s="206" t="s">
        <v>817</v>
      </c>
      <c r="D242" s="206" t="s">
        <v>177</v>
      </c>
      <c r="E242" s="207" t="s">
        <v>3822</v>
      </c>
      <c r="F242" s="208" t="s">
        <v>3823</v>
      </c>
      <c r="G242" s="209" t="s">
        <v>391</v>
      </c>
      <c r="H242" s="210">
        <v>4</v>
      </c>
      <c r="I242" s="211"/>
      <c r="J242" s="212">
        <f>ROUND(I242*H242,2)</f>
        <v>0</v>
      </c>
      <c r="K242" s="208" t="s">
        <v>181</v>
      </c>
      <c r="L242" s="46"/>
      <c r="M242" s="213" t="s">
        <v>19</v>
      </c>
      <c r="N242" s="214" t="s">
        <v>39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297</v>
      </c>
      <c r="AT242" s="217" t="s">
        <v>177</v>
      </c>
      <c r="AU242" s="217" t="s">
        <v>78</v>
      </c>
      <c r="AY242" s="19" t="s">
        <v>175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76</v>
      </c>
      <c r="BK242" s="218">
        <f>ROUND(I242*H242,2)</f>
        <v>0</v>
      </c>
      <c r="BL242" s="19" t="s">
        <v>297</v>
      </c>
      <c r="BM242" s="217" t="s">
        <v>3824</v>
      </c>
    </row>
    <row r="243" s="2" customFormat="1">
      <c r="A243" s="40"/>
      <c r="B243" s="41"/>
      <c r="C243" s="42"/>
      <c r="D243" s="219" t="s">
        <v>184</v>
      </c>
      <c r="E243" s="42"/>
      <c r="F243" s="220" t="s">
        <v>3825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184</v>
      </c>
      <c r="AU243" s="19" t="s">
        <v>78</v>
      </c>
    </row>
    <row r="244" s="2" customFormat="1" ht="24.15" customHeight="1">
      <c r="A244" s="40"/>
      <c r="B244" s="41"/>
      <c r="C244" s="257" t="s">
        <v>824</v>
      </c>
      <c r="D244" s="257" t="s">
        <v>303</v>
      </c>
      <c r="E244" s="258" t="s">
        <v>3826</v>
      </c>
      <c r="F244" s="259" t="s">
        <v>3827</v>
      </c>
      <c r="G244" s="260" t="s">
        <v>391</v>
      </c>
      <c r="H244" s="261">
        <v>4</v>
      </c>
      <c r="I244" s="262"/>
      <c r="J244" s="263">
        <f>ROUND(I244*H244,2)</f>
        <v>0</v>
      </c>
      <c r="K244" s="259" t="s">
        <v>181</v>
      </c>
      <c r="L244" s="264"/>
      <c r="M244" s="265" t="s">
        <v>19</v>
      </c>
      <c r="N244" s="266" t="s">
        <v>39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399</v>
      </c>
      <c r="AT244" s="217" t="s">
        <v>303</v>
      </c>
      <c r="AU244" s="217" t="s">
        <v>78</v>
      </c>
      <c r="AY244" s="19" t="s">
        <v>175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76</v>
      </c>
      <c r="BK244" s="218">
        <f>ROUND(I244*H244,2)</f>
        <v>0</v>
      </c>
      <c r="BL244" s="19" t="s">
        <v>297</v>
      </c>
      <c r="BM244" s="217" t="s">
        <v>3828</v>
      </c>
    </row>
    <row r="245" s="2" customFormat="1" ht="21.75" customHeight="1">
      <c r="A245" s="40"/>
      <c r="B245" s="41"/>
      <c r="C245" s="257" t="s">
        <v>830</v>
      </c>
      <c r="D245" s="257" t="s">
        <v>303</v>
      </c>
      <c r="E245" s="258" t="s">
        <v>3803</v>
      </c>
      <c r="F245" s="259" t="s">
        <v>3804</v>
      </c>
      <c r="G245" s="260" t="s">
        <v>391</v>
      </c>
      <c r="H245" s="261">
        <v>4</v>
      </c>
      <c r="I245" s="262"/>
      <c r="J245" s="263">
        <f>ROUND(I245*H245,2)</f>
        <v>0</v>
      </c>
      <c r="K245" s="259" t="s">
        <v>181</v>
      </c>
      <c r="L245" s="264"/>
      <c r="M245" s="265" t="s">
        <v>19</v>
      </c>
      <c r="N245" s="266" t="s">
        <v>39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399</v>
      </c>
      <c r="AT245" s="217" t="s">
        <v>303</v>
      </c>
      <c r="AU245" s="217" t="s">
        <v>78</v>
      </c>
      <c r="AY245" s="19" t="s">
        <v>175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76</v>
      </c>
      <c r="BK245" s="218">
        <f>ROUND(I245*H245,2)</f>
        <v>0</v>
      </c>
      <c r="BL245" s="19" t="s">
        <v>297</v>
      </c>
      <c r="BM245" s="217" t="s">
        <v>3829</v>
      </c>
    </row>
    <row r="246" s="2" customFormat="1" ht="21.75" customHeight="1">
      <c r="A246" s="40"/>
      <c r="B246" s="41"/>
      <c r="C246" s="257" t="s">
        <v>866</v>
      </c>
      <c r="D246" s="257" t="s">
        <v>303</v>
      </c>
      <c r="E246" s="258" t="s">
        <v>3830</v>
      </c>
      <c r="F246" s="259" t="s">
        <v>3831</v>
      </c>
      <c r="G246" s="260" t="s">
        <v>1403</v>
      </c>
      <c r="H246" s="261">
        <v>1</v>
      </c>
      <c r="I246" s="262"/>
      <c r="J246" s="263">
        <f>ROUND(I246*H246,2)</f>
        <v>0</v>
      </c>
      <c r="K246" s="259" t="s">
        <v>19</v>
      </c>
      <c r="L246" s="264"/>
      <c r="M246" s="265" t="s">
        <v>19</v>
      </c>
      <c r="N246" s="266" t="s">
        <v>39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399</v>
      </c>
      <c r="AT246" s="217" t="s">
        <v>303</v>
      </c>
      <c r="AU246" s="217" t="s">
        <v>78</v>
      </c>
      <c r="AY246" s="19" t="s">
        <v>175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76</v>
      </c>
      <c r="BK246" s="218">
        <f>ROUND(I246*H246,2)</f>
        <v>0</v>
      </c>
      <c r="BL246" s="19" t="s">
        <v>297</v>
      </c>
      <c r="BM246" s="217" t="s">
        <v>3832</v>
      </c>
    </row>
    <row r="247" s="2" customFormat="1" ht="21.75" customHeight="1">
      <c r="A247" s="40"/>
      <c r="B247" s="41"/>
      <c r="C247" s="206" t="s">
        <v>871</v>
      </c>
      <c r="D247" s="206" t="s">
        <v>177</v>
      </c>
      <c r="E247" s="207" t="s">
        <v>3833</v>
      </c>
      <c r="F247" s="208" t="s">
        <v>3834</v>
      </c>
      <c r="G247" s="209" t="s">
        <v>391</v>
      </c>
      <c r="H247" s="210">
        <v>35</v>
      </c>
      <c r="I247" s="211"/>
      <c r="J247" s="212">
        <f>ROUND(I247*H247,2)</f>
        <v>0</v>
      </c>
      <c r="K247" s="208" t="s">
        <v>181</v>
      </c>
      <c r="L247" s="46"/>
      <c r="M247" s="213" t="s">
        <v>19</v>
      </c>
      <c r="N247" s="214" t="s">
        <v>39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297</v>
      </c>
      <c r="AT247" s="217" t="s">
        <v>177</v>
      </c>
      <c r="AU247" s="217" t="s">
        <v>78</v>
      </c>
      <c r="AY247" s="19" t="s">
        <v>175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76</v>
      </c>
      <c r="BK247" s="218">
        <f>ROUND(I247*H247,2)</f>
        <v>0</v>
      </c>
      <c r="BL247" s="19" t="s">
        <v>297</v>
      </c>
      <c r="BM247" s="217" t="s">
        <v>3835</v>
      </c>
    </row>
    <row r="248" s="2" customFormat="1">
      <c r="A248" s="40"/>
      <c r="B248" s="41"/>
      <c r="C248" s="42"/>
      <c r="D248" s="219" t="s">
        <v>184</v>
      </c>
      <c r="E248" s="42"/>
      <c r="F248" s="220" t="s">
        <v>3836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184</v>
      </c>
      <c r="AU248" s="19" t="s">
        <v>78</v>
      </c>
    </row>
    <row r="249" s="2" customFormat="1" ht="16.5" customHeight="1">
      <c r="A249" s="40"/>
      <c r="B249" s="41"/>
      <c r="C249" s="257" t="s">
        <v>881</v>
      </c>
      <c r="D249" s="257" t="s">
        <v>303</v>
      </c>
      <c r="E249" s="258" t="s">
        <v>3837</v>
      </c>
      <c r="F249" s="259" t="s">
        <v>3838</v>
      </c>
      <c r="G249" s="260" t="s">
        <v>391</v>
      </c>
      <c r="H249" s="261">
        <v>35</v>
      </c>
      <c r="I249" s="262"/>
      <c r="J249" s="263">
        <f>ROUND(I249*H249,2)</f>
        <v>0</v>
      </c>
      <c r="K249" s="259" t="s">
        <v>181</v>
      </c>
      <c r="L249" s="264"/>
      <c r="M249" s="265" t="s">
        <v>19</v>
      </c>
      <c r="N249" s="266" t="s">
        <v>39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399</v>
      </c>
      <c r="AT249" s="217" t="s">
        <v>303</v>
      </c>
      <c r="AU249" s="217" t="s">
        <v>78</v>
      </c>
      <c r="AY249" s="19" t="s">
        <v>175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76</v>
      </c>
      <c r="BK249" s="218">
        <f>ROUND(I249*H249,2)</f>
        <v>0</v>
      </c>
      <c r="BL249" s="19" t="s">
        <v>297</v>
      </c>
      <c r="BM249" s="217" t="s">
        <v>3839</v>
      </c>
    </row>
    <row r="250" s="2" customFormat="1" ht="24.15" customHeight="1">
      <c r="A250" s="40"/>
      <c r="B250" s="41"/>
      <c r="C250" s="206" t="s">
        <v>888</v>
      </c>
      <c r="D250" s="206" t="s">
        <v>177</v>
      </c>
      <c r="E250" s="207" t="s">
        <v>3840</v>
      </c>
      <c r="F250" s="208" t="s">
        <v>3841</v>
      </c>
      <c r="G250" s="209" t="s">
        <v>391</v>
      </c>
      <c r="H250" s="210">
        <v>1</v>
      </c>
      <c r="I250" s="211"/>
      <c r="J250" s="212">
        <f>ROUND(I250*H250,2)</f>
        <v>0</v>
      </c>
      <c r="K250" s="208" t="s">
        <v>181</v>
      </c>
      <c r="L250" s="46"/>
      <c r="M250" s="213" t="s">
        <v>19</v>
      </c>
      <c r="N250" s="214" t="s">
        <v>39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297</v>
      </c>
      <c r="AT250" s="217" t="s">
        <v>177</v>
      </c>
      <c r="AU250" s="217" t="s">
        <v>78</v>
      </c>
      <c r="AY250" s="19" t="s">
        <v>175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76</v>
      </c>
      <c r="BK250" s="218">
        <f>ROUND(I250*H250,2)</f>
        <v>0</v>
      </c>
      <c r="BL250" s="19" t="s">
        <v>297</v>
      </c>
      <c r="BM250" s="217" t="s">
        <v>3842</v>
      </c>
    </row>
    <row r="251" s="2" customFormat="1">
      <c r="A251" s="40"/>
      <c r="B251" s="41"/>
      <c r="C251" s="42"/>
      <c r="D251" s="219" t="s">
        <v>184</v>
      </c>
      <c r="E251" s="42"/>
      <c r="F251" s="220" t="s">
        <v>3843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184</v>
      </c>
      <c r="AU251" s="19" t="s">
        <v>78</v>
      </c>
    </row>
    <row r="252" s="2" customFormat="1" ht="16.5" customHeight="1">
      <c r="A252" s="40"/>
      <c r="B252" s="41"/>
      <c r="C252" s="257" t="s">
        <v>893</v>
      </c>
      <c r="D252" s="257" t="s">
        <v>303</v>
      </c>
      <c r="E252" s="258" t="s">
        <v>3844</v>
      </c>
      <c r="F252" s="259" t="s">
        <v>3845</v>
      </c>
      <c r="G252" s="260" t="s">
        <v>1403</v>
      </c>
      <c r="H252" s="261">
        <v>1</v>
      </c>
      <c r="I252" s="262"/>
      <c r="J252" s="263">
        <f>ROUND(I252*H252,2)</f>
        <v>0</v>
      </c>
      <c r="K252" s="259" t="s">
        <v>19</v>
      </c>
      <c r="L252" s="264"/>
      <c r="M252" s="265" t="s">
        <v>19</v>
      </c>
      <c r="N252" s="266" t="s">
        <v>39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399</v>
      </c>
      <c r="AT252" s="217" t="s">
        <v>303</v>
      </c>
      <c r="AU252" s="217" t="s">
        <v>78</v>
      </c>
      <c r="AY252" s="19" t="s">
        <v>175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76</v>
      </c>
      <c r="BK252" s="218">
        <f>ROUND(I252*H252,2)</f>
        <v>0</v>
      </c>
      <c r="BL252" s="19" t="s">
        <v>297</v>
      </c>
      <c r="BM252" s="217" t="s">
        <v>3846</v>
      </c>
    </row>
    <row r="253" s="2" customFormat="1" ht="24.15" customHeight="1">
      <c r="A253" s="40"/>
      <c r="B253" s="41"/>
      <c r="C253" s="206" t="s">
        <v>899</v>
      </c>
      <c r="D253" s="206" t="s">
        <v>177</v>
      </c>
      <c r="E253" s="207" t="s">
        <v>3847</v>
      </c>
      <c r="F253" s="208" t="s">
        <v>3848</v>
      </c>
      <c r="G253" s="209" t="s">
        <v>391</v>
      </c>
      <c r="H253" s="210">
        <v>2</v>
      </c>
      <c r="I253" s="211"/>
      <c r="J253" s="212">
        <f>ROUND(I253*H253,2)</f>
        <v>0</v>
      </c>
      <c r="K253" s="208" t="s">
        <v>181</v>
      </c>
      <c r="L253" s="46"/>
      <c r="M253" s="213" t="s">
        <v>19</v>
      </c>
      <c r="N253" s="214" t="s">
        <v>39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297</v>
      </c>
      <c r="AT253" s="217" t="s">
        <v>177</v>
      </c>
      <c r="AU253" s="217" t="s">
        <v>78</v>
      </c>
      <c r="AY253" s="19" t="s">
        <v>175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76</v>
      </c>
      <c r="BK253" s="218">
        <f>ROUND(I253*H253,2)</f>
        <v>0</v>
      </c>
      <c r="BL253" s="19" t="s">
        <v>297</v>
      </c>
      <c r="BM253" s="217" t="s">
        <v>3849</v>
      </c>
    </row>
    <row r="254" s="2" customFormat="1">
      <c r="A254" s="40"/>
      <c r="B254" s="41"/>
      <c r="C254" s="42"/>
      <c r="D254" s="219" t="s">
        <v>184</v>
      </c>
      <c r="E254" s="42"/>
      <c r="F254" s="220" t="s">
        <v>3850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184</v>
      </c>
      <c r="AU254" s="19" t="s">
        <v>78</v>
      </c>
    </row>
    <row r="255" s="2" customFormat="1" ht="21.75" customHeight="1">
      <c r="A255" s="40"/>
      <c r="B255" s="41"/>
      <c r="C255" s="257" t="s">
        <v>904</v>
      </c>
      <c r="D255" s="257" t="s">
        <v>303</v>
      </c>
      <c r="E255" s="258" t="s">
        <v>3851</v>
      </c>
      <c r="F255" s="259" t="s">
        <v>3852</v>
      </c>
      <c r="G255" s="260" t="s">
        <v>1403</v>
      </c>
      <c r="H255" s="261">
        <v>2</v>
      </c>
      <c r="I255" s="262"/>
      <c r="J255" s="263">
        <f>ROUND(I255*H255,2)</f>
        <v>0</v>
      </c>
      <c r="K255" s="259" t="s">
        <v>19</v>
      </c>
      <c r="L255" s="264"/>
      <c r="M255" s="265" t="s">
        <v>19</v>
      </c>
      <c r="N255" s="266" t="s">
        <v>39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399</v>
      </c>
      <c r="AT255" s="217" t="s">
        <v>303</v>
      </c>
      <c r="AU255" s="217" t="s">
        <v>78</v>
      </c>
      <c r="AY255" s="19" t="s">
        <v>175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76</v>
      </c>
      <c r="BK255" s="218">
        <f>ROUND(I255*H255,2)</f>
        <v>0</v>
      </c>
      <c r="BL255" s="19" t="s">
        <v>297</v>
      </c>
      <c r="BM255" s="217" t="s">
        <v>3853</v>
      </c>
    </row>
    <row r="256" s="2" customFormat="1" ht="16.5" customHeight="1">
      <c r="A256" s="40"/>
      <c r="B256" s="41"/>
      <c r="C256" s="206" t="s">
        <v>923</v>
      </c>
      <c r="D256" s="206" t="s">
        <v>177</v>
      </c>
      <c r="E256" s="207" t="s">
        <v>3854</v>
      </c>
      <c r="F256" s="208" t="s">
        <v>3855</v>
      </c>
      <c r="G256" s="209" t="s">
        <v>391</v>
      </c>
      <c r="H256" s="210">
        <v>3</v>
      </c>
      <c r="I256" s="211"/>
      <c r="J256" s="212">
        <f>ROUND(I256*H256,2)</f>
        <v>0</v>
      </c>
      <c r="K256" s="208" t="s">
        <v>181</v>
      </c>
      <c r="L256" s="46"/>
      <c r="M256" s="213" t="s">
        <v>19</v>
      </c>
      <c r="N256" s="214" t="s">
        <v>39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297</v>
      </c>
      <c r="AT256" s="217" t="s">
        <v>177</v>
      </c>
      <c r="AU256" s="217" t="s">
        <v>78</v>
      </c>
      <c r="AY256" s="19" t="s">
        <v>175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76</v>
      </c>
      <c r="BK256" s="218">
        <f>ROUND(I256*H256,2)</f>
        <v>0</v>
      </c>
      <c r="BL256" s="19" t="s">
        <v>297</v>
      </c>
      <c r="BM256" s="217" t="s">
        <v>3856</v>
      </c>
    </row>
    <row r="257" s="2" customFormat="1">
      <c r="A257" s="40"/>
      <c r="B257" s="41"/>
      <c r="C257" s="42"/>
      <c r="D257" s="219" t="s">
        <v>184</v>
      </c>
      <c r="E257" s="42"/>
      <c r="F257" s="220" t="s">
        <v>3857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184</v>
      </c>
      <c r="AU257" s="19" t="s">
        <v>78</v>
      </c>
    </row>
    <row r="258" s="2" customFormat="1" ht="24.15" customHeight="1">
      <c r="A258" s="40"/>
      <c r="B258" s="41"/>
      <c r="C258" s="257" t="s">
        <v>929</v>
      </c>
      <c r="D258" s="257" t="s">
        <v>303</v>
      </c>
      <c r="E258" s="258" t="s">
        <v>3858</v>
      </c>
      <c r="F258" s="259" t="s">
        <v>3859</v>
      </c>
      <c r="G258" s="260" t="s">
        <v>1403</v>
      </c>
      <c r="H258" s="261">
        <v>3</v>
      </c>
      <c r="I258" s="262"/>
      <c r="J258" s="263">
        <f>ROUND(I258*H258,2)</f>
        <v>0</v>
      </c>
      <c r="K258" s="259" t="s">
        <v>19</v>
      </c>
      <c r="L258" s="264"/>
      <c r="M258" s="265" t="s">
        <v>19</v>
      </c>
      <c r="N258" s="266" t="s">
        <v>39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399</v>
      </c>
      <c r="AT258" s="217" t="s">
        <v>303</v>
      </c>
      <c r="AU258" s="217" t="s">
        <v>78</v>
      </c>
      <c r="AY258" s="19" t="s">
        <v>175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76</v>
      </c>
      <c r="BK258" s="218">
        <f>ROUND(I258*H258,2)</f>
        <v>0</v>
      </c>
      <c r="BL258" s="19" t="s">
        <v>297</v>
      </c>
      <c r="BM258" s="217" t="s">
        <v>3860</v>
      </c>
    </row>
    <row r="259" s="2" customFormat="1" ht="24.15" customHeight="1">
      <c r="A259" s="40"/>
      <c r="B259" s="41"/>
      <c r="C259" s="206" t="s">
        <v>936</v>
      </c>
      <c r="D259" s="206" t="s">
        <v>177</v>
      </c>
      <c r="E259" s="207" t="s">
        <v>3861</v>
      </c>
      <c r="F259" s="208" t="s">
        <v>3862</v>
      </c>
      <c r="G259" s="209" t="s">
        <v>391</v>
      </c>
      <c r="H259" s="210">
        <v>3</v>
      </c>
      <c r="I259" s="211"/>
      <c r="J259" s="212">
        <f>ROUND(I259*H259,2)</f>
        <v>0</v>
      </c>
      <c r="K259" s="208" t="s">
        <v>181</v>
      </c>
      <c r="L259" s="46"/>
      <c r="M259" s="213" t="s">
        <v>19</v>
      </c>
      <c r="N259" s="214" t="s">
        <v>39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297</v>
      </c>
      <c r="AT259" s="217" t="s">
        <v>177</v>
      </c>
      <c r="AU259" s="217" t="s">
        <v>78</v>
      </c>
      <c r="AY259" s="19" t="s">
        <v>175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76</v>
      </c>
      <c r="BK259" s="218">
        <f>ROUND(I259*H259,2)</f>
        <v>0</v>
      </c>
      <c r="BL259" s="19" t="s">
        <v>297</v>
      </c>
      <c r="BM259" s="217" t="s">
        <v>3863</v>
      </c>
    </row>
    <row r="260" s="2" customFormat="1">
      <c r="A260" s="40"/>
      <c r="B260" s="41"/>
      <c r="C260" s="42"/>
      <c r="D260" s="219" t="s">
        <v>184</v>
      </c>
      <c r="E260" s="42"/>
      <c r="F260" s="220" t="s">
        <v>3864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184</v>
      </c>
      <c r="AU260" s="19" t="s">
        <v>78</v>
      </c>
    </row>
    <row r="261" s="2" customFormat="1" ht="21.75" customHeight="1">
      <c r="A261" s="40"/>
      <c r="B261" s="41"/>
      <c r="C261" s="257" t="s">
        <v>941</v>
      </c>
      <c r="D261" s="257" t="s">
        <v>303</v>
      </c>
      <c r="E261" s="258" t="s">
        <v>3865</v>
      </c>
      <c r="F261" s="259" t="s">
        <v>3866</v>
      </c>
      <c r="G261" s="260" t="s">
        <v>391</v>
      </c>
      <c r="H261" s="261">
        <v>3</v>
      </c>
      <c r="I261" s="262"/>
      <c r="J261" s="263">
        <f>ROUND(I261*H261,2)</f>
        <v>0</v>
      </c>
      <c r="K261" s="259" t="s">
        <v>181</v>
      </c>
      <c r="L261" s="264"/>
      <c r="M261" s="265" t="s">
        <v>19</v>
      </c>
      <c r="N261" s="266" t="s">
        <v>39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399</v>
      </c>
      <c r="AT261" s="217" t="s">
        <v>303</v>
      </c>
      <c r="AU261" s="217" t="s">
        <v>78</v>
      </c>
      <c r="AY261" s="19" t="s">
        <v>175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76</v>
      </c>
      <c r="BK261" s="218">
        <f>ROUND(I261*H261,2)</f>
        <v>0</v>
      </c>
      <c r="BL261" s="19" t="s">
        <v>297</v>
      </c>
      <c r="BM261" s="217" t="s">
        <v>3867</v>
      </c>
    </row>
    <row r="262" s="2" customFormat="1" ht="33" customHeight="1">
      <c r="A262" s="40"/>
      <c r="B262" s="41"/>
      <c r="C262" s="206" t="s">
        <v>948</v>
      </c>
      <c r="D262" s="206" t="s">
        <v>177</v>
      </c>
      <c r="E262" s="207" t="s">
        <v>3868</v>
      </c>
      <c r="F262" s="208" t="s">
        <v>3869</v>
      </c>
      <c r="G262" s="209" t="s">
        <v>391</v>
      </c>
      <c r="H262" s="210">
        <v>127</v>
      </c>
      <c r="I262" s="211"/>
      <c r="J262" s="212">
        <f>ROUND(I262*H262,2)</f>
        <v>0</v>
      </c>
      <c r="K262" s="208" t="s">
        <v>181</v>
      </c>
      <c r="L262" s="46"/>
      <c r="M262" s="213" t="s">
        <v>19</v>
      </c>
      <c r="N262" s="214" t="s">
        <v>39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297</v>
      </c>
      <c r="AT262" s="217" t="s">
        <v>177</v>
      </c>
      <c r="AU262" s="217" t="s">
        <v>78</v>
      </c>
      <c r="AY262" s="19" t="s">
        <v>175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76</v>
      </c>
      <c r="BK262" s="218">
        <f>ROUND(I262*H262,2)</f>
        <v>0</v>
      </c>
      <c r="BL262" s="19" t="s">
        <v>297</v>
      </c>
      <c r="BM262" s="217" t="s">
        <v>3870</v>
      </c>
    </row>
    <row r="263" s="2" customFormat="1">
      <c r="A263" s="40"/>
      <c r="B263" s="41"/>
      <c r="C263" s="42"/>
      <c r="D263" s="219" t="s">
        <v>184</v>
      </c>
      <c r="E263" s="42"/>
      <c r="F263" s="220" t="s">
        <v>3871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184</v>
      </c>
      <c r="AU263" s="19" t="s">
        <v>78</v>
      </c>
    </row>
    <row r="264" s="2" customFormat="1" ht="24.15" customHeight="1">
      <c r="A264" s="40"/>
      <c r="B264" s="41"/>
      <c r="C264" s="257" t="s">
        <v>953</v>
      </c>
      <c r="D264" s="257" t="s">
        <v>303</v>
      </c>
      <c r="E264" s="258" t="s">
        <v>3872</v>
      </c>
      <c r="F264" s="259" t="s">
        <v>3873</v>
      </c>
      <c r="G264" s="260" t="s">
        <v>391</v>
      </c>
      <c r="H264" s="261">
        <v>127</v>
      </c>
      <c r="I264" s="262"/>
      <c r="J264" s="263">
        <f>ROUND(I264*H264,2)</f>
        <v>0</v>
      </c>
      <c r="K264" s="259" t="s">
        <v>181</v>
      </c>
      <c r="L264" s="264"/>
      <c r="M264" s="265" t="s">
        <v>19</v>
      </c>
      <c r="N264" s="266" t="s">
        <v>39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399</v>
      </c>
      <c r="AT264" s="217" t="s">
        <v>303</v>
      </c>
      <c r="AU264" s="217" t="s">
        <v>78</v>
      </c>
      <c r="AY264" s="19" t="s">
        <v>175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76</v>
      </c>
      <c r="BK264" s="218">
        <f>ROUND(I264*H264,2)</f>
        <v>0</v>
      </c>
      <c r="BL264" s="19" t="s">
        <v>297</v>
      </c>
      <c r="BM264" s="217" t="s">
        <v>3874</v>
      </c>
    </row>
    <row r="265" s="2" customFormat="1" ht="16.5" customHeight="1">
      <c r="A265" s="40"/>
      <c r="B265" s="41"/>
      <c r="C265" s="257" t="s">
        <v>961</v>
      </c>
      <c r="D265" s="257" t="s">
        <v>303</v>
      </c>
      <c r="E265" s="258" t="s">
        <v>3753</v>
      </c>
      <c r="F265" s="259" t="s">
        <v>3754</v>
      </c>
      <c r="G265" s="260" t="s">
        <v>391</v>
      </c>
      <c r="H265" s="261">
        <v>127</v>
      </c>
      <c r="I265" s="262"/>
      <c r="J265" s="263">
        <f>ROUND(I265*H265,2)</f>
        <v>0</v>
      </c>
      <c r="K265" s="259" t="s">
        <v>181</v>
      </c>
      <c r="L265" s="264"/>
      <c r="M265" s="265" t="s">
        <v>19</v>
      </c>
      <c r="N265" s="266" t="s">
        <v>39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399</v>
      </c>
      <c r="AT265" s="217" t="s">
        <v>303</v>
      </c>
      <c r="AU265" s="217" t="s">
        <v>78</v>
      </c>
      <c r="AY265" s="19" t="s">
        <v>175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76</v>
      </c>
      <c r="BK265" s="218">
        <f>ROUND(I265*H265,2)</f>
        <v>0</v>
      </c>
      <c r="BL265" s="19" t="s">
        <v>297</v>
      </c>
      <c r="BM265" s="217" t="s">
        <v>3875</v>
      </c>
    </row>
    <row r="266" s="2" customFormat="1" ht="33" customHeight="1">
      <c r="A266" s="40"/>
      <c r="B266" s="41"/>
      <c r="C266" s="206" t="s">
        <v>969</v>
      </c>
      <c r="D266" s="206" t="s">
        <v>177</v>
      </c>
      <c r="E266" s="207" t="s">
        <v>3876</v>
      </c>
      <c r="F266" s="208" t="s">
        <v>3877</v>
      </c>
      <c r="G266" s="209" t="s">
        <v>391</v>
      </c>
      <c r="H266" s="210">
        <v>11</v>
      </c>
      <c r="I266" s="211"/>
      <c r="J266" s="212">
        <f>ROUND(I266*H266,2)</f>
        <v>0</v>
      </c>
      <c r="K266" s="208" t="s">
        <v>181</v>
      </c>
      <c r="L266" s="46"/>
      <c r="M266" s="213" t="s">
        <v>19</v>
      </c>
      <c r="N266" s="214" t="s">
        <v>39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297</v>
      </c>
      <c r="AT266" s="217" t="s">
        <v>177</v>
      </c>
      <c r="AU266" s="217" t="s">
        <v>78</v>
      </c>
      <c r="AY266" s="19" t="s">
        <v>175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76</v>
      </c>
      <c r="BK266" s="218">
        <f>ROUND(I266*H266,2)</f>
        <v>0</v>
      </c>
      <c r="BL266" s="19" t="s">
        <v>297</v>
      </c>
      <c r="BM266" s="217" t="s">
        <v>3878</v>
      </c>
    </row>
    <row r="267" s="2" customFormat="1">
      <c r="A267" s="40"/>
      <c r="B267" s="41"/>
      <c r="C267" s="42"/>
      <c r="D267" s="219" t="s">
        <v>184</v>
      </c>
      <c r="E267" s="42"/>
      <c r="F267" s="220" t="s">
        <v>3879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184</v>
      </c>
      <c r="AU267" s="19" t="s">
        <v>78</v>
      </c>
    </row>
    <row r="268" s="2" customFormat="1" ht="37.8" customHeight="1">
      <c r="A268" s="40"/>
      <c r="B268" s="41"/>
      <c r="C268" s="257" t="s">
        <v>985</v>
      </c>
      <c r="D268" s="257" t="s">
        <v>303</v>
      </c>
      <c r="E268" s="258" t="s">
        <v>3880</v>
      </c>
      <c r="F268" s="259" t="s">
        <v>3881</v>
      </c>
      <c r="G268" s="260" t="s">
        <v>391</v>
      </c>
      <c r="H268" s="261">
        <v>11</v>
      </c>
      <c r="I268" s="262"/>
      <c r="J268" s="263">
        <f>ROUND(I268*H268,2)</f>
        <v>0</v>
      </c>
      <c r="K268" s="259" t="s">
        <v>181</v>
      </c>
      <c r="L268" s="264"/>
      <c r="M268" s="265" t="s">
        <v>19</v>
      </c>
      <c r="N268" s="266" t="s">
        <v>39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399</v>
      </c>
      <c r="AT268" s="217" t="s">
        <v>303</v>
      </c>
      <c r="AU268" s="217" t="s">
        <v>78</v>
      </c>
      <c r="AY268" s="19" t="s">
        <v>175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76</v>
      </c>
      <c r="BK268" s="218">
        <f>ROUND(I268*H268,2)</f>
        <v>0</v>
      </c>
      <c r="BL268" s="19" t="s">
        <v>297</v>
      </c>
      <c r="BM268" s="217" t="s">
        <v>3882</v>
      </c>
    </row>
    <row r="269" s="2" customFormat="1" ht="16.5" customHeight="1">
      <c r="A269" s="40"/>
      <c r="B269" s="41"/>
      <c r="C269" s="257" t="s">
        <v>990</v>
      </c>
      <c r="D269" s="257" t="s">
        <v>303</v>
      </c>
      <c r="E269" s="258" t="s">
        <v>3753</v>
      </c>
      <c r="F269" s="259" t="s">
        <v>3754</v>
      </c>
      <c r="G269" s="260" t="s">
        <v>391</v>
      </c>
      <c r="H269" s="261">
        <v>11</v>
      </c>
      <c r="I269" s="262"/>
      <c r="J269" s="263">
        <f>ROUND(I269*H269,2)</f>
        <v>0</v>
      </c>
      <c r="K269" s="259" t="s">
        <v>181</v>
      </c>
      <c r="L269" s="264"/>
      <c r="M269" s="265" t="s">
        <v>19</v>
      </c>
      <c r="N269" s="266" t="s">
        <v>39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399</v>
      </c>
      <c r="AT269" s="217" t="s">
        <v>303</v>
      </c>
      <c r="AU269" s="217" t="s">
        <v>78</v>
      </c>
      <c r="AY269" s="19" t="s">
        <v>175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76</v>
      </c>
      <c r="BK269" s="218">
        <f>ROUND(I269*H269,2)</f>
        <v>0</v>
      </c>
      <c r="BL269" s="19" t="s">
        <v>297</v>
      </c>
      <c r="BM269" s="217" t="s">
        <v>3883</v>
      </c>
    </row>
    <row r="270" s="2" customFormat="1" ht="33" customHeight="1">
      <c r="A270" s="40"/>
      <c r="B270" s="41"/>
      <c r="C270" s="206" t="s">
        <v>992</v>
      </c>
      <c r="D270" s="206" t="s">
        <v>177</v>
      </c>
      <c r="E270" s="207" t="s">
        <v>3884</v>
      </c>
      <c r="F270" s="208" t="s">
        <v>3885</v>
      </c>
      <c r="G270" s="209" t="s">
        <v>391</v>
      </c>
      <c r="H270" s="210">
        <v>34</v>
      </c>
      <c r="I270" s="211"/>
      <c r="J270" s="212">
        <f>ROUND(I270*H270,2)</f>
        <v>0</v>
      </c>
      <c r="K270" s="208" t="s">
        <v>181</v>
      </c>
      <c r="L270" s="46"/>
      <c r="M270" s="213" t="s">
        <v>19</v>
      </c>
      <c r="N270" s="214" t="s">
        <v>39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297</v>
      </c>
      <c r="AT270" s="217" t="s">
        <v>177</v>
      </c>
      <c r="AU270" s="217" t="s">
        <v>78</v>
      </c>
      <c r="AY270" s="19" t="s">
        <v>175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76</v>
      </c>
      <c r="BK270" s="218">
        <f>ROUND(I270*H270,2)</f>
        <v>0</v>
      </c>
      <c r="BL270" s="19" t="s">
        <v>297</v>
      </c>
      <c r="BM270" s="217" t="s">
        <v>3886</v>
      </c>
    </row>
    <row r="271" s="2" customFormat="1">
      <c r="A271" s="40"/>
      <c r="B271" s="41"/>
      <c r="C271" s="42"/>
      <c r="D271" s="219" t="s">
        <v>184</v>
      </c>
      <c r="E271" s="42"/>
      <c r="F271" s="220" t="s">
        <v>3887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184</v>
      </c>
      <c r="AU271" s="19" t="s">
        <v>78</v>
      </c>
    </row>
    <row r="272" s="2" customFormat="1" ht="24.15" customHeight="1">
      <c r="A272" s="40"/>
      <c r="B272" s="41"/>
      <c r="C272" s="257" t="s">
        <v>996</v>
      </c>
      <c r="D272" s="257" t="s">
        <v>303</v>
      </c>
      <c r="E272" s="258" t="s">
        <v>3888</v>
      </c>
      <c r="F272" s="259" t="s">
        <v>3889</v>
      </c>
      <c r="G272" s="260" t="s">
        <v>391</v>
      </c>
      <c r="H272" s="261">
        <v>34</v>
      </c>
      <c r="I272" s="262"/>
      <c r="J272" s="263">
        <f>ROUND(I272*H272,2)</f>
        <v>0</v>
      </c>
      <c r="K272" s="259" t="s">
        <v>181</v>
      </c>
      <c r="L272" s="264"/>
      <c r="M272" s="265" t="s">
        <v>19</v>
      </c>
      <c r="N272" s="266" t="s">
        <v>39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399</v>
      </c>
      <c r="AT272" s="217" t="s">
        <v>303</v>
      </c>
      <c r="AU272" s="217" t="s">
        <v>78</v>
      </c>
      <c r="AY272" s="19" t="s">
        <v>175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76</v>
      </c>
      <c r="BK272" s="218">
        <f>ROUND(I272*H272,2)</f>
        <v>0</v>
      </c>
      <c r="BL272" s="19" t="s">
        <v>297</v>
      </c>
      <c r="BM272" s="217" t="s">
        <v>3890</v>
      </c>
    </row>
    <row r="273" s="2" customFormat="1" ht="33" customHeight="1">
      <c r="A273" s="40"/>
      <c r="B273" s="41"/>
      <c r="C273" s="206" t="s">
        <v>1003</v>
      </c>
      <c r="D273" s="206" t="s">
        <v>177</v>
      </c>
      <c r="E273" s="207" t="s">
        <v>3891</v>
      </c>
      <c r="F273" s="208" t="s">
        <v>3892</v>
      </c>
      <c r="G273" s="209" t="s">
        <v>391</v>
      </c>
      <c r="H273" s="210">
        <v>3</v>
      </c>
      <c r="I273" s="211"/>
      <c r="J273" s="212">
        <f>ROUND(I273*H273,2)</f>
        <v>0</v>
      </c>
      <c r="K273" s="208" t="s">
        <v>181</v>
      </c>
      <c r="L273" s="46"/>
      <c r="M273" s="213" t="s">
        <v>19</v>
      </c>
      <c r="N273" s="214" t="s">
        <v>39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297</v>
      </c>
      <c r="AT273" s="217" t="s">
        <v>177</v>
      </c>
      <c r="AU273" s="217" t="s">
        <v>78</v>
      </c>
      <c r="AY273" s="19" t="s">
        <v>175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76</v>
      </c>
      <c r="BK273" s="218">
        <f>ROUND(I273*H273,2)</f>
        <v>0</v>
      </c>
      <c r="BL273" s="19" t="s">
        <v>297</v>
      </c>
      <c r="BM273" s="217" t="s">
        <v>3893</v>
      </c>
    </row>
    <row r="274" s="2" customFormat="1">
      <c r="A274" s="40"/>
      <c r="B274" s="41"/>
      <c r="C274" s="42"/>
      <c r="D274" s="219" t="s">
        <v>184</v>
      </c>
      <c r="E274" s="42"/>
      <c r="F274" s="220" t="s">
        <v>3894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184</v>
      </c>
      <c r="AU274" s="19" t="s">
        <v>78</v>
      </c>
    </row>
    <row r="275" s="2" customFormat="1" ht="24.15" customHeight="1">
      <c r="A275" s="40"/>
      <c r="B275" s="41"/>
      <c r="C275" s="257" t="s">
        <v>1008</v>
      </c>
      <c r="D275" s="257" t="s">
        <v>303</v>
      </c>
      <c r="E275" s="258" t="s">
        <v>3895</v>
      </c>
      <c r="F275" s="259" t="s">
        <v>3896</v>
      </c>
      <c r="G275" s="260" t="s">
        <v>391</v>
      </c>
      <c r="H275" s="261">
        <v>3</v>
      </c>
      <c r="I275" s="262"/>
      <c r="J275" s="263">
        <f>ROUND(I275*H275,2)</f>
        <v>0</v>
      </c>
      <c r="K275" s="259" t="s">
        <v>181</v>
      </c>
      <c r="L275" s="264"/>
      <c r="M275" s="265" t="s">
        <v>19</v>
      </c>
      <c r="N275" s="266" t="s">
        <v>39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399</v>
      </c>
      <c r="AT275" s="217" t="s">
        <v>303</v>
      </c>
      <c r="AU275" s="217" t="s">
        <v>78</v>
      </c>
      <c r="AY275" s="19" t="s">
        <v>175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76</v>
      </c>
      <c r="BK275" s="218">
        <f>ROUND(I275*H275,2)</f>
        <v>0</v>
      </c>
      <c r="BL275" s="19" t="s">
        <v>297</v>
      </c>
      <c r="BM275" s="217" t="s">
        <v>3897</v>
      </c>
    </row>
    <row r="276" s="2" customFormat="1" ht="24.15" customHeight="1">
      <c r="A276" s="40"/>
      <c r="B276" s="41"/>
      <c r="C276" s="206" t="s">
        <v>1010</v>
      </c>
      <c r="D276" s="206" t="s">
        <v>177</v>
      </c>
      <c r="E276" s="207" t="s">
        <v>3898</v>
      </c>
      <c r="F276" s="208" t="s">
        <v>3899</v>
      </c>
      <c r="G276" s="209" t="s">
        <v>391</v>
      </c>
      <c r="H276" s="210">
        <v>3</v>
      </c>
      <c r="I276" s="211"/>
      <c r="J276" s="212">
        <f>ROUND(I276*H276,2)</f>
        <v>0</v>
      </c>
      <c r="K276" s="208" t="s">
        <v>181</v>
      </c>
      <c r="L276" s="46"/>
      <c r="M276" s="213" t="s">
        <v>19</v>
      </c>
      <c r="N276" s="214" t="s">
        <v>39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297</v>
      </c>
      <c r="AT276" s="217" t="s">
        <v>177</v>
      </c>
      <c r="AU276" s="217" t="s">
        <v>78</v>
      </c>
      <c r="AY276" s="19" t="s">
        <v>175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76</v>
      </c>
      <c r="BK276" s="218">
        <f>ROUND(I276*H276,2)</f>
        <v>0</v>
      </c>
      <c r="BL276" s="19" t="s">
        <v>297</v>
      </c>
      <c r="BM276" s="217" t="s">
        <v>3900</v>
      </c>
    </row>
    <row r="277" s="2" customFormat="1">
      <c r="A277" s="40"/>
      <c r="B277" s="41"/>
      <c r="C277" s="42"/>
      <c r="D277" s="219" t="s">
        <v>184</v>
      </c>
      <c r="E277" s="42"/>
      <c r="F277" s="220" t="s">
        <v>3901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184</v>
      </c>
      <c r="AU277" s="19" t="s">
        <v>78</v>
      </c>
    </row>
    <row r="278" s="2" customFormat="1" ht="16.5" customHeight="1">
      <c r="A278" s="40"/>
      <c r="B278" s="41"/>
      <c r="C278" s="257" t="s">
        <v>1015</v>
      </c>
      <c r="D278" s="257" t="s">
        <v>303</v>
      </c>
      <c r="E278" s="258" t="s">
        <v>3902</v>
      </c>
      <c r="F278" s="259" t="s">
        <v>3903</v>
      </c>
      <c r="G278" s="260" t="s">
        <v>391</v>
      </c>
      <c r="H278" s="261">
        <v>3</v>
      </c>
      <c r="I278" s="262"/>
      <c r="J278" s="263">
        <f>ROUND(I278*H278,2)</f>
        <v>0</v>
      </c>
      <c r="K278" s="259" t="s">
        <v>181</v>
      </c>
      <c r="L278" s="264"/>
      <c r="M278" s="265" t="s">
        <v>19</v>
      </c>
      <c r="N278" s="266" t="s">
        <v>39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399</v>
      </c>
      <c r="AT278" s="217" t="s">
        <v>303</v>
      </c>
      <c r="AU278" s="217" t="s">
        <v>78</v>
      </c>
      <c r="AY278" s="19" t="s">
        <v>175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76</v>
      </c>
      <c r="BK278" s="218">
        <f>ROUND(I278*H278,2)</f>
        <v>0</v>
      </c>
      <c r="BL278" s="19" t="s">
        <v>297</v>
      </c>
      <c r="BM278" s="217" t="s">
        <v>3904</v>
      </c>
    </row>
    <row r="279" s="2" customFormat="1" ht="49.05" customHeight="1">
      <c r="A279" s="40"/>
      <c r="B279" s="41"/>
      <c r="C279" s="206" t="s">
        <v>1650</v>
      </c>
      <c r="D279" s="279" t="s">
        <v>177</v>
      </c>
      <c r="E279" s="207" t="s">
        <v>3905</v>
      </c>
      <c r="F279" s="208" t="s">
        <v>3906</v>
      </c>
      <c r="G279" s="209" t="s">
        <v>391</v>
      </c>
      <c r="H279" s="210">
        <v>9</v>
      </c>
      <c r="I279" s="211"/>
      <c r="J279" s="212">
        <f>ROUND(I279*H279,2)</f>
        <v>0</v>
      </c>
      <c r="K279" s="208" t="s">
        <v>181</v>
      </c>
      <c r="L279" s="46"/>
      <c r="M279" s="213" t="s">
        <v>19</v>
      </c>
      <c r="N279" s="214" t="s">
        <v>39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297</v>
      </c>
      <c r="AT279" s="217" t="s">
        <v>177</v>
      </c>
      <c r="AU279" s="217" t="s">
        <v>78</v>
      </c>
      <c r="AY279" s="19" t="s">
        <v>175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76</v>
      </c>
      <c r="BK279" s="218">
        <f>ROUND(I279*H279,2)</f>
        <v>0</v>
      </c>
      <c r="BL279" s="19" t="s">
        <v>297</v>
      </c>
      <c r="BM279" s="217" t="s">
        <v>3907</v>
      </c>
    </row>
    <row r="280" s="2" customFormat="1">
      <c r="A280" s="40"/>
      <c r="B280" s="41"/>
      <c r="C280" s="42"/>
      <c r="D280" s="219" t="s">
        <v>184</v>
      </c>
      <c r="E280" s="42"/>
      <c r="F280" s="220" t="s">
        <v>3908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184</v>
      </c>
      <c r="AU280" s="19" t="s">
        <v>78</v>
      </c>
    </row>
    <row r="281" s="2" customFormat="1" ht="24.15" customHeight="1">
      <c r="A281" s="40"/>
      <c r="B281" s="41"/>
      <c r="C281" s="257" t="s">
        <v>1655</v>
      </c>
      <c r="D281" s="280" t="s">
        <v>303</v>
      </c>
      <c r="E281" s="258" t="s">
        <v>3909</v>
      </c>
      <c r="F281" s="259" t="s">
        <v>3910</v>
      </c>
      <c r="G281" s="260" t="s">
        <v>391</v>
      </c>
      <c r="H281" s="261">
        <v>9</v>
      </c>
      <c r="I281" s="262"/>
      <c r="J281" s="263">
        <f>ROUND(I281*H281,2)</f>
        <v>0</v>
      </c>
      <c r="K281" s="259" t="s">
        <v>19</v>
      </c>
      <c r="L281" s="264"/>
      <c r="M281" s="265" t="s">
        <v>19</v>
      </c>
      <c r="N281" s="266" t="s">
        <v>39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399</v>
      </c>
      <c r="AT281" s="217" t="s">
        <v>303</v>
      </c>
      <c r="AU281" s="217" t="s">
        <v>78</v>
      </c>
      <c r="AY281" s="19" t="s">
        <v>175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76</v>
      </c>
      <c r="BK281" s="218">
        <f>ROUND(I281*H281,2)</f>
        <v>0</v>
      </c>
      <c r="BL281" s="19" t="s">
        <v>297</v>
      </c>
      <c r="BM281" s="217" t="s">
        <v>3911</v>
      </c>
    </row>
    <row r="282" s="2" customFormat="1" ht="44.25" customHeight="1">
      <c r="A282" s="40"/>
      <c r="B282" s="41"/>
      <c r="C282" s="206" t="s">
        <v>1019</v>
      </c>
      <c r="D282" s="206" t="s">
        <v>177</v>
      </c>
      <c r="E282" s="207" t="s">
        <v>3912</v>
      </c>
      <c r="F282" s="208" t="s">
        <v>3913</v>
      </c>
      <c r="G282" s="209" t="s">
        <v>391</v>
      </c>
      <c r="H282" s="210">
        <v>208</v>
      </c>
      <c r="I282" s="211"/>
      <c r="J282" s="212">
        <f>ROUND(I282*H282,2)</f>
        <v>0</v>
      </c>
      <c r="K282" s="208" t="s">
        <v>181</v>
      </c>
      <c r="L282" s="46"/>
      <c r="M282" s="213" t="s">
        <v>19</v>
      </c>
      <c r="N282" s="214" t="s">
        <v>39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297</v>
      </c>
      <c r="AT282" s="217" t="s">
        <v>177</v>
      </c>
      <c r="AU282" s="217" t="s">
        <v>78</v>
      </c>
      <c r="AY282" s="19" t="s">
        <v>175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76</v>
      </c>
      <c r="BK282" s="218">
        <f>ROUND(I282*H282,2)</f>
        <v>0</v>
      </c>
      <c r="BL282" s="19" t="s">
        <v>297</v>
      </c>
      <c r="BM282" s="217" t="s">
        <v>3914</v>
      </c>
    </row>
    <row r="283" s="2" customFormat="1">
      <c r="A283" s="40"/>
      <c r="B283" s="41"/>
      <c r="C283" s="42"/>
      <c r="D283" s="219" t="s">
        <v>184</v>
      </c>
      <c r="E283" s="42"/>
      <c r="F283" s="220" t="s">
        <v>3915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184</v>
      </c>
      <c r="AU283" s="19" t="s">
        <v>78</v>
      </c>
    </row>
    <row r="284" s="2" customFormat="1" ht="16.5" customHeight="1">
      <c r="A284" s="40"/>
      <c r="B284" s="41"/>
      <c r="C284" s="257" t="s">
        <v>1023</v>
      </c>
      <c r="D284" s="257" t="s">
        <v>303</v>
      </c>
      <c r="E284" s="258" t="s">
        <v>3916</v>
      </c>
      <c r="F284" s="259" t="s">
        <v>3917</v>
      </c>
      <c r="G284" s="260" t="s">
        <v>391</v>
      </c>
      <c r="H284" s="261">
        <v>33</v>
      </c>
      <c r="I284" s="262"/>
      <c r="J284" s="263">
        <f>ROUND(I284*H284,2)</f>
        <v>0</v>
      </c>
      <c r="K284" s="259" t="s">
        <v>19</v>
      </c>
      <c r="L284" s="264"/>
      <c r="M284" s="265" t="s">
        <v>19</v>
      </c>
      <c r="N284" s="266" t="s">
        <v>39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399</v>
      </c>
      <c r="AT284" s="217" t="s">
        <v>303</v>
      </c>
      <c r="AU284" s="217" t="s">
        <v>78</v>
      </c>
      <c r="AY284" s="19" t="s">
        <v>175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76</v>
      </c>
      <c r="BK284" s="218">
        <f>ROUND(I284*H284,2)</f>
        <v>0</v>
      </c>
      <c r="BL284" s="19" t="s">
        <v>297</v>
      </c>
      <c r="BM284" s="217" t="s">
        <v>3918</v>
      </c>
    </row>
    <row r="285" s="2" customFormat="1" ht="16.5" customHeight="1">
      <c r="A285" s="40"/>
      <c r="B285" s="41"/>
      <c r="C285" s="257" t="s">
        <v>1028</v>
      </c>
      <c r="D285" s="257" t="s">
        <v>303</v>
      </c>
      <c r="E285" s="258" t="s">
        <v>3919</v>
      </c>
      <c r="F285" s="259" t="s">
        <v>3920</v>
      </c>
      <c r="G285" s="260" t="s">
        <v>391</v>
      </c>
      <c r="H285" s="261">
        <v>39</v>
      </c>
      <c r="I285" s="262"/>
      <c r="J285" s="263">
        <f>ROUND(I285*H285,2)</f>
        <v>0</v>
      </c>
      <c r="K285" s="259" t="s">
        <v>19</v>
      </c>
      <c r="L285" s="264"/>
      <c r="M285" s="265" t="s">
        <v>19</v>
      </c>
      <c r="N285" s="266" t="s">
        <v>39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399</v>
      </c>
      <c r="AT285" s="217" t="s">
        <v>303</v>
      </c>
      <c r="AU285" s="217" t="s">
        <v>78</v>
      </c>
      <c r="AY285" s="19" t="s">
        <v>175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76</v>
      </c>
      <c r="BK285" s="218">
        <f>ROUND(I285*H285,2)</f>
        <v>0</v>
      </c>
      <c r="BL285" s="19" t="s">
        <v>297</v>
      </c>
      <c r="BM285" s="217" t="s">
        <v>3921</v>
      </c>
    </row>
    <row r="286" s="2" customFormat="1" ht="16.5" customHeight="1">
      <c r="A286" s="40"/>
      <c r="B286" s="41"/>
      <c r="C286" s="257" t="s">
        <v>1032</v>
      </c>
      <c r="D286" s="257" t="s">
        <v>303</v>
      </c>
      <c r="E286" s="258" t="s">
        <v>3922</v>
      </c>
      <c r="F286" s="259" t="s">
        <v>3923</v>
      </c>
      <c r="G286" s="260" t="s">
        <v>391</v>
      </c>
      <c r="H286" s="261">
        <v>7</v>
      </c>
      <c r="I286" s="262"/>
      <c r="J286" s="263">
        <f>ROUND(I286*H286,2)</f>
        <v>0</v>
      </c>
      <c r="K286" s="259" t="s">
        <v>19</v>
      </c>
      <c r="L286" s="264"/>
      <c r="M286" s="265" t="s">
        <v>19</v>
      </c>
      <c r="N286" s="266" t="s">
        <v>39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399</v>
      </c>
      <c r="AT286" s="217" t="s">
        <v>303</v>
      </c>
      <c r="AU286" s="217" t="s">
        <v>78</v>
      </c>
      <c r="AY286" s="19" t="s">
        <v>175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76</v>
      </c>
      <c r="BK286" s="218">
        <f>ROUND(I286*H286,2)</f>
        <v>0</v>
      </c>
      <c r="BL286" s="19" t="s">
        <v>297</v>
      </c>
      <c r="BM286" s="217" t="s">
        <v>3924</v>
      </c>
    </row>
    <row r="287" s="2" customFormat="1" ht="16.5" customHeight="1">
      <c r="A287" s="40"/>
      <c r="B287" s="41"/>
      <c r="C287" s="257" t="s">
        <v>1043</v>
      </c>
      <c r="D287" s="257" t="s">
        <v>303</v>
      </c>
      <c r="E287" s="258" t="s">
        <v>3925</v>
      </c>
      <c r="F287" s="259" t="s">
        <v>3926</v>
      </c>
      <c r="G287" s="260" t="s">
        <v>391</v>
      </c>
      <c r="H287" s="261">
        <v>28</v>
      </c>
      <c r="I287" s="262"/>
      <c r="J287" s="263">
        <f>ROUND(I287*H287,2)</f>
        <v>0</v>
      </c>
      <c r="K287" s="259" t="s">
        <v>19</v>
      </c>
      <c r="L287" s="264"/>
      <c r="M287" s="265" t="s">
        <v>19</v>
      </c>
      <c r="N287" s="266" t="s">
        <v>39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399</v>
      </c>
      <c r="AT287" s="217" t="s">
        <v>303</v>
      </c>
      <c r="AU287" s="217" t="s">
        <v>78</v>
      </c>
      <c r="AY287" s="19" t="s">
        <v>175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76</v>
      </c>
      <c r="BK287" s="218">
        <f>ROUND(I287*H287,2)</f>
        <v>0</v>
      </c>
      <c r="BL287" s="19" t="s">
        <v>297</v>
      </c>
      <c r="BM287" s="217" t="s">
        <v>3927</v>
      </c>
    </row>
    <row r="288" s="2" customFormat="1" ht="16.5" customHeight="1">
      <c r="A288" s="40"/>
      <c r="B288" s="41"/>
      <c r="C288" s="257" t="s">
        <v>1048</v>
      </c>
      <c r="D288" s="257" t="s">
        <v>303</v>
      </c>
      <c r="E288" s="258" t="s">
        <v>3928</v>
      </c>
      <c r="F288" s="259" t="s">
        <v>3929</v>
      </c>
      <c r="G288" s="260" t="s">
        <v>391</v>
      </c>
      <c r="H288" s="261">
        <v>26</v>
      </c>
      <c r="I288" s="262"/>
      <c r="J288" s="263">
        <f>ROUND(I288*H288,2)</f>
        <v>0</v>
      </c>
      <c r="K288" s="259" t="s">
        <v>19</v>
      </c>
      <c r="L288" s="264"/>
      <c r="M288" s="265" t="s">
        <v>19</v>
      </c>
      <c r="N288" s="266" t="s">
        <v>39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399</v>
      </c>
      <c r="AT288" s="217" t="s">
        <v>303</v>
      </c>
      <c r="AU288" s="217" t="s">
        <v>78</v>
      </c>
      <c r="AY288" s="19" t="s">
        <v>175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76</v>
      </c>
      <c r="BK288" s="218">
        <f>ROUND(I288*H288,2)</f>
        <v>0</v>
      </c>
      <c r="BL288" s="19" t="s">
        <v>297</v>
      </c>
      <c r="BM288" s="217" t="s">
        <v>3930</v>
      </c>
    </row>
    <row r="289" s="2" customFormat="1" ht="16.5" customHeight="1">
      <c r="A289" s="40"/>
      <c r="B289" s="41"/>
      <c r="C289" s="257" t="s">
        <v>1052</v>
      </c>
      <c r="D289" s="257" t="s">
        <v>303</v>
      </c>
      <c r="E289" s="258" t="s">
        <v>3931</v>
      </c>
      <c r="F289" s="259" t="s">
        <v>3932</v>
      </c>
      <c r="G289" s="260" t="s">
        <v>391</v>
      </c>
      <c r="H289" s="261">
        <v>2</v>
      </c>
      <c r="I289" s="262"/>
      <c r="J289" s="263">
        <f>ROUND(I289*H289,2)</f>
        <v>0</v>
      </c>
      <c r="K289" s="259" t="s">
        <v>19</v>
      </c>
      <c r="L289" s="264"/>
      <c r="M289" s="265" t="s">
        <v>19</v>
      </c>
      <c r="N289" s="266" t="s">
        <v>39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399</v>
      </c>
      <c r="AT289" s="217" t="s">
        <v>303</v>
      </c>
      <c r="AU289" s="217" t="s">
        <v>78</v>
      </c>
      <c r="AY289" s="19" t="s">
        <v>175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76</v>
      </c>
      <c r="BK289" s="218">
        <f>ROUND(I289*H289,2)</f>
        <v>0</v>
      </c>
      <c r="BL289" s="19" t="s">
        <v>297</v>
      </c>
      <c r="BM289" s="217" t="s">
        <v>3933</v>
      </c>
    </row>
    <row r="290" s="2" customFormat="1" ht="16.5" customHeight="1">
      <c r="A290" s="40"/>
      <c r="B290" s="41"/>
      <c r="C290" s="257" t="s">
        <v>1058</v>
      </c>
      <c r="D290" s="257" t="s">
        <v>303</v>
      </c>
      <c r="E290" s="258" t="s">
        <v>3934</v>
      </c>
      <c r="F290" s="259" t="s">
        <v>3935</v>
      </c>
      <c r="G290" s="260" t="s">
        <v>391</v>
      </c>
      <c r="H290" s="261">
        <v>6</v>
      </c>
      <c r="I290" s="262"/>
      <c r="J290" s="263">
        <f>ROUND(I290*H290,2)</f>
        <v>0</v>
      </c>
      <c r="K290" s="259" t="s">
        <v>19</v>
      </c>
      <c r="L290" s="264"/>
      <c r="M290" s="265" t="s">
        <v>19</v>
      </c>
      <c r="N290" s="266" t="s">
        <v>39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399</v>
      </c>
      <c r="AT290" s="217" t="s">
        <v>303</v>
      </c>
      <c r="AU290" s="217" t="s">
        <v>78</v>
      </c>
      <c r="AY290" s="19" t="s">
        <v>175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76</v>
      </c>
      <c r="BK290" s="218">
        <f>ROUND(I290*H290,2)</f>
        <v>0</v>
      </c>
      <c r="BL290" s="19" t="s">
        <v>297</v>
      </c>
      <c r="BM290" s="217" t="s">
        <v>3936</v>
      </c>
    </row>
    <row r="291" s="2" customFormat="1" ht="24.15" customHeight="1">
      <c r="A291" s="40"/>
      <c r="B291" s="41"/>
      <c r="C291" s="257" t="s">
        <v>1064</v>
      </c>
      <c r="D291" s="257" t="s">
        <v>303</v>
      </c>
      <c r="E291" s="258" t="s">
        <v>3937</v>
      </c>
      <c r="F291" s="259" t="s">
        <v>3938</v>
      </c>
      <c r="G291" s="260" t="s">
        <v>391</v>
      </c>
      <c r="H291" s="261">
        <v>55</v>
      </c>
      <c r="I291" s="262"/>
      <c r="J291" s="263">
        <f>ROUND(I291*H291,2)</f>
        <v>0</v>
      </c>
      <c r="K291" s="259" t="s">
        <v>19</v>
      </c>
      <c r="L291" s="264"/>
      <c r="M291" s="265" t="s">
        <v>19</v>
      </c>
      <c r="N291" s="266" t="s">
        <v>39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399</v>
      </c>
      <c r="AT291" s="217" t="s">
        <v>303</v>
      </c>
      <c r="AU291" s="217" t="s">
        <v>78</v>
      </c>
      <c r="AY291" s="19" t="s">
        <v>175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76</v>
      </c>
      <c r="BK291" s="218">
        <f>ROUND(I291*H291,2)</f>
        <v>0</v>
      </c>
      <c r="BL291" s="19" t="s">
        <v>297</v>
      </c>
      <c r="BM291" s="217" t="s">
        <v>3939</v>
      </c>
    </row>
    <row r="292" s="2" customFormat="1" ht="21.75" customHeight="1">
      <c r="A292" s="40"/>
      <c r="B292" s="41"/>
      <c r="C292" s="257" t="s">
        <v>1072</v>
      </c>
      <c r="D292" s="257" t="s">
        <v>303</v>
      </c>
      <c r="E292" s="258" t="s">
        <v>3940</v>
      </c>
      <c r="F292" s="259" t="s">
        <v>3941</v>
      </c>
      <c r="G292" s="260" t="s">
        <v>391</v>
      </c>
      <c r="H292" s="261">
        <v>2</v>
      </c>
      <c r="I292" s="262"/>
      <c r="J292" s="263">
        <f>ROUND(I292*H292,2)</f>
        <v>0</v>
      </c>
      <c r="K292" s="259" t="s">
        <v>19</v>
      </c>
      <c r="L292" s="264"/>
      <c r="M292" s="265" t="s">
        <v>19</v>
      </c>
      <c r="N292" s="266" t="s">
        <v>39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399</v>
      </c>
      <c r="AT292" s="217" t="s">
        <v>303</v>
      </c>
      <c r="AU292" s="217" t="s">
        <v>78</v>
      </c>
      <c r="AY292" s="19" t="s">
        <v>175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76</v>
      </c>
      <c r="BK292" s="218">
        <f>ROUND(I292*H292,2)</f>
        <v>0</v>
      </c>
      <c r="BL292" s="19" t="s">
        <v>297</v>
      </c>
      <c r="BM292" s="217" t="s">
        <v>3942</v>
      </c>
    </row>
    <row r="293" s="2" customFormat="1" ht="21.75" customHeight="1">
      <c r="A293" s="40"/>
      <c r="B293" s="41"/>
      <c r="C293" s="206" t="s">
        <v>1112</v>
      </c>
      <c r="D293" s="206" t="s">
        <v>177</v>
      </c>
      <c r="E293" s="207" t="s">
        <v>3943</v>
      </c>
      <c r="F293" s="208" t="s">
        <v>3944</v>
      </c>
      <c r="G293" s="209" t="s">
        <v>391</v>
      </c>
      <c r="H293" s="210">
        <v>3</v>
      </c>
      <c r="I293" s="211"/>
      <c r="J293" s="212">
        <f>ROUND(I293*H293,2)</f>
        <v>0</v>
      </c>
      <c r="K293" s="208" t="s">
        <v>181</v>
      </c>
      <c r="L293" s="46"/>
      <c r="M293" s="213" t="s">
        <v>19</v>
      </c>
      <c r="N293" s="214" t="s">
        <v>39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297</v>
      </c>
      <c r="AT293" s="217" t="s">
        <v>177</v>
      </c>
      <c r="AU293" s="217" t="s">
        <v>78</v>
      </c>
      <c r="AY293" s="19" t="s">
        <v>175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76</v>
      </c>
      <c r="BK293" s="218">
        <f>ROUND(I293*H293,2)</f>
        <v>0</v>
      </c>
      <c r="BL293" s="19" t="s">
        <v>297</v>
      </c>
      <c r="BM293" s="217" t="s">
        <v>3945</v>
      </c>
    </row>
    <row r="294" s="2" customFormat="1">
      <c r="A294" s="40"/>
      <c r="B294" s="41"/>
      <c r="C294" s="42"/>
      <c r="D294" s="219" t="s">
        <v>184</v>
      </c>
      <c r="E294" s="42"/>
      <c r="F294" s="220" t="s">
        <v>3946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184</v>
      </c>
      <c r="AU294" s="19" t="s">
        <v>78</v>
      </c>
    </row>
    <row r="295" s="2" customFormat="1" ht="24.15" customHeight="1">
      <c r="A295" s="40"/>
      <c r="B295" s="41"/>
      <c r="C295" s="257" t="s">
        <v>1118</v>
      </c>
      <c r="D295" s="257" t="s">
        <v>303</v>
      </c>
      <c r="E295" s="258" t="s">
        <v>3947</v>
      </c>
      <c r="F295" s="259" t="s">
        <v>3948</v>
      </c>
      <c r="G295" s="260" t="s">
        <v>1403</v>
      </c>
      <c r="H295" s="261">
        <v>3</v>
      </c>
      <c r="I295" s="262"/>
      <c r="J295" s="263">
        <f>ROUND(I295*H295,2)</f>
        <v>0</v>
      </c>
      <c r="K295" s="259" t="s">
        <v>19</v>
      </c>
      <c r="L295" s="264"/>
      <c r="M295" s="265" t="s">
        <v>19</v>
      </c>
      <c r="N295" s="266" t="s">
        <v>39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399</v>
      </c>
      <c r="AT295" s="217" t="s">
        <v>303</v>
      </c>
      <c r="AU295" s="217" t="s">
        <v>78</v>
      </c>
      <c r="AY295" s="19" t="s">
        <v>175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76</v>
      </c>
      <c r="BK295" s="218">
        <f>ROUND(I295*H295,2)</f>
        <v>0</v>
      </c>
      <c r="BL295" s="19" t="s">
        <v>297</v>
      </c>
      <c r="BM295" s="217" t="s">
        <v>3949</v>
      </c>
    </row>
    <row r="296" s="2" customFormat="1" ht="24.15" customHeight="1">
      <c r="A296" s="40"/>
      <c r="B296" s="41"/>
      <c r="C296" s="257" t="s">
        <v>1124</v>
      </c>
      <c r="D296" s="257" t="s">
        <v>303</v>
      </c>
      <c r="E296" s="258" t="s">
        <v>3950</v>
      </c>
      <c r="F296" s="259" t="s">
        <v>3951</v>
      </c>
      <c r="G296" s="260" t="s">
        <v>1403</v>
      </c>
      <c r="H296" s="261">
        <v>3</v>
      </c>
      <c r="I296" s="262"/>
      <c r="J296" s="263">
        <f>ROUND(I296*H296,2)</f>
        <v>0</v>
      </c>
      <c r="K296" s="259" t="s">
        <v>19</v>
      </c>
      <c r="L296" s="264"/>
      <c r="M296" s="265" t="s">
        <v>19</v>
      </c>
      <c r="N296" s="266" t="s">
        <v>39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399</v>
      </c>
      <c r="AT296" s="217" t="s">
        <v>303</v>
      </c>
      <c r="AU296" s="217" t="s">
        <v>78</v>
      </c>
      <c r="AY296" s="19" t="s">
        <v>175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76</v>
      </c>
      <c r="BK296" s="218">
        <f>ROUND(I296*H296,2)</f>
        <v>0</v>
      </c>
      <c r="BL296" s="19" t="s">
        <v>297</v>
      </c>
      <c r="BM296" s="217" t="s">
        <v>3952</v>
      </c>
    </row>
    <row r="297" s="2" customFormat="1" ht="16.5" customHeight="1">
      <c r="A297" s="40"/>
      <c r="B297" s="41"/>
      <c r="C297" s="257" t="s">
        <v>1130</v>
      </c>
      <c r="D297" s="257" t="s">
        <v>303</v>
      </c>
      <c r="E297" s="258" t="s">
        <v>3953</v>
      </c>
      <c r="F297" s="259" t="s">
        <v>3954</v>
      </c>
      <c r="G297" s="260" t="s">
        <v>1403</v>
      </c>
      <c r="H297" s="261">
        <v>3</v>
      </c>
      <c r="I297" s="262"/>
      <c r="J297" s="263">
        <f>ROUND(I297*H297,2)</f>
        <v>0</v>
      </c>
      <c r="K297" s="259" t="s">
        <v>19</v>
      </c>
      <c r="L297" s="264"/>
      <c r="M297" s="265" t="s">
        <v>19</v>
      </c>
      <c r="N297" s="266" t="s">
        <v>39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399</v>
      </c>
      <c r="AT297" s="217" t="s">
        <v>303</v>
      </c>
      <c r="AU297" s="217" t="s">
        <v>78</v>
      </c>
      <c r="AY297" s="19" t="s">
        <v>175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76</v>
      </c>
      <c r="BK297" s="218">
        <f>ROUND(I297*H297,2)</f>
        <v>0</v>
      </c>
      <c r="BL297" s="19" t="s">
        <v>297</v>
      </c>
      <c r="BM297" s="217" t="s">
        <v>3955</v>
      </c>
    </row>
    <row r="298" s="2" customFormat="1" ht="24.15" customHeight="1">
      <c r="A298" s="40"/>
      <c r="B298" s="41"/>
      <c r="C298" s="206" t="s">
        <v>1135</v>
      </c>
      <c r="D298" s="206" t="s">
        <v>177</v>
      </c>
      <c r="E298" s="207" t="s">
        <v>3956</v>
      </c>
      <c r="F298" s="208" t="s">
        <v>3957</v>
      </c>
      <c r="G298" s="209" t="s">
        <v>402</v>
      </c>
      <c r="H298" s="210">
        <v>320</v>
      </c>
      <c r="I298" s="211"/>
      <c r="J298" s="212">
        <f>ROUND(I298*H298,2)</f>
        <v>0</v>
      </c>
      <c r="K298" s="208" t="s">
        <v>181</v>
      </c>
      <c r="L298" s="46"/>
      <c r="M298" s="213" t="s">
        <v>19</v>
      </c>
      <c r="N298" s="214" t="s">
        <v>39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297</v>
      </c>
      <c r="AT298" s="217" t="s">
        <v>177</v>
      </c>
      <c r="AU298" s="217" t="s">
        <v>78</v>
      </c>
      <c r="AY298" s="19" t="s">
        <v>175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76</v>
      </c>
      <c r="BK298" s="218">
        <f>ROUND(I298*H298,2)</f>
        <v>0</v>
      </c>
      <c r="BL298" s="19" t="s">
        <v>297</v>
      </c>
      <c r="BM298" s="217" t="s">
        <v>3958</v>
      </c>
    </row>
    <row r="299" s="2" customFormat="1">
      <c r="A299" s="40"/>
      <c r="B299" s="41"/>
      <c r="C299" s="42"/>
      <c r="D299" s="219" t="s">
        <v>184</v>
      </c>
      <c r="E299" s="42"/>
      <c r="F299" s="220" t="s">
        <v>3959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184</v>
      </c>
      <c r="AU299" s="19" t="s">
        <v>78</v>
      </c>
    </row>
    <row r="300" s="2" customFormat="1" ht="16.5" customHeight="1">
      <c r="A300" s="40"/>
      <c r="B300" s="41"/>
      <c r="C300" s="257" t="s">
        <v>1141</v>
      </c>
      <c r="D300" s="257" t="s">
        <v>303</v>
      </c>
      <c r="E300" s="258" t="s">
        <v>3960</v>
      </c>
      <c r="F300" s="259" t="s">
        <v>3961</v>
      </c>
      <c r="G300" s="260" t="s">
        <v>306</v>
      </c>
      <c r="H300" s="261">
        <v>320</v>
      </c>
      <c r="I300" s="262"/>
      <c r="J300" s="263">
        <f>ROUND(I300*H300,2)</f>
        <v>0</v>
      </c>
      <c r="K300" s="259" t="s">
        <v>19</v>
      </c>
      <c r="L300" s="264"/>
      <c r="M300" s="265" t="s">
        <v>19</v>
      </c>
      <c r="N300" s="266" t="s">
        <v>39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399</v>
      </c>
      <c r="AT300" s="217" t="s">
        <v>303</v>
      </c>
      <c r="AU300" s="217" t="s">
        <v>78</v>
      </c>
      <c r="AY300" s="19" t="s">
        <v>175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76</v>
      </c>
      <c r="BK300" s="218">
        <f>ROUND(I300*H300,2)</f>
        <v>0</v>
      </c>
      <c r="BL300" s="19" t="s">
        <v>297</v>
      </c>
      <c r="BM300" s="217" t="s">
        <v>3962</v>
      </c>
    </row>
    <row r="301" s="2" customFormat="1" ht="24.15" customHeight="1">
      <c r="A301" s="40"/>
      <c r="B301" s="41"/>
      <c r="C301" s="206" t="s">
        <v>1146</v>
      </c>
      <c r="D301" s="206" t="s">
        <v>177</v>
      </c>
      <c r="E301" s="207" t="s">
        <v>3963</v>
      </c>
      <c r="F301" s="208" t="s">
        <v>3964</v>
      </c>
      <c r="G301" s="209" t="s">
        <v>402</v>
      </c>
      <c r="H301" s="210">
        <v>76</v>
      </c>
      <c r="I301" s="211"/>
      <c r="J301" s="212">
        <f>ROUND(I301*H301,2)</f>
        <v>0</v>
      </c>
      <c r="K301" s="208" t="s">
        <v>181</v>
      </c>
      <c r="L301" s="46"/>
      <c r="M301" s="213" t="s">
        <v>19</v>
      </c>
      <c r="N301" s="214" t="s">
        <v>39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297</v>
      </c>
      <c r="AT301" s="217" t="s">
        <v>177</v>
      </c>
      <c r="AU301" s="217" t="s">
        <v>78</v>
      </c>
      <c r="AY301" s="19" t="s">
        <v>175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76</v>
      </c>
      <c r="BK301" s="218">
        <f>ROUND(I301*H301,2)</f>
        <v>0</v>
      </c>
      <c r="BL301" s="19" t="s">
        <v>297</v>
      </c>
      <c r="BM301" s="217" t="s">
        <v>3965</v>
      </c>
    </row>
    <row r="302" s="2" customFormat="1">
      <c r="A302" s="40"/>
      <c r="B302" s="41"/>
      <c r="C302" s="42"/>
      <c r="D302" s="219" t="s">
        <v>184</v>
      </c>
      <c r="E302" s="42"/>
      <c r="F302" s="220" t="s">
        <v>3966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184</v>
      </c>
      <c r="AU302" s="19" t="s">
        <v>78</v>
      </c>
    </row>
    <row r="303" s="2" customFormat="1" ht="16.5" customHeight="1">
      <c r="A303" s="40"/>
      <c r="B303" s="41"/>
      <c r="C303" s="257" t="s">
        <v>1152</v>
      </c>
      <c r="D303" s="257" t="s">
        <v>303</v>
      </c>
      <c r="E303" s="258" t="s">
        <v>3967</v>
      </c>
      <c r="F303" s="259" t="s">
        <v>3968</v>
      </c>
      <c r="G303" s="260" t="s">
        <v>306</v>
      </c>
      <c r="H303" s="261">
        <v>91.200000000000003</v>
      </c>
      <c r="I303" s="262"/>
      <c r="J303" s="263">
        <f>ROUND(I303*H303,2)</f>
        <v>0</v>
      </c>
      <c r="K303" s="259" t="s">
        <v>181</v>
      </c>
      <c r="L303" s="264"/>
      <c r="M303" s="265" t="s">
        <v>19</v>
      </c>
      <c r="N303" s="266" t="s">
        <v>39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399</v>
      </c>
      <c r="AT303" s="217" t="s">
        <v>303</v>
      </c>
      <c r="AU303" s="217" t="s">
        <v>78</v>
      </c>
      <c r="AY303" s="19" t="s">
        <v>175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76</v>
      </c>
      <c r="BK303" s="218">
        <f>ROUND(I303*H303,2)</f>
        <v>0</v>
      </c>
      <c r="BL303" s="19" t="s">
        <v>297</v>
      </c>
      <c r="BM303" s="217" t="s">
        <v>3969</v>
      </c>
    </row>
    <row r="304" s="14" customFormat="1">
      <c r="A304" s="14"/>
      <c r="B304" s="235"/>
      <c r="C304" s="236"/>
      <c r="D304" s="226" t="s">
        <v>186</v>
      </c>
      <c r="E304" s="237" t="s">
        <v>19</v>
      </c>
      <c r="F304" s="238" t="s">
        <v>3970</v>
      </c>
      <c r="G304" s="236"/>
      <c r="H304" s="239">
        <v>91.200000000000003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186</v>
      </c>
      <c r="AU304" s="245" t="s">
        <v>78</v>
      </c>
      <c r="AV304" s="14" t="s">
        <v>78</v>
      </c>
      <c r="AW304" s="14" t="s">
        <v>188</v>
      </c>
      <c r="AX304" s="14" t="s">
        <v>68</v>
      </c>
      <c r="AY304" s="245" t="s">
        <v>175</v>
      </c>
    </row>
    <row r="305" s="15" customFormat="1">
      <c r="A305" s="15"/>
      <c r="B305" s="246"/>
      <c r="C305" s="247"/>
      <c r="D305" s="226" t="s">
        <v>186</v>
      </c>
      <c r="E305" s="248" t="s">
        <v>19</v>
      </c>
      <c r="F305" s="249" t="s">
        <v>191</v>
      </c>
      <c r="G305" s="247"/>
      <c r="H305" s="250">
        <v>91.200000000000003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186</v>
      </c>
      <c r="AU305" s="256" t="s">
        <v>78</v>
      </c>
      <c r="AV305" s="15" t="s">
        <v>182</v>
      </c>
      <c r="AW305" s="15" t="s">
        <v>188</v>
      </c>
      <c r="AX305" s="15" t="s">
        <v>76</v>
      </c>
      <c r="AY305" s="256" t="s">
        <v>175</v>
      </c>
    </row>
    <row r="306" s="2" customFormat="1" ht="24.15" customHeight="1">
      <c r="A306" s="40"/>
      <c r="B306" s="41"/>
      <c r="C306" s="206" t="s">
        <v>1157</v>
      </c>
      <c r="D306" s="206" t="s">
        <v>177</v>
      </c>
      <c r="E306" s="207" t="s">
        <v>3971</v>
      </c>
      <c r="F306" s="208" t="s">
        <v>3972</v>
      </c>
      <c r="G306" s="209" t="s">
        <v>402</v>
      </c>
      <c r="H306" s="210">
        <v>128</v>
      </c>
      <c r="I306" s="211"/>
      <c r="J306" s="212">
        <f>ROUND(I306*H306,2)</f>
        <v>0</v>
      </c>
      <c r="K306" s="208" t="s">
        <v>181</v>
      </c>
      <c r="L306" s="46"/>
      <c r="M306" s="213" t="s">
        <v>19</v>
      </c>
      <c r="N306" s="214" t="s">
        <v>39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297</v>
      </c>
      <c r="AT306" s="217" t="s">
        <v>177</v>
      </c>
      <c r="AU306" s="217" t="s">
        <v>78</v>
      </c>
      <c r="AY306" s="19" t="s">
        <v>175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76</v>
      </c>
      <c r="BK306" s="218">
        <f>ROUND(I306*H306,2)</f>
        <v>0</v>
      </c>
      <c r="BL306" s="19" t="s">
        <v>297</v>
      </c>
      <c r="BM306" s="217" t="s">
        <v>3973</v>
      </c>
    </row>
    <row r="307" s="2" customFormat="1">
      <c r="A307" s="40"/>
      <c r="B307" s="41"/>
      <c r="C307" s="42"/>
      <c r="D307" s="219" t="s">
        <v>184</v>
      </c>
      <c r="E307" s="42"/>
      <c r="F307" s="220" t="s">
        <v>3974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184</v>
      </c>
      <c r="AU307" s="19" t="s">
        <v>78</v>
      </c>
    </row>
    <row r="308" s="2" customFormat="1" ht="16.5" customHeight="1">
      <c r="A308" s="40"/>
      <c r="B308" s="41"/>
      <c r="C308" s="257" t="s">
        <v>1162</v>
      </c>
      <c r="D308" s="257" t="s">
        <v>303</v>
      </c>
      <c r="E308" s="258" t="s">
        <v>3975</v>
      </c>
      <c r="F308" s="259" t="s">
        <v>3976</v>
      </c>
      <c r="G308" s="260" t="s">
        <v>306</v>
      </c>
      <c r="H308" s="261">
        <v>147.19999999999999</v>
      </c>
      <c r="I308" s="262"/>
      <c r="J308" s="263">
        <f>ROUND(I308*H308,2)</f>
        <v>0</v>
      </c>
      <c r="K308" s="259" t="s">
        <v>181</v>
      </c>
      <c r="L308" s="264"/>
      <c r="M308" s="265" t="s">
        <v>19</v>
      </c>
      <c r="N308" s="266" t="s">
        <v>39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399</v>
      </c>
      <c r="AT308" s="217" t="s">
        <v>303</v>
      </c>
      <c r="AU308" s="217" t="s">
        <v>78</v>
      </c>
      <c r="AY308" s="19" t="s">
        <v>175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76</v>
      </c>
      <c r="BK308" s="218">
        <f>ROUND(I308*H308,2)</f>
        <v>0</v>
      </c>
      <c r="BL308" s="19" t="s">
        <v>297</v>
      </c>
      <c r="BM308" s="217" t="s">
        <v>3977</v>
      </c>
    </row>
    <row r="309" s="14" customFormat="1">
      <c r="A309" s="14"/>
      <c r="B309" s="235"/>
      <c r="C309" s="236"/>
      <c r="D309" s="226" t="s">
        <v>186</v>
      </c>
      <c r="E309" s="237" t="s">
        <v>19</v>
      </c>
      <c r="F309" s="238" t="s">
        <v>3978</v>
      </c>
      <c r="G309" s="236"/>
      <c r="H309" s="239">
        <v>147.19999999999999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186</v>
      </c>
      <c r="AU309" s="245" t="s">
        <v>78</v>
      </c>
      <c r="AV309" s="14" t="s">
        <v>78</v>
      </c>
      <c r="AW309" s="14" t="s">
        <v>188</v>
      </c>
      <c r="AX309" s="14" t="s">
        <v>68</v>
      </c>
      <c r="AY309" s="245" t="s">
        <v>175</v>
      </c>
    </row>
    <row r="310" s="15" customFormat="1">
      <c r="A310" s="15"/>
      <c r="B310" s="246"/>
      <c r="C310" s="247"/>
      <c r="D310" s="226" t="s">
        <v>186</v>
      </c>
      <c r="E310" s="248" t="s">
        <v>19</v>
      </c>
      <c r="F310" s="249" t="s">
        <v>191</v>
      </c>
      <c r="G310" s="247"/>
      <c r="H310" s="250">
        <v>147.19999999999999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6" t="s">
        <v>186</v>
      </c>
      <c r="AU310" s="256" t="s">
        <v>78</v>
      </c>
      <c r="AV310" s="15" t="s">
        <v>182</v>
      </c>
      <c r="AW310" s="15" t="s">
        <v>188</v>
      </c>
      <c r="AX310" s="15" t="s">
        <v>76</v>
      </c>
      <c r="AY310" s="256" t="s">
        <v>175</v>
      </c>
    </row>
    <row r="311" s="2" customFormat="1" ht="16.5" customHeight="1">
      <c r="A311" s="40"/>
      <c r="B311" s="41"/>
      <c r="C311" s="257" t="s">
        <v>1170</v>
      </c>
      <c r="D311" s="257" t="s">
        <v>303</v>
      </c>
      <c r="E311" s="258" t="s">
        <v>3979</v>
      </c>
      <c r="F311" s="259" t="s">
        <v>3980</v>
      </c>
      <c r="G311" s="260" t="s">
        <v>391</v>
      </c>
      <c r="H311" s="261">
        <v>128.80000000000001</v>
      </c>
      <c r="I311" s="262"/>
      <c r="J311" s="263">
        <f>ROUND(I311*H311,2)</f>
        <v>0</v>
      </c>
      <c r="K311" s="259" t="s">
        <v>181</v>
      </c>
      <c r="L311" s="264"/>
      <c r="M311" s="265" t="s">
        <v>19</v>
      </c>
      <c r="N311" s="266" t="s">
        <v>39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399</v>
      </c>
      <c r="AT311" s="217" t="s">
        <v>303</v>
      </c>
      <c r="AU311" s="217" t="s">
        <v>78</v>
      </c>
      <c r="AY311" s="19" t="s">
        <v>175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76</v>
      </c>
      <c r="BK311" s="218">
        <f>ROUND(I311*H311,2)</f>
        <v>0</v>
      </c>
      <c r="BL311" s="19" t="s">
        <v>297</v>
      </c>
      <c r="BM311" s="217" t="s">
        <v>3981</v>
      </c>
    </row>
    <row r="312" s="14" customFormat="1">
      <c r="A312" s="14"/>
      <c r="B312" s="235"/>
      <c r="C312" s="236"/>
      <c r="D312" s="226" t="s">
        <v>186</v>
      </c>
      <c r="E312" s="237" t="s">
        <v>19</v>
      </c>
      <c r="F312" s="238" t="s">
        <v>3982</v>
      </c>
      <c r="G312" s="236"/>
      <c r="H312" s="239">
        <v>128.79999999999998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186</v>
      </c>
      <c r="AU312" s="245" t="s">
        <v>78</v>
      </c>
      <c r="AV312" s="14" t="s">
        <v>78</v>
      </c>
      <c r="AW312" s="14" t="s">
        <v>188</v>
      </c>
      <c r="AX312" s="14" t="s">
        <v>68</v>
      </c>
      <c r="AY312" s="245" t="s">
        <v>175</v>
      </c>
    </row>
    <row r="313" s="15" customFormat="1">
      <c r="A313" s="15"/>
      <c r="B313" s="246"/>
      <c r="C313" s="247"/>
      <c r="D313" s="226" t="s">
        <v>186</v>
      </c>
      <c r="E313" s="248" t="s">
        <v>19</v>
      </c>
      <c r="F313" s="249" t="s">
        <v>191</v>
      </c>
      <c r="G313" s="247"/>
      <c r="H313" s="250">
        <v>128.79999999999998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6" t="s">
        <v>186</v>
      </c>
      <c r="AU313" s="256" t="s">
        <v>78</v>
      </c>
      <c r="AV313" s="15" t="s">
        <v>182</v>
      </c>
      <c r="AW313" s="15" t="s">
        <v>188</v>
      </c>
      <c r="AX313" s="15" t="s">
        <v>76</v>
      </c>
      <c r="AY313" s="256" t="s">
        <v>175</v>
      </c>
    </row>
    <row r="314" s="2" customFormat="1" ht="24.15" customHeight="1">
      <c r="A314" s="40"/>
      <c r="B314" s="41"/>
      <c r="C314" s="257" t="s">
        <v>1175</v>
      </c>
      <c r="D314" s="257" t="s">
        <v>303</v>
      </c>
      <c r="E314" s="258" t="s">
        <v>3983</v>
      </c>
      <c r="F314" s="259" t="s">
        <v>3984</v>
      </c>
      <c r="G314" s="260" t="s">
        <v>391</v>
      </c>
      <c r="H314" s="261">
        <v>41.399999999999999</v>
      </c>
      <c r="I314" s="262"/>
      <c r="J314" s="263">
        <f>ROUND(I314*H314,2)</f>
        <v>0</v>
      </c>
      <c r="K314" s="259" t="s">
        <v>181</v>
      </c>
      <c r="L314" s="264"/>
      <c r="M314" s="265" t="s">
        <v>19</v>
      </c>
      <c r="N314" s="266" t="s">
        <v>39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399</v>
      </c>
      <c r="AT314" s="217" t="s">
        <v>303</v>
      </c>
      <c r="AU314" s="217" t="s">
        <v>78</v>
      </c>
      <c r="AY314" s="19" t="s">
        <v>175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76</v>
      </c>
      <c r="BK314" s="218">
        <f>ROUND(I314*H314,2)</f>
        <v>0</v>
      </c>
      <c r="BL314" s="19" t="s">
        <v>297</v>
      </c>
      <c r="BM314" s="217" t="s">
        <v>3985</v>
      </c>
    </row>
    <row r="315" s="14" customFormat="1">
      <c r="A315" s="14"/>
      <c r="B315" s="235"/>
      <c r="C315" s="236"/>
      <c r="D315" s="226" t="s">
        <v>186</v>
      </c>
      <c r="E315" s="237" t="s">
        <v>19</v>
      </c>
      <c r="F315" s="238" t="s">
        <v>3986</v>
      </c>
      <c r="G315" s="236"/>
      <c r="H315" s="239">
        <v>41.399999999999999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186</v>
      </c>
      <c r="AU315" s="245" t="s">
        <v>78</v>
      </c>
      <c r="AV315" s="14" t="s">
        <v>78</v>
      </c>
      <c r="AW315" s="14" t="s">
        <v>188</v>
      </c>
      <c r="AX315" s="14" t="s">
        <v>68</v>
      </c>
      <c r="AY315" s="245" t="s">
        <v>175</v>
      </c>
    </row>
    <row r="316" s="15" customFormat="1">
      <c r="A316" s="15"/>
      <c r="B316" s="246"/>
      <c r="C316" s="247"/>
      <c r="D316" s="226" t="s">
        <v>186</v>
      </c>
      <c r="E316" s="248" t="s">
        <v>19</v>
      </c>
      <c r="F316" s="249" t="s">
        <v>191</v>
      </c>
      <c r="G316" s="247"/>
      <c r="H316" s="250">
        <v>41.399999999999999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186</v>
      </c>
      <c r="AU316" s="256" t="s">
        <v>78</v>
      </c>
      <c r="AV316" s="15" t="s">
        <v>182</v>
      </c>
      <c r="AW316" s="15" t="s">
        <v>188</v>
      </c>
      <c r="AX316" s="15" t="s">
        <v>76</v>
      </c>
      <c r="AY316" s="256" t="s">
        <v>175</v>
      </c>
    </row>
    <row r="317" s="2" customFormat="1" ht="24.15" customHeight="1">
      <c r="A317" s="40"/>
      <c r="B317" s="41"/>
      <c r="C317" s="206" t="s">
        <v>1180</v>
      </c>
      <c r="D317" s="206" t="s">
        <v>177</v>
      </c>
      <c r="E317" s="207" t="s">
        <v>3987</v>
      </c>
      <c r="F317" s="208" t="s">
        <v>3988</v>
      </c>
      <c r="G317" s="209" t="s">
        <v>402</v>
      </c>
      <c r="H317" s="210">
        <v>142</v>
      </c>
      <c r="I317" s="211"/>
      <c r="J317" s="212">
        <f>ROUND(I317*H317,2)</f>
        <v>0</v>
      </c>
      <c r="K317" s="208" t="s">
        <v>181</v>
      </c>
      <c r="L317" s="46"/>
      <c r="M317" s="213" t="s">
        <v>19</v>
      </c>
      <c r="N317" s="214" t="s">
        <v>39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297</v>
      </c>
      <c r="AT317" s="217" t="s">
        <v>177</v>
      </c>
      <c r="AU317" s="217" t="s">
        <v>78</v>
      </c>
      <c r="AY317" s="19" t="s">
        <v>175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76</v>
      </c>
      <c r="BK317" s="218">
        <f>ROUND(I317*H317,2)</f>
        <v>0</v>
      </c>
      <c r="BL317" s="19" t="s">
        <v>297</v>
      </c>
      <c r="BM317" s="217" t="s">
        <v>3989</v>
      </c>
    </row>
    <row r="318" s="2" customFormat="1">
      <c r="A318" s="40"/>
      <c r="B318" s="41"/>
      <c r="C318" s="42"/>
      <c r="D318" s="219" t="s">
        <v>184</v>
      </c>
      <c r="E318" s="42"/>
      <c r="F318" s="220" t="s">
        <v>3990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184</v>
      </c>
      <c r="AU318" s="19" t="s">
        <v>78</v>
      </c>
    </row>
    <row r="319" s="2" customFormat="1" ht="16.5" customHeight="1">
      <c r="A319" s="40"/>
      <c r="B319" s="41"/>
      <c r="C319" s="257" t="s">
        <v>1186</v>
      </c>
      <c r="D319" s="257" t="s">
        <v>303</v>
      </c>
      <c r="E319" s="258" t="s">
        <v>3975</v>
      </c>
      <c r="F319" s="259" t="s">
        <v>3976</v>
      </c>
      <c r="G319" s="260" t="s">
        <v>306</v>
      </c>
      <c r="H319" s="261">
        <v>163.30000000000001</v>
      </c>
      <c r="I319" s="262"/>
      <c r="J319" s="263">
        <f>ROUND(I319*H319,2)</f>
        <v>0</v>
      </c>
      <c r="K319" s="259" t="s">
        <v>181</v>
      </c>
      <c r="L319" s="264"/>
      <c r="M319" s="265" t="s">
        <v>19</v>
      </c>
      <c r="N319" s="266" t="s">
        <v>39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399</v>
      </c>
      <c r="AT319" s="217" t="s">
        <v>303</v>
      </c>
      <c r="AU319" s="217" t="s">
        <v>78</v>
      </c>
      <c r="AY319" s="19" t="s">
        <v>175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76</v>
      </c>
      <c r="BK319" s="218">
        <f>ROUND(I319*H319,2)</f>
        <v>0</v>
      </c>
      <c r="BL319" s="19" t="s">
        <v>297</v>
      </c>
      <c r="BM319" s="217" t="s">
        <v>3991</v>
      </c>
    </row>
    <row r="320" s="14" customFormat="1">
      <c r="A320" s="14"/>
      <c r="B320" s="235"/>
      <c r="C320" s="236"/>
      <c r="D320" s="226" t="s">
        <v>186</v>
      </c>
      <c r="E320" s="237" t="s">
        <v>19</v>
      </c>
      <c r="F320" s="238" t="s">
        <v>3992</v>
      </c>
      <c r="G320" s="236"/>
      <c r="H320" s="239">
        <v>163.29999999999998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186</v>
      </c>
      <c r="AU320" s="245" t="s">
        <v>78</v>
      </c>
      <c r="AV320" s="14" t="s">
        <v>78</v>
      </c>
      <c r="AW320" s="14" t="s">
        <v>188</v>
      </c>
      <c r="AX320" s="14" t="s">
        <v>68</v>
      </c>
      <c r="AY320" s="245" t="s">
        <v>175</v>
      </c>
    </row>
    <row r="321" s="15" customFormat="1">
      <c r="A321" s="15"/>
      <c r="B321" s="246"/>
      <c r="C321" s="247"/>
      <c r="D321" s="226" t="s">
        <v>186</v>
      </c>
      <c r="E321" s="248" t="s">
        <v>19</v>
      </c>
      <c r="F321" s="249" t="s">
        <v>191</v>
      </c>
      <c r="G321" s="247"/>
      <c r="H321" s="250">
        <v>163.29999999999998</v>
      </c>
      <c r="I321" s="251"/>
      <c r="J321" s="247"/>
      <c r="K321" s="247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186</v>
      </c>
      <c r="AU321" s="256" t="s">
        <v>78</v>
      </c>
      <c r="AV321" s="15" t="s">
        <v>182</v>
      </c>
      <c r="AW321" s="15" t="s">
        <v>188</v>
      </c>
      <c r="AX321" s="15" t="s">
        <v>76</v>
      </c>
      <c r="AY321" s="256" t="s">
        <v>175</v>
      </c>
    </row>
    <row r="322" s="2" customFormat="1" ht="16.5" customHeight="1">
      <c r="A322" s="40"/>
      <c r="B322" s="41"/>
      <c r="C322" s="206" t="s">
        <v>1191</v>
      </c>
      <c r="D322" s="206" t="s">
        <v>177</v>
      </c>
      <c r="E322" s="207" t="s">
        <v>3993</v>
      </c>
      <c r="F322" s="208" t="s">
        <v>3994</v>
      </c>
      <c r="G322" s="209" t="s">
        <v>391</v>
      </c>
      <c r="H322" s="210">
        <v>250</v>
      </c>
      <c r="I322" s="211"/>
      <c r="J322" s="212">
        <f>ROUND(I322*H322,2)</f>
        <v>0</v>
      </c>
      <c r="K322" s="208" t="s">
        <v>181</v>
      </c>
      <c r="L322" s="46"/>
      <c r="M322" s="213" t="s">
        <v>19</v>
      </c>
      <c r="N322" s="214" t="s">
        <v>39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297</v>
      </c>
      <c r="AT322" s="217" t="s">
        <v>177</v>
      </c>
      <c r="AU322" s="217" t="s">
        <v>78</v>
      </c>
      <c r="AY322" s="19" t="s">
        <v>175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76</v>
      </c>
      <c r="BK322" s="218">
        <f>ROUND(I322*H322,2)</f>
        <v>0</v>
      </c>
      <c r="BL322" s="19" t="s">
        <v>297</v>
      </c>
      <c r="BM322" s="217" t="s">
        <v>3995</v>
      </c>
    </row>
    <row r="323" s="2" customFormat="1">
      <c r="A323" s="40"/>
      <c r="B323" s="41"/>
      <c r="C323" s="42"/>
      <c r="D323" s="219" t="s">
        <v>184</v>
      </c>
      <c r="E323" s="42"/>
      <c r="F323" s="220" t="s">
        <v>3996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184</v>
      </c>
      <c r="AU323" s="19" t="s">
        <v>78</v>
      </c>
    </row>
    <row r="324" s="2" customFormat="1" ht="16.5" customHeight="1">
      <c r="A324" s="40"/>
      <c r="B324" s="41"/>
      <c r="C324" s="257" t="s">
        <v>1196</v>
      </c>
      <c r="D324" s="257" t="s">
        <v>303</v>
      </c>
      <c r="E324" s="258" t="s">
        <v>3997</v>
      </c>
      <c r="F324" s="259" t="s">
        <v>3998</v>
      </c>
      <c r="G324" s="260" t="s">
        <v>391</v>
      </c>
      <c r="H324" s="261">
        <v>8</v>
      </c>
      <c r="I324" s="262"/>
      <c r="J324" s="263">
        <f>ROUND(I324*H324,2)</f>
        <v>0</v>
      </c>
      <c r="K324" s="259" t="s">
        <v>181</v>
      </c>
      <c r="L324" s="264"/>
      <c r="M324" s="265" t="s">
        <v>19</v>
      </c>
      <c r="N324" s="266" t="s">
        <v>39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399</v>
      </c>
      <c r="AT324" s="217" t="s">
        <v>303</v>
      </c>
      <c r="AU324" s="217" t="s">
        <v>78</v>
      </c>
      <c r="AY324" s="19" t="s">
        <v>175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76</v>
      </c>
      <c r="BK324" s="218">
        <f>ROUND(I324*H324,2)</f>
        <v>0</v>
      </c>
      <c r="BL324" s="19" t="s">
        <v>297</v>
      </c>
      <c r="BM324" s="217" t="s">
        <v>3999</v>
      </c>
    </row>
    <row r="325" s="2" customFormat="1" ht="16.5" customHeight="1">
      <c r="A325" s="40"/>
      <c r="B325" s="41"/>
      <c r="C325" s="257" t="s">
        <v>1202</v>
      </c>
      <c r="D325" s="257" t="s">
        <v>303</v>
      </c>
      <c r="E325" s="258" t="s">
        <v>4000</v>
      </c>
      <c r="F325" s="259" t="s">
        <v>4001</v>
      </c>
      <c r="G325" s="260" t="s">
        <v>391</v>
      </c>
      <c r="H325" s="261">
        <v>142</v>
      </c>
      <c r="I325" s="262"/>
      <c r="J325" s="263">
        <f>ROUND(I325*H325,2)</f>
        <v>0</v>
      </c>
      <c r="K325" s="259" t="s">
        <v>181</v>
      </c>
      <c r="L325" s="264"/>
      <c r="M325" s="265" t="s">
        <v>19</v>
      </c>
      <c r="N325" s="266" t="s">
        <v>39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399</v>
      </c>
      <c r="AT325" s="217" t="s">
        <v>303</v>
      </c>
      <c r="AU325" s="217" t="s">
        <v>78</v>
      </c>
      <c r="AY325" s="19" t="s">
        <v>175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76</v>
      </c>
      <c r="BK325" s="218">
        <f>ROUND(I325*H325,2)</f>
        <v>0</v>
      </c>
      <c r="BL325" s="19" t="s">
        <v>297</v>
      </c>
      <c r="BM325" s="217" t="s">
        <v>4002</v>
      </c>
    </row>
    <row r="326" s="2" customFormat="1" ht="16.5" customHeight="1">
      <c r="A326" s="40"/>
      <c r="B326" s="41"/>
      <c r="C326" s="257" t="s">
        <v>1208</v>
      </c>
      <c r="D326" s="257" t="s">
        <v>303</v>
      </c>
      <c r="E326" s="258" t="s">
        <v>4003</v>
      </c>
      <c r="F326" s="259" t="s">
        <v>4004</v>
      </c>
      <c r="G326" s="260" t="s">
        <v>391</v>
      </c>
      <c r="H326" s="261">
        <v>100</v>
      </c>
      <c r="I326" s="262"/>
      <c r="J326" s="263">
        <f>ROUND(I326*H326,2)</f>
        <v>0</v>
      </c>
      <c r="K326" s="259" t="s">
        <v>181</v>
      </c>
      <c r="L326" s="264"/>
      <c r="M326" s="265" t="s">
        <v>19</v>
      </c>
      <c r="N326" s="266" t="s">
        <v>39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399</v>
      </c>
      <c r="AT326" s="217" t="s">
        <v>303</v>
      </c>
      <c r="AU326" s="217" t="s">
        <v>78</v>
      </c>
      <c r="AY326" s="19" t="s">
        <v>175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76</v>
      </c>
      <c r="BK326" s="218">
        <f>ROUND(I326*H326,2)</f>
        <v>0</v>
      </c>
      <c r="BL326" s="19" t="s">
        <v>297</v>
      </c>
      <c r="BM326" s="217" t="s">
        <v>4005</v>
      </c>
    </row>
    <row r="327" s="2" customFormat="1" ht="16.5" customHeight="1">
      <c r="A327" s="40"/>
      <c r="B327" s="41"/>
      <c r="C327" s="206" t="s">
        <v>1217</v>
      </c>
      <c r="D327" s="206" t="s">
        <v>177</v>
      </c>
      <c r="E327" s="207" t="s">
        <v>4006</v>
      </c>
      <c r="F327" s="208" t="s">
        <v>4007</v>
      </c>
      <c r="G327" s="209" t="s">
        <v>391</v>
      </c>
      <c r="H327" s="210">
        <v>30</v>
      </c>
      <c r="I327" s="211"/>
      <c r="J327" s="212">
        <f>ROUND(I327*H327,2)</f>
        <v>0</v>
      </c>
      <c r="K327" s="208" t="s">
        <v>181</v>
      </c>
      <c r="L327" s="46"/>
      <c r="M327" s="213" t="s">
        <v>19</v>
      </c>
      <c r="N327" s="214" t="s">
        <v>39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297</v>
      </c>
      <c r="AT327" s="217" t="s">
        <v>177</v>
      </c>
      <c r="AU327" s="217" t="s">
        <v>78</v>
      </c>
      <c r="AY327" s="19" t="s">
        <v>175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76</v>
      </c>
      <c r="BK327" s="218">
        <f>ROUND(I327*H327,2)</f>
        <v>0</v>
      </c>
      <c r="BL327" s="19" t="s">
        <v>297</v>
      </c>
      <c r="BM327" s="217" t="s">
        <v>4008</v>
      </c>
    </row>
    <row r="328" s="2" customFormat="1">
      <c r="A328" s="40"/>
      <c r="B328" s="41"/>
      <c r="C328" s="42"/>
      <c r="D328" s="219" t="s">
        <v>184</v>
      </c>
      <c r="E328" s="42"/>
      <c r="F328" s="220" t="s">
        <v>4009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184</v>
      </c>
      <c r="AU328" s="19" t="s">
        <v>78</v>
      </c>
    </row>
    <row r="329" s="2" customFormat="1" ht="16.5" customHeight="1">
      <c r="A329" s="40"/>
      <c r="B329" s="41"/>
      <c r="C329" s="257" t="s">
        <v>1222</v>
      </c>
      <c r="D329" s="257" t="s">
        <v>303</v>
      </c>
      <c r="E329" s="258" t="s">
        <v>4010</v>
      </c>
      <c r="F329" s="259" t="s">
        <v>4011</v>
      </c>
      <c r="G329" s="260" t="s">
        <v>391</v>
      </c>
      <c r="H329" s="261">
        <v>30</v>
      </c>
      <c r="I329" s="262"/>
      <c r="J329" s="263">
        <f>ROUND(I329*H329,2)</f>
        <v>0</v>
      </c>
      <c r="K329" s="259" t="s">
        <v>181</v>
      </c>
      <c r="L329" s="264"/>
      <c r="M329" s="265" t="s">
        <v>19</v>
      </c>
      <c r="N329" s="266" t="s">
        <v>39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399</v>
      </c>
      <c r="AT329" s="217" t="s">
        <v>303</v>
      </c>
      <c r="AU329" s="217" t="s">
        <v>78</v>
      </c>
      <c r="AY329" s="19" t="s">
        <v>175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76</v>
      </c>
      <c r="BK329" s="218">
        <f>ROUND(I329*H329,2)</f>
        <v>0</v>
      </c>
      <c r="BL329" s="19" t="s">
        <v>297</v>
      </c>
      <c r="BM329" s="217" t="s">
        <v>4012</v>
      </c>
    </row>
    <row r="330" s="2" customFormat="1" ht="24.15" customHeight="1">
      <c r="A330" s="40"/>
      <c r="B330" s="41"/>
      <c r="C330" s="206" t="s">
        <v>1226</v>
      </c>
      <c r="D330" s="206" t="s">
        <v>177</v>
      </c>
      <c r="E330" s="207" t="s">
        <v>4013</v>
      </c>
      <c r="F330" s="208" t="s">
        <v>4014</v>
      </c>
      <c r="G330" s="209" t="s">
        <v>391</v>
      </c>
      <c r="H330" s="210">
        <v>8</v>
      </c>
      <c r="I330" s="211"/>
      <c r="J330" s="212">
        <f>ROUND(I330*H330,2)</f>
        <v>0</v>
      </c>
      <c r="K330" s="208" t="s">
        <v>181</v>
      </c>
      <c r="L330" s="46"/>
      <c r="M330" s="213" t="s">
        <v>19</v>
      </c>
      <c r="N330" s="214" t="s">
        <v>39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297</v>
      </c>
      <c r="AT330" s="217" t="s">
        <v>177</v>
      </c>
      <c r="AU330" s="217" t="s">
        <v>78</v>
      </c>
      <c r="AY330" s="19" t="s">
        <v>175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76</v>
      </c>
      <c r="BK330" s="218">
        <f>ROUND(I330*H330,2)</f>
        <v>0</v>
      </c>
      <c r="BL330" s="19" t="s">
        <v>297</v>
      </c>
      <c r="BM330" s="217" t="s">
        <v>4015</v>
      </c>
    </row>
    <row r="331" s="2" customFormat="1">
      <c r="A331" s="40"/>
      <c r="B331" s="41"/>
      <c r="C331" s="42"/>
      <c r="D331" s="219" t="s">
        <v>184</v>
      </c>
      <c r="E331" s="42"/>
      <c r="F331" s="220" t="s">
        <v>4016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184</v>
      </c>
      <c r="AU331" s="19" t="s">
        <v>78</v>
      </c>
    </row>
    <row r="332" s="2" customFormat="1" ht="21.75" customHeight="1">
      <c r="A332" s="40"/>
      <c r="B332" s="41"/>
      <c r="C332" s="257" t="s">
        <v>1232</v>
      </c>
      <c r="D332" s="257" t="s">
        <v>303</v>
      </c>
      <c r="E332" s="258" t="s">
        <v>4017</v>
      </c>
      <c r="F332" s="259" t="s">
        <v>4018</v>
      </c>
      <c r="G332" s="260" t="s">
        <v>391</v>
      </c>
      <c r="H332" s="261">
        <v>8</v>
      </c>
      <c r="I332" s="262"/>
      <c r="J332" s="263">
        <f>ROUND(I332*H332,2)</f>
        <v>0</v>
      </c>
      <c r="K332" s="259" t="s">
        <v>181</v>
      </c>
      <c r="L332" s="264"/>
      <c r="M332" s="265" t="s">
        <v>19</v>
      </c>
      <c r="N332" s="266" t="s">
        <v>39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399</v>
      </c>
      <c r="AT332" s="217" t="s">
        <v>303</v>
      </c>
      <c r="AU332" s="217" t="s">
        <v>78</v>
      </c>
      <c r="AY332" s="19" t="s">
        <v>175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76</v>
      </c>
      <c r="BK332" s="218">
        <f>ROUND(I332*H332,2)</f>
        <v>0</v>
      </c>
      <c r="BL332" s="19" t="s">
        <v>297</v>
      </c>
      <c r="BM332" s="217" t="s">
        <v>4019</v>
      </c>
    </row>
    <row r="333" s="2" customFormat="1" ht="16.5" customHeight="1">
      <c r="A333" s="40"/>
      <c r="B333" s="41"/>
      <c r="C333" s="257" t="s">
        <v>1239</v>
      </c>
      <c r="D333" s="257" t="s">
        <v>303</v>
      </c>
      <c r="E333" s="258" t="s">
        <v>4020</v>
      </c>
      <c r="F333" s="259" t="s">
        <v>4021</v>
      </c>
      <c r="G333" s="260" t="s">
        <v>391</v>
      </c>
      <c r="H333" s="261">
        <v>16</v>
      </c>
      <c r="I333" s="262"/>
      <c r="J333" s="263">
        <f>ROUND(I333*H333,2)</f>
        <v>0</v>
      </c>
      <c r="K333" s="259" t="s">
        <v>181</v>
      </c>
      <c r="L333" s="264"/>
      <c r="M333" s="265" t="s">
        <v>19</v>
      </c>
      <c r="N333" s="266" t="s">
        <v>39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399</v>
      </c>
      <c r="AT333" s="217" t="s">
        <v>303</v>
      </c>
      <c r="AU333" s="217" t="s">
        <v>78</v>
      </c>
      <c r="AY333" s="19" t="s">
        <v>175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76</v>
      </c>
      <c r="BK333" s="218">
        <f>ROUND(I333*H333,2)</f>
        <v>0</v>
      </c>
      <c r="BL333" s="19" t="s">
        <v>297</v>
      </c>
      <c r="BM333" s="217" t="s">
        <v>4022</v>
      </c>
    </row>
    <row r="334" s="2" customFormat="1" ht="21.75" customHeight="1">
      <c r="A334" s="40"/>
      <c r="B334" s="41"/>
      <c r="C334" s="206" t="s">
        <v>1247</v>
      </c>
      <c r="D334" s="206" t="s">
        <v>177</v>
      </c>
      <c r="E334" s="207" t="s">
        <v>4023</v>
      </c>
      <c r="F334" s="208" t="s">
        <v>4024</v>
      </c>
      <c r="G334" s="209" t="s">
        <v>391</v>
      </c>
      <c r="H334" s="210">
        <v>8</v>
      </c>
      <c r="I334" s="211"/>
      <c r="J334" s="212">
        <f>ROUND(I334*H334,2)</f>
        <v>0</v>
      </c>
      <c r="K334" s="208" t="s">
        <v>181</v>
      </c>
      <c r="L334" s="46"/>
      <c r="M334" s="213" t="s">
        <v>19</v>
      </c>
      <c r="N334" s="214" t="s">
        <v>39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297</v>
      </c>
      <c r="AT334" s="217" t="s">
        <v>177</v>
      </c>
      <c r="AU334" s="217" t="s">
        <v>78</v>
      </c>
      <c r="AY334" s="19" t="s">
        <v>175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76</v>
      </c>
      <c r="BK334" s="218">
        <f>ROUND(I334*H334,2)</f>
        <v>0</v>
      </c>
      <c r="BL334" s="19" t="s">
        <v>297</v>
      </c>
      <c r="BM334" s="217" t="s">
        <v>4025</v>
      </c>
    </row>
    <row r="335" s="2" customFormat="1">
      <c r="A335" s="40"/>
      <c r="B335" s="41"/>
      <c r="C335" s="42"/>
      <c r="D335" s="219" t="s">
        <v>184</v>
      </c>
      <c r="E335" s="42"/>
      <c r="F335" s="220" t="s">
        <v>4026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184</v>
      </c>
      <c r="AU335" s="19" t="s">
        <v>78</v>
      </c>
    </row>
    <row r="336" s="2" customFormat="1" ht="16.5" customHeight="1">
      <c r="A336" s="40"/>
      <c r="B336" s="41"/>
      <c r="C336" s="257" t="s">
        <v>1253</v>
      </c>
      <c r="D336" s="257" t="s">
        <v>303</v>
      </c>
      <c r="E336" s="258" t="s">
        <v>4027</v>
      </c>
      <c r="F336" s="259" t="s">
        <v>4028</v>
      </c>
      <c r="G336" s="260" t="s">
        <v>391</v>
      </c>
      <c r="H336" s="261">
        <v>8</v>
      </c>
      <c r="I336" s="262"/>
      <c r="J336" s="263">
        <f>ROUND(I336*H336,2)</f>
        <v>0</v>
      </c>
      <c r="K336" s="259" t="s">
        <v>181</v>
      </c>
      <c r="L336" s="264"/>
      <c r="M336" s="265" t="s">
        <v>19</v>
      </c>
      <c r="N336" s="266" t="s">
        <v>39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399</v>
      </c>
      <c r="AT336" s="217" t="s">
        <v>303</v>
      </c>
      <c r="AU336" s="217" t="s">
        <v>78</v>
      </c>
      <c r="AY336" s="19" t="s">
        <v>175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76</v>
      </c>
      <c r="BK336" s="218">
        <f>ROUND(I336*H336,2)</f>
        <v>0</v>
      </c>
      <c r="BL336" s="19" t="s">
        <v>297</v>
      </c>
      <c r="BM336" s="217" t="s">
        <v>4029</v>
      </c>
    </row>
    <row r="337" s="2" customFormat="1" ht="16.5" customHeight="1">
      <c r="A337" s="40"/>
      <c r="B337" s="41"/>
      <c r="C337" s="206" t="s">
        <v>1260</v>
      </c>
      <c r="D337" s="206" t="s">
        <v>177</v>
      </c>
      <c r="E337" s="207" t="s">
        <v>4030</v>
      </c>
      <c r="F337" s="208" t="s">
        <v>4031</v>
      </c>
      <c r="G337" s="209" t="s">
        <v>391</v>
      </c>
      <c r="H337" s="210">
        <v>14</v>
      </c>
      <c r="I337" s="211"/>
      <c r="J337" s="212">
        <f>ROUND(I337*H337,2)</f>
        <v>0</v>
      </c>
      <c r="K337" s="208" t="s">
        <v>181</v>
      </c>
      <c r="L337" s="46"/>
      <c r="M337" s="213" t="s">
        <v>19</v>
      </c>
      <c r="N337" s="214" t="s">
        <v>39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297</v>
      </c>
      <c r="AT337" s="217" t="s">
        <v>177</v>
      </c>
      <c r="AU337" s="217" t="s">
        <v>78</v>
      </c>
      <c r="AY337" s="19" t="s">
        <v>175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76</v>
      </c>
      <c r="BK337" s="218">
        <f>ROUND(I337*H337,2)</f>
        <v>0</v>
      </c>
      <c r="BL337" s="19" t="s">
        <v>297</v>
      </c>
      <c r="BM337" s="217" t="s">
        <v>4032</v>
      </c>
    </row>
    <row r="338" s="2" customFormat="1">
      <c r="A338" s="40"/>
      <c r="B338" s="41"/>
      <c r="C338" s="42"/>
      <c r="D338" s="219" t="s">
        <v>184</v>
      </c>
      <c r="E338" s="42"/>
      <c r="F338" s="220" t="s">
        <v>4033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184</v>
      </c>
      <c r="AU338" s="19" t="s">
        <v>78</v>
      </c>
    </row>
    <row r="339" s="2" customFormat="1" ht="16.5" customHeight="1">
      <c r="A339" s="40"/>
      <c r="B339" s="41"/>
      <c r="C339" s="257" t="s">
        <v>1265</v>
      </c>
      <c r="D339" s="257" t="s">
        <v>303</v>
      </c>
      <c r="E339" s="258" t="s">
        <v>4034</v>
      </c>
      <c r="F339" s="259" t="s">
        <v>4035</v>
      </c>
      <c r="G339" s="260" t="s">
        <v>391</v>
      </c>
      <c r="H339" s="261">
        <v>4</v>
      </c>
      <c r="I339" s="262"/>
      <c r="J339" s="263">
        <f>ROUND(I339*H339,2)</f>
        <v>0</v>
      </c>
      <c r="K339" s="259" t="s">
        <v>181</v>
      </c>
      <c r="L339" s="264"/>
      <c r="M339" s="265" t="s">
        <v>19</v>
      </c>
      <c r="N339" s="266" t="s">
        <v>39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399</v>
      </c>
      <c r="AT339" s="217" t="s">
        <v>303</v>
      </c>
      <c r="AU339" s="217" t="s">
        <v>78</v>
      </c>
      <c r="AY339" s="19" t="s">
        <v>175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76</v>
      </c>
      <c r="BK339" s="218">
        <f>ROUND(I339*H339,2)</f>
        <v>0</v>
      </c>
      <c r="BL339" s="19" t="s">
        <v>297</v>
      </c>
      <c r="BM339" s="217" t="s">
        <v>4036</v>
      </c>
    </row>
    <row r="340" s="2" customFormat="1" ht="16.5" customHeight="1">
      <c r="A340" s="40"/>
      <c r="B340" s="41"/>
      <c r="C340" s="257" t="s">
        <v>1270</v>
      </c>
      <c r="D340" s="257" t="s">
        <v>303</v>
      </c>
      <c r="E340" s="258" t="s">
        <v>4037</v>
      </c>
      <c r="F340" s="259" t="s">
        <v>4038</v>
      </c>
      <c r="G340" s="260" t="s">
        <v>391</v>
      </c>
      <c r="H340" s="261">
        <v>10</v>
      </c>
      <c r="I340" s="262"/>
      <c r="J340" s="263">
        <f>ROUND(I340*H340,2)</f>
        <v>0</v>
      </c>
      <c r="K340" s="259" t="s">
        <v>181</v>
      </c>
      <c r="L340" s="264"/>
      <c r="M340" s="265" t="s">
        <v>19</v>
      </c>
      <c r="N340" s="266" t="s">
        <v>39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399</v>
      </c>
      <c r="AT340" s="217" t="s">
        <v>303</v>
      </c>
      <c r="AU340" s="217" t="s">
        <v>78</v>
      </c>
      <c r="AY340" s="19" t="s">
        <v>175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76</v>
      </c>
      <c r="BK340" s="218">
        <f>ROUND(I340*H340,2)</f>
        <v>0</v>
      </c>
      <c r="BL340" s="19" t="s">
        <v>297</v>
      </c>
      <c r="BM340" s="217" t="s">
        <v>4039</v>
      </c>
    </row>
    <row r="341" s="2" customFormat="1" ht="16.5" customHeight="1">
      <c r="A341" s="40"/>
      <c r="B341" s="41"/>
      <c r="C341" s="257" t="s">
        <v>1275</v>
      </c>
      <c r="D341" s="257" t="s">
        <v>303</v>
      </c>
      <c r="E341" s="258" t="s">
        <v>4040</v>
      </c>
      <c r="F341" s="259" t="s">
        <v>4041</v>
      </c>
      <c r="G341" s="260" t="s">
        <v>391</v>
      </c>
      <c r="H341" s="261">
        <v>10</v>
      </c>
      <c r="I341" s="262"/>
      <c r="J341" s="263">
        <f>ROUND(I341*H341,2)</f>
        <v>0</v>
      </c>
      <c r="K341" s="259" t="s">
        <v>181</v>
      </c>
      <c r="L341" s="264"/>
      <c r="M341" s="265" t="s">
        <v>19</v>
      </c>
      <c r="N341" s="266" t="s">
        <v>39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399</v>
      </c>
      <c r="AT341" s="217" t="s">
        <v>303</v>
      </c>
      <c r="AU341" s="217" t="s">
        <v>78</v>
      </c>
      <c r="AY341" s="19" t="s">
        <v>175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76</v>
      </c>
      <c r="BK341" s="218">
        <f>ROUND(I341*H341,2)</f>
        <v>0</v>
      </c>
      <c r="BL341" s="19" t="s">
        <v>297</v>
      </c>
      <c r="BM341" s="217" t="s">
        <v>4042</v>
      </c>
    </row>
    <row r="342" s="2" customFormat="1" ht="37.8" customHeight="1">
      <c r="A342" s="40"/>
      <c r="B342" s="41"/>
      <c r="C342" s="257" t="s">
        <v>1281</v>
      </c>
      <c r="D342" s="257" t="s">
        <v>303</v>
      </c>
      <c r="E342" s="258" t="s">
        <v>4043</v>
      </c>
      <c r="F342" s="259" t="s">
        <v>4044</v>
      </c>
      <c r="G342" s="260" t="s">
        <v>391</v>
      </c>
      <c r="H342" s="261">
        <v>4</v>
      </c>
      <c r="I342" s="262"/>
      <c r="J342" s="263">
        <f>ROUND(I342*H342,2)</f>
        <v>0</v>
      </c>
      <c r="K342" s="259" t="s">
        <v>181</v>
      </c>
      <c r="L342" s="264"/>
      <c r="M342" s="265" t="s">
        <v>19</v>
      </c>
      <c r="N342" s="266" t="s">
        <v>39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399</v>
      </c>
      <c r="AT342" s="217" t="s">
        <v>303</v>
      </c>
      <c r="AU342" s="217" t="s">
        <v>78</v>
      </c>
      <c r="AY342" s="19" t="s">
        <v>175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76</v>
      </c>
      <c r="BK342" s="218">
        <f>ROUND(I342*H342,2)</f>
        <v>0</v>
      </c>
      <c r="BL342" s="19" t="s">
        <v>297</v>
      </c>
      <c r="BM342" s="217" t="s">
        <v>4045</v>
      </c>
    </row>
    <row r="343" s="2" customFormat="1" ht="16.5" customHeight="1">
      <c r="A343" s="40"/>
      <c r="B343" s="41"/>
      <c r="C343" s="206" t="s">
        <v>1286</v>
      </c>
      <c r="D343" s="206" t="s">
        <v>177</v>
      </c>
      <c r="E343" s="207" t="s">
        <v>4046</v>
      </c>
      <c r="F343" s="208" t="s">
        <v>4047</v>
      </c>
      <c r="G343" s="209" t="s">
        <v>391</v>
      </c>
      <c r="H343" s="210">
        <v>2</v>
      </c>
      <c r="I343" s="211"/>
      <c r="J343" s="212">
        <f>ROUND(I343*H343,2)</f>
        <v>0</v>
      </c>
      <c r="K343" s="208" t="s">
        <v>181</v>
      </c>
      <c r="L343" s="46"/>
      <c r="M343" s="213" t="s">
        <v>19</v>
      </c>
      <c r="N343" s="214" t="s">
        <v>39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297</v>
      </c>
      <c r="AT343" s="217" t="s">
        <v>177</v>
      </c>
      <c r="AU343" s="217" t="s">
        <v>78</v>
      </c>
      <c r="AY343" s="19" t="s">
        <v>175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76</v>
      </c>
      <c r="BK343" s="218">
        <f>ROUND(I343*H343,2)</f>
        <v>0</v>
      </c>
      <c r="BL343" s="19" t="s">
        <v>297</v>
      </c>
      <c r="BM343" s="217" t="s">
        <v>4048</v>
      </c>
    </row>
    <row r="344" s="2" customFormat="1">
      <c r="A344" s="40"/>
      <c r="B344" s="41"/>
      <c r="C344" s="42"/>
      <c r="D344" s="219" t="s">
        <v>184</v>
      </c>
      <c r="E344" s="42"/>
      <c r="F344" s="220" t="s">
        <v>4049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184</v>
      </c>
      <c r="AU344" s="19" t="s">
        <v>78</v>
      </c>
    </row>
    <row r="345" s="2" customFormat="1" ht="16.5" customHeight="1">
      <c r="A345" s="40"/>
      <c r="B345" s="41"/>
      <c r="C345" s="257" t="s">
        <v>1293</v>
      </c>
      <c r="D345" s="257" t="s">
        <v>303</v>
      </c>
      <c r="E345" s="258" t="s">
        <v>4050</v>
      </c>
      <c r="F345" s="259" t="s">
        <v>4051</v>
      </c>
      <c r="G345" s="260" t="s">
        <v>391</v>
      </c>
      <c r="H345" s="261">
        <v>2</v>
      </c>
      <c r="I345" s="262"/>
      <c r="J345" s="263">
        <f>ROUND(I345*H345,2)</f>
        <v>0</v>
      </c>
      <c r="K345" s="259" t="s">
        <v>181</v>
      </c>
      <c r="L345" s="264"/>
      <c r="M345" s="265" t="s">
        <v>19</v>
      </c>
      <c r="N345" s="266" t="s">
        <v>39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399</v>
      </c>
      <c r="AT345" s="217" t="s">
        <v>303</v>
      </c>
      <c r="AU345" s="217" t="s">
        <v>78</v>
      </c>
      <c r="AY345" s="19" t="s">
        <v>175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76</v>
      </c>
      <c r="BK345" s="218">
        <f>ROUND(I345*H345,2)</f>
        <v>0</v>
      </c>
      <c r="BL345" s="19" t="s">
        <v>297</v>
      </c>
      <c r="BM345" s="217" t="s">
        <v>4052</v>
      </c>
    </row>
    <row r="346" s="2" customFormat="1" ht="24.15" customHeight="1">
      <c r="A346" s="40"/>
      <c r="B346" s="41"/>
      <c r="C346" s="206" t="s">
        <v>1300</v>
      </c>
      <c r="D346" s="206" t="s">
        <v>177</v>
      </c>
      <c r="E346" s="207" t="s">
        <v>4053</v>
      </c>
      <c r="F346" s="208" t="s">
        <v>4054</v>
      </c>
      <c r="G346" s="209" t="s">
        <v>391</v>
      </c>
      <c r="H346" s="210">
        <v>32</v>
      </c>
      <c r="I346" s="211"/>
      <c r="J346" s="212">
        <f>ROUND(I346*H346,2)</f>
        <v>0</v>
      </c>
      <c r="K346" s="208" t="s">
        <v>181</v>
      </c>
      <c r="L346" s="46"/>
      <c r="M346" s="213" t="s">
        <v>19</v>
      </c>
      <c r="N346" s="214" t="s">
        <v>39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297</v>
      </c>
      <c r="AT346" s="217" t="s">
        <v>177</v>
      </c>
      <c r="AU346" s="217" t="s">
        <v>78</v>
      </c>
      <c r="AY346" s="19" t="s">
        <v>175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76</v>
      </c>
      <c r="BK346" s="218">
        <f>ROUND(I346*H346,2)</f>
        <v>0</v>
      </c>
      <c r="BL346" s="19" t="s">
        <v>297</v>
      </c>
      <c r="BM346" s="217" t="s">
        <v>4055</v>
      </c>
    </row>
    <row r="347" s="2" customFormat="1">
      <c r="A347" s="40"/>
      <c r="B347" s="41"/>
      <c r="C347" s="42"/>
      <c r="D347" s="219" t="s">
        <v>184</v>
      </c>
      <c r="E347" s="42"/>
      <c r="F347" s="220" t="s">
        <v>4056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184</v>
      </c>
      <c r="AU347" s="19" t="s">
        <v>78</v>
      </c>
    </row>
    <row r="348" s="2" customFormat="1" ht="24.15" customHeight="1">
      <c r="A348" s="40"/>
      <c r="B348" s="41"/>
      <c r="C348" s="257" t="s">
        <v>1305</v>
      </c>
      <c r="D348" s="257" t="s">
        <v>303</v>
      </c>
      <c r="E348" s="258" t="s">
        <v>4057</v>
      </c>
      <c r="F348" s="259" t="s">
        <v>4058</v>
      </c>
      <c r="G348" s="260" t="s">
        <v>1325</v>
      </c>
      <c r="H348" s="261">
        <v>32</v>
      </c>
      <c r="I348" s="262"/>
      <c r="J348" s="263">
        <f>ROUND(I348*H348,2)</f>
        <v>0</v>
      </c>
      <c r="K348" s="259" t="s">
        <v>181</v>
      </c>
      <c r="L348" s="264"/>
      <c r="M348" s="265" t="s">
        <v>19</v>
      </c>
      <c r="N348" s="266" t="s">
        <v>39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399</v>
      </c>
      <c r="AT348" s="217" t="s">
        <v>303</v>
      </c>
      <c r="AU348" s="217" t="s">
        <v>78</v>
      </c>
      <c r="AY348" s="19" t="s">
        <v>175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76</v>
      </c>
      <c r="BK348" s="218">
        <f>ROUND(I348*H348,2)</f>
        <v>0</v>
      </c>
      <c r="BL348" s="19" t="s">
        <v>297</v>
      </c>
      <c r="BM348" s="217" t="s">
        <v>4059</v>
      </c>
    </row>
    <row r="349" s="2" customFormat="1" ht="24.15" customHeight="1">
      <c r="A349" s="40"/>
      <c r="B349" s="41"/>
      <c r="C349" s="206" t="s">
        <v>1316</v>
      </c>
      <c r="D349" s="206" t="s">
        <v>177</v>
      </c>
      <c r="E349" s="207" t="s">
        <v>4060</v>
      </c>
      <c r="F349" s="208" t="s">
        <v>4061</v>
      </c>
      <c r="G349" s="209" t="s">
        <v>391</v>
      </c>
      <c r="H349" s="210">
        <v>32</v>
      </c>
      <c r="I349" s="211"/>
      <c r="J349" s="212">
        <f>ROUND(I349*H349,2)</f>
        <v>0</v>
      </c>
      <c r="K349" s="208" t="s">
        <v>181</v>
      </c>
      <c r="L349" s="46"/>
      <c r="M349" s="213" t="s">
        <v>19</v>
      </c>
      <c r="N349" s="214" t="s">
        <v>39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297</v>
      </c>
      <c r="AT349" s="217" t="s">
        <v>177</v>
      </c>
      <c r="AU349" s="217" t="s">
        <v>78</v>
      </c>
      <c r="AY349" s="19" t="s">
        <v>175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76</v>
      </c>
      <c r="BK349" s="218">
        <f>ROUND(I349*H349,2)</f>
        <v>0</v>
      </c>
      <c r="BL349" s="19" t="s">
        <v>297</v>
      </c>
      <c r="BM349" s="217" t="s">
        <v>4062</v>
      </c>
    </row>
    <row r="350" s="2" customFormat="1">
      <c r="A350" s="40"/>
      <c r="B350" s="41"/>
      <c r="C350" s="42"/>
      <c r="D350" s="219" t="s">
        <v>184</v>
      </c>
      <c r="E350" s="42"/>
      <c r="F350" s="220" t="s">
        <v>4063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184</v>
      </c>
      <c r="AU350" s="19" t="s">
        <v>78</v>
      </c>
    </row>
    <row r="351" s="2" customFormat="1" ht="16.5" customHeight="1">
      <c r="A351" s="40"/>
      <c r="B351" s="41"/>
      <c r="C351" s="257" t="s">
        <v>1322</v>
      </c>
      <c r="D351" s="257" t="s">
        <v>303</v>
      </c>
      <c r="E351" s="258" t="s">
        <v>4064</v>
      </c>
      <c r="F351" s="259" t="s">
        <v>4065</v>
      </c>
      <c r="G351" s="260" t="s">
        <v>391</v>
      </c>
      <c r="H351" s="261">
        <v>32</v>
      </c>
      <c r="I351" s="262"/>
      <c r="J351" s="263">
        <f>ROUND(I351*H351,2)</f>
        <v>0</v>
      </c>
      <c r="K351" s="259" t="s">
        <v>181</v>
      </c>
      <c r="L351" s="264"/>
      <c r="M351" s="265" t="s">
        <v>19</v>
      </c>
      <c r="N351" s="266" t="s">
        <v>39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399</v>
      </c>
      <c r="AT351" s="217" t="s">
        <v>303</v>
      </c>
      <c r="AU351" s="217" t="s">
        <v>78</v>
      </c>
      <c r="AY351" s="19" t="s">
        <v>175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76</v>
      </c>
      <c r="BK351" s="218">
        <f>ROUND(I351*H351,2)</f>
        <v>0</v>
      </c>
      <c r="BL351" s="19" t="s">
        <v>297</v>
      </c>
      <c r="BM351" s="217" t="s">
        <v>4066</v>
      </c>
    </row>
    <row r="352" s="2" customFormat="1" ht="37.8" customHeight="1">
      <c r="A352" s="40"/>
      <c r="B352" s="41"/>
      <c r="C352" s="206" t="s">
        <v>1328</v>
      </c>
      <c r="D352" s="206" t="s">
        <v>177</v>
      </c>
      <c r="E352" s="207" t="s">
        <v>4067</v>
      </c>
      <c r="F352" s="208" t="s">
        <v>4068</v>
      </c>
      <c r="G352" s="209" t="s">
        <v>391</v>
      </c>
      <c r="H352" s="210">
        <v>1</v>
      </c>
      <c r="I352" s="211"/>
      <c r="J352" s="212">
        <f>ROUND(I352*H352,2)</f>
        <v>0</v>
      </c>
      <c r="K352" s="208" t="s">
        <v>181</v>
      </c>
      <c r="L352" s="46"/>
      <c r="M352" s="213" t="s">
        <v>19</v>
      </c>
      <c r="N352" s="214" t="s">
        <v>39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297</v>
      </c>
      <c r="AT352" s="217" t="s">
        <v>177</v>
      </c>
      <c r="AU352" s="217" t="s">
        <v>78</v>
      </c>
      <c r="AY352" s="19" t="s">
        <v>175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76</v>
      </c>
      <c r="BK352" s="218">
        <f>ROUND(I352*H352,2)</f>
        <v>0</v>
      </c>
      <c r="BL352" s="19" t="s">
        <v>297</v>
      </c>
      <c r="BM352" s="217" t="s">
        <v>4069</v>
      </c>
    </row>
    <row r="353" s="2" customFormat="1">
      <c r="A353" s="40"/>
      <c r="B353" s="41"/>
      <c r="C353" s="42"/>
      <c r="D353" s="219" t="s">
        <v>184</v>
      </c>
      <c r="E353" s="42"/>
      <c r="F353" s="220" t="s">
        <v>4070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184</v>
      </c>
      <c r="AU353" s="19" t="s">
        <v>78</v>
      </c>
    </row>
    <row r="354" s="2" customFormat="1" ht="16.5" customHeight="1">
      <c r="A354" s="40"/>
      <c r="B354" s="41"/>
      <c r="C354" s="257" t="s">
        <v>1335</v>
      </c>
      <c r="D354" s="257" t="s">
        <v>303</v>
      </c>
      <c r="E354" s="258" t="s">
        <v>4071</v>
      </c>
      <c r="F354" s="259" t="s">
        <v>4072</v>
      </c>
      <c r="G354" s="260" t="s">
        <v>391</v>
      </c>
      <c r="H354" s="261">
        <v>1</v>
      </c>
      <c r="I354" s="262"/>
      <c r="J354" s="263">
        <f>ROUND(I354*H354,2)</f>
        <v>0</v>
      </c>
      <c r="K354" s="259" t="s">
        <v>19</v>
      </c>
      <c r="L354" s="264"/>
      <c r="M354" s="265" t="s">
        <v>19</v>
      </c>
      <c r="N354" s="266" t="s">
        <v>39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399</v>
      </c>
      <c r="AT354" s="217" t="s">
        <v>303</v>
      </c>
      <c r="AU354" s="217" t="s">
        <v>78</v>
      </c>
      <c r="AY354" s="19" t="s">
        <v>175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76</v>
      </c>
      <c r="BK354" s="218">
        <f>ROUND(I354*H354,2)</f>
        <v>0</v>
      </c>
      <c r="BL354" s="19" t="s">
        <v>297</v>
      </c>
      <c r="BM354" s="217" t="s">
        <v>4073</v>
      </c>
    </row>
    <row r="355" s="13" customFormat="1">
      <c r="A355" s="13"/>
      <c r="B355" s="224"/>
      <c r="C355" s="225"/>
      <c r="D355" s="226" t="s">
        <v>186</v>
      </c>
      <c r="E355" s="227" t="s">
        <v>19</v>
      </c>
      <c r="F355" s="228" t="s">
        <v>4074</v>
      </c>
      <c r="G355" s="225"/>
      <c r="H355" s="227" t="s">
        <v>19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186</v>
      </c>
      <c r="AU355" s="234" t="s">
        <v>78</v>
      </c>
      <c r="AV355" s="13" t="s">
        <v>76</v>
      </c>
      <c r="AW355" s="13" t="s">
        <v>188</v>
      </c>
      <c r="AX355" s="13" t="s">
        <v>68</v>
      </c>
      <c r="AY355" s="234" t="s">
        <v>175</v>
      </c>
    </row>
    <row r="356" s="13" customFormat="1">
      <c r="A356" s="13"/>
      <c r="B356" s="224"/>
      <c r="C356" s="225"/>
      <c r="D356" s="226" t="s">
        <v>186</v>
      </c>
      <c r="E356" s="227" t="s">
        <v>19</v>
      </c>
      <c r="F356" s="228" t="s">
        <v>4075</v>
      </c>
      <c r="G356" s="225"/>
      <c r="H356" s="227" t="s">
        <v>19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186</v>
      </c>
      <c r="AU356" s="234" t="s">
        <v>78</v>
      </c>
      <c r="AV356" s="13" t="s">
        <v>76</v>
      </c>
      <c r="AW356" s="13" t="s">
        <v>188</v>
      </c>
      <c r="AX356" s="13" t="s">
        <v>68</v>
      </c>
      <c r="AY356" s="234" t="s">
        <v>175</v>
      </c>
    </row>
    <row r="357" s="13" customFormat="1">
      <c r="A357" s="13"/>
      <c r="B357" s="224"/>
      <c r="C357" s="225"/>
      <c r="D357" s="226" t="s">
        <v>186</v>
      </c>
      <c r="E357" s="227" t="s">
        <v>19</v>
      </c>
      <c r="F357" s="228" t="s">
        <v>4076</v>
      </c>
      <c r="G357" s="225"/>
      <c r="H357" s="227" t="s">
        <v>19</v>
      </c>
      <c r="I357" s="229"/>
      <c r="J357" s="225"/>
      <c r="K357" s="225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186</v>
      </c>
      <c r="AU357" s="234" t="s">
        <v>78</v>
      </c>
      <c r="AV357" s="13" t="s">
        <v>76</v>
      </c>
      <c r="AW357" s="13" t="s">
        <v>188</v>
      </c>
      <c r="AX357" s="13" t="s">
        <v>68</v>
      </c>
      <c r="AY357" s="234" t="s">
        <v>175</v>
      </c>
    </row>
    <row r="358" s="13" customFormat="1">
      <c r="A358" s="13"/>
      <c r="B358" s="224"/>
      <c r="C358" s="225"/>
      <c r="D358" s="226" t="s">
        <v>186</v>
      </c>
      <c r="E358" s="227" t="s">
        <v>19</v>
      </c>
      <c r="F358" s="228" t="s">
        <v>4077</v>
      </c>
      <c r="G358" s="225"/>
      <c r="H358" s="227" t="s">
        <v>19</v>
      </c>
      <c r="I358" s="229"/>
      <c r="J358" s="225"/>
      <c r="K358" s="225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186</v>
      </c>
      <c r="AU358" s="234" t="s">
        <v>78</v>
      </c>
      <c r="AV358" s="13" t="s">
        <v>76</v>
      </c>
      <c r="AW358" s="13" t="s">
        <v>188</v>
      </c>
      <c r="AX358" s="13" t="s">
        <v>68</v>
      </c>
      <c r="AY358" s="234" t="s">
        <v>175</v>
      </c>
    </row>
    <row r="359" s="13" customFormat="1">
      <c r="A359" s="13"/>
      <c r="B359" s="224"/>
      <c r="C359" s="225"/>
      <c r="D359" s="226" t="s">
        <v>186</v>
      </c>
      <c r="E359" s="227" t="s">
        <v>19</v>
      </c>
      <c r="F359" s="228" t="s">
        <v>4078</v>
      </c>
      <c r="G359" s="225"/>
      <c r="H359" s="227" t="s">
        <v>19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186</v>
      </c>
      <c r="AU359" s="234" t="s">
        <v>78</v>
      </c>
      <c r="AV359" s="13" t="s">
        <v>76</v>
      </c>
      <c r="AW359" s="13" t="s">
        <v>188</v>
      </c>
      <c r="AX359" s="13" t="s">
        <v>68</v>
      </c>
      <c r="AY359" s="234" t="s">
        <v>175</v>
      </c>
    </row>
    <row r="360" s="13" customFormat="1">
      <c r="A360" s="13"/>
      <c r="B360" s="224"/>
      <c r="C360" s="225"/>
      <c r="D360" s="226" t="s">
        <v>186</v>
      </c>
      <c r="E360" s="227" t="s">
        <v>19</v>
      </c>
      <c r="F360" s="228" t="s">
        <v>4079</v>
      </c>
      <c r="G360" s="225"/>
      <c r="H360" s="227" t="s">
        <v>19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186</v>
      </c>
      <c r="AU360" s="234" t="s">
        <v>78</v>
      </c>
      <c r="AV360" s="13" t="s">
        <v>76</v>
      </c>
      <c r="AW360" s="13" t="s">
        <v>188</v>
      </c>
      <c r="AX360" s="13" t="s">
        <v>68</v>
      </c>
      <c r="AY360" s="234" t="s">
        <v>175</v>
      </c>
    </row>
    <row r="361" s="13" customFormat="1">
      <c r="A361" s="13"/>
      <c r="B361" s="224"/>
      <c r="C361" s="225"/>
      <c r="D361" s="226" t="s">
        <v>186</v>
      </c>
      <c r="E361" s="227" t="s">
        <v>19</v>
      </c>
      <c r="F361" s="228" t="s">
        <v>4080</v>
      </c>
      <c r="G361" s="225"/>
      <c r="H361" s="227" t="s">
        <v>19</v>
      </c>
      <c r="I361" s="229"/>
      <c r="J361" s="225"/>
      <c r="K361" s="225"/>
      <c r="L361" s="230"/>
      <c r="M361" s="231"/>
      <c r="N361" s="232"/>
      <c r="O361" s="232"/>
      <c r="P361" s="232"/>
      <c r="Q361" s="232"/>
      <c r="R361" s="232"/>
      <c r="S361" s="232"/>
      <c r="T361" s="23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4" t="s">
        <v>186</v>
      </c>
      <c r="AU361" s="234" t="s">
        <v>78</v>
      </c>
      <c r="AV361" s="13" t="s">
        <v>76</v>
      </c>
      <c r="AW361" s="13" t="s">
        <v>188</v>
      </c>
      <c r="AX361" s="13" t="s">
        <v>68</v>
      </c>
      <c r="AY361" s="234" t="s">
        <v>175</v>
      </c>
    </row>
    <row r="362" s="13" customFormat="1">
      <c r="A362" s="13"/>
      <c r="B362" s="224"/>
      <c r="C362" s="225"/>
      <c r="D362" s="226" t="s">
        <v>186</v>
      </c>
      <c r="E362" s="227" t="s">
        <v>19</v>
      </c>
      <c r="F362" s="228" t="s">
        <v>4081</v>
      </c>
      <c r="G362" s="225"/>
      <c r="H362" s="227" t="s">
        <v>19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186</v>
      </c>
      <c r="AU362" s="234" t="s">
        <v>78</v>
      </c>
      <c r="AV362" s="13" t="s">
        <v>76</v>
      </c>
      <c r="AW362" s="13" t="s">
        <v>188</v>
      </c>
      <c r="AX362" s="13" t="s">
        <v>68</v>
      </c>
      <c r="AY362" s="234" t="s">
        <v>175</v>
      </c>
    </row>
    <row r="363" s="13" customFormat="1">
      <c r="A363" s="13"/>
      <c r="B363" s="224"/>
      <c r="C363" s="225"/>
      <c r="D363" s="226" t="s">
        <v>186</v>
      </c>
      <c r="E363" s="227" t="s">
        <v>19</v>
      </c>
      <c r="F363" s="228" t="s">
        <v>4082</v>
      </c>
      <c r="G363" s="225"/>
      <c r="H363" s="227" t="s">
        <v>19</v>
      </c>
      <c r="I363" s="229"/>
      <c r="J363" s="225"/>
      <c r="K363" s="225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186</v>
      </c>
      <c r="AU363" s="234" t="s">
        <v>78</v>
      </c>
      <c r="AV363" s="13" t="s">
        <v>76</v>
      </c>
      <c r="AW363" s="13" t="s">
        <v>188</v>
      </c>
      <c r="AX363" s="13" t="s">
        <v>68</v>
      </c>
      <c r="AY363" s="234" t="s">
        <v>175</v>
      </c>
    </row>
    <row r="364" s="13" customFormat="1">
      <c r="A364" s="13"/>
      <c r="B364" s="224"/>
      <c r="C364" s="225"/>
      <c r="D364" s="226" t="s">
        <v>186</v>
      </c>
      <c r="E364" s="227" t="s">
        <v>19</v>
      </c>
      <c r="F364" s="228" t="s">
        <v>4083</v>
      </c>
      <c r="G364" s="225"/>
      <c r="H364" s="227" t="s">
        <v>19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4" t="s">
        <v>186</v>
      </c>
      <c r="AU364" s="234" t="s">
        <v>78</v>
      </c>
      <c r="AV364" s="13" t="s">
        <v>76</v>
      </c>
      <c r="AW364" s="13" t="s">
        <v>188</v>
      </c>
      <c r="AX364" s="13" t="s">
        <v>68</v>
      </c>
      <c r="AY364" s="234" t="s">
        <v>175</v>
      </c>
    </row>
    <row r="365" s="13" customFormat="1">
      <c r="A365" s="13"/>
      <c r="B365" s="224"/>
      <c r="C365" s="225"/>
      <c r="D365" s="226" t="s">
        <v>186</v>
      </c>
      <c r="E365" s="227" t="s">
        <v>19</v>
      </c>
      <c r="F365" s="228" t="s">
        <v>4084</v>
      </c>
      <c r="G365" s="225"/>
      <c r="H365" s="227" t="s">
        <v>19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186</v>
      </c>
      <c r="AU365" s="234" t="s">
        <v>78</v>
      </c>
      <c r="AV365" s="13" t="s">
        <v>76</v>
      </c>
      <c r="AW365" s="13" t="s">
        <v>188</v>
      </c>
      <c r="AX365" s="13" t="s">
        <v>68</v>
      </c>
      <c r="AY365" s="234" t="s">
        <v>175</v>
      </c>
    </row>
    <row r="366" s="14" customFormat="1">
      <c r="A366" s="14"/>
      <c r="B366" s="235"/>
      <c r="C366" s="236"/>
      <c r="D366" s="226" t="s">
        <v>186</v>
      </c>
      <c r="E366" s="237" t="s">
        <v>19</v>
      </c>
      <c r="F366" s="238" t="s">
        <v>76</v>
      </c>
      <c r="G366" s="236"/>
      <c r="H366" s="239">
        <v>1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186</v>
      </c>
      <c r="AU366" s="245" t="s">
        <v>78</v>
      </c>
      <c r="AV366" s="14" t="s">
        <v>78</v>
      </c>
      <c r="AW366" s="14" t="s">
        <v>188</v>
      </c>
      <c r="AX366" s="14" t="s">
        <v>68</v>
      </c>
      <c r="AY366" s="245" t="s">
        <v>175</v>
      </c>
    </row>
    <row r="367" s="15" customFormat="1">
      <c r="A367" s="15"/>
      <c r="B367" s="246"/>
      <c r="C367" s="247"/>
      <c r="D367" s="226" t="s">
        <v>186</v>
      </c>
      <c r="E367" s="248" t="s">
        <v>19</v>
      </c>
      <c r="F367" s="249" t="s">
        <v>191</v>
      </c>
      <c r="G367" s="247"/>
      <c r="H367" s="250">
        <v>1</v>
      </c>
      <c r="I367" s="251"/>
      <c r="J367" s="247"/>
      <c r="K367" s="247"/>
      <c r="L367" s="252"/>
      <c r="M367" s="253"/>
      <c r="N367" s="254"/>
      <c r="O367" s="254"/>
      <c r="P367" s="254"/>
      <c r="Q367" s="254"/>
      <c r="R367" s="254"/>
      <c r="S367" s="254"/>
      <c r="T367" s="25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6" t="s">
        <v>186</v>
      </c>
      <c r="AU367" s="256" t="s">
        <v>78</v>
      </c>
      <c r="AV367" s="15" t="s">
        <v>182</v>
      </c>
      <c r="AW367" s="15" t="s">
        <v>188</v>
      </c>
      <c r="AX367" s="15" t="s">
        <v>76</v>
      </c>
      <c r="AY367" s="256" t="s">
        <v>175</v>
      </c>
    </row>
    <row r="368" s="2" customFormat="1" ht="24.15" customHeight="1">
      <c r="A368" s="40"/>
      <c r="B368" s="41"/>
      <c r="C368" s="206" t="s">
        <v>1340</v>
      </c>
      <c r="D368" s="206" t="s">
        <v>177</v>
      </c>
      <c r="E368" s="207" t="s">
        <v>4085</v>
      </c>
      <c r="F368" s="208" t="s">
        <v>4086</v>
      </c>
      <c r="G368" s="209" t="s">
        <v>391</v>
      </c>
      <c r="H368" s="210">
        <v>1</v>
      </c>
      <c r="I368" s="211"/>
      <c r="J368" s="212">
        <f>ROUND(I368*H368,2)</f>
        <v>0</v>
      </c>
      <c r="K368" s="208" t="s">
        <v>181</v>
      </c>
      <c r="L368" s="46"/>
      <c r="M368" s="213" t="s">
        <v>19</v>
      </c>
      <c r="N368" s="214" t="s">
        <v>39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297</v>
      </c>
      <c r="AT368" s="217" t="s">
        <v>177</v>
      </c>
      <c r="AU368" s="217" t="s">
        <v>78</v>
      </c>
      <c r="AY368" s="19" t="s">
        <v>175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76</v>
      </c>
      <c r="BK368" s="218">
        <f>ROUND(I368*H368,2)</f>
        <v>0</v>
      </c>
      <c r="BL368" s="19" t="s">
        <v>297</v>
      </c>
      <c r="BM368" s="217" t="s">
        <v>4087</v>
      </c>
    </row>
    <row r="369" s="2" customFormat="1">
      <c r="A369" s="40"/>
      <c r="B369" s="41"/>
      <c r="C369" s="42"/>
      <c r="D369" s="219" t="s">
        <v>184</v>
      </c>
      <c r="E369" s="42"/>
      <c r="F369" s="220" t="s">
        <v>4088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184</v>
      </c>
      <c r="AU369" s="19" t="s">
        <v>78</v>
      </c>
    </row>
    <row r="370" s="2" customFormat="1" ht="37.8" customHeight="1">
      <c r="A370" s="40"/>
      <c r="B370" s="41"/>
      <c r="C370" s="257" t="s">
        <v>1346</v>
      </c>
      <c r="D370" s="257" t="s">
        <v>303</v>
      </c>
      <c r="E370" s="258" t="s">
        <v>4089</v>
      </c>
      <c r="F370" s="259" t="s">
        <v>4090</v>
      </c>
      <c r="G370" s="260" t="s">
        <v>391</v>
      </c>
      <c r="H370" s="261">
        <v>1</v>
      </c>
      <c r="I370" s="262"/>
      <c r="J370" s="263">
        <f>ROUND(I370*H370,2)</f>
        <v>0</v>
      </c>
      <c r="K370" s="259" t="s">
        <v>181</v>
      </c>
      <c r="L370" s="264"/>
      <c r="M370" s="265" t="s">
        <v>19</v>
      </c>
      <c r="N370" s="266" t="s">
        <v>39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399</v>
      </c>
      <c r="AT370" s="217" t="s">
        <v>303</v>
      </c>
      <c r="AU370" s="217" t="s">
        <v>78</v>
      </c>
      <c r="AY370" s="19" t="s">
        <v>175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76</v>
      </c>
      <c r="BK370" s="218">
        <f>ROUND(I370*H370,2)</f>
        <v>0</v>
      </c>
      <c r="BL370" s="19" t="s">
        <v>297</v>
      </c>
      <c r="BM370" s="217" t="s">
        <v>4091</v>
      </c>
    </row>
    <row r="371" s="2" customFormat="1" ht="24.15" customHeight="1">
      <c r="A371" s="40"/>
      <c r="B371" s="41"/>
      <c r="C371" s="206" t="s">
        <v>1351</v>
      </c>
      <c r="D371" s="206" t="s">
        <v>177</v>
      </c>
      <c r="E371" s="207" t="s">
        <v>4092</v>
      </c>
      <c r="F371" s="208" t="s">
        <v>4093</v>
      </c>
      <c r="G371" s="209" t="s">
        <v>391</v>
      </c>
      <c r="H371" s="210">
        <v>32</v>
      </c>
      <c r="I371" s="211"/>
      <c r="J371" s="212">
        <f>ROUND(I371*H371,2)</f>
        <v>0</v>
      </c>
      <c r="K371" s="208" t="s">
        <v>181</v>
      </c>
      <c r="L371" s="46"/>
      <c r="M371" s="213" t="s">
        <v>19</v>
      </c>
      <c r="N371" s="214" t="s">
        <v>39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297</v>
      </c>
      <c r="AT371" s="217" t="s">
        <v>177</v>
      </c>
      <c r="AU371" s="217" t="s">
        <v>78</v>
      </c>
      <c r="AY371" s="19" t="s">
        <v>175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76</v>
      </c>
      <c r="BK371" s="218">
        <f>ROUND(I371*H371,2)</f>
        <v>0</v>
      </c>
      <c r="BL371" s="19" t="s">
        <v>297</v>
      </c>
      <c r="BM371" s="217" t="s">
        <v>4094</v>
      </c>
    </row>
    <row r="372" s="2" customFormat="1">
      <c r="A372" s="40"/>
      <c r="B372" s="41"/>
      <c r="C372" s="42"/>
      <c r="D372" s="219" t="s">
        <v>184</v>
      </c>
      <c r="E372" s="42"/>
      <c r="F372" s="220" t="s">
        <v>4095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184</v>
      </c>
      <c r="AU372" s="19" t="s">
        <v>78</v>
      </c>
    </row>
    <row r="373" s="2" customFormat="1" ht="21.75" customHeight="1">
      <c r="A373" s="40"/>
      <c r="B373" s="41"/>
      <c r="C373" s="257" t="s">
        <v>1357</v>
      </c>
      <c r="D373" s="257" t="s">
        <v>303</v>
      </c>
      <c r="E373" s="258" t="s">
        <v>4096</v>
      </c>
      <c r="F373" s="259" t="s">
        <v>4097</v>
      </c>
      <c r="G373" s="260" t="s">
        <v>391</v>
      </c>
      <c r="H373" s="261">
        <v>32</v>
      </c>
      <c r="I373" s="262"/>
      <c r="J373" s="263">
        <f>ROUND(I373*H373,2)</f>
        <v>0</v>
      </c>
      <c r="K373" s="259" t="s">
        <v>181</v>
      </c>
      <c r="L373" s="264"/>
      <c r="M373" s="265" t="s">
        <v>19</v>
      </c>
      <c r="N373" s="266" t="s">
        <v>39</v>
      </c>
      <c r="O373" s="86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399</v>
      </c>
      <c r="AT373" s="217" t="s">
        <v>303</v>
      </c>
      <c r="AU373" s="217" t="s">
        <v>78</v>
      </c>
      <c r="AY373" s="19" t="s">
        <v>175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76</v>
      </c>
      <c r="BK373" s="218">
        <f>ROUND(I373*H373,2)</f>
        <v>0</v>
      </c>
      <c r="BL373" s="19" t="s">
        <v>297</v>
      </c>
      <c r="BM373" s="217" t="s">
        <v>4098</v>
      </c>
    </row>
    <row r="374" s="2" customFormat="1" ht="37.8" customHeight="1">
      <c r="A374" s="40"/>
      <c r="B374" s="41"/>
      <c r="C374" s="206" t="s">
        <v>1363</v>
      </c>
      <c r="D374" s="206" t="s">
        <v>177</v>
      </c>
      <c r="E374" s="207" t="s">
        <v>4099</v>
      </c>
      <c r="F374" s="208" t="s">
        <v>4100</v>
      </c>
      <c r="G374" s="209" t="s">
        <v>391</v>
      </c>
      <c r="H374" s="210">
        <v>1</v>
      </c>
      <c r="I374" s="211"/>
      <c r="J374" s="212">
        <f>ROUND(I374*H374,2)</f>
        <v>0</v>
      </c>
      <c r="K374" s="208" t="s">
        <v>181</v>
      </c>
      <c r="L374" s="46"/>
      <c r="M374" s="213" t="s">
        <v>19</v>
      </c>
      <c r="N374" s="214" t="s">
        <v>39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297</v>
      </c>
      <c r="AT374" s="217" t="s">
        <v>177</v>
      </c>
      <c r="AU374" s="217" t="s">
        <v>78</v>
      </c>
      <c r="AY374" s="19" t="s">
        <v>175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76</v>
      </c>
      <c r="BK374" s="218">
        <f>ROUND(I374*H374,2)</f>
        <v>0</v>
      </c>
      <c r="BL374" s="19" t="s">
        <v>297</v>
      </c>
      <c r="BM374" s="217" t="s">
        <v>4101</v>
      </c>
    </row>
    <row r="375" s="2" customFormat="1">
      <c r="A375" s="40"/>
      <c r="B375" s="41"/>
      <c r="C375" s="42"/>
      <c r="D375" s="219" t="s">
        <v>184</v>
      </c>
      <c r="E375" s="42"/>
      <c r="F375" s="220" t="s">
        <v>4102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184</v>
      </c>
      <c r="AU375" s="19" t="s">
        <v>78</v>
      </c>
    </row>
    <row r="376" s="2" customFormat="1" ht="62.7" customHeight="1">
      <c r="A376" s="40"/>
      <c r="B376" s="41"/>
      <c r="C376" s="257" t="s">
        <v>1370</v>
      </c>
      <c r="D376" s="257" t="s">
        <v>303</v>
      </c>
      <c r="E376" s="258" t="s">
        <v>4103</v>
      </c>
      <c r="F376" s="259" t="s">
        <v>4104</v>
      </c>
      <c r="G376" s="260" t="s">
        <v>391</v>
      </c>
      <c r="H376" s="261">
        <v>1</v>
      </c>
      <c r="I376" s="262"/>
      <c r="J376" s="263">
        <f>ROUND(I376*H376,2)</f>
        <v>0</v>
      </c>
      <c r="K376" s="259" t="s">
        <v>19</v>
      </c>
      <c r="L376" s="264"/>
      <c r="M376" s="265" t="s">
        <v>19</v>
      </c>
      <c r="N376" s="266" t="s">
        <v>39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399</v>
      </c>
      <c r="AT376" s="217" t="s">
        <v>303</v>
      </c>
      <c r="AU376" s="217" t="s">
        <v>78</v>
      </c>
      <c r="AY376" s="19" t="s">
        <v>175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76</v>
      </c>
      <c r="BK376" s="218">
        <f>ROUND(I376*H376,2)</f>
        <v>0</v>
      </c>
      <c r="BL376" s="19" t="s">
        <v>297</v>
      </c>
      <c r="BM376" s="217" t="s">
        <v>4105</v>
      </c>
    </row>
    <row r="377" s="13" customFormat="1">
      <c r="A377" s="13"/>
      <c r="B377" s="224"/>
      <c r="C377" s="225"/>
      <c r="D377" s="226" t="s">
        <v>186</v>
      </c>
      <c r="E377" s="227" t="s">
        <v>19</v>
      </c>
      <c r="F377" s="228" t="s">
        <v>4106</v>
      </c>
      <c r="G377" s="225"/>
      <c r="H377" s="227" t="s">
        <v>19</v>
      </c>
      <c r="I377" s="229"/>
      <c r="J377" s="225"/>
      <c r="K377" s="225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186</v>
      </c>
      <c r="AU377" s="234" t="s">
        <v>78</v>
      </c>
      <c r="AV377" s="13" t="s">
        <v>76</v>
      </c>
      <c r="AW377" s="13" t="s">
        <v>188</v>
      </c>
      <c r="AX377" s="13" t="s">
        <v>68</v>
      </c>
      <c r="AY377" s="234" t="s">
        <v>175</v>
      </c>
    </row>
    <row r="378" s="13" customFormat="1">
      <c r="A378" s="13"/>
      <c r="B378" s="224"/>
      <c r="C378" s="225"/>
      <c r="D378" s="226" t="s">
        <v>186</v>
      </c>
      <c r="E378" s="227" t="s">
        <v>19</v>
      </c>
      <c r="F378" s="228" t="s">
        <v>4107</v>
      </c>
      <c r="G378" s="225"/>
      <c r="H378" s="227" t="s">
        <v>19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186</v>
      </c>
      <c r="AU378" s="234" t="s">
        <v>78</v>
      </c>
      <c r="AV378" s="13" t="s">
        <v>76</v>
      </c>
      <c r="AW378" s="13" t="s">
        <v>188</v>
      </c>
      <c r="AX378" s="13" t="s">
        <v>68</v>
      </c>
      <c r="AY378" s="234" t="s">
        <v>175</v>
      </c>
    </row>
    <row r="379" s="13" customFormat="1">
      <c r="A379" s="13"/>
      <c r="B379" s="224"/>
      <c r="C379" s="225"/>
      <c r="D379" s="226" t="s">
        <v>186</v>
      </c>
      <c r="E379" s="227" t="s">
        <v>19</v>
      </c>
      <c r="F379" s="228" t="s">
        <v>4108</v>
      </c>
      <c r="G379" s="225"/>
      <c r="H379" s="227" t="s">
        <v>19</v>
      </c>
      <c r="I379" s="229"/>
      <c r="J379" s="225"/>
      <c r="K379" s="225"/>
      <c r="L379" s="230"/>
      <c r="M379" s="231"/>
      <c r="N379" s="232"/>
      <c r="O379" s="232"/>
      <c r="P379" s="232"/>
      <c r="Q379" s="232"/>
      <c r="R379" s="232"/>
      <c r="S379" s="232"/>
      <c r="T379" s="23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4" t="s">
        <v>186</v>
      </c>
      <c r="AU379" s="234" t="s">
        <v>78</v>
      </c>
      <c r="AV379" s="13" t="s">
        <v>76</v>
      </c>
      <c r="AW379" s="13" t="s">
        <v>188</v>
      </c>
      <c r="AX379" s="13" t="s">
        <v>68</v>
      </c>
      <c r="AY379" s="234" t="s">
        <v>175</v>
      </c>
    </row>
    <row r="380" s="13" customFormat="1">
      <c r="A380" s="13"/>
      <c r="B380" s="224"/>
      <c r="C380" s="225"/>
      <c r="D380" s="226" t="s">
        <v>186</v>
      </c>
      <c r="E380" s="227" t="s">
        <v>19</v>
      </c>
      <c r="F380" s="228" t="s">
        <v>4109</v>
      </c>
      <c r="G380" s="225"/>
      <c r="H380" s="227" t="s">
        <v>19</v>
      </c>
      <c r="I380" s="229"/>
      <c r="J380" s="225"/>
      <c r="K380" s="225"/>
      <c r="L380" s="230"/>
      <c r="M380" s="231"/>
      <c r="N380" s="232"/>
      <c r="O380" s="232"/>
      <c r="P380" s="232"/>
      <c r="Q380" s="232"/>
      <c r="R380" s="232"/>
      <c r="S380" s="232"/>
      <c r="T380" s="23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4" t="s">
        <v>186</v>
      </c>
      <c r="AU380" s="234" t="s">
        <v>78</v>
      </c>
      <c r="AV380" s="13" t="s">
        <v>76</v>
      </c>
      <c r="AW380" s="13" t="s">
        <v>188</v>
      </c>
      <c r="AX380" s="13" t="s">
        <v>68</v>
      </c>
      <c r="AY380" s="234" t="s">
        <v>175</v>
      </c>
    </row>
    <row r="381" s="13" customFormat="1">
      <c r="A381" s="13"/>
      <c r="B381" s="224"/>
      <c r="C381" s="225"/>
      <c r="D381" s="226" t="s">
        <v>186</v>
      </c>
      <c r="E381" s="227" t="s">
        <v>19</v>
      </c>
      <c r="F381" s="228" t="s">
        <v>4110</v>
      </c>
      <c r="G381" s="225"/>
      <c r="H381" s="227" t="s">
        <v>19</v>
      </c>
      <c r="I381" s="229"/>
      <c r="J381" s="225"/>
      <c r="K381" s="225"/>
      <c r="L381" s="230"/>
      <c r="M381" s="231"/>
      <c r="N381" s="232"/>
      <c r="O381" s="232"/>
      <c r="P381" s="232"/>
      <c r="Q381" s="232"/>
      <c r="R381" s="232"/>
      <c r="S381" s="232"/>
      <c r="T381" s="23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4" t="s">
        <v>186</v>
      </c>
      <c r="AU381" s="234" t="s">
        <v>78</v>
      </c>
      <c r="AV381" s="13" t="s">
        <v>76</v>
      </c>
      <c r="AW381" s="13" t="s">
        <v>188</v>
      </c>
      <c r="AX381" s="13" t="s">
        <v>68</v>
      </c>
      <c r="AY381" s="234" t="s">
        <v>175</v>
      </c>
    </row>
    <row r="382" s="13" customFormat="1">
      <c r="A382" s="13"/>
      <c r="B382" s="224"/>
      <c r="C382" s="225"/>
      <c r="D382" s="226" t="s">
        <v>186</v>
      </c>
      <c r="E382" s="227" t="s">
        <v>19</v>
      </c>
      <c r="F382" s="228" t="s">
        <v>4111</v>
      </c>
      <c r="G382" s="225"/>
      <c r="H382" s="227" t="s">
        <v>19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4" t="s">
        <v>186</v>
      </c>
      <c r="AU382" s="234" t="s">
        <v>78</v>
      </c>
      <c r="AV382" s="13" t="s">
        <v>76</v>
      </c>
      <c r="AW382" s="13" t="s">
        <v>188</v>
      </c>
      <c r="AX382" s="13" t="s">
        <v>68</v>
      </c>
      <c r="AY382" s="234" t="s">
        <v>175</v>
      </c>
    </row>
    <row r="383" s="13" customFormat="1">
      <c r="A383" s="13"/>
      <c r="B383" s="224"/>
      <c r="C383" s="225"/>
      <c r="D383" s="226" t="s">
        <v>186</v>
      </c>
      <c r="E383" s="227" t="s">
        <v>19</v>
      </c>
      <c r="F383" s="228" t="s">
        <v>4112</v>
      </c>
      <c r="G383" s="225"/>
      <c r="H383" s="227" t="s">
        <v>19</v>
      </c>
      <c r="I383" s="229"/>
      <c r="J383" s="225"/>
      <c r="K383" s="225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186</v>
      </c>
      <c r="AU383" s="234" t="s">
        <v>78</v>
      </c>
      <c r="AV383" s="13" t="s">
        <v>76</v>
      </c>
      <c r="AW383" s="13" t="s">
        <v>188</v>
      </c>
      <c r="AX383" s="13" t="s">
        <v>68</v>
      </c>
      <c r="AY383" s="234" t="s">
        <v>175</v>
      </c>
    </row>
    <row r="384" s="13" customFormat="1">
      <c r="A384" s="13"/>
      <c r="B384" s="224"/>
      <c r="C384" s="225"/>
      <c r="D384" s="226" t="s">
        <v>186</v>
      </c>
      <c r="E384" s="227" t="s">
        <v>19</v>
      </c>
      <c r="F384" s="228" t="s">
        <v>4113</v>
      </c>
      <c r="G384" s="225"/>
      <c r="H384" s="227" t="s">
        <v>19</v>
      </c>
      <c r="I384" s="229"/>
      <c r="J384" s="225"/>
      <c r="K384" s="225"/>
      <c r="L384" s="230"/>
      <c r="M384" s="231"/>
      <c r="N384" s="232"/>
      <c r="O384" s="232"/>
      <c r="P384" s="232"/>
      <c r="Q384" s="232"/>
      <c r="R384" s="232"/>
      <c r="S384" s="232"/>
      <c r="T384" s="23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4" t="s">
        <v>186</v>
      </c>
      <c r="AU384" s="234" t="s">
        <v>78</v>
      </c>
      <c r="AV384" s="13" t="s">
        <v>76</v>
      </c>
      <c r="AW384" s="13" t="s">
        <v>188</v>
      </c>
      <c r="AX384" s="13" t="s">
        <v>68</v>
      </c>
      <c r="AY384" s="234" t="s">
        <v>175</v>
      </c>
    </row>
    <row r="385" s="13" customFormat="1">
      <c r="A385" s="13"/>
      <c r="B385" s="224"/>
      <c r="C385" s="225"/>
      <c r="D385" s="226" t="s">
        <v>186</v>
      </c>
      <c r="E385" s="227" t="s">
        <v>19</v>
      </c>
      <c r="F385" s="228" t="s">
        <v>4114</v>
      </c>
      <c r="G385" s="225"/>
      <c r="H385" s="227" t="s">
        <v>19</v>
      </c>
      <c r="I385" s="229"/>
      <c r="J385" s="225"/>
      <c r="K385" s="225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186</v>
      </c>
      <c r="AU385" s="234" t="s">
        <v>78</v>
      </c>
      <c r="AV385" s="13" t="s">
        <v>76</v>
      </c>
      <c r="AW385" s="13" t="s">
        <v>188</v>
      </c>
      <c r="AX385" s="13" t="s">
        <v>68</v>
      </c>
      <c r="AY385" s="234" t="s">
        <v>175</v>
      </c>
    </row>
    <row r="386" s="13" customFormat="1">
      <c r="A386" s="13"/>
      <c r="B386" s="224"/>
      <c r="C386" s="225"/>
      <c r="D386" s="226" t="s">
        <v>186</v>
      </c>
      <c r="E386" s="227" t="s">
        <v>19</v>
      </c>
      <c r="F386" s="228" t="s">
        <v>4115</v>
      </c>
      <c r="G386" s="225"/>
      <c r="H386" s="227" t="s">
        <v>19</v>
      </c>
      <c r="I386" s="229"/>
      <c r="J386" s="225"/>
      <c r="K386" s="225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186</v>
      </c>
      <c r="AU386" s="234" t="s">
        <v>78</v>
      </c>
      <c r="AV386" s="13" t="s">
        <v>76</v>
      </c>
      <c r="AW386" s="13" t="s">
        <v>188</v>
      </c>
      <c r="AX386" s="13" t="s">
        <v>68</v>
      </c>
      <c r="AY386" s="234" t="s">
        <v>175</v>
      </c>
    </row>
    <row r="387" s="13" customFormat="1">
      <c r="A387" s="13"/>
      <c r="B387" s="224"/>
      <c r="C387" s="225"/>
      <c r="D387" s="226" t="s">
        <v>186</v>
      </c>
      <c r="E387" s="227" t="s">
        <v>19</v>
      </c>
      <c r="F387" s="228" t="s">
        <v>4116</v>
      </c>
      <c r="G387" s="225"/>
      <c r="H387" s="227" t="s">
        <v>19</v>
      </c>
      <c r="I387" s="229"/>
      <c r="J387" s="225"/>
      <c r="K387" s="225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186</v>
      </c>
      <c r="AU387" s="234" t="s">
        <v>78</v>
      </c>
      <c r="AV387" s="13" t="s">
        <v>76</v>
      </c>
      <c r="AW387" s="13" t="s">
        <v>188</v>
      </c>
      <c r="AX387" s="13" t="s">
        <v>68</v>
      </c>
      <c r="AY387" s="234" t="s">
        <v>175</v>
      </c>
    </row>
    <row r="388" s="13" customFormat="1">
      <c r="A388" s="13"/>
      <c r="B388" s="224"/>
      <c r="C388" s="225"/>
      <c r="D388" s="226" t="s">
        <v>186</v>
      </c>
      <c r="E388" s="227" t="s">
        <v>19</v>
      </c>
      <c r="F388" s="228" t="s">
        <v>4117</v>
      </c>
      <c r="G388" s="225"/>
      <c r="H388" s="227" t="s">
        <v>19</v>
      </c>
      <c r="I388" s="229"/>
      <c r="J388" s="225"/>
      <c r="K388" s="225"/>
      <c r="L388" s="230"/>
      <c r="M388" s="231"/>
      <c r="N388" s="232"/>
      <c r="O388" s="232"/>
      <c r="P388" s="232"/>
      <c r="Q388" s="232"/>
      <c r="R388" s="232"/>
      <c r="S388" s="232"/>
      <c r="T388" s="23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4" t="s">
        <v>186</v>
      </c>
      <c r="AU388" s="234" t="s">
        <v>78</v>
      </c>
      <c r="AV388" s="13" t="s">
        <v>76</v>
      </c>
      <c r="AW388" s="13" t="s">
        <v>188</v>
      </c>
      <c r="AX388" s="13" t="s">
        <v>68</v>
      </c>
      <c r="AY388" s="234" t="s">
        <v>175</v>
      </c>
    </row>
    <row r="389" s="13" customFormat="1">
      <c r="A389" s="13"/>
      <c r="B389" s="224"/>
      <c r="C389" s="225"/>
      <c r="D389" s="226" t="s">
        <v>186</v>
      </c>
      <c r="E389" s="227" t="s">
        <v>19</v>
      </c>
      <c r="F389" s="228" t="s">
        <v>4118</v>
      </c>
      <c r="G389" s="225"/>
      <c r="H389" s="227" t="s">
        <v>19</v>
      </c>
      <c r="I389" s="229"/>
      <c r="J389" s="225"/>
      <c r="K389" s="225"/>
      <c r="L389" s="230"/>
      <c r="M389" s="231"/>
      <c r="N389" s="232"/>
      <c r="O389" s="232"/>
      <c r="P389" s="232"/>
      <c r="Q389" s="232"/>
      <c r="R389" s="232"/>
      <c r="S389" s="232"/>
      <c r="T389" s="23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4" t="s">
        <v>186</v>
      </c>
      <c r="AU389" s="234" t="s">
        <v>78</v>
      </c>
      <c r="AV389" s="13" t="s">
        <v>76</v>
      </c>
      <c r="AW389" s="13" t="s">
        <v>188</v>
      </c>
      <c r="AX389" s="13" t="s">
        <v>68</v>
      </c>
      <c r="AY389" s="234" t="s">
        <v>175</v>
      </c>
    </row>
    <row r="390" s="13" customFormat="1">
      <c r="A390" s="13"/>
      <c r="B390" s="224"/>
      <c r="C390" s="225"/>
      <c r="D390" s="226" t="s">
        <v>186</v>
      </c>
      <c r="E390" s="227" t="s">
        <v>19</v>
      </c>
      <c r="F390" s="228" t="s">
        <v>4119</v>
      </c>
      <c r="G390" s="225"/>
      <c r="H390" s="227" t="s">
        <v>19</v>
      </c>
      <c r="I390" s="229"/>
      <c r="J390" s="225"/>
      <c r="K390" s="225"/>
      <c r="L390" s="230"/>
      <c r="M390" s="231"/>
      <c r="N390" s="232"/>
      <c r="O390" s="232"/>
      <c r="P390" s="232"/>
      <c r="Q390" s="232"/>
      <c r="R390" s="232"/>
      <c r="S390" s="232"/>
      <c r="T390" s="23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4" t="s">
        <v>186</v>
      </c>
      <c r="AU390" s="234" t="s">
        <v>78</v>
      </c>
      <c r="AV390" s="13" t="s">
        <v>76</v>
      </c>
      <c r="AW390" s="13" t="s">
        <v>188</v>
      </c>
      <c r="AX390" s="13" t="s">
        <v>68</v>
      </c>
      <c r="AY390" s="234" t="s">
        <v>175</v>
      </c>
    </row>
    <row r="391" s="13" customFormat="1">
      <c r="A391" s="13"/>
      <c r="B391" s="224"/>
      <c r="C391" s="225"/>
      <c r="D391" s="226" t="s">
        <v>186</v>
      </c>
      <c r="E391" s="227" t="s">
        <v>19</v>
      </c>
      <c r="F391" s="228" t="s">
        <v>4120</v>
      </c>
      <c r="G391" s="225"/>
      <c r="H391" s="227" t="s">
        <v>19</v>
      </c>
      <c r="I391" s="229"/>
      <c r="J391" s="225"/>
      <c r="K391" s="225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186</v>
      </c>
      <c r="AU391" s="234" t="s">
        <v>78</v>
      </c>
      <c r="AV391" s="13" t="s">
        <v>76</v>
      </c>
      <c r="AW391" s="13" t="s">
        <v>188</v>
      </c>
      <c r="AX391" s="13" t="s">
        <v>68</v>
      </c>
      <c r="AY391" s="234" t="s">
        <v>175</v>
      </c>
    </row>
    <row r="392" s="14" customFormat="1">
      <c r="A392" s="14"/>
      <c r="B392" s="235"/>
      <c r="C392" s="236"/>
      <c r="D392" s="226" t="s">
        <v>186</v>
      </c>
      <c r="E392" s="237" t="s">
        <v>19</v>
      </c>
      <c r="F392" s="238" t="s">
        <v>76</v>
      </c>
      <c r="G392" s="236"/>
      <c r="H392" s="239">
        <v>1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5" t="s">
        <v>186</v>
      </c>
      <c r="AU392" s="245" t="s">
        <v>78</v>
      </c>
      <c r="AV392" s="14" t="s">
        <v>78</v>
      </c>
      <c r="AW392" s="14" t="s">
        <v>188</v>
      </c>
      <c r="AX392" s="14" t="s">
        <v>68</v>
      </c>
      <c r="AY392" s="245" t="s">
        <v>175</v>
      </c>
    </row>
    <row r="393" s="15" customFormat="1">
      <c r="A393" s="15"/>
      <c r="B393" s="246"/>
      <c r="C393" s="247"/>
      <c r="D393" s="226" t="s">
        <v>186</v>
      </c>
      <c r="E393" s="248" t="s">
        <v>19</v>
      </c>
      <c r="F393" s="249" t="s">
        <v>191</v>
      </c>
      <c r="G393" s="247"/>
      <c r="H393" s="250">
        <v>1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6" t="s">
        <v>186</v>
      </c>
      <c r="AU393" s="256" t="s">
        <v>78</v>
      </c>
      <c r="AV393" s="15" t="s">
        <v>182</v>
      </c>
      <c r="AW393" s="15" t="s">
        <v>188</v>
      </c>
      <c r="AX393" s="15" t="s">
        <v>76</v>
      </c>
      <c r="AY393" s="256" t="s">
        <v>175</v>
      </c>
    </row>
    <row r="394" s="2" customFormat="1" ht="24.15" customHeight="1">
      <c r="A394" s="40"/>
      <c r="B394" s="41"/>
      <c r="C394" s="206" t="s">
        <v>1375</v>
      </c>
      <c r="D394" s="206" t="s">
        <v>177</v>
      </c>
      <c r="E394" s="207" t="s">
        <v>4121</v>
      </c>
      <c r="F394" s="208" t="s">
        <v>4122</v>
      </c>
      <c r="G394" s="209" t="s">
        <v>391</v>
      </c>
      <c r="H394" s="210">
        <v>1</v>
      </c>
      <c r="I394" s="211"/>
      <c r="J394" s="212">
        <f>ROUND(I394*H394,2)</f>
        <v>0</v>
      </c>
      <c r="K394" s="208" t="s">
        <v>181</v>
      </c>
      <c r="L394" s="46"/>
      <c r="M394" s="213" t="s">
        <v>19</v>
      </c>
      <c r="N394" s="214" t="s">
        <v>39</v>
      </c>
      <c r="O394" s="86"/>
      <c r="P394" s="215">
        <f>O394*H394</f>
        <v>0</v>
      </c>
      <c r="Q394" s="215">
        <v>0</v>
      </c>
      <c r="R394" s="215">
        <f>Q394*H394</f>
        <v>0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297</v>
      </c>
      <c r="AT394" s="217" t="s">
        <v>177</v>
      </c>
      <c r="AU394" s="217" t="s">
        <v>78</v>
      </c>
      <c r="AY394" s="19" t="s">
        <v>175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76</v>
      </c>
      <c r="BK394" s="218">
        <f>ROUND(I394*H394,2)</f>
        <v>0</v>
      </c>
      <c r="BL394" s="19" t="s">
        <v>297</v>
      </c>
      <c r="BM394" s="217" t="s">
        <v>4123</v>
      </c>
    </row>
    <row r="395" s="2" customFormat="1">
      <c r="A395" s="40"/>
      <c r="B395" s="41"/>
      <c r="C395" s="42"/>
      <c r="D395" s="219" t="s">
        <v>184</v>
      </c>
      <c r="E395" s="42"/>
      <c r="F395" s="220" t="s">
        <v>4124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184</v>
      </c>
      <c r="AU395" s="19" t="s">
        <v>78</v>
      </c>
    </row>
    <row r="396" s="2" customFormat="1" ht="44.25" customHeight="1">
      <c r="A396" s="40"/>
      <c r="B396" s="41"/>
      <c r="C396" s="257" t="s">
        <v>1382</v>
      </c>
      <c r="D396" s="257" t="s">
        <v>303</v>
      </c>
      <c r="E396" s="258" t="s">
        <v>4125</v>
      </c>
      <c r="F396" s="259" t="s">
        <v>4126</v>
      </c>
      <c r="G396" s="260" t="s">
        <v>391</v>
      </c>
      <c r="H396" s="261">
        <v>1</v>
      </c>
      <c r="I396" s="262"/>
      <c r="J396" s="263">
        <f>ROUND(I396*H396,2)</f>
        <v>0</v>
      </c>
      <c r="K396" s="259" t="s">
        <v>181</v>
      </c>
      <c r="L396" s="264"/>
      <c r="M396" s="265" t="s">
        <v>19</v>
      </c>
      <c r="N396" s="266" t="s">
        <v>39</v>
      </c>
      <c r="O396" s="86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399</v>
      </c>
      <c r="AT396" s="217" t="s">
        <v>303</v>
      </c>
      <c r="AU396" s="217" t="s">
        <v>78</v>
      </c>
      <c r="AY396" s="19" t="s">
        <v>175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76</v>
      </c>
      <c r="BK396" s="218">
        <f>ROUND(I396*H396,2)</f>
        <v>0</v>
      </c>
      <c r="BL396" s="19" t="s">
        <v>297</v>
      </c>
      <c r="BM396" s="217" t="s">
        <v>4127</v>
      </c>
    </row>
    <row r="397" s="2" customFormat="1" ht="16.5" customHeight="1">
      <c r="A397" s="40"/>
      <c r="B397" s="41"/>
      <c r="C397" s="206" t="s">
        <v>1387</v>
      </c>
      <c r="D397" s="206" t="s">
        <v>177</v>
      </c>
      <c r="E397" s="207" t="s">
        <v>4128</v>
      </c>
      <c r="F397" s="208" t="s">
        <v>4129</v>
      </c>
      <c r="G397" s="209" t="s">
        <v>391</v>
      </c>
      <c r="H397" s="210">
        <v>1</v>
      </c>
      <c r="I397" s="211"/>
      <c r="J397" s="212">
        <f>ROUND(I397*H397,2)</f>
        <v>0</v>
      </c>
      <c r="K397" s="208" t="s">
        <v>181</v>
      </c>
      <c r="L397" s="46"/>
      <c r="M397" s="213" t="s">
        <v>19</v>
      </c>
      <c r="N397" s="214" t="s">
        <v>39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297</v>
      </c>
      <c r="AT397" s="217" t="s">
        <v>177</v>
      </c>
      <c r="AU397" s="217" t="s">
        <v>78</v>
      </c>
      <c r="AY397" s="19" t="s">
        <v>175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76</v>
      </c>
      <c r="BK397" s="218">
        <f>ROUND(I397*H397,2)</f>
        <v>0</v>
      </c>
      <c r="BL397" s="19" t="s">
        <v>297</v>
      </c>
      <c r="BM397" s="217" t="s">
        <v>4130</v>
      </c>
    </row>
    <row r="398" s="2" customFormat="1">
      <c r="A398" s="40"/>
      <c r="B398" s="41"/>
      <c r="C398" s="42"/>
      <c r="D398" s="219" t="s">
        <v>184</v>
      </c>
      <c r="E398" s="42"/>
      <c r="F398" s="220" t="s">
        <v>4131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184</v>
      </c>
      <c r="AU398" s="19" t="s">
        <v>78</v>
      </c>
    </row>
    <row r="399" s="2" customFormat="1" ht="24.15" customHeight="1">
      <c r="A399" s="40"/>
      <c r="B399" s="41"/>
      <c r="C399" s="257" t="s">
        <v>1392</v>
      </c>
      <c r="D399" s="257" t="s">
        <v>303</v>
      </c>
      <c r="E399" s="258" t="s">
        <v>4132</v>
      </c>
      <c r="F399" s="259" t="s">
        <v>4133</v>
      </c>
      <c r="G399" s="260" t="s">
        <v>391</v>
      </c>
      <c r="H399" s="261">
        <v>1</v>
      </c>
      <c r="I399" s="262"/>
      <c r="J399" s="263">
        <f>ROUND(I399*H399,2)</f>
        <v>0</v>
      </c>
      <c r="K399" s="259" t="s">
        <v>181</v>
      </c>
      <c r="L399" s="264"/>
      <c r="M399" s="265" t="s">
        <v>19</v>
      </c>
      <c r="N399" s="266" t="s">
        <v>39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399</v>
      </c>
      <c r="AT399" s="217" t="s">
        <v>303</v>
      </c>
      <c r="AU399" s="217" t="s">
        <v>78</v>
      </c>
      <c r="AY399" s="19" t="s">
        <v>175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76</v>
      </c>
      <c r="BK399" s="218">
        <f>ROUND(I399*H399,2)</f>
        <v>0</v>
      </c>
      <c r="BL399" s="19" t="s">
        <v>297</v>
      </c>
      <c r="BM399" s="217" t="s">
        <v>4134</v>
      </c>
    </row>
    <row r="400" s="2" customFormat="1" ht="33" customHeight="1">
      <c r="A400" s="40"/>
      <c r="B400" s="41"/>
      <c r="C400" s="206" t="s">
        <v>1396</v>
      </c>
      <c r="D400" s="206" t="s">
        <v>177</v>
      </c>
      <c r="E400" s="207" t="s">
        <v>4135</v>
      </c>
      <c r="F400" s="208" t="s">
        <v>4136</v>
      </c>
      <c r="G400" s="209" t="s">
        <v>391</v>
      </c>
      <c r="H400" s="210">
        <v>1</v>
      </c>
      <c r="I400" s="211"/>
      <c r="J400" s="212">
        <f>ROUND(I400*H400,2)</f>
        <v>0</v>
      </c>
      <c r="K400" s="208" t="s">
        <v>181</v>
      </c>
      <c r="L400" s="46"/>
      <c r="M400" s="213" t="s">
        <v>19</v>
      </c>
      <c r="N400" s="214" t="s">
        <v>39</v>
      </c>
      <c r="O400" s="86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297</v>
      </c>
      <c r="AT400" s="217" t="s">
        <v>177</v>
      </c>
      <c r="AU400" s="217" t="s">
        <v>78</v>
      </c>
      <c r="AY400" s="19" t="s">
        <v>175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76</v>
      </c>
      <c r="BK400" s="218">
        <f>ROUND(I400*H400,2)</f>
        <v>0</v>
      </c>
      <c r="BL400" s="19" t="s">
        <v>297</v>
      </c>
      <c r="BM400" s="217" t="s">
        <v>4137</v>
      </c>
    </row>
    <row r="401" s="2" customFormat="1">
      <c r="A401" s="40"/>
      <c r="B401" s="41"/>
      <c r="C401" s="42"/>
      <c r="D401" s="219" t="s">
        <v>184</v>
      </c>
      <c r="E401" s="42"/>
      <c r="F401" s="220" t="s">
        <v>4138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184</v>
      </c>
      <c r="AU401" s="19" t="s">
        <v>78</v>
      </c>
    </row>
    <row r="402" s="2" customFormat="1" ht="37.8" customHeight="1">
      <c r="A402" s="40"/>
      <c r="B402" s="41"/>
      <c r="C402" s="257" t="s">
        <v>1400</v>
      </c>
      <c r="D402" s="257" t="s">
        <v>303</v>
      </c>
      <c r="E402" s="258" t="s">
        <v>4139</v>
      </c>
      <c r="F402" s="259" t="s">
        <v>4140</v>
      </c>
      <c r="G402" s="260" t="s">
        <v>391</v>
      </c>
      <c r="H402" s="261">
        <v>1</v>
      </c>
      <c r="I402" s="262"/>
      <c r="J402" s="263">
        <f>ROUND(I402*H402,2)</f>
        <v>0</v>
      </c>
      <c r="K402" s="259" t="s">
        <v>181</v>
      </c>
      <c r="L402" s="264"/>
      <c r="M402" s="265" t="s">
        <v>19</v>
      </c>
      <c r="N402" s="266" t="s">
        <v>39</v>
      </c>
      <c r="O402" s="86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399</v>
      </c>
      <c r="AT402" s="217" t="s">
        <v>303</v>
      </c>
      <c r="AU402" s="217" t="s">
        <v>78</v>
      </c>
      <c r="AY402" s="19" t="s">
        <v>175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76</v>
      </c>
      <c r="BK402" s="218">
        <f>ROUND(I402*H402,2)</f>
        <v>0</v>
      </c>
      <c r="BL402" s="19" t="s">
        <v>297</v>
      </c>
      <c r="BM402" s="217" t="s">
        <v>4141</v>
      </c>
    </row>
    <row r="403" s="2" customFormat="1" ht="24.15" customHeight="1">
      <c r="A403" s="40"/>
      <c r="B403" s="41"/>
      <c r="C403" s="206" t="s">
        <v>1406</v>
      </c>
      <c r="D403" s="206" t="s">
        <v>177</v>
      </c>
      <c r="E403" s="207" t="s">
        <v>4142</v>
      </c>
      <c r="F403" s="208" t="s">
        <v>4143</v>
      </c>
      <c r="G403" s="209" t="s">
        <v>391</v>
      </c>
      <c r="H403" s="210">
        <v>1</v>
      </c>
      <c r="I403" s="211"/>
      <c r="J403" s="212">
        <f>ROUND(I403*H403,2)</f>
        <v>0</v>
      </c>
      <c r="K403" s="208" t="s">
        <v>181</v>
      </c>
      <c r="L403" s="46"/>
      <c r="M403" s="213" t="s">
        <v>19</v>
      </c>
      <c r="N403" s="214" t="s">
        <v>39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297</v>
      </c>
      <c r="AT403" s="217" t="s">
        <v>177</v>
      </c>
      <c r="AU403" s="217" t="s">
        <v>78</v>
      </c>
      <c r="AY403" s="19" t="s">
        <v>175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76</v>
      </c>
      <c r="BK403" s="218">
        <f>ROUND(I403*H403,2)</f>
        <v>0</v>
      </c>
      <c r="BL403" s="19" t="s">
        <v>297</v>
      </c>
      <c r="BM403" s="217" t="s">
        <v>4144</v>
      </c>
    </row>
    <row r="404" s="2" customFormat="1">
      <c r="A404" s="40"/>
      <c r="B404" s="41"/>
      <c r="C404" s="42"/>
      <c r="D404" s="219" t="s">
        <v>184</v>
      </c>
      <c r="E404" s="42"/>
      <c r="F404" s="220" t="s">
        <v>4145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184</v>
      </c>
      <c r="AU404" s="19" t="s">
        <v>78</v>
      </c>
    </row>
    <row r="405" s="2" customFormat="1" ht="24.15" customHeight="1">
      <c r="A405" s="40"/>
      <c r="B405" s="41"/>
      <c r="C405" s="206" t="s">
        <v>1413</v>
      </c>
      <c r="D405" s="206" t="s">
        <v>177</v>
      </c>
      <c r="E405" s="207" t="s">
        <v>4146</v>
      </c>
      <c r="F405" s="208" t="s">
        <v>4147</v>
      </c>
      <c r="G405" s="209" t="s">
        <v>391</v>
      </c>
      <c r="H405" s="210">
        <v>6</v>
      </c>
      <c r="I405" s="211"/>
      <c r="J405" s="212">
        <f>ROUND(I405*H405,2)</f>
        <v>0</v>
      </c>
      <c r="K405" s="208" t="s">
        <v>181</v>
      </c>
      <c r="L405" s="46"/>
      <c r="M405" s="213" t="s">
        <v>19</v>
      </c>
      <c r="N405" s="214" t="s">
        <v>39</v>
      </c>
      <c r="O405" s="86"/>
      <c r="P405" s="215">
        <f>O405*H405</f>
        <v>0</v>
      </c>
      <c r="Q405" s="215">
        <v>0</v>
      </c>
      <c r="R405" s="215">
        <f>Q405*H405</f>
        <v>0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297</v>
      </c>
      <c r="AT405" s="217" t="s">
        <v>177</v>
      </c>
      <c r="AU405" s="217" t="s">
        <v>78</v>
      </c>
      <c r="AY405" s="19" t="s">
        <v>175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76</v>
      </c>
      <c r="BK405" s="218">
        <f>ROUND(I405*H405,2)</f>
        <v>0</v>
      </c>
      <c r="BL405" s="19" t="s">
        <v>297</v>
      </c>
      <c r="BM405" s="217" t="s">
        <v>4148</v>
      </c>
    </row>
    <row r="406" s="2" customFormat="1">
      <c r="A406" s="40"/>
      <c r="B406" s="41"/>
      <c r="C406" s="42"/>
      <c r="D406" s="219" t="s">
        <v>184</v>
      </c>
      <c r="E406" s="42"/>
      <c r="F406" s="220" t="s">
        <v>4149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184</v>
      </c>
      <c r="AU406" s="19" t="s">
        <v>78</v>
      </c>
    </row>
    <row r="407" s="2" customFormat="1" ht="37.8" customHeight="1">
      <c r="A407" s="40"/>
      <c r="B407" s="41"/>
      <c r="C407" s="206" t="s">
        <v>1420</v>
      </c>
      <c r="D407" s="206" t="s">
        <v>177</v>
      </c>
      <c r="E407" s="207" t="s">
        <v>4150</v>
      </c>
      <c r="F407" s="208" t="s">
        <v>4151</v>
      </c>
      <c r="G407" s="209" t="s">
        <v>391</v>
      </c>
      <c r="H407" s="210">
        <v>12</v>
      </c>
      <c r="I407" s="211"/>
      <c r="J407" s="212">
        <f>ROUND(I407*H407,2)</f>
        <v>0</v>
      </c>
      <c r="K407" s="208" t="s">
        <v>181</v>
      </c>
      <c r="L407" s="46"/>
      <c r="M407" s="213" t="s">
        <v>19</v>
      </c>
      <c r="N407" s="214" t="s">
        <v>39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297</v>
      </c>
      <c r="AT407" s="217" t="s">
        <v>177</v>
      </c>
      <c r="AU407" s="217" t="s">
        <v>78</v>
      </c>
      <c r="AY407" s="19" t="s">
        <v>175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76</v>
      </c>
      <c r="BK407" s="218">
        <f>ROUND(I407*H407,2)</f>
        <v>0</v>
      </c>
      <c r="BL407" s="19" t="s">
        <v>297</v>
      </c>
      <c r="BM407" s="217" t="s">
        <v>4152</v>
      </c>
    </row>
    <row r="408" s="2" customFormat="1">
      <c r="A408" s="40"/>
      <c r="B408" s="41"/>
      <c r="C408" s="42"/>
      <c r="D408" s="219" t="s">
        <v>184</v>
      </c>
      <c r="E408" s="42"/>
      <c r="F408" s="220" t="s">
        <v>4153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184</v>
      </c>
      <c r="AU408" s="19" t="s">
        <v>78</v>
      </c>
    </row>
    <row r="409" s="2" customFormat="1" ht="24.15" customHeight="1">
      <c r="A409" s="40"/>
      <c r="B409" s="41"/>
      <c r="C409" s="206" t="s">
        <v>1426</v>
      </c>
      <c r="D409" s="206" t="s">
        <v>177</v>
      </c>
      <c r="E409" s="207" t="s">
        <v>4154</v>
      </c>
      <c r="F409" s="208" t="s">
        <v>4155</v>
      </c>
      <c r="G409" s="209" t="s">
        <v>265</v>
      </c>
      <c r="H409" s="210">
        <v>4.2009999999999996</v>
      </c>
      <c r="I409" s="211"/>
      <c r="J409" s="212">
        <f>ROUND(I409*H409,2)</f>
        <v>0</v>
      </c>
      <c r="K409" s="208" t="s">
        <v>181</v>
      </c>
      <c r="L409" s="46"/>
      <c r="M409" s="213" t="s">
        <v>19</v>
      </c>
      <c r="N409" s="214" t="s">
        <v>39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297</v>
      </c>
      <c r="AT409" s="217" t="s">
        <v>177</v>
      </c>
      <c r="AU409" s="217" t="s">
        <v>78</v>
      </c>
      <c r="AY409" s="19" t="s">
        <v>175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76</v>
      </c>
      <c r="BK409" s="218">
        <f>ROUND(I409*H409,2)</f>
        <v>0</v>
      </c>
      <c r="BL409" s="19" t="s">
        <v>297</v>
      </c>
      <c r="BM409" s="217" t="s">
        <v>4156</v>
      </c>
    </row>
    <row r="410" s="2" customFormat="1">
      <c r="A410" s="40"/>
      <c r="B410" s="41"/>
      <c r="C410" s="42"/>
      <c r="D410" s="219" t="s">
        <v>184</v>
      </c>
      <c r="E410" s="42"/>
      <c r="F410" s="220" t="s">
        <v>4157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184</v>
      </c>
      <c r="AU410" s="19" t="s">
        <v>78</v>
      </c>
    </row>
    <row r="411" s="12" customFormat="1" ht="22.8" customHeight="1">
      <c r="A411" s="12"/>
      <c r="B411" s="190"/>
      <c r="C411" s="191"/>
      <c r="D411" s="192" t="s">
        <v>67</v>
      </c>
      <c r="E411" s="204" t="s">
        <v>4158</v>
      </c>
      <c r="F411" s="204" t="s">
        <v>4159</v>
      </c>
      <c r="G411" s="191"/>
      <c r="H411" s="191"/>
      <c r="I411" s="194"/>
      <c r="J411" s="205">
        <f>BK411</f>
        <v>0</v>
      </c>
      <c r="K411" s="191"/>
      <c r="L411" s="196"/>
      <c r="M411" s="197"/>
      <c r="N411" s="198"/>
      <c r="O411" s="198"/>
      <c r="P411" s="199">
        <f>SUM(P412:P432)</f>
        <v>0</v>
      </c>
      <c r="Q411" s="198"/>
      <c r="R411" s="199">
        <f>SUM(R412:R432)</f>
        <v>0</v>
      </c>
      <c r="S411" s="198"/>
      <c r="T411" s="200">
        <f>SUM(T412:T432)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1" t="s">
        <v>78</v>
      </c>
      <c r="AT411" s="202" t="s">
        <v>67</v>
      </c>
      <c r="AU411" s="202" t="s">
        <v>76</v>
      </c>
      <c r="AY411" s="201" t="s">
        <v>175</v>
      </c>
      <c r="BK411" s="203">
        <f>SUM(BK412:BK432)</f>
        <v>0</v>
      </c>
    </row>
    <row r="412" s="2" customFormat="1" ht="24.15" customHeight="1">
      <c r="A412" s="40"/>
      <c r="B412" s="41"/>
      <c r="C412" s="206" t="s">
        <v>1432</v>
      </c>
      <c r="D412" s="206" t="s">
        <v>177</v>
      </c>
      <c r="E412" s="207" t="s">
        <v>4160</v>
      </c>
      <c r="F412" s="208" t="s">
        <v>4161</v>
      </c>
      <c r="G412" s="209" t="s">
        <v>402</v>
      </c>
      <c r="H412" s="210">
        <v>100</v>
      </c>
      <c r="I412" s="211"/>
      <c r="J412" s="212">
        <f>ROUND(I412*H412,2)</f>
        <v>0</v>
      </c>
      <c r="K412" s="208" t="s">
        <v>181</v>
      </c>
      <c r="L412" s="46"/>
      <c r="M412" s="213" t="s">
        <v>19</v>
      </c>
      <c r="N412" s="214" t="s">
        <v>39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297</v>
      </c>
      <c r="AT412" s="217" t="s">
        <v>177</v>
      </c>
      <c r="AU412" s="217" t="s">
        <v>78</v>
      </c>
      <c r="AY412" s="19" t="s">
        <v>175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76</v>
      </c>
      <c r="BK412" s="218">
        <f>ROUND(I412*H412,2)</f>
        <v>0</v>
      </c>
      <c r="BL412" s="19" t="s">
        <v>297</v>
      </c>
      <c r="BM412" s="217" t="s">
        <v>4162</v>
      </c>
    </row>
    <row r="413" s="2" customFormat="1">
      <c r="A413" s="40"/>
      <c r="B413" s="41"/>
      <c r="C413" s="42"/>
      <c r="D413" s="219" t="s">
        <v>184</v>
      </c>
      <c r="E413" s="42"/>
      <c r="F413" s="220" t="s">
        <v>4163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184</v>
      </c>
      <c r="AU413" s="19" t="s">
        <v>78</v>
      </c>
    </row>
    <row r="414" s="2" customFormat="1" ht="24.15" customHeight="1">
      <c r="A414" s="40"/>
      <c r="B414" s="41"/>
      <c r="C414" s="257" t="s">
        <v>1438</v>
      </c>
      <c r="D414" s="257" t="s">
        <v>303</v>
      </c>
      <c r="E414" s="258" t="s">
        <v>4164</v>
      </c>
      <c r="F414" s="259" t="s">
        <v>4165</v>
      </c>
      <c r="G414" s="260" t="s">
        <v>402</v>
      </c>
      <c r="H414" s="261">
        <v>120</v>
      </c>
      <c r="I414" s="262"/>
      <c r="J414" s="263">
        <f>ROUND(I414*H414,2)</f>
        <v>0</v>
      </c>
      <c r="K414" s="259" t="s">
        <v>181</v>
      </c>
      <c r="L414" s="264"/>
      <c r="M414" s="265" t="s">
        <v>19</v>
      </c>
      <c r="N414" s="266" t="s">
        <v>39</v>
      </c>
      <c r="O414" s="86"/>
      <c r="P414" s="215">
        <f>O414*H414</f>
        <v>0</v>
      </c>
      <c r="Q414" s="215">
        <v>0</v>
      </c>
      <c r="R414" s="215">
        <f>Q414*H414</f>
        <v>0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399</v>
      </c>
      <c r="AT414" s="217" t="s">
        <v>303</v>
      </c>
      <c r="AU414" s="217" t="s">
        <v>78</v>
      </c>
      <c r="AY414" s="19" t="s">
        <v>175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76</v>
      </c>
      <c r="BK414" s="218">
        <f>ROUND(I414*H414,2)</f>
        <v>0</v>
      </c>
      <c r="BL414" s="19" t="s">
        <v>297</v>
      </c>
      <c r="BM414" s="217" t="s">
        <v>4166</v>
      </c>
    </row>
    <row r="415" s="14" customFormat="1">
      <c r="A415" s="14"/>
      <c r="B415" s="235"/>
      <c r="C415" s="236"/>
      <c r="D415" s="226" t="s">
        <v>186</v>
      </c>
      <c r="E415" s="237" t="s">
        <v>19</v>
      </c>
      <c r="F415" s="238" t="s">
        <v>4167</v>
      </c>
      <c r="G415" s="236"/>
      <c r="H415" s="239">
        <v>120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5" t="s">
        <v>186</v>
      </c>
      <c r="AU415" s="245" t="s">
        <v>78</v>
      </c>
      <c r="AV415" s="14" t="s">
        <v>78</v>
      </c>
      <c r="AW415" s="14" t="s">
        <v>188</v>
      </c>
      <c r="AX415" s="14" t="s">
        <v>68</v>
      </c>
      <c r="AY415" s="245" t="s">
        <v>175</v>
      </c>
    </row>
    <row r="416" s="15" customFormat="1">
      <c r="A416" s="15"/>
      <c r="B416" s="246"/>
      <c r="C416" s="247"/>
      <c r="D416" s="226" t="s">
        <v>186</v>
      </c>
      <c r="E416" s="248" t="s">
        <v>19</v>
      </c>
      <c r="F416" s="249" t="s">
        <v>191</v>
      </c>
      <c r="G416" s="247"/>
      <c r="H416" s="250">
        <v>120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6" t="s">
        <v>186</v>
      </c>
      <c r="AU416" s="256" t="s">
        <v>78</v>
      </c>
      <c r="AV416" s="15" t="s">
        <v>182</v>
      </c>
      <c r="AW416" s="15" t="s">
        <v>188</v>
      </c>
      <c r="AX416" s="15" t="s">
        <v>76</v>
      </c>
      <c r="AY416" s="256" t="s">
        <v>175</v>
      </c>
    </row>
    <row r="417" s="2" customFormat="1" ht="24.15" customHeight="1">
      <c r="A417" s="40"/>
      <c r="B417" s="41"/>
      <c r="C417" s="206" t="s">
        <v>1444</v>
      </c>
      <c r="D417" s="206" t="s">
        <v>177</v>
      </c>
      <c r="E417" s="207" t="s">
        <v>4168</v>
      </c>
      <c r="F417" s="208" t="s">
        <v>4169</v>
      </c>
      <c r="G417" s="209" t="s">
        <v>391</v>
      </c>
      <c r="H417" s="210">
        <v>1</v>
      </c>
      <c r="I417" s="211"/>
      <c r="J417" s="212">
        <f>ROUND(I417*H417,2)</f>
        <v>0</v>
      </c>
      <c r="K417" s="208" t="s">
        <v>181</v>
      </c>
      <c r="L417" s="46"/>
      <c r="M417" s="213" t="s">
        <v>19</v>
      </c>
      <c r="N417" s="214" t="s">
        <v>39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297</v>
      </c>
      <c r="AT417" s="217" t="s">
        <v>177</v>
      </c>
      <c r="AU417" s="217" t="s">
        <v>78</v>
      </c>
      <c r="AY417" s="19" t="s">
        <v>175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76</v>
      </c>
      <c r="BK417" s="218">
        <f>ROUND(I417*H417,2)</f>
        <v>0</v>
      </c>
      <c r="BL417" s="19" t="s">
        <v>297</v>
      </c>
      <c r="BM417" s="217" t="s">
        <v>4170</v>
      </c>
    </row>
    <row r="418" s="2" customFormat="1">
      <c r="A418" s="40"/>
      <c r="B418" s="41"/>
      <c r="C418" s="42"/>
      <c r="D418" s="219" t="s">
        <v>184</v>
      </c>
      <c r="E418" s="42"/>
      <c r="F418" s="220" t="s">
        <v>4171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184</v>
      </c>
      <c r="AU418" s="19" t="s">
        <v>78</v>
      </c>
    </row>
    <row r="419" s="2" customFormat="1" ht="44.25" customHeight="1">
      <c r="A419" s="40"/>
      <c r="B419" s="41"/>
      <c r="C419" s="257" t="s">
        <v>1450</v>
      </c>
      <c r="D419" s="257" t="s">
        <v>303</v>
      </c>
      <c r="E419" s="258" t="s">
        <v>4172</v>
      </c>
      <c r="F419" s="259" t="s">
        <v>4173</v>
      </c>
      <c r="G419" s="260" t="s">
        <v>391</v>
      </c>
      <c r="H419" s="261">
        <v>1</v>
      </c>
      <c r="I419" s="262"/>
      <c r="J419" s="263">
        <f>ROUND(I419*H419,2)</f>
        <v>0</v>
      </c>
      <c r="K419" s="259" t="s">
        <v>181</v>
      </c>
      <c r="L419" s="264"/>
      <c r="M419" s="265" t="s">
        <v>19</v>
      </c>
      <c r="N419" s="266" t="s">
        <v>39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399</v>
      </c>
      <c r="AT419" s="217" t="s">
        <v>303</v>
      </c>
      <c r="AU419" s="217" t="s">
        <v>78</v>
      </c>
      <c r="AY419" s="19" t="s">
        <v>175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76</v>
      </c>
      <c r="BK419" s="218">
        <f>ROUND(I419*H419,2)</f>
        <v>0</v>
      </c>
      <c r="BL419" s="19" t="s">
        <v>297</v>
      </c>
      <c r="BM419" s="217" t="s">
        <v>4174</v>
      </c>
    </row>
    <row r="420" s="2" customFormat="1" ht="16.5" customHeight="1">
      <c r="A420" s="40"/>
      <c r="B420" s="41"/>
      <c r="C420" s="206" t="s">
        <v>1456</v>
      </c>
      <c r="D420" s="206" t="s">
        <v>177</v>
      </c>
      <c r="E420" s="207" t="s">
        <v>4175</v>
      </c>
      <c r="F420" s="208" t="s">
        <v>4176</v>
      </c>
      <c r="G420" s="209" t="s">
        <v>391</v>
      </c>
      <c r="H420" s="210">
        <v>1</v>
      </c>
      <c r="I420" s="211"/>
      <c r="J420" s="212">
        <f>ROUND(I420*H420,2)</f>
        <v>0</v>
      </c>
      <c r="K420" s="208" t="s">
        <v>181</v>
      </c>
      <c r="L420" s="46"/>
      <c r="M420" s="213" t="s">
        <v>19</v>
      </c>
      <c r="N420" s="214" t="s">
        <v>39</v>
      </c>
      <c r="O420" s="86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297</v>
      </c>
      <c r="AT420" s="217" t="s">
        <v>177</v>
      </c>
      <c r="AU420" s="217" t="s">
        <v>78</v>
      </c>
      <c r="AY420" s="19" t="s">
        <v>175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9" t="s">
        <v>76</v>
      </c>
      <c r="BK420" s="218">
        <f>ROUND(I420*H420,2)</f>
        <v>0</v>
      </c>
      <c r="BL420" s="19" t="s">
        <v>297</v>
      </c>
      <c r="BM420" s="217" t="s">
        <v>4177</v>
      </c>
    </row>
    <row r="421" s="2" customFormat="1">
      <c r="A421" s="40"/>
      <c r="B421" s="41"/>
      <c r="C421" s="42"/>
      <c r="D421" s="219" t="s">
        <v>184</v>
      </c>
      <c r="E421" s="42"/>
      <c r="F421" s="220" t="s">
        <v>4178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184</v>
      </c>
      <c r="AU421" s="19" t="s">
        <v>78</v>
      </c>
    </row>
    <row r="422" s="2" customFormat="1" ht="24.15" customHeight="1">
      <c r="A422" s="40"/>
      <c r="B422" s="41"/>
      <c r="C422" s="206" t="s">
        <v>1462</v>
      </c>
      <c r="D422" s="206" t="s">
        <v>177</v>
      </c>
      <c r="E422" s="207" t="s">
        <v>4179</v>
      </c>
      <c r="F422" s="208" t="s">
        <v>4180</v>
      </c>
      <c r="G422" s="209" t="s">
        <v>391</v>
      </c>
      <c r="H422" s="210">
        <v>1</v>
      </c>
      <c r="I422" s="211"/>
      <c r="J422" s="212">
        <f>ROUND(I422*H422,2)</f>
        <v>0</v>
      </c>
      <c r="K422" s="208" t="s">
        <v>181</v>
      </c>
      <c r="L422" s="46"/>
      <c r="M422" s="213" t="s">
        <v>19</v>
      </c>
      <c r="N422" s="214" t="s">
        <v>39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297</v>
      </c>
      <c r="AT422" s="217" t="s">
        <v>177</v>
      </c>
      <c r="AU422" s="217" t="s">
        <v>78</v>
      </c>
      <c r="AY422" s="19" t="s">
        <v>175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76</v>
      </c>
      <c r="BK422" s="218">
        <f>ROUND(I422*H422,2)</f>
        <v>0</v>
      </c>
      <c r="BL422" s="19" t="s">
        <v>297</v>
      </c>
      <c r="BM422" s="217" t="s">
        <v>4181</v>
      </c>
    </row>
    <row r="423" s="2" customFormat="1">
      <c r="A423" s="40"/>
      <c r="B423" s="41"/>
      <c r="C423" s="42"/>
      <c r="D423" s="219" t="s">
        <v>184</v>
      </c>
      <c r="E423" s="42"/>
      <c r="F423" s="220" t="s">
        <v>4182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184</v>
      </c>
      <c r="AU423" s="19" t="s">
        <v>78</v>
      </c>
    </row>
    <row r="424" s="2" customFormat="1" ht="21.75" customHeight="1">
      <c r="A424" s="40"/>
      <c r="B424" s="41"/>
      <c r="C424" s="206" t="s">
        <v>1468</v>
      </c>
      <c r="D424" s="206" t="s">
        <v>177</v>
      </c>
      <c r="E424" s="207" t="s">
        <v>4183</v>
      </c>
      <c r="F424" s="208" t="s">
        <v>4184</v>
      </c>
      <c r="G424" s="209" t="s">
        <v>391</v>
      </c>
      <c r="H424" s="210">
        <v>1</v>
      </c>
      <c r="I424" s="211"/>
      <c r="J424" s="212">
        <f>ROUND(I424*H424,2)</f>
        <v>0</v>
      </c>
      <c r="K424" s="208" t="s">
        <v>181</v>
      </c>
      <c r="L424" s="46"/>
      <c r="M424" s="213" t="s">
        <v>19</v>
      </c>
      <c r="N424" s="214" t="s">
        <v>39</v>
      </c>
      <c r="O424" s="86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297</v>
      </c>
      <c r="AT424" s="217" t="s">
        <v>177</v>
      </c>
      <c r="AU424" s="217" t="s">
        <v>78</v>
      </c>
      <c r="AY424" s="19" t="s">
        <v>175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76</v>
      </c>
      <c r="BK424" s="218">
        <f>ROUND(I424*H424,2)</f>
        <v>0</v>
      </c>
      <c r="BL424" s="19" t="s">
        <v>297</v>
      </c>
      <c r="BM424" s="217" t="s">
        <v>4185</v>
      </c>
    </row>
    <row r="425" s="2" customFormat="1">
      <c r="A425" s="40"/>
      <c r="B425" s="41"/>
      <c r="C425" s="42"/>
      <c r="D425" s="219" t="s">
        <v>184</v>
      </c>
      <c r="E425" s="42"/>
      <c r="F425" s="220" t="s">
        <v>4186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184</v>
      </c>
      <c r="AU425" s="19" t="s">
        <v>78</v>
      </c>
    </row>
    <row r="426" s="2" customFormat="1" ht="24.15" customHeight="1">
      <c r="A426" s="40"/>
      <c r="B426" s="41"/>
      <c r="C426" s="206" t="s">
        <v>1475</v>
      </c>
      <c r="D426" s="206" t="s">
        <v>177</v>
      </c>
      <c r="E426" s="207" t="s">
        <v>4187</v>
      </c>
      <c r="F426" s="208" t="s">
        <v>4188</v>
      </c>
      <c r="G426" s="209" t="s">
        <v>391</v>
      </c>
      <c r="H426" s="210">
        <v>1</v>
      </c>
      <c r="I426" s="211"/>
      <c r="J426" s="212">
        <f>ROUND(I426*H426,2)</f>
        <v>0</v>
      </c>
      <c r="K426" s="208" t="s">
        <v>181</v>
      </c>
      <c r="L426" s="46"/>
      <c r="M426" s="213" t="s">
        <v>19</v>
      </c>
      <c r="N426" s="214" t="s">
        <v>39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297</v>
      </c>
      <c r="AT426" s="217" t="s">
        <v>177</v>
      </c>
      <c r="AU426" s="217" t="s">
        <v>78</v>
      </c>
      <c r="AY426" s="19" t="s">
        <v>175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76</v>
      </c>
      <c r="BK426" s="218">
        <f>ROUND(I426*H426,2)</f>
        <v>0</v>
      </c>
      <c r="BL426" s="19" t="s">
        <v>297</v>
      </c>
      <c r="BM426" s="217" t="s">
        <v>4189</v>
      </c>
    </row>
    <row r="427" s="2" customFormat="1">
      <c r="A427" s="40"/>
      <c r="B427" s="41"/>
      <c r="C427" s="42"/>
      <c r="D427" s="219" t="s">
        <v>184</v>
      </c>
      <c r="E427" s="42"/>
      <c r="F427" s="220" t="s">
        <v>4190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184</v>
      </c>
      <c r="AU427" s="19" t="s">
        <v>78</v>
      </c>
    </row>
    <row r="428" s="2" customFormat="1" ht="16.5" customHeight="1">
      <c r="A428" s="40"/>
      <c r="B428" s="41"/>
      <c r="C428" s="206" t="s">
        <v>1481</v>
      </c>
      <c r="D428" s="206" t="s">
        <v>177</v>
      </c>
      <c r="E428" s="207" t="s">
        <v>4191</v>
      </c>
      <c r="F428" s="208" t="s">
        <v>4192</v>
      </c>
      <c r="G428" s="209" t="s">
        <v>391</v>
      </c>
      <c r="H428" s="210">
        <v>1</v>
      </c>
      <c r="I428" s="211"/>
      <c r="J428" s="212">
        <f>ROUND(I428*H428,2)</f>
        <v>0</v>
      </c>
      <c r="K428" s="208" t="s">
        <v>181</v>
      </c>
      <c r="L428" s="46"/>
      <c r="M428" s="213" t="s">
        <v>19</v>
      </c>
      <c r="N428" s="214" t="s">
        <v>39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297</v>
      </c>
      <c r="AT428" s="217" t="s">
        <v>177</v>
      </c>
      <c r="AU428" s="217" t="s">
        <v>78</v>
      </c>
      <c r="AY428" s="19" t="s">
        <v>175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76</v>
      </c>
      <c r="BK428" s="218">
        <f>ROUND(I428*H428,2)</f>
        <v>0</v>
      </c>
      <c r="BL428" s="19" t="s">
        <v>297</v>
      </c>
      <c r="BM428" s="217" t="s">
        <v>4193</v>
      </c>
    </row>
    <row r="429" s="2" customFormat="1">
      <c r="A429" s="40"/>
      <c r="B429" s="41"/>
      <c r="C429" s="42"/>
      <c r="D429" s="219" t="s">
        <v>184</v>
      </c>
      <c r="E429" s="42"/>
      <c r="F429" s="220" t="s">
        <v>4194</v>
      </c>
      <c r="G429" s="42"/>
      <c r="H429" s="42"/>
      <c r="I429" s="221"/>
      <c r="J429" s="42"/>
      <c r="K429" s="42"/>
      <c r="L429" s="46"/>
      <c r="M429" s="222"/>
      <c r="N429" s="22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184</v>
      </c>
      <c r="AU429" s="19" t="s">
        <v>78</v>
      </c>
    </row>
    <row r="430" s="2" customFormat="1" ht="16.5" customHeight="1">
      <c r="A430" s="40"/>
      <c r="B430" s="41"/>
      <c r="C430" s="206" t="s">
        <v>1674</v>
      </c>
      <c r="D430" s="279" t="s">
        <v>177</v>
      </c>
      <c r="E430" s="207" t="s">
        <v>4195</v>
      </c>
      <c r="F430" s="208" t="s">
        <v>4196</v>
      </c>
      <c r="G430" s="209" t="s">
        <v>391</v>
      </c>
      <c r="H430" s="210">
        <v>2</v>
      </c>
      <c r="I430" s="211"/>
      <c r="J430" s="212">
        <f>ROUND(I430*H430,2)</f>
        <v>0</v>
      </c>
      <c r="K430" s="208" t="s">
        <v>181</v>
      </c>
      <c r="L430" s="46"/>
      <c r="M430" s="213" t="s">
        <v>19</v>
      </c>
      <c r="N430" s="214" t="s">
        <v>39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297</v>
      </c>
      <c r="AT430" s="217" t="s">
        <v>177</v>
      </c>
      <c r="AU430" s="217" t="s">
        <v>78</v>
      </c>
      <c r="AY430" s="19" t="s">
        <v>175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76</v>
      </c>
      <c r="BK430" s="218">
        <f>ROUND(I430*H430,2)</f>
        <v>0</v>
      </c>
      <c r="BL430" s="19" t="s">
        <v>297</v>
      </c>
      <c r="BM430" s="217" t="s">
        <v>4197</v>
      </c>
    </row>
    <row r="431" s="2" customFormat="1">
      <c r="A431" s="40"/>
      <c r="B431" s="41"/>
      <c r="C431" s="42"/>
      <c r="D431" s="219" t="s">
        <v>184</v>
      </c>
      <c r="E431" s="42"/>
      <c r="F431" s="220" t="s">
        <v>4198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184</v>
      </c>
      <c r="AU431" s="19" t="s">
        <v>78</v>
      </c>
    </row>
    <row r="432" s="2" customFormat="1" ht="142.95" customHeight="1">
      <c r="A432" s="40"/>
      <c r="B432" s="41"/>
      <c r="C432" s="257" t="s">
        <v>1705</v>
      </c>
      <c r="D432" s="280" t="s">
        <v>303</v>
      </c>
      <c r="E432" s="258" t="s">
        <v>4199</v>
      </c>
      <c r="F432" s="259" t="s">
        <v>4200</v>
      </c>
      <c r="G432" s="260" t="s">
        <v>391</v>
      </c>
      <c r="H432" s="261">
        <v>2</v>
      </c>
      <c r="I432" s="262"/>
      <c r="J432" s="263">
        <f>ROUND(I432*H432,2)</f>
        <v>0</v>
      </c>
      <c r="K432" s="259" t="s">
        <v>19</v>
      </c>
      <c r="L432" s="264"/>
      <c r="M432" s="265" t="s">
        <v>19</v>
      </c>
      <c r="N432" s="266" t="s">
        <v>39</v>
      </c>
      <c r="O432" s="86"/>
      <c r="P432" s="215">
        <f>O432*H432</f>
        <v>0</v>
      </c>
      <c r="Q432" s="215">
        <v>0</v>
      </c>
      <c r="R432" s="215">
        <f>Q432*H432</f>
        <v>0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399</v>
      </c>
      <c r="AT432" s="217" t="s">
        <v>303</v>
      </c>
      <c r="AU432" s="217" t="s">
        <v>78</v>
      </c>
      <c r="AY432" s="19" t="s">
        <v>175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76</v>
      </c>
      <c r="BK432" s="218">
        <f>ROUND(I432*H432,2)</f>
        <v>0</v>
      </c>
      <c r="BL432" s="19" t="s">
        <v>297</v>
      </c>
      <c r="BM432" s="217" t="s">
        <v>4201</v>
      </c>
    </row>
    <row r="433" s="12" customFormat="1" ht="25.92" customHeight="1">
      <c r="A433" s="12"/>
      <c r="B433" s="190"/>
      <c r="C433" s="191"/>
      <c r="D433" s="192" t="s">
        <v>67</v>
      </c>
      <c r="E433" s="193" t="s">
        <v>303</v>
      </c>
      <c r="F433" s="193" t="s">
        <v>4202</v>
      </c>
      <c r="G433" s="191"/>
      <c r="H433" s="191"/>
      <c r="I433" s="194"/>
      <c r="J433" s="195">
        <f>BK433</f>
        <v>0</v>
      </c>
      <c r="K433" s="191"/>
      <c r="L433" s="196"/>
      <c r="M433" s="197"/>
      <c r="N433" s="198"/>
      <c r="O433" s="198"/>
      <c r="P433" s="199">
        <f>P434+P438</f>
        <v>0</v>
      </c>
      <c r="Q433" s="198"/>
      <c r="R433" s="199">
        <f>R434+R438</f>
        <v>0</v>
      </c>
      <c r="S433" s="198"/>
      <c r="T433" s="200">
        <f>T434+T438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1" t="s">
        <v>200</v>
      </c>
      <c r="AT433" s="202" t="s">
        <v>67</v>
      </c>
      <c r="AU433" s="202" t="s">
        <v>68</v>
      </c>
      <c r="AY433" s="201" t="s">
        <v>175</v>
      </c>
      <c r="BK433" s="203">
        <f>BK434+BK438</f>
        <v>0</v>
      </c>
    </row>
    <row r="434" s="12" customFormat="1" ht="22.8" customHeight="1">
      <c r="A434" s="12"/>
      <c r="B434" s="190"/>
      <c r="C434" s="191"/>
      <c r="D434" s="192" t="s">
        <v>67</v>
      </c>
      <c r="E434" s="204" t="s">
        <v>4203</v>
      </c>
      <c r="F434" s="204" t="s">
        <v>4204</v>
      </c>
      <c r="G434" s="191"/>
      <c r="H434" s="191"/>
      <c r="I434" s="194"/>
      <c r="J434" s="205">
        <f>BK434</f>
        <v>0</v>
      </c>
      <c r="K434" s="191"/>
      <c r="L434" s="196"/>
      <c r="M434" s="197"/>
      <c r="N434" s="198"/>
      <c r="O434" s="198"/>
      <c r="P434" s="199">
        <f>SUM(P435:P437)</f>
        <v>0</v>
      </c>
      <c r="Q434" s="198"/>
      <c r="R434" s="199">
        <f>SUM(R435:R437)</f>
        <v>0</v>
      </c>
      <c r="S434" s="198"/>
      <c r="T434" s="200">
        <f>SUM(T435:T437)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01" t="s">
        <v>200</v>
      </c>
      <c r="AT434" s="202" t="s">
        <v>67</v>
      </c>
      <c r="AU434" s="202" t="s">
        <v>76</v>
      </c>
      <c r="AY434" s="201" t="s">
        <v>175</v>
      </c>
      <c r="BK434" s="203">
        <f>SUM(BK435:BK437)</f>
        <v>0</v>
      </c>
    </row>
    <row r="435" s="2" customFormat="1" ht="44.25" customHeight="1">
      <c r="A435" s="40"/>
      <c r="B435" s="41"/>
      <c r="C435" s="206" t="s">
        <v>1662</v>
      </c>
      <c r="D435" s="279" t="s">
        <v>177</v>
      </c>
      <c r="E435" s="207" t="s">
        <v>4205</v>
      </c>
      <c r="F435" s="208" t="s">
        <v>4206</v>
      </c>
      <c r="G435" s="209" t="s">
        <v>391</v>
      </c>
      <c r="H435" s="210">
        <v>3</v>
      </c>
      <c r="I435" s="211"/>
      <c r="J435" s="212">
        <f>ROUND(I435*H435,2)</f>
        <v>0</v>
      </c>
      <c r="K435" s="208" t="s">
        <v>181</v>
      </c>
      <c r="L435" s="46"/>
      <c r="M435" s="213" t="s">
        <v>19</v>
      </c>
      <c r="N435" s="214" t="s">
        <v>39</v>
      </c>
      <c r="O435" s="86"/>
      <c r="P435" s="215">
        <f>O435*H435</f>
        <v>0</v>
      </c>
      <c r="Q435" s="215">
        <v>0</v>
      </c>
      <c r="R435" s="215">
        <f>Q435*H435</f>
        <v>0</v>
      </c>
      <c r="S435" s="215">
        <v>0</v>
      </c>
      <c r="T435" s="21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7" t="s">
        <v>607</v>
      </c>
      <c r="AT435" s="217" t="s">
        <v>177</v>
      </c>
      <c r="AU435" s="217" t="s">
        <v>78</v>
      </c>
      <c r="AY435" s="19" t="s">
        <v>175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9" t="s">
        <v>76</v>
      </c>
      <c r="BK435" s="218">
        <f>ROUND(I435*H435,2)</f>
        <v>0</v>
      </c>
      <c r="BL435" s="19" t="s">
        <v>607</v>
      </c>
      <c r="BM435" s="217" t="s">
        <v>4207</v>
      </c>
    </row>
    <row r="436" s="2" customFormat="1">
      <c r="A436" s="40"/>
      <c r="B436" s="41"/>
      <c r="C436" s="42"/>
      <c r="D436" s="219" t="s">
        <v>184</v>
      </c>
      <c r="E436" s="42"/>
      <c r="F436" s="220" t="s">
        <v>4208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184</v>
      </c>
      <c r="AU436" s="19" t="s">
        <v>78</v>
      </c>
    </row>
    <row r="437" s="2" customFormat="1" ht="16.5" customHeight="1">
      <c r="A437" s="40"/>
      <c r="B437" s="41"/>
      <c r="C437" s="257" t="s">
        <v>1669</v>
      </c>
      <c r="D437" s="280" t="s">
        <v>303</v>
      </c>
      <c r="E437" s="258" t="s">
        <v>4209</v>
      </c>
      <c r="F437" s="259" t="s">
        <v>4210</v>
      </c>
      <c r="G437" s="260" t="s">
        <v>1403</v>
      </c>
      <c r="H437" s="261">
        <v>3</v>
      </c>
      <c r="I437" s="262"/>
      <c r="J437" s="263">
        <f>ROUND(I437*H437,2)</f>
        <v>0</v>
      </c>
      <c r="K437" s="259" t="s">
        <v>19</v>
      </c>
      <c r="L437" s="264"/>
      <c r="M437" s="265" t="s">
        <v>19</v>
      </c>
      <c r="N437" s="266" t="s">
        <v>39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1903</v>
      </c>
      <c r="AT437" s="217" t="s">
        <v>303</v>
      </c>
      <c r="AU437" s="217" t="s">
        <v>78</v>
      </c>
      <c r="AY437" s="19" t="s">
        <v>175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76</v>
      </c>
      <c r="BK437" s="218">
        <f>ROUND(I437*H437,2)</f>
        <v>0</v>
      </c>
      <c r="BL437" s="19" t="s">
        <v>607</v>
      </c>
      <c r="BM437" s="217" t="s">
        <v>4211</v>
      </c>
    </row>
    <row r="438" s="12" customFormat="1" ht="22.8" customHeight="1">
      <c r="A438" s="12"/>
      <c r="B438" s="190"/>
      <c r="C438" s="191"/>
      <c r="D438" s="192" t="s">
        <v>67</v>
      </c>
      <c r="E438" s="204" t="s">
        <v>4212</v>
      </c>
      <c r="F438" s="204" t="s">
        <v>4213</v>
      </c>
      <c r="G438" s="191"/>
      <c r="H438" s="191"/>
      <c r="I438" s="194"/>
      <c r="J438" s="205">
        <f>BK438</f>
        <v>0</v>
      </c>
      <c r="K438" s="191"/>
      <c r="L438" s="196"/>
      <c r="M438" s="197"/>
      <c r="N438" s="198"/>
      <c r="O438" s="198"/>
      <c r="P438" s="199">
        <f>SUM(P439:P489)</f>
        <v>0</v>
      </c>
      <c r="Q438" s="198"/>
      <c r="R438" s="199">
        <f>SUM(R439:R489)</f>
        <v>0</v>
      </c>
      <c r="S438" s="198"/>
      <c r="T438" s="200">
        <f>SUM(T439:T489)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01" t="s">
        <v>200</v>
      </c>
      <c r="AT438" s="202" t="s">
        <v>67</v>
      </c>
      <c r="AU438" s="202" t="s">
        <v>76</v>
      </c>
      <c r="AY438" s="201" t="s">
        <v>175</v>
      </c>
      <c r="BK438" s="203">
        <f>SUM(BK439:BK489)</f>
        <v>0</v>
      </c>
    </row>
    <row r="439" s="2" customFormat="1" ht="24.15" customHeight="1">
      <c r="A439" s="40"/>
      <c r="B439" s="41"/>
      <c r="C439" s="206" t="s">
        <v>1487</v>
      </c>
      <c r="D439" s="206" t="s">
        <v>177</v>
      </c>
      <c r="E439" s="207" t="s">
        <v>4214</v>
      </c>
      <c r="F439" s="208" t="s">
        <v>4215</v>
      </c>
      <c r="G439" s="209" t="s">
        <v>4216</v>
      </c>
      <c r="H439" s="210">
        <v>0.5</v>
      </c>
      <c r="I439" s="211"/>
      <c r="J439" s="212">
        <f>ROUND(I439*H439,2)</f>
        <v>0</v>
      </c>
      <c r="K439" s="208" t="s">
        <v>181</v>
      </c>
      <c r="L439" s="46"/>
      <c r="M439" s="213" t="s">
        <v>19</v>
      </c>
      <c r="N439" s="214" t="s">
        <v>39</v>
      </c>
      <c r="O439" s="86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607</v>
      </c>
      <c r="AT439" s="217" t="s">
        <v>177</v>
      </c>
      <c r="AU439" s="217" t="s">
        <v>78</v>
      </c>
      <c r="AY439" s="19" t="s">
        <v>175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76</v>
      </c>
      <c r="BK439" s="218">
        <f>ROUND(I439*H439,2)</f>
        <v>0</v>
      </c>
      <c r="BL439" s="19" t="s">
        <v>607</v>
      </c>
      <c r="BM439" s="217" t="s">
        <v>4217</v>
      </c>
    </row>
    <row r="440" s="2" customFormat="1">
      <c r="A440" s="40"/>
      <c r="B440" s="41"/>
      <c r="C440" s="42"/>
      <c r="D440" s="219" t="s">
        <v>184</v>
      </c>
      <c r="E440" s="42"/>
      <c r="F440" s="220" t="s">
        <v>4218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184</v>
      </c>
      <c r="AU440" s="19" t="s">
        <v>78</v>
      </c>
    </row>
    <row r="441" s="2" customFormat="1" ht="24.15" customHeight="1">
      <c r="A441" s="40"/>
      <c r="B441" s="41"/>
      <c r="C441" s="206" t="s">
        <v>1493</v>
      </c>
      <c r="D441" s="206" t="s">
        <v>177</v>
      </c>
      <c r="E441" s="207" t="s">
        <v>4219</v>
      </c>
      <c r="F441" s="208" t="s">
        <v>4220</v>
      </c>
      <c r="G441" s="209" t="s">
        <v>4216</v>
      </c>
      <c r="H441" s="210">
        <v>0.5</v>
      </c>
      <c r="I441" s="211"/>
      <c r="J441" s="212">
        <f>ROUND(I441*H441,2)</f>
        <v>0</v>
      </c>
      <c r="K441" s="208" t="s">
        <v>181</v>
      </c>
      <c r="L441" s="46"/>
      <c r="M441" s="213" t="s">
        <v>19</v>
      </c>
      <c r="N441" s="214" t="s">
        <v>39</v>
      </c>
      <c r="O441" s="86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607</v>
      </c>
      <c r="AT441" s="217" t="s">
        <v>177</v>
      </c>
      <c r="AU441" s="217" t="s">
        <v>78</v>
      </c>
      <c r="AY441" s="19" t="s">
        <v>175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76</v>
      </c>
      <c r="BK441" s="218">
        <f>ROUND(I441*H441,2)</f>
        <v>0</v>
      </c>
      <c r="BL441" s="19" t="s">
        <v>607</v>
      </c>
      <c r="BM441" s="217" t="s">
        <v>4221</v>
      </c>
    </row>
    <row r="442" s="2" customFormat="1">
      <c r="A442" s="40"/>
      <c r="B442" s="41"/>
      <c r="C442" s="42"/>
      <c r="D442" s="219" t="s">
        <v>184</v>
      </c>
      <c r="E442" s="42"/>
      <c r="F442" s="220" t="s">
        <v>4222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184</v>
      </c>
      <c r="AU442" s="19" t="s">
        <v>78</v>
      </c>
    </row>
    <row r="443" s="2" customFormat="1" ht="24.15" customHeight="1">
      <c r="A443" s="40"/>
      <c r="B443" s="41"/>
      <c r="C443" s="206" t="s">
        <v>1498</v>
      </c>
      <c r="D443" s="206" t="s">
        <v>177</v>
      </c>
      <c r="E443" s="207" t="s">
        <v>4223</v>
      </c>
      <c r="F443" s="208" t="s">
        <v>4224</v>
      </c>
      <c r="G443" s="209" t="s">
        <v>4216</v>
      </c>
      <c r="H443" s="210">
        <v>0.5</v>
      </c>
      <c r="I443" s="211"/>
      <c r="J443" s="212">
        <f>ROUND(I443*H443,2)</f>
        <v>0</v>
      </c>
      <c r="K443" s="208" t="s">
        <v>181</v>
      </c>
      <c r="L443" s="46"/>
      <c r="M443" s="213" t="s">
        <v>19</v>
      </c>
      <c r="N443" s="214" t="s">
        <v>39</v>
      </c>
      <c r="O443" s="86"/>
      <c r="P443" s="215">
        <f>O443*H443</f>
        <v>0</v>
      </c>
      <c r="Q443" s="215">
        <v>0</v>
      </c>
      <c r="R443" s="215">
        <f>Q443*H443</f>
        <v>0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607</v>
      </c>
      <c r="AT443" s="217" t="s">
        <v>177</v>
      </c>
      <c r="AU443" s="217" t="s">
        <v>78</v>
      </c>
      <c r="AY443" s="19" t="s">
        <v>175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76</v>
      </c>
      <c r="BK443" s="218">
        <f>ROUND(I443*H443,2)</f>
        <v>0</v>
      </c>
      <c r="BL443" s="19" t="s">
        <v>607</v>
      </c>
      <c r="BM443" s="217" t="s">
        <v>4225</v>
      </c>
    </row>
    <row r="444" s="2" customFormat="1">
      <c r="A444" s="40"/>
      <c r="B444" s="41"/>
      <c r="C444" s="42"/>
      <c r="D444" s="219" t="s">
        <v>184</v>
      </c>
      <c r="E444" s="42"/>
      <c r="F444" s="220" t="s">
        <v>4226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184</v>
      </c>
      <c r="AU444" s="19" t="s">
        <v>78</v>
      </c>
    </row>
    <row r="445" s="2" customFormat="1" ht="24.15" customHeight="1">
      <c r="A445" s="40"/>
      <c r="B445" s="41"/>
      <c r="C445" s="206" t="s">
        <v>1503</v>
      </c>
      <c r="D445" s="206" t="s">
        <v>177</v>
      </c>
      <c r="E445" s="207" t="s">
        <v>4227</v>
      </c>
      <c r="F445" s="208" t="s">
        <v>4228</v>
      </c>
      <c r="G445" s="209" t="s">
        <v>194</v>
      </c>
      <c r="H445" s="210">
        <v>4.5</v>
      </c>
      <c r="I445" s="211"/>
      <c r="J445" s="212">
        <f>ROUND(I445*H445,2)</f>
        <v>0</v>
      </c>
      <c r="K445" s="208" t="s">
        <v>181</v>
      </c>
      <c r="L445" s="46"/>
      <c r="M445" s="213" t="s">
        <v>19</v>
      </c>
      <c r="N445" s="214" t="s">
        <v>39</v>
      </c>
      <c r="O445" s="86"/>
      <c r="P445" s="215">
        <f>O445*H445</f>
        <v>0</v>
      </c>
      <c r="Q445" s="215">
        <v>0</v>
      </c>
      <c r="R445" s="215">
        <f>Q445*H445</f>
        <v>0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607</v>
      </c>
      <c r="AT445" s="217" t="s">
        <v>177</v>
      </c>
      <c r="AU445" s="217" t="s">
        <v>78</v>
      </c>
      <c r="AY445" s="19" t="s">
        <v>175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76</v>
      </c>
      <c r="BK445" s="218">
        <f>ROUND(I445*H445,2)</f>
        <v>0</v>
      </c>
      <c r="BL445" s="19" t="s">
        <v>607</v>
      </c>
      <c r="BM445" s="217" t="s">
        <v>4229</v>
      </c>
    </row>
    <row r="446" s="2" customFormat="1">
      <c r="A446" s="40"/>
      <c r="B446" s="41"/>
      <c r="C446" s="42"/>
      <c r="D446" s="219" t="s">
        <v>184</v>
      </c>
      <c r="E446" s="42"/>
      <c r="F446" s="220" t="s">
        <v>4230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184</v>
      </c>
      <c r="AU446" s="19" t="s">
        <v>78</v>
      </c>
    </row>
    <row r="447" s="2" customFormat="1" ht="24.15" customHeight="1">
      <c r="A447" s="40"/>
      <c r="B447" s="41"/>
      <c r="C447" s="206" t="s">
        <v>1509</v>
      </c>
      <c r="D447" s="206" t="s">
        <v>177</v>
      </c>
      <c r="E447" s="207" t="s">
        <v>4231</v>
      </c>
      <c r="F447" s="208" t="s">
        <v>4232</v>
      </c>
      <c r="G447" s="209" t="s">
        <v>402</v>
      </c>
      <c r="H447" s="210">
        <v>142</v>
      </c>
      <c r="I447" s="211"/>
      <c r="J447" s="212">
        <f>ROUND(I447*H447,2)</f>
        <v>0</v>
      </c>
      <c r="K447" s="208" t="s">
        <v>181</v>
      </c>
      <c r="L447" s="46"/>
      <c r="M447" s="213" t="s">
        <v>19</v>
      </c>
      <c r="N447" s="214" t="s">
        <v>39</v>
      </c>
      <c r="O447" s="86"/>
      <c r="P447" s="215">
        <f>O447*H447</f>
        <v>0</v>
      </c>
      <c r="Q447" s="215">
        <v>0</v>
      </c>
      <c r="R447" s="215">
        <f>Q447*H447</f>
        <v>0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607</v>
      </c>
      <c r="AT447" s="217" t="s">
        <v>177</v>
      </c>
      <c r="AU447" s="217" t="s">
        <v>78</v>
      </c>
      <c r="AY447" s="19" t="s">
        <v>175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76</v>
      </c>
      <c r="BK447" s="218">
        <f>ROUND(I447*H447,2)</f>
        <v>0</v>
      </c>
      <c r="BL447" s="19" t="s">
        <v>607</v>
      </c>
      <c r="BM447" s="217" t="s">
        <v>4233</v>
      </c>
    </row>
    <row r="448" s="2" customFormat="1">
      <c r="A448" s="40"/>
      <c r="B448" s="41"/>
      <c r="C448" s="42"/>
      <c r="D448" s="219" t="s">
        <v>184</v>
      </c>
      <c r="E448" s="42"/>
      <c r="F448" s="220" t="s">
        <v>4234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184</v>
      </c>
      <c r="AU448" s="19" t="s">
        <v>78</v>
      </c>
    </row>
    <row r="449" s="2" customFormat="1" ht="24.15" customHeight="1">
      <c r="A449" s="40"/>
      <c r="B449" s="41"/>
      <c r="C449" s="206" t="s">
        <v>1515</v>
      </c>
      <c r="D449" s="206" t="s">
        <v>177</v>
      </c>
      <c r="E449" s="207" t="s">
        <v>4235</v>
      </c>
      <c r="F449" s="208" t="s">
        <v>4236</v>
      </c>
      <c r="G449" s="209" t="s">
        <v>265</v>
      </c>
      <c r="H449" s="210">
        <v>1.5</v>
      </c>
      <c r="I449" s="211"/>
      <c r="J449" s="212">
        <f>ROUND(I449*H449,2)</f>
        <v>0</v>
      </c>
      <c r="K449" s="208" t="s">
        <v>181</v>
      </c>
      <c r="L449" s="46"/>
      <c r="M449" s="213" t="s">
        <v>19</v>
      </c>
      <c r="N449" s="214" t="s">
        <v>39</v>
      </c>
      <c r="O449" s="86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607</v>
      </c>
      <c r="AT449" s="217" t="s">
        <v>177</v>
      </c>
      <c r="AU449" s="217" t="s">
        <v>78</v>
      </c>
      <c r="AY449" s="19" t="s">
        <v>175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76</v>
      </c>
      <c r="BK449" s="218">
        <f>ROUND(I449*H449,2)</f>
        <v>0</v>
      </c>
      <c r="BL449" s="19" t="s">
        <v>607</v>
      </c>
      <c r="BM449" s="217" t="s">
        <v>4237</v>
      </c>
    </row>
    <row r="450" s="2" customFormat="1">
      <c r="A450" s="40"/>
      <c r="B450" s="41"/>
      <c r="C450" s="42"/>
      <c r="D450" s="219" t="s">
        <v>184</v>
      </c>
      <c r="E450" s="42"/>
      <c r="F450" s="220" t="s">
        <v>4238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184</v>
      </c>
      <c r="AU450" s="19" t="s">
        <v>78</v>
      </c>
    </row>
    <row r="451" s="2" customFormat="1" ht="24.15" customHeight="1">
      <c r="A451" s="40"/>
      <c r="B451" s="41"/>
      <c r="C451" s="206" t="s">
        <v>1521</v>
      </c>
      <c r="D451" s="206" t="s">
        <v>177</v>
      </c>
      <c r="E451" s="207" t="s">
        <v>4239</v>
      </c>
      <c r="F451" s="208" t="s">
        <v>4240</v>
      </c>
      <c r="G451" s="209" t="s">
        <v>402</v>
      </c>
      <c r="H451" s="210">
        <v>142</v>
      </c>
      <c r="I451" s="211"/>
      <c r="J451" s="212">
        <f>ROUND(I451*H451,2)</f>
        <v>0</v>
      </c>
      <c r="K451" s="208" t="s">
        <v>181</v>
      </c>
      <c r="L451" s="46"/>
      <c r="M451" s="213" t="s">
        <v>19</v>
      </c>
      <c r="N451" s="214" t="s">
        <v>39</v>
      </c>
      <c r="O451" s="86"/>
      <c r="P451" s="215">
        <f>O451*H451</f>
        <v>0</v>
      </c>
      <c r="Q451" s="215">
        <v>0</v>
      </c>
      <c r="R451" s="215">
        <f>Q451*H451</f>
        <v>0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607</v>
      </c>
      <c r="AT451" s="217" t="s">
        <v>177</v>
      </c>
      <c r="AU451" s="217" t="s">
        <v>78</v>
      </c>
      <c r="AY451" s="19" t="s">
        <v>175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76</v>
      </c>
      <c r="BK451" s="218">
        <f>ROUND(I451*H451,2)</f>
        <v>0</v>
      </c>
      <c r="BL451" s="19" t="s">
        <v>607</v>
      </c>
      <c r="BM451" s="217" t="s">
        <v>4241</v>
      </c>
    </row>
    <row r="452" s="2" customFormat="1">
      <c r="A452" s="40"/>
      <c r="B452" s="41"/>
      <c r="C452" s="42"/>
      <c r="D452" s="219" t="s">
        <v>184</v>
      </c>
      <c r="E452" s="42"/>
      <c r="F452" s="220" t="s">
        <v>4242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184</v>
      </c>
      <c r="AU452" s="19" t="s">
        <v>78</v>
      </c>
    </row>
    <row r="453" s="2" customFormat="1" ht="37.8" customHeight="1">
      <c r="A453" s="40"/>
      <c r="B453" s="41"/>
      <c r="C453" s="206" t="s">
        <v>1527</v>
      </c>
      <c r="D453" s="206" t="s">
        <v>177</v>
      </c>
      <c r="E453" s="207" t="s">
        <v>4243</v>
      </c>
      <c r="F453" s="208" t="s">
        <v>4244</v>
      </c>
      <c r="G453" s="209" t="s">
        <v>402</v>
      </c>
      <c r="H453" s="210">
        <v>20</v>
      </c>
      <c r="I453" s="211"/>
      <c r="J453" s="212">
        <f>ROUND(I453*H453,2)</f>
        <v>0</v>
      </c>
      <c r="K453" s="208" t="s">
        <v>181</v>
      </c>
      <c r="L453" s="46"/>
      <c r="M453" s="213" t="s">
        <v>19</v>
      </c>
      <c r="N453" s="214" t="s">
        <v>39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607</v>
      </c>
      <c r="AT453" s="217" t="s">
        <v>177</v>
      </c>
      <c r="AU453" s="217" t="s">
        <v>78</v>
      </c>
      <c r="AY453" s="19" t="s">
        <v>175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76</v>
      </c>
      <c r="BK453" s="218">
        <f>ROUND(I453*H453,2)</f>
        <v>0</v>
      </c>
      <c r="BL453" s="19" t="s">
        <v>607</v>
      </c>
      <c r="BM453" s="217" t="s">
        <v>4245</v>
      </c>
    </row>
    <row r="454" s="2" customFormat="1">
      <c r="A454" s="40"/>
      <c r="B454" s="41"/>
      <c r="C454" s="42"/>
      <c r="D454" s="219" t="s">
        <v>184</v>
      </c>
      <c r="E454" s="42"/>
      <c r="F454" s="220" t="s">
        <v>4246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184</v>
      </c>
      <c r="AU454" s="19" t="s">
        <v>78</v>
      </c>
    </row>
    <row r="455" s="2" customFormat="1" ht="24.15" customHeight="1">
      <c r="A455" s="40"/>
      <c r="B455" s="41"/>
      <c r="C455" s="257" t="s">
        <v>1534</v>
      </c>
      <c r="D455" s="257" t="s">
        <v>303</v>
      </c>
      <c r="E455" s="258" t="s">
        <v>4247</v>
      </c>
      <c r="F455" s="259" t="s">
        <v>4248</v>
      </c>
      <c r="G455" s="260" t="s">
        <v>402</v>
      </c>
      <c r="H455" s="261">
        <v>20.600000000000001</v>
      </c>
      <c r="I455" s="262"/>
      <c r="J455" s="263">
        <f>ROUND(I455*H455,2)</f>
        <v>0</v>
      </c>
      <c r="K455" s="259" t="s">
        <v>181</v>
      </c>
      <c r="L455" s="264"/>
      <c r="M455" s="265" t="s">
        <v>19</v>
      </c>
      <c r="N455" s="266" t="s">
        <v>39</v>
      </c>
      <c r="O455" s="86"/>
      <c r="P455" s="215">
        <f>O455*H455</f>
        <v>0</v>
      </c>
      <c r="Q455" s="215">
        <v>0</v>
      </c>
      <c r="R455" s="215">
        <f>Q455*H455</f>
        <v>0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1903</v>
      </c>
      <c r="AT455" s="217" t="s">
        <v>303</v>
      </c>
      <c r="AU455" s="217" t="s">
        <v>78</v>
      </c>
      <c r="AY455" s="19" t="s">
        <v>175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76</v>
      </c>
      <c r="BK455" s="218">
        <f>ROUND(I455*H455,2)</f>
        <v>0</v>
      </c>
      <c r="BL455" s="19" t="s">
        <v>607</v>
      </c>
      <c r="BM455" s="217" t="s">
        <v>4249</v>
      </c>
    </row>
    <row r="456" s="14" customFormat="1">
      <c r="A456" s="14"/>
      <c r="B456" s="235"/>
      <c r="C456" s="236"/>
      <c r="D456" s="226" t="s">
        <v>186</v>
      </c>
      <c r="E456" s="237" t="s">
        <v>19</v>
      </c>
      <c r="F456" s="238" t="s">
        <v>4250</v>
      </c>
      <c r="G456" s="236"/>
      <c r="H456" s="239">
        <v>20.600000000000001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5" t="s">
        <v>186</v>
      </c>
      <c r="AU456" s="245" t="s">
        <v>78</v>
      </c>
      <c r="AV456" s="14" t="s">
        <v>78</v>
      </c>
      <c r="AW456" s="14" t="s">
        <v>188</v>
      </c>
      <c r="AX456" s="14" t="s">
        <v>68</v>
      </c>
      <c r="AY456" s="245" t="s">
        <v>175</v>
      </c>
    </row>
    <row r="457" s="15" customFormat="1">
      <c r="A457" s="15"/>
      <c r="B457" s="246"/>
      <c r="C457" s="247"/>
      <c r="D457" s="226" t="s">
        <v>186</v>
      </c>
      <c r="E457" s="248" t="s">
        <v>19</v>
      </c>
      <c r="F457" s="249" t="s">
        <v>191</v>
      </c>
      <c r="G457" s="247"/>
      <c r="H457" s="250">
        <v>20.600000000000001</v>
      </c>
      <c r="I457" s="251"/>
      <c r="J457" s="247"/>
      <c r="K457" s="247"/>
      <c r="L457" s="252"/>
      <c r="M457" s="253"/>
      <c r="N457" s="254"/>
      <c r="O457" s="254"/>
      <c r="P457" s="254"/>
      <c r="Q457" s="254"/>
      <c r="R457" s="254"/>
      <c r="S457" s="254"/>
      <c r="T457" s="25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6" t="s">
        <v>186</v>
      </c>
      <c r="AU457" s="256" t="s">
        <v>78</v>
      </c>
      <c r="AV457" s="15" t="s">
        <v>182</v>
      </c>
      <c r="AW457" s="15" t="s">
        <v>188</v>
      </c>
      <c r="AX457" s="15" t="s">
        <v>76</v>
      </c>
      <c r="AY457" s="256" t="s">
        <v>175</v>
      </c>
    </row>
    <row r="458" s="2" customFormat="1" ht="24.15" customHeight="1">
      <c r="A458" s="40"/>
      <c r="B458" s="41"/>
      <c r="C458" s="206" t="s">
        <v>1540</v>
      </c>
      <c r="D458" s="206" t="s">
        <v>177</v>
      </c>
      <c r="E458" s="207" t="s">
        <v>4251</v>
      </c>
      <c r="F458" s="208" t="s">
        <v>4252</v>
      </c>
      <c r="G458" s="209" t="s">
        <v>391</v>
      </c>
      <c r="H458" s="210">
        <v>2</v>
      </c>
      <c r="I458" s="211"/>
      <c r="J458" s="212">
        <f>ROUND(I458*H458,2)</f>
        <v>0</v>
      </c>
      <c r="K458" s="208" t="s">
        <v>181</v>
      </c>
      <c r="L458" s="46"/>
      <c r="M458" s="213" t="s">
        <v>19</v>
      </c>
      <c r="N458" s="214" t="s">
        <v>39</v>
      </c>
      <c r="O458" s="86"/>
      <c r="P458" s="215">
        <f>O458*H458</f>
        <v>0</v>
      </c>
      <c r="Q458" s="215">
        <v>0</v>
      </c>
      <c r="R458" s="215">
        <f>Q458*H458</f>
        <v>0</v>
      </c>
      <c r="S458" s="215">
        <v>0</v>
      </c>
      <c r="T458" s="21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607</v>
      </c>
      <c r="AT458" s="217" t="s">
        <v>177</v>
      </c>
      <c r="AU458" s="217" t="s">
        <v>78</v>
      </c>
      <c r="AY458" s="19" t="s">
        <v>175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9" t="s">
        <v>76</v>
      </c>
      <c r="BK458" s="218">
        <f>ROUND(I458*H458,2)</f>
        <v>0</v>
      </c>
      <c r="BL458" s="19" t="s">
        <v>607</v>
      </c>
      <c r="BM458" s="217" t="s">
        <v>4253</v>
      </c>
    </row>
    <row r="459" s="2" customFormat="1">
      <c r="A459" s="40"/>
      <c r="B459" s="41"/>
      <c r="C459" s="42"/>
      <c r="D459" s="219" t="s">
        <v>184</v>
      </c>
      <c r="E459" s="42"/>
      <c r="F459" s="220" t="s">
        <v>4254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184</v>
      </c>
      <c r="AU459" s="19" t="s">
        <v>78</v>
      </c>
    </row>
    <row r="460" s="2" customFormat="1" ht="24.15" customHeight="1">
      <c r="A460" s="40"/>
      <c r="B460" s="41"/>
      <c r="C460" s="206" t="s">
        <v>1546</v>
      </c>
      <c r="D460" s="206" t="s">
        <v>177</v>
      </c>
      <c r="E460" s="207" t="s">
        <v>4255</v>
      </c>
      <c r="F460" s="208" t="s">
        <v>4256</v>
      </c>
      <c r="G460" s="209" t="s">
        <v>391</v>
      </c>
      <c r="H460" s="210">
        <v>2</v>
      </c>
      <c r="I460" s="211"/>
      <c r="J460" s="212">
        <f>ROUND(I460*H460,2)</f>
        <v>0</v>
      </c>
      <c r="K460" s="208" t="s">
        <v>181</v>
      </c>
      <c r="L460" s="46"/>
      <c r="M460" s="213" t="s">
        <v>19</v>
      </c>
      <c r="N460" s="214" t="s">
        <v>39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607</v>
      </c>
      <c r="AT460" s="217" t="s">
        <v>177</v>
      </c>
      <c r="AU460" s="217" t="s">
        <v>78</v>
      </c>
      <c r="AY460" s="19" t="s">
        <v>175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76</v>
      </c>
      <c r="BK460" s="218">
        <f>ROUND(I460*H460,2)</f>
        <v>0</v>
      </c>
      <c r="BL460" s="19" t="s">
        <v>607</v>
      </c>
      <c r="BM460" s="217" t="s">
        <v>4257</v>
      </c>
    </row>
    <row r="461" s="2" customFormat="1">
      <c r="A461" s="40"/>
      <c r="B461" s="41"/>
      <c r="C461" s="42"/>
      <c r="D461" s="219" t="s">
        <v>184</v>
      </c>
      <c r="E461" s="42"/>
      <c r="F461" s="220" t="s">
        <v>4258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184</v>
      </c>
      <c r="AU461" s="19" t="s">
        <v>78</v>
      </c>
    </row>
    <row r="462" s="2" customFormat="1" ht="24.15" customHeight="1">
      <c r="A462" s="40"/>
      <c r="B462" s="41"/>
      <c r="C462" s="206" t="s">
        <v>1552</v>
      </c>
      <c r="D462" s="206" t="s">
        <v>177</v>
      </c>
      <c r="E462" s="207" t="s">
        <v>4259</v>
      </c>
      <c r="F462" s="208" t="s">
        <v>4260</v>
      </c>
      <c r="G462" s="209" t="s">
        <v>194</v>
      </c>
      <c r="H462" s="210">
        <v>4.5</v>
      </c>
      <c r="I462" s="211"/>
      <c r="J462" s="212">
        <f>ROUND(I462*H462,2)</f>
        <v>0</v>
      </c>
      <c r="K462" s="208" t="s">
        <v>181</v>
      </c>
      <c r="L462" s="46"/>
      <c r="M462" s="213" t="s">
        <v>19</v>
      </c>
      <c r="N462" s="214" t="s">
        <v>39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607</v>
      </c>
      <c r="AT462" s="217" t="s">
        <v>177</v>
      </c>
      <c r="AU462" s="217" t="s">
        <v>78</v>
      </c>
      <c r="AY462" s="19" t="s">
        <v>175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76</v>
      </c>
      <c r="BK462" s="218">
        <f>ROUND(I462*H462,2)</f>
        <v>0</v>
      </c>
      <c r="BL462" s="19" t="s">
        <v>607</v>
      </c>
      <c r="BM462" s="217" t="s">
        <v>4261</v>
      </c>
    </row>
    <row r="463" s="2" customFormat="1">
      <c r="A463" s="40"/>
      <c r="B463" s="41"/>
      <c r="C463" s="42"/>
      <c r="D463" s="219" t="s">
        <v>184</v>
      </c>
      <c r="E463" s="42"/>
      <c r="F463" s="220" t="s">
        <v>4262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184</v>
      </c>
      <c r="AU463" s="19" t="s">
        <v>78</v>
      </c>
    </row>
    <row r="464" s="2" customFormat="1" ht="24.15" customHeight="1">
      <c r="A464" s="40"/>
      <c r="B464" s="41"/>
      <c r="C464" s="206" t="s">
        <v>1557</v>
      </c>
      <c r="D464" s="206" t="s">
        <v>177</v>
      </c>
      <c r="E464" s="207" t="s">
        <v>4263</v>
      </c>
      <c r="F464" s="208" t="s">
        <v>4264</v>
      </c>
      <c r="G464" s="209" t="s">
        <v>402</v>
      </c>
      <c r="H464" s="210">
        <v>142</v>
      </c>
      <c r="I464" s="211"/>
      <c r="J464" s="212">
        <f>ROUND(I464*H464,2)</f>
        <v>0</v>
      </c>
      <c r="K464" s="208" t="s">
        <v>181</v>
      </c>
      <c r="L464" s="46"/>
      <c r="M464" s="213" t="s">
        <v>19</v>
      </c>
      <c r="N464" s="214" t="s">
        <v>39</v>
      </c>
      <c r="O464" s="86"/>
      <c r="P464" s="215">
        <f>O464*H464</f>
        <v>0</v>
      </c>
      <c r="Q464" s="215">
        <v>0</v>
      </c>
      <c r="R464" s="215">
        <f>Q464*H464</f>
        <v>0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607</v>
      </c>
      <c r="AT464" s="217" t="s">
        <v>177</v>
      </c>
      <c r="AU464" s="217" t="s">
        <v>78</v>
      </c>
      <c r="AY464" s="19" t="s">
        <v>175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76</v>
      </c>
      <c r="BK464" s="218">
        <f>ROUND(I464*H464,2)</f>
        <v>0</v>
      </c>
      <c r="BL464" s="19" t="s">
        <v>607</v>
      </c>
      <c r="BM464" s="217" t="s">
        <v>4265</v>
      </c>
    </row>
    <row r="465" s="2" customFormat="1">
      <c r="A465" s="40"/>
      <c r="B465" s="41"/>
      <c r="C465" s="42"/>
      <c r="D465" s="219" t="s">
        <v>184</v>
      </c>
      <c r="E465" s="42"/>
      <c r="F465" s="220" t="s">
        <v>4266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184</v>
      </c>
      <c r="AU465" s="19" t="s">
        <v>78</v>
      </c>
    </row>
    <row r="466" s="2" customFormat="1" ht="21.75" customHeight="1">
      <c r="A466" s="40"/>
      <c r="B466" s="41"/>
      <c r="C466" s="206" t="s">
        <v>1564</v>
      </c>
      <c r="D466" s="206" t="s">
        <v>177</v>
      </c>
      <c r="E466" s="207" t="s">
        <v>4267</v>
      </c>
      <c r="F466" s="208" t="s">
        <v>4268</v>
      </c>
      <c r="G466" s="209" t="s">
        <v>402</v>
      </c>
      <c r="H466" s="210">
        <v>142</v>
      </c>
      <c r="I466" s="211"/>
      <c r="J466" s="212">
        <f>ROUND(I466*H466,2)</f>
        <v>0</v>
      </c>
      <c r="K466" s="208" t="s">
        <v>181</v>
      </c>
      <c r="L466" s="46"/>
      <c r="M466" s="213" t="s">
        <v>19</v>
      </c>
      <c r="N466" s="214" t="s">
        <v>39</v>
      </c>
      <c r="O466" s="86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607</v>
      </c>
      <c r="AT466" s="217" t="s">
        <v>177</v>
      </c>
      <c r="AU466" s="217" t="s">
        <v>78</v>
      </c>
      <c r="AY466" s="19" t="s">
        <v>175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76</v>
      </c>
      <c r="BK466" s="218">
        <f>ROUND(I466*H466,2)</f>
        <v>0</v>
      </c>
      <c r="BL466" s="19" t="s">
        <v>607</v>
      </c>
      <c r="BM466" s="217" t="s">
        <v>4269</v>
      </c>
    </row>
    <row r="467" s="2" customFormat="1">
      <c r="A467" s="40"/>
      <c r="B467" s="41"/>
      <c r="C467" s="42"/>
      <c r="D467" s="219" t="s">
        <v>184</v>
      </c>
      <c r="E467" s="42"/>
      <c r="F467" s="220" t="s">
        <v>4270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184</v>
      </c>
      <c r="AU467" s="19" t="s">
        <v>78</v>
      </c>
    </row>
    <row r="468" s="2" customFormat="1" ht="24.15" customHeight="1">
      <c r="A468" s="40"/>
      <c r="B468" s="41"/>
      <c r="C468" s="206" t="s">
        <v>1569</v>
      </c>
      <c r="D468" s="206" t="s">
        <v>177</v>
      </c>
      <c r="E468" s="207" t="s">
        <v>4271</v>
      </c>
      <c r="F468" s="208" t="s">
        <v>4272</v>
      </c>
      <c r="G468" s="209" t="s">
        <v>402</v>
      </c>
      <c r="H468" s="210">
        <v>142</v>
      </c>
      <c r="I468" s="211"/>
      <c r="J468" s="212">
        <f>ROUND(I468*H468,2)</f>
        <v>0</v>
      </c>
      <c r="K468" s="208" t="s">
        <v>181</v>
      </c>
      <c r="L468" s="46"/>
      <c r="M468" s="213" t="s">
        <v>19</v>
      </c>
      <c r="N468" s="214" t="s">
        <v>39</v>
      </c>
      <c r="O468" s="86"/>
      <c r="P468" s="215">
        <f>O468*H468</f>
        <v>0</v>
      </c>
      <c r="Q468" s="215">
        <v>0</v>
      </c>
      <c r="R468" s="215">
        <f>Q468*H468</f>
        <v>0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607</v>
      </c>
      <c r="AT468" s="217" t="s">
        <v>177</v>
      </c>
      <c r="AU468" s="217" t="s">
        <v>78</v>
      </c>
      <c r="AY468" s="19" t="s">
        <v>175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76</v>
      </c>
      <c r="BK468" s="218">
        <f>ROUND(I468*H468,2)</f>
        <v>0</v>
      </c>
      <c r="BL468" s="19" t="s">
        <v>607</v>
      </c>
      <c r="BM468" s="217" t="s">
        <v>4273</v>
      </c>
    </row>
    <row r="469" s="2" customFormat="1">
      <c r="A469" s="40"/>
      <c r="B469" s="41"/>
      <c r="C469" s="42"/>
      <c r="D469" s="219" t="s">
        <v>184</v>
      </c>
      <c r="E469" s="42"/>
      <c r="F469" s="220" t="s">
        <v>4274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184</v>
      </c>
      <c r="AU469" s="19" t="s">
        <v>78</v>
      </c>
    </row>
    <row r="470" s="2" customFormat="1" ht="24.15" customHeight="1">
      <c r="A470" s="40"/>
      <c r="B470" s="41"/>
      <c r="C470" s="257" t="s">
        <v>1574</v>
      </c>
      <c r="D470" s="257" t="s">
        <v>303</v>
      </c>
      <c r="E470" s="258" t="s">
        <v>4275</v>
      </c>
      <c r="F470" s="259" t="s">
        <v>4276</v>
      </c>
      <c r="G470" s="260" t="s">
        <v>402</v>
      </c>
      <c r="H470" s="261">
        <v>149.09999999999999</v>
      </c>
      <c r="I470" s="262"/>
      <c r="J470" s="263">
        <f>ROUND(I470*H470,2)</f>
        <v>0</v>
      </c>
      <c r="K470" s="259" t="s">
        <v>181</v>
      </c>
      <c r="L470" s="264"/>
      <c r="M470" s="265" t="s">
        <v>19</v>
      </c>
      <c r="N470" s="266" t="s">
        <v>39</v>
      </c>
      <c r="O470" s="86"/>
      <c r="P470" s="215">
        <f>O470*H470</f>
        <v>0</v>
      </c>
      <c r="Q470" s="215">
        <v>0</v>
      </c>
      <c r="R470" s="215">
        <f>Q470*H470</f>
        <v>0</v>
      </c>
      <c r="S470" s="215">
        <v>0</v>
      </c>
      <c r="T470" s="21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7" t="s">
        <v>1903</v>
      </c>
      <c r="AT470" s="217" t="s">
        <v>303</v>
      </c>
      <c r="AU470" s="217" t="s">
        <v>78</v>
      </c>
      <c r="AY470" s="19" t="s">
        <v>175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9" t="s">
        <v>76</v>
      </c>
      <c r="BK470" s="218">
        <f>ROUND(I470*H470,2)</f>
        <v>0</v>
      </c>
      <c r="BL470" s="19" t="s">
        <v>607</v>
      </c>
      <c r="BM470" s="217" t="s">
        <v>4277</v>
      </c>
    </row>
    <row r="471" s="14" customFormat="1">
      <c r="A471" s="14"/>
      <c r="B471" s="235"/>
      <c r="C471" s="236"/>
      <c r="D471" s="226" t="s">
        <v>186</v>
      </c>
      <c r="E471" s="237" t="s">
        <v>19</v>
      </c>
      <c r="F471" s="238" t="s">
        <v>4278</v>
      </c>
      <c r="G471" s="236"/>
      <c r="H471" s="239">
        <v>149.09999999999999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5" t="s">
        <v>186</v>
      </c>
      <c r="AU471" s="245" t="s">
        <v>78</v>
      </c>
      <c r="AV471" s="14" t="s">
        <v>78</v>
      </c>
      <c r="AW471" s="14" t="s">
        <v>188</v>
      </c>
      <c r="AX471" s="14" t="s">
        <v>68</v>
      </c>
      <c r="AY471" s="245" t="s">
        <v>175</v>
      </c>
    </row>
    <row r="472" s="15" customFormat="1">
      <c r="A472" s="15"/>
      <c r="B472" s="246"/>
      <c r="C472" s="247"/>
      <c r="D472" s="226" t="s">
        <v>186</v>
      </c>
      <c r="E472" s="248" t="s">
        <v>19</v>
      </c>
      <c r="F472" s="249" t="s">
        <v>191</v>
      </c>
      <c r="G472" s="247"/>
      <c r="H472" s="250">
        <v>149.09999999999999</v>
      </c>
      <c r="I472" s="251"/>
      <c r="J472" s="247"/>
      <c r="K472" s="247"/>
      <c r="L472" s="252"/>
      <c r="M472" s="253"/>
      <c r="N472" s="254"/>
      <c r="O472" s="254"/>
      <c r="P472" s="254"/>
      <c r="Q472" s="254"/>
      <c r="R472" s="254"/>
      <c r="S472" s="254"/>
      <c r="T472" s="25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6" t="s">
        <v>186</v>
      </c>
      <c r="AU472" s="256" t="s">
        <v>78</v>
      </c>
      <c r="AV472" s="15" t="s">
        <v>182</v>
      </c>
      <c r="AW472" s="15" t="s">
        <v>188</v>
      </c>
      <c r="AX472" s="15" t="s">
        <v>76</v>
      </c>
      <c r="AY472" s="256" t="s">
        <v>175</v>
      </c>
    </row>
    <row r="473" s="2" customFormat="1" ht="37.8" customHeight="1">
      <c r="A473" s="40"/>
      <c r="B473" s="41"/>
      <c r="C473" s="206" t="s">
        <v>1580</v>
      </c>
      <c r="D473" s="206" t="s">
        <v>177</v>
      </c>
      <c r="E473" s="207" t="s">
        <v>4279</v>
      </c>
      <c r="F473" s="208" t="s">
        <v>4280</v>
      </c>
      <c r="G473" s="209" t="s">
        <v>180</v>
      </c>
      <c r="H473" s="210">
        <v>65</v>
      </c>
      <c r="I473" s="211"/>
      <c r="J473" s="212">
        <f>ROUND(I473*H473,2)</f>
        <v>0</v>
      </c>
      <c r="K473" s="208" t="s">
        <v>181</v>
      </c>
      <c r="L473" s="46"/>
      <c r="M473" s="213" t="s">
        <v>19</v>
      </c>
      <c r="N473" s="214" t="s">
        <v>39</v>
      </c>
      <c r="O473" s="86"/>
      <c r="P473" s="215">
        <f>O473*H473</f>
        <v>0</v>
      </c>
      <c r="Q473" s="215">
        <v>0</v>
      </c>
      <c r="R473" s="215">
        <f>Q473*H473</f>
        <v>0</v>
      </c>
      <c r="S473" s="215">
        <v>0</v>
      </c>
      <c r="T473" s="21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7" t="s">
        <v>607</v>
      </c>
      <c r="AT473" s="217" t="s">
        <v>177</v>
      </c>
      <c r="AU473" s="217" t="s">
        <v>78</v>
      </c>
      <c r="AY473" s="19" t="s">
        <v>175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9" t="s">
        <v>76</v>
      </c>
      <c r="BK473" s="218">
        <f>ROUND(I473*H473,2)</f>
        <v>0</v>
      </c>
      <c r="BL473" s="19" t="s">
        <v>607</v>
      </c>
      <c r="BM473" s="217" t="s">
        <v>4281</v>
      </c>
    </row>
    <row r="474" s="2" customFormat="1">
      <c r="A474" s="40"/>
      <c r="B474" s="41"/>
      <c r="C474" s="42"/>
      <c r="D474" s="219" t="s">
        <v>184</v>
      </c>
      <c r="E474" s="42"/>
      <c r="F474" s="220" t="s">
        <v>4282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184</v>
      </c>
      <c r="AU474" s="19" t="s">
        <v>78</v>
      </c>
    </row>
    <row r="475" s="2" customFormat="1" ht="24.15" customHeight="1">
      <c r="A475" s="40"/>
      <c r="B475" s="41"/>
      <c r="C475" s="257" t="s">
        <v>1586</v>
      </c>
      <c r="D475" s="257" t="s">
        <v>303</v>
      </c>
      <c r="E475" s="258" t="s">
        <v>4283</v>
      </c>
      <c r="F475" s="259" t="s">
        <v>4284</v>
      </c>
      <c r="G475" s="260" t="s">
        <v>180</v>
      </c>
      <c r="H475" s="261">
        <v>66.299999999999997</v>
      </c>
      <c r="I475" s="262"/>
      <c r="J475" s="263">
        <f>ROUND(I475*H475,2)</f>
        <v>0</v>
      </c>
      <c r="K475" s="259" t="s">
        <v>181</v>
      </c>
      <c r="L475" s="264"/>
      <c r="M475" s="265" t="s">
        <v>19</v>
      </c>
      <c r="N475" s="266" t="s">
        <v>39</v>
      </c>
      <c r="O475" s="86"/>
      <c r="P475" s="215">
        <f>O475*H475</f>
        <v>0</v>
      </c>
      <c r="Q475" s="215">
        <v>0</v>
      </c>
      <c r="R475" s="215">
        <f>Q475*H475</f>
        <v>0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1903</v>
      </c>
      <c r="AT475" s="217" t="s">
        <v>303</v>
      </c>
      <c r="AU475" s="217" t="s">
        <v>78</v>
      </c>
      <c r="AY475" s="19" t="s">
        <v>175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76</v>
      </c>
      <c r="BK475" s="218">
        <f>ROUND(I475*H475,2)</f>
        <v>0</v>
      </c>
      <c r="BL475" s="19" t="s">
        <v>607</v>
      </c>
      <c r="BM475" s="217" t="s">
        <v>4285</v>
      </c>
    </row>
    <row r="476" s="14" customFormat="1">
      <c r="A476" s="14"/>
      <c r="B476" s="235"/>
      <c r="C476" s="236"/>
      <c r="D476" s="226" t="s">
        <v>186</v>
      </c>
      <c r="E476" s="237" t="s">
        <v>19</v>
      </c>
      <c r="F476" s="238" t="s">
        <v>4286</v>
      </c>
      <c r="G476" s="236"/>
      <c r="H476" s="239">
        <v>66.299999999999997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5" t="s">
        <v>186</v>
      </c>
      <c r="AU476" s="245" t="s">
        <v>78</v>
      </c>
      <c r="AV476" s="14" t="s">
        <v>78</v>
      </c>
      <c r="AW476" s="14" t="s">
        <v>188</v>
      </c>
      <c r="AX476" s="14" t="s">
        <v>68</v>
      </c>
      <c r="AY476" s="245" t="s">
        <v>175</v>
      </c>
    </row>
    <row r="477" s="15" customFormat="1">
      <c r="A477" s="15"/>
      <c r="B477" s="246"/>
      <c r="C477" s="247"/>
      <c r="D477" s="226" t="s">
        <v>186</v>
      </c>
      <c r="E477" s="248" t="s">
        <v>19</v>
      </c>
      <c r="F477" s="249" t="s">
        <v>191</v>
      </c>
      <c r="G477" s="247"/>
      <c r="H477" s="250">
        <v>66.299999999999997</v>
      </c>
      <c r="I477" s="251"/>
      <c r="J477" s="247"/>
      <c r="K477" s="247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186</v>
      </c>
      <c r="AU477" s="256" t="s">
        <v>78</v>
      </c>
      <c r="AV477" s="15" t="s">
        <v>182</v>
      </c>
      <c r="AW477" s="15" t="s">
        <v>188</v>
      </c>
      <c r="AX477" s="15" t="s">
        <v>76</v>
      </c>
      <c r="AY477" s="256" t="s">
        <v>175</v>
      </c>
    </row>
    <row r="478" s="2" customFormat="1" ht="33" customHeight="1">
      <c r="A478" s="40"/>
      <c r="B478" s="41"/>
      <c r="C478" s="206" t="s">
        <v>1591</v>
      </c>
      <c r="D478" s="206" t="s">
        <v>177</v>
      </c>
      <c r="E478" s="207" t="s">
        <v>4287</v>
      </c>
      <c r="F478" s="208" t="s">
        <v>4288</v>
      </c>
      <c r="G478" s="209" t="s">
        <v>180</v>
      </c>
      <c r="H478" s="210">
        <v>65</v>
      </c>
      <c r="I478" s="211"/>
      <c r="J478" s="212">
        <f>ROUND(I478*H478,2)</f>
        <v>0</v>
      </c>
      <c r="K478" s="208" t="s">
        <v>181</v>
      </c>
      <c r="L478" s="46"/>
      <c r="M478" s="213" t="s">
        <v>19</v>
      </c>
      <c r="N478" s="214" t="s">
        <v>39</v>
      </c>
      <c r="O478" s="86"/>
      <c r="P478" s="215">
        <f>O478*H478</f>
        <v>0</v>
      </c>
      <c r="Q478" s="215">
        <v>0</v>
      </c>
      <c r="R478" s="215">
        <f>Q478*H478</f>
        <v>0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607</v>
      </c>
      <c r="AT478" s="217" t="s">
        <v>177</v>
      </c>
      <c r="AU478" s="217" t="s">
        <v>78</v>
      </c>
      <c r="AY478" s="19" t="s">
        <v>175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76</v>
      </c>
      <c r="BK478" s="218">
        <f>ROUND(I478*H478,2)</f>
        <v>0</v>
      </c>
      <c r="BL478" s="19" t="s">
        <v>607</v>
      </c>
      <c r="BM478" s="217" t="s">
        <v>4289</v>
      </c>
    </row>
    <row r="479" s="2" customFormat="1">
      <c r="A479" s="40"/>
      <c r="B479" s="41"/>
      <c r="C479" s="42"/>
      <c r="D479" s="219" t="s">
        <v>184</v>
      </c>
      <c r="E479" s="42"/>
      <c r="F479" s="220" t="s">
        <v>4290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184</v>
      </c>
      <c r="AU479" s="19" t="s">
        <v>78</v>
      </c>
    </row>
    <row r="480" s="2" customFormat="1" ht="24.15" customHeight="1">
      <c r="A480" s="40"/>
      <c r="B480" s="41"/>
      <c r="C480" s="206" t="s">
        <v>1596</v>
      </c>
      <c r="D480" s="206" t="s">
        <v>177</v>
      </c>
      <c r="E480" s="207" t="s">
        <v>4291</v>
      </c>
      <c r="F480" s="208" t="s">
        <v>4292</v>
      </c>
      <c r="G480" s="209" t="s">
        <v>180</v>
      </c>
      <c r="H480" s="210">
        <v>65</v>
      </c>
      <c r="I480" s="211"/>
      <c r="J480" s="212">
        <f>ROUND(I480*H480,2)</f>
        <v>0</v>
      </c>
      <c r="K480" s="208" t="s">
        <v>181</v>
      </c>
      <c r="L480" s="46"/>
      <c r="M480" s="213" t="s">
        <v>19</v>
      </c>
      <c r="N480" s="214" t="s">
        <v>39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607</v>
      </c>
      <c r="AT480" s="217" t="s">
        <v>177</v>
      </c>
      <c r="AU480" s="217" t="s">
        <v>78</v>
      </c>
      <c r="AY480" s="19" t="s">
        <v>175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76</v>
      </c>
      <c r="BK480" s="218">
        <f>ROUND(I480*H480,2)</f>
        <v>0</v>
      </c>
      <c r="BL480" s="19" t="s">
        <v>607</v>
      </c>
      <c r="BM480" s="217" t="s">
        <v>4293</v>
      </c>
    </row>
    <row r="481" s="2" customFormat="1">
      <c r="A481" s="40"/>
      <c r="B481" s="41"/>
      <c r="C481" s="42"/>
      <c r="D481" s="219" t="s">
        <v>184</v>
      </c>
      <c r="E481" s="42"/>
      <c r="F481" s="220" t="s">
        <v>4294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184</v>
      </c>
      <c r="AU481" s="19" t="s">
        <v>78</v>
      </c>
    </row>
    <row r="482" s="2" customFormat="1" ht="24.15" customHeight="1">
      <c r="A482" s="40"/>
      <c r="B482" s="41"/>
      <c r="C482" s="206" t="s">
        <v>1602</v>
      </c>
      <c r="D482" s="206" t="s">
        <v>177</v>
      </c>
      <c r="E482" s="207" t="s">
        <v>4295</v>
      </c>
      <c r="F482" s="208" t="s">
        <v>4296</v>
      </c>
      <c r="G482" s="209" t="s">
        <v>265</v>
      </c>
      <c r="H482" s="210">
        <v>2</v>
      </c>
      <c r="I482" s="211"/>
      <c r="J482" s="212">
        <f>ROUND(I482*H482,2)</f>
        <v>0</v>
      </c>
      <c r="K482" s="208" t="s">
        <v>181</v>
      </c>
      <c r="L482" s="46"/>
      <c r="M482" s="213" t="s">
        <v>19</v>
      </c>
      <c r="N482" s="214" t="s">
        <v>39</v>
      </c>
      <c r="O482" s="86"/>
      <c r="P482" s="215">
        <f>O482*H482</f>
        <v>0</v>
      </c>
      <c r="Q482" s="215">
        <v>0</v>
      </c>
      <c r="R482" s="215">
        <f>Q482*H482</f>
        <v>0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607</v>
      </c>
      <c r="AT482" s="217" t="s">
        <v>177</v>
      </c>
      <c r="AU482" s="217" t="s">
        <v>78</v>
      </c>
      <c r="AY482" s="19" t="s">
        <v>175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76</v>
      </c>
      <c r="BK482" s="218">
        <f>ROUND(I482*H482,2)</f>
        <v>0</v>
      </c>
      <c r="BL482" s="19" t="s">
        <v>607</v>
      </c>
      <c r="BM482" s="217" t="s">
        <v>4297</v>
      </c>
    </row>
    <row r="483" s="2" customFormat="1">
      <c r="A483" s="40"/>
      <c r="B483" s="41"/>
      <c r="C483" s="42"/>
      <c r="D483" s="219" t="s">
        <v>184</v>
      </c>
      <c r="E483" s="42"/>
      <c r="F483" s="220" t="s">
        <v>4298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184</v>
      </c>
      <c r="AU483" s="19" t="s">
        <v>78</v>
      </c>
    </row>
    <row r="484" s="2" customFormat="1" ht="24.15" customHeight="1">
      <c r="A484" s="40"/>
      <c r="B484" s="41"/>
      <c r="C484" s="206" t="s">
        <v>1611</v>
      </c>
      <c r="D484" s="206" t="s">
        <v>177</v>
      </c>
      <c r="E484" s="207" t="s">
        <v>4299</v>
      </c>
      <c r="F484" s="208" t="s">
        <v>4300</v>
      </c>
      <c r="G484" s="209" t="s">
        <v>265</v>
      </c>
      <c r="H484" s="210">
        <v>0.5</v>
      </c>
      <c r="I484" s="211"/>
      <c r="J484" s="212">
        <f>ROUND(I484*H484,2)</f>
        <v>0</v>
      </c>
      <c r="K484" s="208" t="s">
        <v>181</v>
      </c>
      <c r="L484" s="46"/>
      <c r="M484" s="213" t="s">
        <v>19</v>
      </c>
      <c r="N484" s="214" t="s">
        <v>39</v>
      </c>
      <c r="O484" s="86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607</v>
      </c>
      <c r="AT484" s="217" t="s">
        <v>177</v>
      </c>
      <c r="AU484" s="217" t="s">
        <v>78</v>
      </c>
      <c r="AY484" s="19" t="s">
        <v>175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76</v>
      </c>
      <c r="BK484" s="218">
        <f>ROUND(I484*H484,2)</f>
        <v>0</v>
      </c>
      <c r="BL484" s="19" t="s">
        <v>607</v>
      </c>
      <c r="BM484" s="217" t="s">
        <v>4301</v>
      </c>
    </row>
    <row r="485" s="2" customFormat="1">
      <c r="A485" s="40"/>
      <c r="B485" s="41"/>
      <c r="C485" s="42"/>
      <c r="D485" s="219" t="s">
        <v>184</v>
      </c>
      <c r="E485" s="42"/>
      <c r="F485" s="220" t="s">
        <v>4302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184</v>
      </c>
      <c r="AU485" s="19" t="s">
        <v>78</v>
      </c>
    </row>
    <row r="486" s="2" customFormat="1" ht="24.15" customHeight="1">
      <c r="A486" s="40"/>
      <c r="B486" s="41"/>
      <c r="C486" s="206" t="s">
        <v>1617</v>
      </c>
      <c r="D486" s="206" t="s">
        <v>177</v>
      </c>
      <c r="E486" s="207" t="s">
        <v>4303</v>
      </c>
      <c r="F486" s="208" t="s">
        <v>4304</v>
      </c>
      <c r="G486" s="209" t="s">
        <v>265</v>
      </c>
      <c r="H486" s="210">
        <v>0.5</v>
      </c>
      <c r="I486" s="211"/>
      <c r="J486" s="212">
        <f>ROUND(I486*H486,2)</f>
        <v>0</v>
      </c>
      <c r="K486" s="208" t="s">
        <v>181</v>
      </c>
      <c r="L486" s="46"/>
      <c r="M486" s="213" t="s">
        <v>19</v>
      </c>
      <c r="N486" s="214" t="s">
        <v>39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607</v>
      </c>
      <c r="AT486" s="217" t="s">
        <v>177</v>
      </c>
      <c r="AU486" s="217" t="s">
        <v>78</v>
      </c>
      <c r="AY486" s="19" t="s">
        <v>175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76</v>
      </c>
      <c r="BK486" s="218">
        <f>ROUND(I486*H486,2)</f>
        <v>0</v>
      </c>
      <c r="BL486" s="19" t="s">
        <v>607</v>
      </c>
      <c r="BM486" s="217" t="s">
        <v>4305</v>
      </c>
    </row>
    <row r="487" s="2" customFormat="1">
      <c r="A487" s="40"/>
      <c r="B487" s="41"/>
      <c r="C487" s="42"/>
      <c r="D487" s="219" t="s">
        <v>184</v>
      </c>
      <c r="E487" s="42"/>
      <c r="F487" s="220" t="s">
        <v>4306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184</v>
      </c>
      <c r="AU487" s="19" t="s">
        <v>78</v>
      </c>
    </row>
    <row r="488" s="2" customFormat="1" ht="33" customHeight="1">
      <c r="A488" s="40"/>
      <c r="B488" s="41"/>
      <c r="C488" s="206" t="s">
        <v>1624</v>
      </c>
      <c r="D488" s="206" t="s">
        <v>177</v>
      </c>
      <c r="E488" s="207" t="s">
        <v>4307</v>
      </c>
      <c r="F488" s="208" t="s">
        <v>4308</v>
      </c>
      <c r="G488" s="209" t="s">
        <v>265</v>
      </c>
      <c r="H488" s="210">
        <v>0.5</v>
      </c>
      <c r="I488" s="211"/>
      <c r="J488" s="212">
        <f>ROUND(I488*H488,2)</f>
        <v>0</v>
      </c>
      <c r="K488" s="208" t="s">
        <v>181</v>
      </c>
      <c r="L488" s="46"/>
      <c r="M488" s="213" t="s">
        <v>19</v>
      </c>
      <c r="N488" s="214" t="s">
        <v>39</v>
      </c>
      <c r="O488" s="86"/>
      <c r="P488" s="215">
        <f>O488*H488</f>
        <v>0</v>
      </c>
      <c r="Q488" s="215">
        <v>0</v>
      </c>
      <c r="R488" s="215">
        <f>Q488*H488</f>
        <v>0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607</v>
      </c>
      <c r="AT488" s="217" t="s">
        <v>177</v>
      </c>
      <c r="AU488" s="217" t="s">
        <v>78</v>
      </c>
      <c r="AY488" s="19" t="s">
        <v>175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76</v>
      </c>
      <c r="BK488" s="218">
        <f>ROUND(I488*H488,2)</f>
        <v>0</v>
      </c>
      <c r="BL488" s="19" t="s">
        <v>607</v>
      </c>
      <c r="BM488" s="217" t="s">
        <v>4309</v>
      </c>
    </row>
    <row r="489" s="2" customFormat="1">
      <c r="A489" s="40"/>
      <c r="B489" s="41"/>
      <c r="C489" s="42"/>
      <c r="D489" s="219" t="s">
        <v>184</v>
      </c>
      <c r="E489" s="42"/>
      <c r="F489" s="220" t="s">
        <v>4310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184</v>
      </c>
      <c r="AU489" s="19" t="s">
        <v>78</v>
      </c>
    </row>
    <row r="490" s="12" customFormat="1" ht="25.92" customHeight="1">
      <c r="A490" s="12"/>
      <c r="B490" s="190"/>
      <c r="C490" s="191"/>
      <c r="D490" s="192" t="s">
        <v>67</v>
      </c>
      <c r="E490" s="193" t="s">
        <v>4311</v>
      </c>
      <c r="F490" s="193" t="s">
        <v>4312</v>
      </c>
      <c r="G490" s="191"/>
      <c r="H490" s="191"/>
      <c r="I490" s="194"/>
      <c r="J490" s="195">
        <f>BK490</f>
        <v>0</v>
      </c>
      <c r="K490" s="191"/>
      <c r="L490" s="196"/>
      <c r="M490" s="197"/>
      <c r="N490" s="198"/>
      <c r="O490" s="198"/>
      <c r="P490" s="199">
        <f>SUM(P491:P496)</f>
        <v>0</v>
      </c>
      <c r="Q490" s="198"/>
      <c r="R490" s="199">
        <f>SUM(R491:R496)</f>
        <v>0</v>
      </c>
      <c r="S490" s="198"/>
      <c r="T490" s="200">
        <f>SUM(T491:T496)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01" t="s">
        <v>182</v>
      </c>
      <c r="AT490" s="202" t="s">
        <v>67</v>
      </c>
      <c r="AU490" s="202" t="s">
        <v>68</v>
      </c>
      <c r="AY490" s="201" t="s">
        <v>175</v>
      </c>
      <c r="BK490" s="203">
        <f>SUM(BK491:BK496)</f>
        <v>0</v>
      </c>
    </row>
    <row r="491" s="2" customFormat="1" ht="21.75" customHeight="1">
      <c r="A491" s="40"/>
      <c r="B491" s="41"/>
      <c r="C491" s="206" t="s">
        <v>1631</v>
      </c>
      <c r="D491" s="206" t="s">
        <v>177</v>
      </c>
      <c r="E491" s="207" t="s">
        <v>4313</v>
      </c>
      <c r="F491" s="208" t="s">
        <v>4314</v>
      </c>
      <c r="G491" s="209" t="s">
        <v>1366</v>
      </c>
      <c r="H491" s="210">
        <v>80</v>
      </c>
      <c r="I491" s="211"/>
      <c r="J491" s="212">
        <f>ROUND(I491*H491,2)</f>
        <v>0</v>
      </c>
      <c r="K491" s="208" t="s">
        <v>181</v>
      </c>
      <c r="L491" s="46"/>
      <c r="M491" s="213" t="s">
        <v>19</v>
      </c>
      <c r="N491" s="214" t="s">
        <v>39</v>
      </c>
      <c r="O491" s="86"/>
      <c r="P491" s="215">
        <f>O491*H491</f>
        <v>0</v>
      </c>
      <c r="Q491" s="215">
        <v>0</v>
      </c>
      <c r="R491" s="215">
        <f>Q491*H491</f>
        <v>0</v>
      </c>
      <c r="S491" s="215">
        <v>0</v>
      </c>
      <c r="T491" s="21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4315</v>
      </c>
      <c r="AT491" s="217" t="s">
        <v>177</v>
      </c>
      <c r="AU491" s="217" t="s">
        <v>76</v>
      </c>
      <c r="AY491" s="19" t="s">
        <v>175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76</v>
      </c>
      <c r="BK491" s="218">
        <f>ROUND(I491*H491,2)</f>
        <v>0</v>
      </c>
      <c r="BL491" s="19" t="s">
        <v>4315</v>
      </c>
      <c r="BM491" s="217" t="s">
        <v>4316</v>
      </c>
    </row>
    <row r="492" s="2" customFormat="1">
      <c r="A492" s="40"/>
      <c r="B492" s="41"/>
      <c r="C492" s="42"/>
      <c r="D492" s="219" t="s">
        <v>184</v>
      </c>
      <c r="E492" s="42"/>
      <c r="F492" s="220" t="s">
        <v>4317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184</v>
      </c>
      <c r="AU492" s="19" t="s">
        <v>76</v>
      </c>
    </row>
    <row r="493" s="2" customFormat="1" ht="16.5" customHeight="1">
      <c r="A493" s="40"/>
      <c r="B493" s="41"/>
      <c r="C493" s="206" t="s">
        <v>1638</v>
      </c>
      <c r="D493" s="206" t="s">
        <v>177</v>
      </c>
      <c r="E493" s="207" t="s">
        <v>4318</v>
      </c>
      <c r="F493" s="208" t="s">
        <v>4319</v>
      </c>
      <c r="G493" s="209" t="s">
        <v>1366</v>
      </c>
      <c r="H493" s="210">
        <v>25</v>
      </c>
      <c r="I493" s="211"/>
      <c r="J493" s="212">
        <f>ROUND(I493*H493,2)</f>
        <v>0</v>
      </c>
      <c r="K493" s="208" t="s">
        <v>181</v>
      </c>
      <c r="L493" s="46"/>
      <c r="M493" s="213" t="s">
        <v>19</v>
      </c>
      <c r="N493" s="214" t="s">
        <v>39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4315</v>
      </c>
      <c r="AT493" s="217" t="s">
        <v>177</v>
      </c>
      <c r="AU493" s="217" t="s">
        <v>76</v>
      </c>
      <c r="AY493" s="19" t="s">
        <v>175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76</v>
      </c>
      <c r="BK493" s="218">
        <f>ROUND(I493*H493,2)</f>
        <v>0</v>
      </c>
      <c r="BL493" s="19" t="s">
        <v>4315</v>
      </c>
      <c r="BM493" s="217" t="s">
        <v>4320</v>
      </c>
    </row>
    <row r="494" s="2" customFormat="1">
      <c r="A494" s="40"/>
      <c r="B494" s="41"/>
      <c r="C494" s="42"/>
      <c r="D494" s="219" t="s">
        <v>184</v>
      </c>
      <c r="E494" s="42"/>
      <c r="F494" s="220" t="s">
        <v>4321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184</v>
      </c>
      <c r="AU494" s="19" t="s">
        <v>76</v>
      </c>
    </row>
    <row r="495" s="2" customFormat="1" ht="21.75" customHeight="1">
      <c r="A495" s="40"/>
      <c r="B495" s="41"/>
      <c r="C495" s="206" t="s">
        <v>1644</v>
      </c>
      <c r="D495" s="206" t="s">
        <v>177</v>
      </c>
      <c r="E495" s="207" t="s">
        <v>4322</v>
      </c>
      <c r="F495" s="208" t="s">
        <v>4323</v>
      </c>
      <c r="G495" s="209" t="s">
        <v>1366</v>
      </c>
      <c r="H495" s="210">
        <v>60</v>
      </c>
      <c r="I495" s="211"/>
      <c r="J495" s="212">
        <f>ROUND(I495*H495,2)</f>
        <v>0</v>
      </c>
      <c r="K495" s="208" t="s">
        <v>181</v>
      </c>
      <c r="L495" s="46"/>
      <c r="M495" s="213" t="s">
        <v>19</v>
      </c>
      <c r="N495" s="214" t="s">
        <v>39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4315</v>
      </c>
      <c r="AT495" s="217" t="s">
        <v>177</v>
      </c>
      <c r="AU495" s="217" t="s">
        <v>76</v>
      </c>
      <c r="AY495" s="19" t="s">
        <v>175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76</v>
      </c>
      <c r="BK495" s="218">
        <f>ROUND(I495*H495,2)</f>
        <v>0</v>
      </c>
      <c r="BL495" s="19" t="s">
        <v>4315</v>
      </c>
      <c r="BM495" s="217" t="s">
        <v>4324</v>
      </c>
    </row>
    <row r="496" s="2" customFormat="1">
      <c r="A496" s="40"/>
      <c r="B496" s="41"/>
      <c r="C496" s="42"/>
      <c r="D496" s="219" t="s">
        <v>184</v>
      </c>
      <c r="E496" s="42"/>
      <c r="F496" s="220" t="s">
        <v>4325</v>
      </c>
      <c r="G496" s="42"/>
      <c r="H496" s="42"/>
      <c r="I496" s="221"/>
      <c r="J496" s="42"/>
      <c r="K496" s="42"/>
      <c r="L496" s="46"/>
      <c r="M496" s="271"/>
      <c r="N496" s="272"/>
      <c r="O496" s="273"/>
      <c r="P496" s="273"/>
      <c r="Q496" s="273"/>
      <c r="R496" s="273"/>
      <c r="S496" s="273"/>
      <c r="T496" s="27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184</v>
      </c>
      <c r="AU496" s="19" t="s">
        <v>76</v>
      </c>
    </row>
    <row r="497" s="2" customFormat="1" ht="6.96" customHeight="1">
      <c r="A497" s="40"/>
      <c r="B497" s="61"/>
      <c r="C497" s="62"/>
      <c r="D497" s="62"/>
      <c r="E497" s="62"/>
      <c r="F497" s="62"/>
      <c r="G497" s="62"/>
      <c r="H497" s="62"/>
      <c r="I497" s="62"/>
      <c r="J497" s="62"/>
      <c r="K497" s="62"/>
      <c r="L497" s="46"/>
      <c r="M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</sheetData>
  <sheetProtection sheet="1" autoFilter="0" formatColumns="0" formatRows="0" objects="1" scenarios="1" spinCount="100000" saltValue="YHRsOwem7ugyDx8XOJfTqjSredWCCl/xdiyJcCmHQcjffrlmQNaTzvZEBfxtkZxoCoGd7/a7oSwX5DZgBYKlQQ==" hashValue="xRks1I6VGH76g6GnXmVZwEmsZaeg/K3RsoLi1I+5E28z2WnZLoPch3UanfRoX8KnNzBkLwXunwwl9OE/bZfXlQ==" algorithmName="SHA-512" password="CC35"/>
  <autoFilter ref="C86:K49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5_01/725291680"/>
    <hyperlink ref="F96" r:id="rId2" display="https://podminky.urs.cz/item/CS_URS_2025_01/741112061"/>
    <hyperlink ref="F99" r:id="rId3" display="https://podminky.urs.cz/item/CS_URS_2025_01/741112101"/>
    <hyperlink ref="F102" r:id="rId4" display="https://podminky.urs.cz/item/CS_URS_2025_01/741112111"/>
    <hyperlink ref="F105" r:id="rId5" display="https://podminky.urs.cz/item/CS_URS_2025_01/741120124"/>
    <hyperlink ref="F110" r:id="rId6" display="https://podminky.urs.cz/item/CS_URS_2025_01/741120301"/>
    <hyperlink ref="F121" r:id="rId7" display="https://podminky.urs.cz/item/CS_URS_2025_01/741122025"/>
    <hyperlink ref="F129" r:id="rId8" display="https://podminky.urs.cz/item/CS_URS_2025_01/741122031"/>
    <hyperlink ref="F134" r:id="rId9" display="https://podminky.urs.cz/item/CS_URS_2025_01/741122121"/>
    <hyperlink ref="F139" r:id="rId10" display="https://podminky.urs.cz/item/CS_URS_2025_01/741122122"/>
    <hyperlink ref="F144" r:id="rId11" display="https://podminky.urs.cz/item/CS_URS_2025_01/741122122"/>
    <hyperlink ref="F152" r:id="rId12" display="https://podminky.urs.cz/item/CS_URS_2025_01/741122142"/>
    <hyperlink ref="F157" r:id="rId13" display="https://podminky.urs.cz/item/CS_URS_2025_01/741122143"/>
    <hyperlink ref="F162" r:id="rId14" display="https://podminky.urs.cz/item/CS_URS_2025_01/741122143"/>
    <hyperlink ref="F167" r:id="rId15" display="https://podminky.urs.cz/item/CS_URS_2025_01/741122145"/>
    <hyperlink ref="F172" r:id="rId16" display="https://podminky.urs.cz/item/CS_URS_2025_01/741122146"/>
    <hyperlink ref="F177" r:id="rId17" display="https://podminky.urs.cz/item/CS_URS_2025_01/741122632"/>
    <hyperlink ref="F182" r:id="rId18" display="https://podminky.urs.cz/item/CS_URS_2025_01/741124646"/>
    <hyperlink ref="F185" r:id="rId19" display="https://podminky.urs.cz/item/CS_URS_2025_01/741130420"/>
    <hyperlink ref="F188" r:id="rId20" display="https://podminky.urs.cz/item/CS_URS_2025_01/741210001"/>
    <hyperlink ref="F192" r:id="rId21" display="https://podminky.urs.cz/item/CS_URS_2025_01/741210001"/>
    <hyperlink ref="F195" r:id="rId22" display="https://podminky.urs.cz/item/CS_URS_2025_01/741210002"/>
    <hyperlink ref="F200" r:id="rId23" display="https://podminky.urs.cz/item/CS_URS_2025_01/741210003"/>
    <hyperlink ref="F203" r:id="rId24" display="https://podminky.urs.cz/item/CS_URS_2025_01/741210704"/>
    <hyperlink ref="F206" r:id="rId25" display="https://podminky.urs.cz/item/CS_URS_2025_01/741310101"/>
    <hyperlink ref="F211" r:id="rId26" display="https://podminky.urs.cz/item/CS_URS_2025_01/741310121"/>
    <hyperlink ref="F216" r:id="rId27" display="https://podminky.urs.cz/item/CS_URS_2025_01/741310122"/>
    <hyperlink ref="F221" r:id="rId28" display="https://podminky.urs.cz/item/CS_URS_2025_01/741310125"/>
    <hyperlink ref="F226" r:id="rId29" display="https://podminky.urs.cz/item/CS_URS_2025_01/741310126"/>
    <hyperlink ref="F231" r:id="rId30" display="https://podminky.urs.cz/item/CS_URS_2025_01/741310251"/>
    <hyperlink ref="F235" r:id="rId31" display="https://podminky.urs.cz/item/CS_URS_2025_01/741310261"/>
    <hyperlink ref="F239" r:id="rId32" display="https://podminky.urs.cz/item/CS_URS_2025_01/741310263"/>
    <hyperlink ref="F243" r:id="rId33" display="https://podminky.urs.cz/item/CS_URS_2025_01/741310269"/>
    <hyperlink ref="F248" r:id="rId34" display="https://podminky.urs.cz/item/CS_URS_2025_01/741311004"/>
    <hyperlink ref="F251" r:id="rId35" display="https://podminky.urs.cz/item/CS_URS_2025_01/741311021"/>
    <hyperlink ref="F254" r:id="rId36" display="https://podminky.urs.cz/item/CS_URS_2025_01/741311033"/>
    <hyperlink ref="F257" r:id="rId37" display="https://podminky.urs.cz/item/CS_URS_2025_01/741311061"/>
    <hyperlink ref="F260" r:id="rId38" display="https://podminky.urs.cz/item/CS_URS_2025_01/741311072"/>
    <hyperlink ref="F263" r:id="rId39" display="https://podminky.urs.cz/item/CS_URS_2025_01/741313002"/>
    <hyperlink ref="F267" r:id="rId40" display="https://podminky.urs.cz/item/CS_URS_2025_01/741313005"/>
    <hyperlink ref="F271" r:id="rId41" display="https://podminky.urs.cz/item/CS_URS_2025_01/741313072"/>
    <hyperlink ref="F274" r:id="rId42" display="https://podminky.urs.cz/item/CS_URS_2025_01/741313152"/>
    <hyperlink ref="F277" r:id="rId43" display="https://podminky.urs.cz/item/CS_URS_2025_01/741331075"/>
    <hyperlink ref="F280" r:id="rId44" display="https://podminky.urs.cz/item/CS_URS_2025_01/741372026"/>
    <hyperlink ref="F283" r:id="rId45" display="https://podminky.urs.cz/item/CS_URS_2025_01/741372027"/>
    <hyperlink ref="F294" r:id="rId46" display="https://podminky.urs.cz/item/CS_URS_2025_01/741376001"/>
    <hyperlink ref="F299" r:id="rId47" display="https://podminky.urs.cz/item/CS_URS_2025_01/741410021"/>
    <hyperlink ref="F302" r:id="rId48" display="https://podminky.urs.cz/item/CS_URS_2025_01/741410041"/>
    <hyperlink ref="F307" r:id="rId49" display="https://podminky.urs.cz/item/CS_URS_2025_01/741420001"/>
    <hyperlink ref="F318" r:id="rId50" display="https://podminky.urs.cz/item/CS_URS_2025_01/741420011"/>
    <hyperlink ref="F323" r:id="rId51" display="https://podminky.urs.cz/item/CS_URS_2025_01/741420020"/>
    <hyperlink ref="F328" r:id="rId52" display="https://podminky.urs.cz/item/CS_URS_2025_01/741420024"/>
    <hyperlink ref="F331" r:id="rId53" display="https://podminky.urs.cz/item/CS_URS_2025_01/741420051"/>
    <hyperlink ref="F335" r:id="rId54" display="https://podminky.urs.cz/item/CS_URS_2025_01/741420083"/>
    <hyperlink ref="F338" r:id="rId55" display="https://podminky.urs.cz/item/CS_URS_2025_01/741430005"/>
    <hyperlink ref="F344" r:id="rId56" display="https://podminky.urs.cz/item/CS_URS_2025_01/741450001"/>
    <hyperlink ref="F347" r:id="rId57" display="https://podminky.urs.cz/item/CS_URS_2025_01/741711011"/>
    <hyperlink ref="F350" r:id="rId58" display="https://podminky.urs.cz/item/CS_URS_2025_01/741721201"/>
    <hyperlink ref="F353" r:id="rId59" display="https://podminky.urs.cz/item/CS_URS_2025_01/741730036"/>
    <hyperlink ref="F369" r:id="rId60" display="https://podminky.urs.cz/item/CS_URS_2025_01/741730076"/>
    <hyperlink ref="F372" r:id="rId61" display="https://podminky.urs.cz/item/CS_URS_2025_01/741732061"/>
    <hyperlink ref="F375" r:id="rId62" display="https://podminky.urs.cz/item/CS_URS_2025_01/741751117"/>
    <hyperlink ref="F395" r:id="rId63" display="https://podminky.urs.cz/item/CS_URS_2025_01/741761001"/>
    <hyperlink ref="F398" r:id="rId64" display="https://podminky.urs.cz/item/CS_URS_2025_01/741761081"/>
    <hyperlink ref="F401" r:id="rId65" display="https://podminky.urs.cz/item/CS_URS_2025_01/741791211"/>
    <hyperlink ref="F404" r:id="rId66" display="https://podminky.urs.cz/item/CS_URS_2025_01/741810003"/>
    <hyperlink ref="F406" r:id="rId67" display="https://podminky.urs.cz/item/CS_URS_2025_01/741810011"/>
    <hyperlink ref="F408" r:id="rId68" display="https://podminky.urs.cz/item/CS_URS_2025_01/741920202"/>
    <hyperlink ref="F410" r:id="rId69" display="https://podminky.urs.cz/item/CS_URS_2025_01/998741102"/>
    <hyperlink ref="F413" r:id="rId70" display="https://podminky.urs.cz/item/CS_URS_2025_01/742124002"/>
    <hyperlink ref="F418" r:id="rId71" display="https://podminky.urs.cz/item/CS_URS_2025_01/742350001"/>
    <hyperlink ref="F421" r:id="rId72" display="https://podminky.urs.cz/item/CS_URS_2025_01/742350002"/>
    <hyperlink ref="F423" r:id="rId73" display="https://podminky.urs.cz/item/CS_URS_2025_01/742350003"/>
    <hyperlink ref="F425" r:id="rId74" display="https://podminky.urs.cz/item/CS_URS_2025_01/742350004"/>
    <hyperlink ref="F427" r:id="rId75" display="https://podminky.urs.cz/item/CS_URS_2025_01/742350005"/>
    <hyperlink ref="F429" r:id="rId76" display="https://podminky.urs.cz/item/CS_URS_2025_01/742350006"/>
    <hyperlink ref="F431" r:id="rId77" display="https://podminky.urs.cz/item/CS_URS_2025_01/742410064"/>
    <hyperlink ref="F436" r:id="rId78" display="https://podminky.urs.cz/item/CS_URS_2025_01/210040011"/>
    <hyperlink ref="F440" r:id="rId79" display="https://podminky.urs.cz/item/CS_URS_2025_01/460010002"/>
    <hyperlink ref="F442" r:id="rId80" display="https://podminky.urs.cz/item/CS_URS_2025_01/460010011"/>
    <hyperlink ref="F444" r:id="rId81" display="https://podminky.urs.cz/item/CS_URS_2025_01/460010012"/>
    <hyperlink ref="F446" r:id="rId82" display="https://podminky.urs.cz/item/CS_URS_2025_01/460131112"/>
    <hyperlink ref="F448" r:id="rId83" display="https://podminky.urs.cz/item/CS_URS_2025_01/460161301"/>
    <hyperlink ref="F450" r:id="rId84" display="https://podminky.urs.cz/item/CS_URS_2025_01/460361111"/>
    <hyperlink ref="F452" r:id="rId85" display="https://podminky.urs.cz/item/CS_URS_2025_01/460431321"/>
    <hyperlink ref="F454" r:id="rId86" display="https://podminky.urs.cz/item/CS_URS_2025_01/460631212"/>
    <hyperlink ref="F459" r:id="rId87" display="https://podminky.urs.cz/item/CS_URS_2025_01/460632112"/>
    <hyperlink ref="F461" r:id="rId88" display="https://podminky.urs.cz/item/CS_URS_2025_01/460632212"/>
    <hyperlink ref="F463" r:id="rId89" display="https://podminky.urs.cz/item/CS_URS_2025_01/460641122"/>
    <hyperlink ref="F465" r:id="rId90" display="https://podminky.urs.cz/item/CS_URS_2025_01/460661112"/>
    <hyperlink ref="F467" r:id="rId91" display="https://podminky.urs.cz/item/CS_URS_2025_01/460671114"/>
    <hyperlink ref="F469" r:id="rId92" display="https://podminky.urs.cz/item/CS_URS_2025_01/460791114"/>
    <hyperlink ref="F474" r:id="rId93" display="https://podminky.urs.cz/item/CS_URS_2025_01/460881612"/>
    <hyperlink ref="F479" r:id="rId94" display="https://podminky.urs.cz/item/CS_URS_2025_01/460911122"/>
    <hyperlink ref="F481" r:id="rId95" display="https://podminky.urs.cz/item/CS_URS_2025_01/468021221"/>
    <hyperlink ref="F483" r:id="rId96" display="https://podminky.urs.cz/item/CS_URS_2025_01/469971111"/>
    <hyperlink ref="F485" r:id="rId97" display="https://podminky.urs.cz/item/CS_URS_2025_01/469972111"/>
    <hyperlink ref="F487" r:id="rId98" display="https://podminky.urs.cz/item/CS_URS_2025_01/469972121"/>
    <hyperlink ref="F489" r:id="rId99" display="https://podminky.urs.cz/item/CS_URS_2025_01/469973113"/>
    <hyperlink ref="F492" r:id="rId100" display="https://podminky.urs.cz/item/CS_URS_2025_01/HZS1291"/>
    <hyperlink ref="F494" r:id="rId101" display="https://podminky.urs.cz/item/CS_URS_2025_01/HZS2232"/>
    <hyperlink ref="F496" r:id="rId102" display="https://podminky.urs.cz/item/CS_URS_2025_01/HZS42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4326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ROUND((SUM(BE87:BE254)),  2)</f>
        <v>0</v>
      </c>
      <c r="G33" s="40"/>
      <c r="H33" s="40"/>
      <c r="I33" s="150">
        <v>0.20999999999999999</v>
      </c>
      <c r="J33" s="149">
        <f>ROUND(((SUM(BE87:BE254))*I33),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ROUND((SUM(BF87:BF254)),  2)</f>
        <v>0</v>
      </c>
      <c r="G34" s="40"/>
      <c r="H34" s="40"/>
      <c r="I34" s="150">
        <v>0.12</v>
      </c>
      <c r="J34" s="149">
        <f>ROUND(((SUM(BF87:BF254))*I34),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ROUND((SUM(BG87:BG254)),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ROUND((SUM(BH87:BH254)),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ROUND((SUM(BI87:BI254)),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SLB - Slaboproudá elektro...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137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3534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3535</v>
      </c>
      <c r="E62" s="176"/>
      <c r="F62" s="176"/>
      <c r="G62" s="176"/>
      <c r="H62" s="176"/>
      <c r="I62" s="176"/>
      <c r="J62" s="177">
        <f>J122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3536</v>
      </c>
      <c r="E63" s="170"/>
      <c r="F63" s="170"/>
      <c r="G63" s="170"/>
      <c r="H63" s="170"/>
      <c r="I63" s="170"/>
      <c r="J63" s="171">
        <f>J220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3538</v>
      </c>
      <c r="E64" s="176"/>
      <c r="F64" s="176"/>
      <c r="G64" s="176"/>
      <c r="H64" s="176"/>
      <c r="I64" s="176"/>
      <c r="J64" s="177">
        <f>J221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3539</v>
      </c>
      <c r="E65" s="170"/>
      <c r="F65" s="170"/>
      <c r="G65" s="170"/>
      <c r="H65" s="170"/>
      <c r="I65" s="170"/>
      <c r="J65" s="171">
        <f>J246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4327</v>
      </c>
      <c r="E66" s="170"/>
      <c r="F66" s="170"/>
      <c r="G66" s="170"/>
      <c r="H66" s="170"/>
      <c r="I66" s="170"/>
      <c r="J66" s="171">
        <f>J251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4328</v>
      </c>
      <c r="E67" s="176"/>
      <c r="F67" s="176"/>
      <c r="G67" s="176"/>
      <c r="H67" s="176"/>
      <c r="I67" s="176"/>
      <c r="J67" s="177">
        <f>J252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160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PD - Výstavba zázemí SDH Cheb - Háje - Dotazy 05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113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SLB - Slaboproudá elektro...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 xml:space="preserve"> </v>
      </c>
      <c r="G81" s="42"/>
      <c r="H81" s="42"/>
      <c r="I81" s="34" t="s">
        <v>23</v>
      </c>
      <c r="J81" s="74" t="str">
        <f>IF(J12="","",J12)</f>
        <v>7. 5. 2025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 xml:space="preserve"> </v>
      </c>
      <c r="G83" s="42"/>
      <c r="H83" s="42"/>
      <c r="I83" s="34" t="s">
        <v>30</v>
      </c>
      <c r="J83" s="38" t="str">
        <f>E21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28</v>
      </c>
      <c r="D84" s="42"/>
      <c r="E84" s="42"/>
      <c r="F84" s="29" t="str">
        <f>IF(E18="","",E18)</f>
        <v>Vyplň údaj</v>
      </c>
      <c r="G84" s="42"/>
      <c r="H84" s="42"/>
      <c r="I84" s="34" t="s">
        <v>31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161</v>
      </c>
      <c r="D86" s="182" t="s">
        <v>53</v>
      </c>
      <c r="E86" s="182" t="s">
        <v>49</v>
      </c>
      <c r="F86" s="182" t="s">
        <v>50</v>
      </c>
      <c r="G86" s="182" t="s">
        <v>162</v>
      </c>
      <c r="H86" s="182" t="s">
        <v>163</v>
      </c>
      <c r="I86" s="182" t="s">
        <v>164</v>
      </c>
      <c r="J86" s="182" t="s">
        <v>117</v>
      </c>
      <c r="K86" s="183" t="s">
        <v>165</v>
      </c>
      <c r="L86" s="184"/>
      <c r="M86" s="94" t="s">
        <v>19</v>
      </c>
      <c r="N86" s="95" t="s">
        <v>38</v>
      </c>
      <c r="O86" s="95" t="s">
        <v>166</v>
      </c>
      <c r="P86" s="95" t="s">
        <v>167</v>
      </c>
      <c r="Q86" s="95" t="s">
        <v>168</v>
      </c>
      <c r="R86" s="95" t="s">
        <v>169</v>
      </c>
      <c r="S86" s="95" t="s">
        <v>170</v>
      </c>
      <c r="T86" s="96" t="s">
        <v>171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172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P88+P220+P246+P251</f>
        <v>0</v>
      </c>
      <c r="Q87" s="98"/>
      <c r="R87" s="187">
        <f>R88+R220+R246+R251</f>
        <v>0</v>
      </c>
      <c r="S87" s="98"/>
      <c r="T87" s="188">
        <f>T88+T220+T246+T251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67</v>
      </c>
      <c r="AU87" s="19" t="s">
        <v>118</v>
      </c>
      <c r="BK87" s="189">
        <f>BK88+BK220+BK246+BK251</f>
        <v>0</v>
      </c>
    </row>
    <row r="88" s="12" customFormat="1" ht="25.92" customHeight="1">
      <c r="A88" s="12"/>
      <c r="B88" s="190"/>
      <c r="C88" s="191"/>
      <c r="D88" s="192" t="s">
        <v>67</v>
      </c>
      <c r="E88" s="193" t="s">
        <v>1607</v>
      </c>
      <c r="F88" s="193" t="s">
        <v>1608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P89+P122</f>
        <v>0</v>
      </c>
      <c r="Q88" s="198"/>
      <c r="R88" s="199">
        <f>R89+R122</f>
        <v>0</v>
      </c>
      <c r="S88" s="198"/>
      <c r="T88" s="200">
        <f>T89+T122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78</v>
      </c>
      <c r="AT88" s="202" t="s">
        <v>67</v>
      </c>
      <c r="AU88" s="202" t="s">
        <v>68</v>
      </c>
      <c r="AY88" s="201" t="s">
        <v>175</v>
      </c>
      <c r="BK88" s="203">
        <f>BK89+BK122</f>
        <v>0</v>
      </c>
    </row>
    <row r="89" s="12" customFormat="1" ht="22.8" customHeight="1">
      <c r="A89" s="12"/>
      <c r="B89" s="190"/>
      <c r="C89" s="191"/>
      <c r="D89" s="192" t="s">
        <v>67</v>
      </c>
      <c r="E89" s="204" t="s">
        <v>3552</v>
      </c>
      <c r="F89" s="204" t="s">
        <v>3553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SUM(P90:P121)</f>
        <v>0</v>
      </c>
      <c r="Q89" s="198"/>
      <c r="R89" s="199">
        <f>SUM(R90:R121)</f>
        <v>0</v>
      </c>
      <c r="S89" s="198"/>
      <c r="T89" s="200">
        <f>SUM(T90:T121)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78</v>
      </c>
      <c r="AT89" s="202" t="s">
        <v>67</v>
      </c>
      <c r="AU89" s="202" t="s">
        <v>76</v>
      </c>
      <c r="AY89" s="201" t="s">
        <v>175</v>
      </c>
      <c r="BK89" s="203">
        <f>SUM(BK90:BK121)</f>
        <v>0</v>
      </c>
    </row>
    <row r="90" s="2" customFormat="1" ht="24.15" customHeight="1">
      <c r="A90" s="40"/>
      <c r="B90" s="41"/>
      <c r="C90" s="206" t="s">
        <v>76</v>
      </c>
      <c r="D90" s="206" t="s">
        <v>177</v>
      </c>
      <c r="E90" s="207" t="s">
        <v>4329</v>
      </c>
      <c r="F90" s="208" t="s">
        <v>4330</v>
      </c>
      <c r="G90" s="209" t="s">
        <v>402</v>
      </c>
      <c r="H90" s="210">
        <v>30</v>
      </c>
      <c r="I90" s="211"/>
      <c r="J90" s="212">
        <f>ROUND(I90*H90,2)</f>
        <v>0</v>
      </c>
      <c r="K90" s="208" t="s">
        <v>181</v>
      </c>
      <c r="L90" s="46"/>
      <c r="M90" s="213" t="s">
        <v>19</v>
      </c>
      <c r="N90" s="214" t="s">
        <v>39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297</v>
      </c>
      <c r="AT90" s="217" t="s">
        <v>177</v>
      </c>
      <c r="AU90" s="217" t="s">
        <v>78</v>
      </c>
      <c r="AY90" s="19" t="s">
        <v>175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76</v>
      </c>
      <c r="BK90" s="218">
        <f>ROUND(I90*H90,2)</f>
        <v>0</v>
      </c>
      <c r="BL90" s="19" t="s">
        <v>297</v>
      </c>
      <c r="BM90" s="217" t="s">
        <v>4331</v>
      </c>
    </row>
    <row r="91" s="2" customFormat="1">
      <c r="A91" s="40"/>
      <c r="B91" s="41"/>
      <c r="C91" s="42"/>
      <c r="D91" s="219" t="s">
        <v>184</v>
      </c>
      <c r="E91" s="42"/>
      <c r="F91" s="220" t="s">
        <v>4332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184</v>
      </c>
      <c r="AU91" s="19" t="s">
        <v>78</v>
      </c>
    </row>
    <row r="92" s="2" customFormat="1" ht="24.15" customHeight="1">
      <c r="A92" s="40"/>
      <c r="B92" s="41"/>
      <c r="C92" s="257" t="s">
        <v>78</v>
      </c>
      <c r="D92" s="257" t="s">
        <v>303</v>
      </c>
      <c r="E92" s="258" t="s">
        <v>4333</v>
      </c>
      <c r="F92" s="259" t="s">
        <v>4334</v>
      </c>
      <c r="G92" s="260" t="s">
        <v>402</v>
      </c>
      <c r="H92" s="261">
        <v>31.5</v>
      </c>
      <c r="I92" s="262"/>
      <c r="J92" s="263">
        <f>ROUND(I92*H92,2)</f>
        <v>0</v>
      </c>
      <c r="K92" s="259" t="s">
        <v>181</v>
      </c>
      <c r="L92" s="264"/>
      <c r="M92" s="265" t="s">
        <v>19</v>
      </c>
      <c r="N92" s="266" t="s">
        <v>39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399</v>
      </c>
      <c r="AT92" s="217" t="s">
        <v>303</v>
      </c>
      <c r="AU92" s="217" t="s">
        <v>78</v>
      </c>
      <c r="AY92" s="19" t="s">
        <v>175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76</v>
      </c>
      <c r="BK92" s="218">
        <f>ROUND(I92*H92,2)</f>
        <v>0</v>
      </c>
      <c r="BL92" s="19" t="s">
        <v>297</v>
      </c>
      <c r="BM92" s="217" t="s">
        <v>4335</v>
      </c>
    </row>
    <row r="93" s="14" customFormat="1">
      <c r="A93" s="14"/>
      <c r="B93" s="235"/>
      <c r="C93" s="236"/>
      <c r="D93" s="226" t="s">
        <v>186</v>
      </c>
      <c r="E93" s="237" t="s">
        <v>19</v>
      </c>
      <c r="F93" s="238" t="s">
        <v>4336</v>
      </c>
      <c r="G93" s="236"/>
      <c r="H93" s="239">
        <v>31.5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186</v>
      </c>
      <c r="AU93" s="245" t="s">
        <v>78</v>
      </c>
      <c r="AV93" s="14" t="s">
        <v>78</v>
      </c>
      <c r="AW93" s="14" t="s">
        <v>188</v>
      </c>
      <c r="AX93" s="14" t="s">
        <v>68</v>
      </c>
      <c r="AY93" s="245" t="s">
        <v>175</v>
      </c>
    </row>
    <row r="94" s="15" customFormat="1">
      <c r="A94" s="15"/>
      <c r="B94" s="246"/>
      <c r="C94" s="247"/>
      <c r="D94" s="226" t="s">
        <v>186</v>
      </c>
      <c r="E94" s="248" t="s">
        <v>19</v>
      </c>
      <c r="F94" s="249" t="s">
        <v>191</v>
      </c>
      <c r="G94" s="247"/>
      <c r="H94" s="250">
        <v>31.5</v>
      </c>
      <c r="I94" s="251"/>
      <c r="J94" s="247"/>
      <c r="K94" s="247"/>
      <c r="L94" s="252"/>
      <c r="M94" s="253"/>
      <c r="N94" s="254"/>
      <c r="O94" s="254"/>
      <c r="P94" s="254"/>
      <c r="Q94" s="254"/>
      <c r="R94" s="254"/>
      <c r="S94" s="254"/>
      <c r="T94" s="25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6" t="s">
        <v>186</v>
      </c>
      <c r="AU94" s="256" t="s">
        <v>78</v>
      </c>
      <c r="AV94" s="15" t="s">
        <v>182</v>
      </c>
      <c r="AW94" s="15" t="s">
        <v>188</v>
      </c>
      <c r="AX94" s="15" t="s">
        <v>76</v>
      </c>
      <c r="AY94" s="256" t="s">
        <v>175</v>
      </c>
    </row>
    <row r="95" s="2" customFormat="1" ht="24.15" customHeight="1">
      <c r="A95" s="40"/>
      <c r="B95" s="41"/>
      <c r="C95" s="206" t="s">
        <v>200</v>
      </c>
      <c r="D95" s="206" t="s">
        <v>177</v>
      </c>
      <c r="E95" s="207" t="s">
        <v>4337</v>
      </c>
      <c r="F95" s="208" t="s">
        <v>4338</v>
      </c>
      <c r="G95" s="209" t="s">
        <v>402</v>
      </c>
      <c r="H95" s="210">
        <v>663</v>
      </c>
      <c r="I95" s="211"/>
      <c r="J95" s="212">
        <f>ROUND(I95*H95,2)</f>
        <v>0</v>
      </c>
      <c r="K95" s="208" t="s">
        <v>181</v>
      </c>
      <c r="L95" s="46"/>
      <c r="M95" s="213" t="s">
        <v>19</v>
      </c>
      <c r="N95" s="214" t="s">
        <v>39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297</v>
      </c>
      <c r="AT95" s="217" t="s">
        <v>177</v>
      </c>
      <c r="AU95" s="217" t="s">
        <v>78</v>
      </c>
      <c r="AY95" s="19" t="s">
        <v>175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76</v>
      </c>
      <c r="BK95" s="218">
        <f>ROUND(I95*H95,2)</f>
        <v>0</v>
      </c>
      <c r="BL95" s="19" t="s">
        <v>297</v>
      </c>
      <c r="BM95" s="217" t="s">
        <v>4339</v>
      </c>
    </row>
    <row r="96" s="2" customFormat="1">
      <c r="A96" s="40"/>
      <c r="B96" s="41"/>
      <c r="C96" s="42"/>
      <c r="D96" s="219" t="s">
        <v>184</v>
      </c>
      <c r="E96" s="42"/>
      <c r="F96" s="220" t="s">
        <v>4340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184</v>
      </c>
      <c r="AU96" s="19" t="s">
        <v>78</v>
      </c>
    </row>
    <row r="97" s="2" customFormat="1" ht="24.15" customHeight="1">
      <c r="A97" s="40"/>
      <c r="B97" s="41"/>
      <c r="C97" s="257" t="s">
        <v>182</v>
      </c>
      <c r="D97" s="257" t="s">
        <v>303</v>
      </c>
      <c r="E97" s="258" t="s">
        <v>4341</v>
      </c>
      <c r="F97" s="259" t="s">
        <v>4342</v>
      </c>
      <c r="G97" s="260" t="s">
        <v>402</v>
      </c>
      <c r="H97" s="261">
        <v>696.14999999999998</v>
      </c>
      <c r="I97" s="262"/>
      <c r="J97" s="263">
        <f>ROUND(I97*H97,2)</f>
        <v>0</v>
      </c>
      <c r="K97" s="259" t="s">
        <v>181</v>
      </c>
      <c r="L97" s="264"/>
      <c r="M97" s="265" t="s">
        <v>19</v>
      </c>
      <c r="N97" s="266" t="s">
        <v>39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399</v>
      </c>
      <c r="AT97" s="217" t="s">
        <v>303</v>
      </c>
      <c r="AU97" s="217" t="s">
        <v>78</v>
      </c>
      <c r="AY97" s="19" t="s">
        <v>175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76</v>
      </c>
      <c r="BK97" s="218">
        <f>ROUND(I97*H97,2)</f>
        <v>0</v>
      </c>
      <c r="BL97" s="19" t="s">
        <v>297</v>
      </c>
      <c r="BM97" s="217" t="s">
        <v>4343</v>
      </c>
    </row>
    <row r="98" s="14" customFormat="1">
      <c r="A98" s="14"/>
      <c r="B98" s="235"/>
      <c r="C98" s="236"/>
      <c r="D98" s="226" t="s">
        <v>186</v>
      </c>
      <c r="E98" s="237" t="s">
        <v>19</v>
      </c>
      <c r="F98" s="238" t="s">
        <v>4344</v>
      </c>
      <c r="G98" s="236"/>
      <c r="H98" s="239">
        <v>696.14999999999998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186</v>
      </c>
      <c r="AU98" s="245" t="s">
        <v>78</v>
      </c>
      <c r="AV98" s="14" t="s">
        <v>78</v>
      </c>
      <c r="AW98" s="14" t="s">
        <v>188</v>
      </c>
      <c r="AX98" s="14" t="s">
        <v>68</v>
      </c>
      <c r="AY98" s="245" t="s">
        <v>175</v>
      </c>
    </row>
    <row r="99" s="15" customFormat="1">
      <c r="A99" s="15"/>
      <c r="B99" s="246"/>
      <c r="C99" s="247"/>
      <c r="D99" s="226" t="s">
        <v>186</v>
      </c>
      <c r="E99" s="248" t="s">
        <v>19</v>
      </c>
      <c r="F99" s="249" t="s">
        <v>191</v>
      </c>
      <c r="G99" s="247"/>
      <c r="H99" s="250">
        <v>696.14999999999998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186</v>
      </c>
      <c r="AU99" s="256" t="s">
        <v>78</v>
      </c>
      <c r="AV99" s="15" t="s">
        <v>182</v>
      </c>
      <c r="AW99" s="15" t="s">
        <v>188</v>
      </c>
      <c r="AX99" s="15" t="s">
        <v>76</v>
      </c>
      <c r="AY99" s="256" t="s">
        <v>175</v>
      </c>
    </row>
    <row r="100" s="2" customFormat="1" ht="24.15" customHeight="1">
      <c r="A100" s="40"/>
      <c r="B100" s="41"/>
      <c r="C100" s="206" t="s">
        <v>213</v>
      </c>
      <c r="D100" s="206" t="s">
        <v>177</v>
      </c>
      <c r="E100" s="207" t="s">
        <v>4345</v>
      </c>
      <c r="F100" s="208" t="s">
        <v>4346</v>
      </c>
      <c r="G100" s="209" t="s">
        <v>402</v>
      </c>
      <c r="H100" s="210">
        <v>52</v>
      </c>
      <c r="I100" s="211"/>
      <c r="J100" s="212">
        <f>ROUND(I100*H100,2)</f>
        <v>0</v>
      </c>
      <c r="K100" s="208" t="s">
        <v>181</v>
      </c>
      <c r="L100" s="46"/>
      <c r="M100" s="213" t="s">
        <v>19</v>
      </c>
      <c r="N100" s="214" t="s">
        <v>39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297</v>
      </c>
      <c r="AT100" s="217" t="s">
        <v>177</v>
      </c>
      <c r="AU100" s="217" t="s">
        <v>78</v>
      </c>
      <c r="AY100" s="19" t="s">
        <v>175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76</v>
      </c>
      <c r="BK100" s="218">
        <f>ROUND(I100*H100,2)</f>
        <v>0</v>
      </c>
      <c r="BL100" s="19" t="s">
        <v>297</v>
      </c>
      <c r="BM100" s="217" t="s">
        <v>4347</v>
      </c>
    </row>
    <row r="101" s="2" customFormat="1">
      <c r="A101" s="40"/>
      <c r="B101" s="41"/>
      <c r="C101" s="42"/>
      <c r="D101" s="219" t="s">
        <v>184</v>
      </c>
      <c r="E101" s="42"/>
      <c r="F101" s="220" t="s">
        <v>4348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184</v>
      </c>
      <c r="AU101" s="19" t="s">
        <v>78</v>
      </c>
    </row>
    <row r="102" s="2" customFormat="1" ht="24.15" customHeight="1">
      <c r="A102" s="40"/>
      <c r="B102" s="41"/>
      <c r="C102" s="257" t="s">
        <v>224</v>
      </c>
      <c r="D102" s="257" t="s">
        <v>303</v>
      </c>
      <c r="E102" s="258" t="s">
        <v>4349</v>
      </c>
      <c r="F102" s="259" t="s">
        <v>4350</v>
      </c>
      <c r="G102" s="260" t="s">
        <v>402</v>
      </c>
      <c r="H102" s="261">
        <v>54.600000000000001</v>
      </c>
      <c r="I102" s="262"/>
      <c r="J102" s="263">
        <f>ROUND(I102*H102,2)</f>
        <v>0</v>
      </c>
      <c r="K102" s="259" t="s">
        <v>181</v>
      </c>
      <c r="L102" s="264"/>
      <c r="M102" s="265" t="s">
        <v>19</v>
      </c>
      <c r="N102" s="266" t="s">
        <v>39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399</v>
      </c>
      <c r="AT102" s="217" t="s">
        <v>303</v>
      </c>
      <c r="AU102" s="217" t="s">
        <v>78</v>
      </c>
      <c r="AY102" s="19" t="s">
        <v>175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76</v>
      </c>
      <c r="BK102" s="218">
        <f>ROUND(I102*H102,2)</f>
        <v>0</v>
      </c>
      <c r="BL102" s="19" t="s">
        <v>297</v>
      </c>
      <c r="BM102" s="217" t="s">
        <v>4351</v>
      </c>
    </row>
    <row r="103" s="14" customFormat="1">
      <c r="A103" s="14"/>
      <c r="B103" s="235"/>
      <c r="C103" s="236"/>
      <c r="D103" s="226" t="s">
        <v>186</v>
      </c>
      <c r="E103" s="237" t="s">
        <v>19</v>
      </c>
      <c r="F103" s="238" t="s">
        <v>4352</v>
      </c>
      <c r="G103" s="236"/>
      <c r="H103" s="239">
        <v>54.600000000000001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186</v>
      </c>
      <c r="AU103" s="245" t="s">
        <v>78</v>
      </c>
      <c r="AV103" s="14" t="s">
        <v>78</v>
      </c>
      <c r="AW103" s="14" t="s">
        <v>188</v>
      </c>
      <c r="AX103" s="14" t="s">
        <v>68</v>
      </c>
      <c r="AY103" s="245" t="s">
        <v>175</v>
      </c>
    </row>
    <row r="104" s="15" customFormat="1">
      <c r="A104" s="15"/>
      <c r="B104" s="246"/>
      <c r="C104" s="247"/>
      <c r="D104" s="226" t="s">
        <v>186</v>
      </c>
      <c r="E104" s="248" t="s">
        <v>19</v>
      </c>
      <c r="F104" s="249" t="s">
        <v>191</v>
      </c>
      <c r="G104" s="247"/>
      <c r="H104" s="250">
        <v>54.600000000000001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186</v>
      </c>
      <c r="AU104" s="256" t="s">
        <v>78</v>
      </c>
      <c r="AV104" s="15" t="s">
        <v>182</v>
      </c>
      <c r="AW104" s="15" t="s">
        <v>188</v>
      </c>
      <c r="AX104" s="15" t="s">
        <v>76</v>
      </c>
      <c r="AY104" s="256" t="s">
        <v>175</v>
      </c>
    </row>
    <row r="105" s="2" customFormat="1" ht="24.15" customHeight="1">
      <c r="A105" s="40"/>
      <c r="B105" s="41"/>
      <c r="C105" s="206" t="s">
        <v>235</v>
      </c>
      <c r="D105" s="206" t="s">
        <v>177</v>
      </c>
      <c r="E105" s="207" t="s">
        <v>4353</v>
      </c>
      <c r="F105" s="208" t="s">
        <v>4354</v>
      </c>
      <c r="G105" s="209" t="s">
        <v>402</v>
      </c>
      <c r="H105" s="210">
        <v>8</v>
      </c>
      <c r="I105" s="211"/>
      <c r="J105" s="212">
        <f>ROUND(I105*H105,2)</f>
        <v>0</v>
      </c>
      <c r="K105" s="208" t="s">
        <v>181</v>
      </c>
      <c r="L105" s="46"/>
      <c r="M105" s="213" t="s">
        <v>19</v>
      </c>
      <c r="N105" s="214" t="s">
        <v>39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297</v>
      </c>
      <c r="AT105" s="217" t="s">
        <v>177</v>
      </c>
      <c r="AU105" s="217" t="s">
        <v>78</v>
      </c>
      <c r="AY105" s="19" t="s">
        <v>175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76</v>
      </c>
      <c r="BK105" s="218">
        <f>ROUND(I105*H105,2)</f>
        <v>0</v>
      </c>
      <c r="BL105" s="19" t="s">
        <v>297</v>
      </c>
      <c r="BM105" s="217" t="s">
        <v>4355</v>
      </c>
    </row>
    <row r="106" s="2" customFormat="1">
      <c r="A106" s="40"/>
      <c r="B106" s="41"/>
      <c r="C106" s="42"/>
      <c r="D106" s="219" t="s">
        <v>184</v>
      </c>
      <c r="E106" s="42"/>
      <c r="F106" s="220" t="s">
        <v>4356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184</v>
      </c>
      <c r="AU106" s="19" t="s">
        <v>78</v>
      </c>
    </row>
    <row r="107" s="2" customFormat="1" ht="24.15" customHeight="1">
      <c r="A107" s="40"/>
      <c r="B107" s="41"/>
      <c r="C107" s="257" t="s">
        <v>244</v>
      </c>
      <c r="D107" s="257" t="s">
        <v>303</v>
      </c>
      <c r="E107" s="258" t="s">
        <v>4357</v>
      </c>
      <c r="F107" s="259" t="s">
        <v>4358</v>
      </c>
      <c r="G107" s="260" t="s">
        <v>402</v>
      </c>
      <c r="H107" s="261">
        <v>8.4000000000000004</v>
      </c>
      <c r="I107" s="262"/>
      <c r="J107" s="263">
        <f>ROUND(I107*H107,2)</f>
        <v>0</v>
      </c>
      <c r="K107" s="259" t="s">
        <v>181</v>
      </c>
      <c r="L107" s="264"/>
      <c r="M107" s="265" t="s">
        <v>19</v>
      </c>
      <c r="N107" s="266" t="s">
        <v>39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399</v>
      </c>
      <c r="AT107" s="217" t="s">
        <v>303</v>
      </c>
      <c r="AU107" s="217" t="s">
        <v>78</v>
      </c>
      <c r="AY107" s="19" t="s">
        <v>175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76</v>
      </c>
      <c r="BK107" s="218">
        <f>ROUND(I107*H107,2)</f>
        <v>0</v>
      </c>
      <c r="BL107" s="19" t="s">
        <v>297</v>
      </c>
      <c r="BM107" s="217" t="s">
        <v>4359</v>
      </c>
    </row>
    <row r="108" s="14" customFormat="1">
      <c r="A108" s="14"/>
      <c r="B108" s="235"/>
      <c r="C108" s="236"/>
      <c r="D108" s="226" t="s">
        <v>186</v>
      </c>
      <c r="E108" s="237" t="s">
        <v>19</v>
      </c>
      <c r="F108" s="238" t="s">
        <v>4360</v>
      </c>
      <c r="G108" s="236"/>
      <c r="H108" s="239">
        <v>8.4000000000000004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186</v>
      </c>
      <c r="AU108" s="245" t="s">
        <v>78</v>
      </c>
      <c r="AV108" s="14" t="s">
        <v>78</v>
      </c>
      <c r="AW108" s="14" t="s">
        <v>188</v>
      </c>
      <c r="AX108" s="14" t="s">
        <v>68</v>
      </c>
      <c r="AY108" s="245" t="s">
        <v>175</v>
      </c>
    </row>
    <row r="109" s="15" customFormat="1">
      <c r="A109" s="15"/>
      <c r="B109" s="246"/>
      <c r="C109" s="247"/>
      <c r="D109" s="226" t="s">
        <v>186</v>
      </c>
      <c r="E109" s="248" t="s">
        <v>19</v>
      </c>
      <c r="F109" s="249" t="s">
        <v>191</v>
      </c>
      <c r="G109" s="247"/>
      <c r="H109" s="250">
        <v>8.4000000000000004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186</v>
      </c>
      <c r="AU109" s="256" t="s">
        <v>78</v>
      </c>
      <c r="AV109" s="15" t="s">
        <v>182</v>
      </c>
      <c r="AW109" s="15" t="s">
        <v>188</v>
      </c>
      <c r="AX109" s="15" t="s">
        <v>76</v>
      </c>
      <c r="AY109" s="256" t="s">
        <v>175</v>
      </c>
    </row>
    <row r="110" s="2" customFormat="1" ht="16.5" customHeight="1">
      <c r="A110" s="40"/>
      <c r="B110" s="41"/>
      <c r="C110" s="206" t="s">
        <v>250</v>
      </c>
      <c r="D110" s="206" t="s">
        <v>177</v>
      </c>
      <c r="E110" s="207" t="s">
        <v>4361</v>
      </c>
      <c r="F110" s="208" t="s">
        <v>4362</v>
      </c>
      <c r="G110" s="209" t="s">
        <v>391</v>
      </c>
      <c r="H110" s="210">
        <v>130</v>
      </c>
      <c r="I110" s="211"/>
      <c r="J110" s="212">
        <f>ROUND(I110*H110,2)</f>
        <v>0</v>
      </c>
      <c r="K110" s="208" t="s">
        <v>181</v>
      </c>
      <c r="L110" s="46"/>
      <c r="M110" s="213" t="s">
        <v>19</v>
      </c>
      <c r="N110" s="214" t="s">
        <v>39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297</v>
      </c>
      <c r="AT110" s="217" t="s">
        <v>177</v>
      </c>
      <c r="AU110" s="217" t="s">
        <v>78</v>
      </c>
      <c r="AY110" s="19" t="s">
        <v>175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76</v>
      </c>
      <c r="BK110" s="218">
        <f>ROUND(I110*H110,2)</f>
        <v>0</v>
      </c>
      <c r="BL110" s="19" t="s">
        <v>297</v>
      </c>
      <c r="BM110" s="217" t="s">
        <v>4363</v>
      </c>
    </row>
    <row r="111" s="2" customFormat="1">
      <c r="A111" s="40"/>
      <c r="B111" s="41"/>
      <c r="C111" s="42"/>
      <c r="D111" s="219" t="s">
        <v>184</v>
      </c>
      <c r="E111" s="42"/>
      <c r="F111" s="220" t="s">
        <v>4364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184</v>
      </c>
      <c r="AU111" s="19" t="s">
        <v>78</v>
      </c>
    </row>
    <row r="112" s="2" customFormat="1" ht="24.15" customHeight="1">
      <c r="A112" s="40"/>
      <c r="B112" s="41"/>
      <c r="C112" s="257" t="s">
        <v>255</v>
      </c>
      <c r="D112" s="257" t="s">
        <v>303</v>
      </c>
      <c r="E112" s="258" t="s">
        <v>3558</v>
      </c>
      <c r="F112" s="259" t="s">
        <v>3559</v>
      </c>
      <c r="G112" s="260" t="s">
        <v>391</v>
      </c>
      <c r="H112" s="261">
        <v>65</v>
      </c>
      <c r="I112" s="262"/>
      <c r="J112" s="263">
        <f>ROUND(I112*H112,2)</f>
        <v>0</v>
      </c>
      <c r="K112" s="259" t="s">
        <v>181</v>
      </c>
      <c r="L112" s="264"/>
      <c r="M112" s="265" t="s">
        <v>19</v>
      </c>
      <c r="N112" s="266" t="s">
        <v>39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399</v>
      </c>
      <c r="AT112" s="217" t="s">
        <v>303</v>
      </c>
      <c r="AU112" s="217" t="s">
        <v>78</v>
      </c>
      <c r="AY112" s="19" t="s">
        <v>175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76</v>
      </c>
      <c r="BK112" s="218">
        <f>ROUND(I112*H112,2)</f>
        <v>0</v>
      </c>
      <c r="BL112" s="19" t="s">
        <v>297</v>
      </c>
      <c r="BM112" s="217" t="s">
        <v>4365</v>
      </c>
    </row>
    <row r="113" s="2" customFormat="1" ht="24.15" customHeight="1">
      <c r="A113" s="40"/>
      <c r="B113" s="41"/>
      <c r="C113" s="257" t="s">
        <v>262</v>
      </c>
      <c r="D113" s="257" t="s">
        <v>303</v>
      </c>
      <c r="E113" s="258" t="s">
        <v>3565</v>
      </c>
      <c r="F113" s="259" t="s">
        <v>3566</v>
      </c>
      <c r="G113" s="260" t="s">
        <v>391</v>
      </c>
      <c r="H113" s="261">
        <v>65</v>
      </c>
      <c r="I113" s="262"/>
      <c r="J113" s="263">
        <f>ROUND(I113*H113,2)</f>
        <v>0</v>
      </c>
      <c r="K113" s="259" t="s">
        <v>181</v>
      </c>
      <c r="L113" s="264"/>
      <c r="M113" s="265" t="s">
        <v>19</v>
      </c>
      <c r="N113" s="266" t="s">
        <v>39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399</v>
      </c>
      <c r="AT113" s="217" t="s">
        <v>303</v>
      </c>
      <c r="AU113" s="217" t="s">
        <v>78</v>
      </c>
      <c r="AY113" s="19" t="s">
        <v>175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76</v>
      </c>
      <c r="BK113" s="218">
        <f>ROUND(I113*H113,2)</f>
        <v>0</v>
      </c>
      <c r="BL113" s="19" t="s">
        <v>297</v>
      </c>
      <c r="BM113" s="217" t="s">
        <v>4366</v>
      </c>
    </row>
    <row r="114" s="2" customFormat="1" ht="16.5" customHeight="1">
      <c r="A114" s="40"/>
      <c r="B114" s="41"/>
      <c r="C114" s="206" t="s">
        <v>8</v>
      </c>
      <c r="D114" s="206" t="s">
        <v>177</v>
      </c>
      <c r="E114" s="207" t="s">
        <v>4367</v>
      </c>
      <c r="F114" s="208" t="s">
        <v>4368</v>
      </c>
      <c r="G114" s="209" t="s">
        <v>391</v>
      </c>
      <c r="H114" s="210">
        <v>6</v>
      </c>
      <c r="I114" s="211"/>
      <c r="J114" s="212">
        <f>ROUND(I114*H114,2)</f>
        <v>0</v>
      </c>
      <c r="K114" s="208" t="s">
        <v>181</v>
      </c>
      <c r="L114" s="46"/>
      <c r="M114" s="213" t="s">
        <v>19</v>
      </c>
      <c r="N114" s="214" t="s">
        <v>39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297</v>
      </c>
      <c r="AT114" s="217" t="s">
        <v>177</v>
      </c>
      <c r="AU114" s="217" t="s">
        <v>78</v>
      </c>
      <c r="AY114" s="19" t="s">
        <v>175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76</v>
      </c>
      <c r="BK114" s="218">
        <f>ROUND(I114*H114,2)</f>
        <v>0</v>
      </c>
      <c r="BL114" s="19" t="s">
        <v>297</v>
      </c>
      <c r="BM114" s="217" t="s">
        <v>4369</v>
      </c>
    </row>
    <row r="115" s="2" customFormat="1">
      <c r="A115" s="40"/>
      <c r="B115" s="41"/>
      <c r="C115" s="42"/>
      <c r="D115" s="219" t="s">
        <v>184</v>
      </c>
      <c r="E115" s="42"/>
      <c r="F115" s="220" t="s">
        <v>4370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184</v>
      </c>
      <c r="AU115" s="19" t="s">
        <v>78</v>
      </c>
    </row>
    <row r="116" s="2" customFormat="1" ht="24.15" customHeight="1">
      <c r="A116" s="40"/>
      <c r="B116" s="41"/>
      <c r="C116" s="257" t="s">
        <v>276</v>
      </c>
      <c r="D116" s="257" t="s">
        <v>303</v>
      </c>
      <c r="E116" s="258" t="s">
        <v>4371</v>
      </c>
      <c r="F116" s="259" t="s">
        <v>4372</v>
      </c>
      <c r="G116" s="260" t="s">
        <v>391</v>
      </c>
      <c r="H116" s="261">
        <v>6</v>
      </c>
      <c r="I116" s="262"/>
      <c r="J116" s="263">
        <f>ROUND(I116*H116,2)</f>
        <v>0</v>
      </c>
      <c r="K116" s="259" t="s">
        <v>181</v>
      </c>
      <c r="L116" s="264"/>
      <c r="M116" s="265" t="s">
        <v>19</v>
      </c>
      <c r="N116" s="266" t="s">
        <v>39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399</v>
      </c>
      <c r="AT116" s="217" t="s">
        <v>303</v>
      </c>
      <c r="AU116" s="217" t="s">
        <v>78</v>
      </c>
      <c r="AY116" s="19" t="s">
        <v>175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76</v>
      </c>
      <c r="BK116" s="218">
        <f>ROUND(I116*H116,2)</f>
        <v>0</v>
      </c>
      <c r="BL116" s="19" t="s">
        <v>297</v>
      </c>
      <c r="BM116" s="217" t="s">
        <v>4373</v>
      </c>
    </row>
    <row r="117" s="2" customFormat="1" ht="24.15" customHeight="1">
      <c r="A117" s="40"/>
      <c r="B117" s="41"/>
      <c r="C117" s="206" t="s">
        <v>287</v>
      </c>
      <c r="D117" s="206" t="s">
        <v>177</v>
      </c>
      <c r="E117" s="207" t="s">
        <v>3626</v>
      </c>
      <c r="F117" s="208" t="s">
        <v>3627</v>
      </c>
      <c r="G117" s="209" t="s">
        <v>402</v>
      </c>
      <c r="H117" s="210">
        <v>236</v>
      </c>
      <c r="I117" s="211"/>
      <c r="J117" s="212">
        <f>ROUND(I117*H117,2)</f>
        <v>0</v>
      </c>
      <c r="K117" s="208" t="s">
        <v>181</v>
      </c>
      <c r="L117" s="46"/>
      <c r="M117" s="213" t="s">
        <v>19</v>
      </c>
      <c r="N117" s="214" t="s">
        <v>39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297</v>
      </c>
      <c r="AT117" s="217" t="s">
        <v>177</v>
      </c>
      <c r="AU117" s="217" t="s">
        <v>78</v>
      </c>
      <c r="AY117" s="19" t="s">
        <v>175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76</v>
      </c>
      <c r="BK117" s="218">
        <f>ROUND(I117*H117,2)</f>
        <v>0</v>
      </c>
      <c r="BL117" s="19" t="s">
        <v>297</v>
      </c>
      <c r="BM117" s="217" t="s">
        <v>4374</v>
      </c>
    </row>
    <row r="118" s="2" customFormat="1">
      <c r="A118" s="40"/>
      <c r="B118" s="41"/>
      <c r="C118" s="42"/>
      <c r="D118" s="219" t="s">
        <v>184</v>
      </c>
      <c r="E118" s="42"/>
      <c r="F118" s="220" t="s">
        <v>3629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184</v>
      </c>
      <c r="AU118" s="19" t="s">
        <v>78</v>
      </c>
    </row>
    <row r="119" s="2" customFormat="1" ht="44.25" customHeight="1">
      <c r="A119" s="40"/>
      <c r="B119" s="41"/>
      <c r="C119" s="257" t="s">
        <v>292</v>
      </c>
      <c r="D119" s="257" t="s">
        <v>303</v>
      </c>
      <c r="E119" s="258" t="s">
        <v>4375</v>
      </c>
      <c r="F119" s="259" t="s">
        <v>4376</v>
      </c>
      <c r="G119" s="260" t="s">
        <v>402</v>
      </c>
      <c r="H119" s="261">
        <v>271.39999999999998</v>
      </c>
      <c r="I119" s="262"/>
      <c r="J119" s="263">
        <f>ROUND(I119*H119,2)</f>
        <v>0</v>
      </c>
      <c r="K119" s="259" t="s">
        <v>181</v>
      </c>
      <c r="L119" s="264"/>
      <c r="M119" s="265" t="s">
        <v>19</v>
      </c>
      <c r="N119" s="266" t="s">
        <v>39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399</v>
      </c>
      <c r="AT119" s="217" t="s">
        <v>303</v>
      </c>
      <c r="AU119" s="217" t="s">
        <v>78</v>
      </c>
      <c r="AY119" s="19" t="s">
        <v>175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76</v>
      </c>
      <c r="BK119" s="218">
        <f>ROUND(I119*H119,2)</f>
        <v>0</v>
      </c>
      <c r="BL119" s="19" t="s">
        <v>297</v>
      </c>
      <c r="BM119" s="217" t="s">
        <v>4377</v>
      </c>
    </row>
    <row r="120" s="14" customFormat="1">
      <c r="A120" s="14"/>
      <c r="B120" s="235"/>
      <c r="C120" s="236"/>
      <c r="D120" s="226" t="s">
        <v>186</v>
      </c>
      <c r="E120" s="237" t="s">
        <v>19</v>
      </c>
      <c r="F120" s="238" t="s">
        <v>4378</v>
      </c>
      <c r="G120" s="236"/>
      <c r="H120" s="239">
        <v>271.39999999999998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186</v>
      </c>
      <c r="AU120" s="245" t="s">
        <v>78</v>
      </c>
      <c r="AV120" s="14" t="s">
        <v>78</v>
      </c>
      <c r="AW120" s="14" t="s">
        <v>188</v>
      </c>
      <c r="AX120" s="14" t="s">
        <v>68</v>
      </c>
      <c r="AY120" s="245" t="s">
        <v>175</v>
      </c>
    </row>
    <row r="121" s="15" customFormat="1">
      <c r="A121" s="15"/>
      <c r="B121" s="246"/>
      <c r="C121" s="247"/>
      <c r="D121" s="226" t="s">
        <v>186</v>
      </c>
      <c r="E121" s="248" t="s">
        <v>19</v>
      </c>
      <c r="F121" s="249" t="s">
        <v>191</v>
      </c>
      <c r="G121" s="247"/>
      <c r="H121" s="250">
        <v>271.39999999999998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186</v>
      </c>
      <c r="AU121" s="256" t="s">
        <v>78</v>
      </c>
      <c r="AV121" s="15" t="s">
        <v>182</v>
      </c>
      <c r="AW121" s="15" t="s">
        <v>188</v>
      </c>
      <c r="AX121" s="15" t="s">
        <v>76</v>
      </c>
      <c r="AY121" s="256" t="s">
        <v>175</v>
      </c>
    </row>
    <row r="122" s="12" customFormat="1" ht="22.8" customHeight="1">
      <c r="A122" s="12"/>
      <c r="B122" s="190"/>
      <c r="C122" s="191"/>
      <c r="D122" s="192" t="s">
        <v>67</v>
      </c>
      <c r="E122" s="204" t="s">
        <v>4158</v>
      </c>
      <c r="F122" s="204" t="s">
        <v>4159</v>
      </c>
      <c r="G122" s="191"/>
      <c r="H122" s="191"/>
      <c r="I122" s="194"/>
      <c r="J122" s="205">
        <f>BK122</f>
        <v>0</v>
      </c>
      <c r="K122" s="191"/>
      <c r="L122" s="196"/>
      <c r="M122" s="197"/>
      <c r="N122" s="198"/>
      <c r="O122" s="198"/>
      <c r="P122" s="199">
        <f>SUM(P123:P219)</f>
        <v>0</v>
      </c>
      <c r="Q122" s="198"/>
      <c r="R122" s="199">
        <f>SUM(R123:R219)</f>
        <v>0</v>
      </c>
      <c r="S122" s="198"/>
      <c r="T122" s="200">
        <f>SUM(T123:T219)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78</v>
      </c>
      <c r="AT122" s="202" t="s">
        <v>67</v>
      </c>
      <c r="AU122" s="202" t="s">
        <v>76</v>
      </c>
      <c r="AY122" s="201" t="s">
        <v>175</v>
      </c>
      <c r="BK122" s="203">
        <f>SUM(BK123:BK219)</f>
        <v>0</v>
      </c>
    </row>
    <row r="123" s="2" customFormat="1" ht="21.75" customHeight="1">
      <c r="A123" s="40"/>
      <c r="B123" s="41"/>
      <c r="C123" s="206" t="s">
        <v>297</v>
      </c>
      <c r="D123" s="206" t="s">
        <v>177</v>
      </c>
      <c r="E123" s="207" t="s">
        <v>4379</v>
      </c>
      <c r="F123" s="208" t="s">
        <v>4380</v>
      </c>
      <c r="G123" s="209" t="s">
        <v>402</v>
      </c>
      <c r="H123" s="210">
        <v>186</v>
      </c>
      <c r="I123" s="211"/>
      <c r="J123" s="212">
        <f>ROUND(I123*H123,2)</f>
        <v>0</v>
      </c>
      <c r="K123" s="208" t="s">
        <v>181</v>
      </c>
      <c r="L123" s="46"/>
      <c r="M123" s="213" t="s">
        <v>19</v>
      </c>
      <c r="N123" s="214" t="s">
        <v>39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297</v>
      </c>
      <c r="AT123" s="217" t="s">
        <v>177</v>
      </c>
      <c r="AU123" s="217" t="s">
        <v>78</v>
      </c>
      <c r="AY123" s="19" t="s">
        <v>175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76</v>
      </c>
      <c r="BK123" s="218">
        <f>ROUND(I123*H123,2)</f>
        <v>0</v>
      </c>
      <c r="BL123" s="19" t="s">
        <v>297</v>
      </c>
      <c r="BM123" s="217" t="s">
        <v>4381</v>
      </c>
    </row>
    <row r="124" s="2" customFormat="1">
      <c r="A124" s="40"/>
      <c r="B124" s="41"/>
      <c r="C124" s="42"/>
      <c r="D124" s="219" t="s">
        <v>184</v>
      </c>
      <c r="E124" s="42"/>
      <c r="F124" s="220" t="s">
        <v>4382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184</v>
      </c>
      <c r="AU124" s="19" t="s">
        <v>78</v>
      </c>
    </row>
    <row r="125" s="2" customFormat="1" ht="44.25" customHeight="1">
      <c r="A125" s="40"/>
      <c r="B125" s="41"/>
      <c r="C125" s="257" t="s">
        <v>302</v>
      </c>
      <c r="D125" s="257" t="s">
        <v>303</v>
      </c>
      <c r="E125" s="258" t="s">
        <v>4383</v>
      </c>
      <c r="F125" s="259" t="s">
        <v>4384</v>
      </c>
      <c r="G125" s="260" t="s">
        <v>402</v>
      </c>
      <c r="H125" s="261">
        <v>223.19999999999999</v>
      </c>
      <c r="I125" s="262"/>
      <c r="J125" s="263">
        <f>ROUND(I125*H125,2)</f>
        <v>0</v>
      </c>
      <c r="K125" s="259" t="s">
        <v>181</v>
      </c>
      <c r="L125" s="264"/>
      <c r="M125" s="265" t="s">
        <v>19</v>
      </c>
      <c r="N125" s="266" t="s">
        <v>39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399</v>
      </c>
      <c r="AT125" s="217" t="s">
        <v>303</v>
      </c>
      <c r="AU125" s="217" t="s">
        <v>78</v>
      </c>
      <c r="AY125" s="19" t="s">
        <v>175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76</v>
      </c>
      <c r="BK125" s="218">
        <f>ROUND(I125*H125,2)</f>
        <v>0</v>
      </c>
      <c r="BL125" s="19" t="s">
        <v>297</v>
      </c>
      <c r="BM125" s="217" t="s">
        <v>4385</v>
      </c>
    </row>
    <row r="126" s="14" customFormat="1">
      <c r="A126" s="14"/>
      <c r="B126" s="235"/>
      <c r="C126" s="236"/>
      <c r="D126" s="226" t="s">
        <v>186</v>
      </c>
      <c r="E126" s="237" t="s">
        <v>19</v>
      </c>
      <c r="F126" s="238" t="s">
        <v>4386</v>
      </c>
      <c r="G126" s="236"/>
      <c r="H126" s="239">
        <v>223.19999999999999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186</v>
      </c>
      <c r="AU126" s="245" t="s">
        <v>78</v>
      </c>
      <c r="AV126" s="14" t="s">
        <v>78</v>
      </c>
      <c r="AW126" s="14" t="s">
        <v>188</v>
      </c>
      <c r="AX126" s="14" t="s">
        <v>68</v>
      </c>
      <c r="AY126" s="245" t="s">
        <v>175</v>
      </c>
    </row>
    <row r="127" s="15" customFormat="1">
      <c r="A127" s="15"/>
      <c r="B127" s="246"/>
      <c r="C127" s="247"/>
      <c r="D127" s="226" t="s">
        <v>186</v>
      </c>
      <c r="E127" s="248" t="s">
        <v>19</v>
      </c>
      <c r="F127" s="249" t="s">
        <v>191</v>
      </c>
      <c r="G127" s="247"/>
      <c r="H127" s="250">
        <v>223.19999999999999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186</v>
      </c>
      <c r="AU127" s="256" t="s">
        <v>78</v>
      </c>
      <c r="AV127" s="15" t="s">
        <v>182</v>
      </c>
      <c r="AW127" s="15" t="s">
        <v>188</v>
      </c>
      <c r="AX127" s="15" t="s">
        <v>76</v>
      </c>
      <c r="AY127" s="256" t="s">
        <v>175</v>
      </c>
    </row>
    <row r="128" s="2" customFormat="1" ht="21.75" customHeight="1">
      <c r="A128" s="40"/>
      <c r="B128" s="41"/>
      <c r="C128" s="206" t="s">
        <v>285</v>
      </c>
      <c r="D128" s="206" t="s">
        <v>177</v>
      </c>
      <c r="E128" s="207" t="s">
        <v>4387</v>
      </c>
      <c r="F128" s="208" t="s">
        <v>4388</v>
      </c>
      <c r="G128" s="209" t="s">
        <v>391</v>
      </c>
      <c r="H128" s="210">
        <v>9</v>
      </c>
      <c r="I128" s="211"/>
      <c r="J128" s="212">
        <f>ROUND(I128*H128,2)</f>
        <v>0</v>
      </c>
      <c r="K128" s="208" t="s">
        <v>181</v>
      </c>
      <c r="L128" s="46"/>
      <c r="M128" s="213" t="s">
        <v>19</v>
      </c>
      <c r="N128" s="214" t="s">
        <v>39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297</v>
      </c>
      <c r="AT128" s="217" t="s">
        <v>177</v>
      </c>
      <c r="AU128" s="217" t="s">
        <v>78</v>
      </c>
      <c r="AY128" s="19" t="s">
        <v>175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76</v>
      </c>
      <c r="BK128" s="218">
        <f>ROUND(I128*H128,2)</f>
        <v>0</v>
      </c>
      <c r="BL128" s="19" t="s">
        <v>297</v>
      </c>
      <c r="BM128" s="217" t="s">
        <v>4389</v>
      </c>
    </row>
    <row r="129" s="2" customFormat="1">
      <c r="A129" s="40"/>
      <c r="B129" s="41"/>
      <c r="C129" s="42"/>
      <c r="D129" s="219" t="s">
        <v>184</v>
      </c>
      <c r="E129" s="42"/>
      <c r="F129" s="220" t="s">
        <v>4390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184</v>
      </c>
      <c r="AU129" s="19" t="s">
        <v>78</v>
      </c>
    </row>
    <row r="130" s="2" customFormat="1" ht="24.15" customHeight="1">
      <c r="A130" s="40"/>
      <c r="B130" s="41"/>
      <c r="C130" s="257" t="s">
        <v>317</v>
      </c>
      <c r="D130" s="257" t="s">
        <v>303</v>
      </c>
      <c r="E130" s="258" t="s">
        <v>4391</v>
      </c>
      <c r="F130" s="259" t="s">
        <v>4392</v>
      </c>
      <c r="G130" s="260" t="s">
        <v>391</v>
      </c>
      <c r="H130" s="261">
        <v>9</v>
      </c>
      <c r="I130" s="262"/>
      <c r="J130" s="263">
        <f>ROUND(I130*H130,2)</f>
        <v>0</v>
      </c>
      <c r="K130" s="259" t="s">
        <v>181</v>
      </c>
      <c r="L130" s="264"/>
      <c r="M130" s="265" t="s">
        <v>19</v>
      </c>
      <c r="N130" s="266" t="s">
        <v>39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399</v>
      </c>
      <c r="AT130" s="217" t="s">
        <v>303</v>
      </c>
      <c r="AU130" s="217" t="s">
        <v>78</v>
      </c>
      <c r="AY130" s="19" t="s">
        <v>175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76</v>
      </c>
      <c r="BK130" s="218">
        <f>ROUND(I130*H130,2)</f>
        <v>0</v>
      </c>
      <c r="BL130" s="19" t="s">
        <v>297</v>
      </c>
      <c r="BM130" s="217" t="s">
        <v>4393</v>
      </c>
    </row>
    <row r="131" s="2" customFormat="1" ht="24.15" customHeight="1">
      <c r="A131" s="40"/>
      <c r="B131" s="41"/>
      <c r="C131" s="206" t="s">
        <v>322</v>
      </c>
      <c r="D131" s="206" t="s">
        <v>177</v>
      </c>
      <c r="E131" s="207" t="s">
        <v>4160</v>
      </c>
      <c r="F131" s="208" t="s">
        <v>4161</v>
      </c>
      <c r="G131" s="209" t="s">
        <v>402</v>
      </c>
      <c r="H131" s="210">
        <v>2462</v>
      </c>
      <c r="I131" s="211"/>
      <c r="J131" s="212">
        <f>ROUND(I131*H131,2)</f>
        <v>0</v>
      </c>
      <c r="K131" s="208" t="s">
        <v>181</v>
      </c>
      <c r="L131" s="46"/>
      <c r="M131" s="213" t="s">
        <v>19</v>
      </c>
      <c r="N131" s="214" t="s">
        <v>39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297</v>
      </c>
      <c r="AT131" s="217" t="s">
        <v>177</v>
      </c>
      <c r="AU131" s="217" t="s">
        <v>78</v>
      </c>
      <c r="AY131" s="19" t="s">
        <v>175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76</v>
      </c>
      <c r="BK131" s="218">
        <f>ROUND(I131*H131,2)</f>
        <v>0</v>
      </c>
      <c r="BL131" s="19" t="s">
        <v>297</v>
      </c>
      <c r="BM131" s="217" t="s">
        <v>4394</v>
      </c>
    </row>
    <row r="132" s="2" customFormat="1">
      <c r="A132" s="40"/>
      <c r="B132" s="41"/>
      <c r="C132" s="42"/>
      <c r="D132" s="219" t="s">
        <v>184</v>
      </c>
      <c r="E132" s="42"/>
      <c r="F132" s="220" t="s">
        <v>4163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184</v>
      </c>
      <c r="AU132" s="19" t="s">
        <v>78</v>
      </c>
    </row>
    <row r="133" s="2" customFormat="1" ht="24.15" customHeight="1">
      <c r="A133" s="40"/>
      <c r="B133" s="41"/>
      <c r="C133" s="257" t="s">
        <v>7</v>
      </c>
      <c r="D133" s="257" t="s">
        <v>303</v>
      </c>
      <c r="E133" s="258" t="s">
        <v>4164</v>
      </c>
      <c r="F133" s="259" t="s">
        <v>4165</v>
      </c>
      <c r="G133" s="260" t="s">
        <v>402</v>
      </c>
      <c r="H133" s="261">
        <v>2880</v>
      </c>
      <c r="I133" s="262"/>
      <c r="J133" s="263">
        <f>ROUND(I133*H133,2)</f>
        <v>0</v>
      </c>
      <c r="K133" s="259" t="s">
        <v>181</v>
      </c>
      <c r="L133" s="264"/>
      <c r="M133" s="265" t="s">
        <v>19</v>
      </c>
      <c r="N133" s="266" t="s">
        <v>39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399</v>
      </c>
      <c r="AT133" s="217" t="s">
        <v>303</v>
      </c>
      <c r="AU133" s="217" t="s">
        <v>78</v>
      </c>
      <c r="AY133" s="19" t="s">
        <v>175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76</v>
      </c>
      <c r="BK133" s="218">
        <f>ROUND(I133*H133,2)</f>
        <v>0</v>
      </c>
      <c r="BL133" s="19" t="s">
        <v>297</v>
      </c>
      <c r="BM133" s="217" t="s">
        <v>4395</v>
      </c>
    </row>
    <row r="134" s="14" customFormat="1">
      <c r="A134" s="14"/>
      <c r="B134" s="235"/>
      <c r="C134" s="236"/>
      <c r="D134" s="226" t="s">
        <v>186</v>
      </c>
      <c r="E134" s="237" t="s">
        <v>19</v>
      </c>
      <c r="F134" s="238" t="s">
        <v>4396</v>
      </c>
      <c r="G134" s="236"/>
      <c r="H134" s="239">
        <v>2880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186</v>
      </c>
      <c r="AU134" s="245" t="s">
        <v>78</v>
      </c>
      <c r="AV134" s="14" t="s">
        <v>78</v>
      </c>
      <c r="AW134" s="14" t="s">
        <v>188</v>
      </c>
      <c r="AX134" s="14" t="s">
        <v>68</v>
      </c>
      <c r="AY134" s="245" t="s">
        <v>175</v>
      </c>
    </row>
    <row r="135" s="15" customFormat="1">
      <c r="A135" s="15"/>
      <c r="B135" s="246"/>
      <c r="C135" s="247"/>
      <c r="D135" s="226" t="s">
        <v>186</v>
      </c>
      <c r="E135" s="248" t="s">
        <v>19</v>
      </c>
      <c r="F135" s="249" t="s">
        <v>191</v>
      </c>
      <c r="G135" s="247"/>
      <c r="H135" s="250">
        <v>2880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186</v>
      </c>
      <c r="AU135" s="256" t="s">
        <v>78</v>
      </c>
      <c r="AV135" s="15" t="s">
        <v>182</v>
      </c>
      <c r="AW135" s="15" t="s">
        <v>188</v>
      </c>
      <c r="AX135" s="15" t="s">
        <v>76</v>
      </c>
      <c r="AY135" s="256" t="s">
        <v>175</v>
      </c>
    </row>
    <row r="136" s="2" customFormat="1" ht="24.15" customHeight="1">
      <c r="A136" s="40"/>
      <c r="B136" s="41"/>
      <c r="C136" s="257" t="s">
        <v>336</v>
      </c>
      <c r="D136" s="257" t="s">
        <v>303</v>
      </c>
      <c r="E136" s="258" t="s">
        <v>4397</v>
      </c>
      <c r="F136" s="259" t="s">
        <v>4398</v>
      </c>
      <c r="G136" s="260" t="s">
        <v>402</v>
      </c>
      <c r="H136" s="261">
        <v>74.400000000000006</v>
      </c>
      <c r="I136" s="262"/>
      <c r="J136" s="263">
        <f>ROUND(I136*H136,2)</f>
        <v>0</v>
      </c>
      <c r="K136" s="259" t="s">
        <v>181</v>
      </c>
      <c r="L136" s="264"/>
      <c r="M136" s="265" t="s">
        <v>19</v>
      </c>
      <c r="N136" s="266" t="s">
        <v>39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399</v>
      </c>
      <c r="AT136" s="217" t="s">
        <v>303</v>
      </c>
      <c r="AU136" s="217" t="s">
        <v>78</v>
      </c>
      <c r="AY136" s="19" t="s">
        <v>175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76</v>
      </c>
      <c r="BK136" s="218">
        <f>ROUND(I136*H136,2)</f>
        <v>0</v>
      </c>
      <c r="BL136" s="19" t="s">
        <v>297</v>
      </c>
      <c r="BM136" s="217" t="s">
        <v>4399</v>
      </c>
    </row>
    <row r="137" s="14" customFormat="1">
      <c r="A137" s="14"/>
      <c r="B137" s="235"/>
      <c r="C137" s="236"/>
      <c r="D137" s="226" t="s">
        <v>186</v>
      </c>
      <c r="E137" s="237" t="s">
        <v>19</v>
      </c>
      <c r="F137" s="238" t="s">
        <v>4400</v>
      </c>
      <c r="G137" s="236"/>
      <c r="H137" s="239">
        <v>74.399999999999991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186</v>
      </c>
      <c r="AU137" s="245" t="s">
        <v>78</v>
      </c>
      <c r="AV137" s="14" t="s">
        <v>78</v>
      </c>
      <c r="AW137" s="14" t="s">
        <v>188</v>
      </c>
      <c r="AX137" s="14" t="s">
        <v>68</v>
      </c>
      <c r="AY137" s="245" t="s">
        <v>175</v>
      </c>
    </row>
    <row r="138" s="15" customFormat="1">
      <c r="A138" s="15"/>
      <c r="B138" s="246"/>
      <c r="C138" s="247"/>
      <c r="D138" s="226" t="s">
        <v>186</v>
      </c>
      <c r="E138" s="248" t="s">
        <v>19</v>
      </c>
      <c r="F138" s="249" t="s">
        <v>191</v>
      </c>
      <c r="G138" s="247"/>
      <c r="H138" s="250">
        <v>74.399999999999991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6" t="s">
        <v>186</v>
      </c>
      <c r="AU138" s="256" t="s">
        <v>78</v>
      </c>
      <c r="AV138" s="15" t="s">
        <v>182</v>
      </c>
      <c r="AW138" s="15" t="s">
        <v>188</v>
      </c>
      <c r="AX138" s="15" t="s">
        <v>76</v>
      </c>
      <c r="AY138" s="256" t="s">
        <v>175</v>
      </c>
    </row>
    <row r="139" s="2" customFormat="1" ht="16.5" customHeight="1">
      <c r="A139" s="40"/>
      <c r="B139" s="41"/>
      <c r="C139" s="206" t="s">
        <v>343</v>
      </c>
      <c r="D139" s="206" t="s">
        <v>177</v>
      </c>
      <c r="E139" s="207" t="s">
        <v>4401</v>
      </c>
      <c r="F139" s="208" t="s">
        <v>4402</v>
      </c>
      <c r="G139" s="209" t="s">
        <v>391</v>
      </c>
      <c r="H139" s="210">
        <v>27</v>
      </c>
      <c r="I139" s="211"/>
      <c r="J139" s="212">
        <f>ROUND(I139*H139,2)</f>
        <v>0</v>
      </c>
      <c r="K139" s="208" t="s">
        <v>181</v>
      </c>
      <c r="L139" s="46"/>
      <c r="M139" s="213" t="s">
        <v>19</v>
      </c>
      <c r="N139" s="214" t="s">
        <v>39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297</v>
      </c>
      <c r="AT139" s="217" t="s">
        <v>177</v>
      </c>
      <c r="AU139" s="217" t="s">
        <v>78</v>
      </c>
      <c r="AY139" s="19" t="s">
        <v>175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76</v>
      </c>
      <c r="BK139" s="218">
        <f>ROUND(I139*H139,2)</f>
        <v>0</v>
      </c>
      <c r="BL139" s="19" t="s">
        <v>297</v>
      </c>
      <c r="BM139" s="217" t="s">
        <v>4403</v>
      </c>
    </row>
    <row r="140" s="2" customFormat="1">
      <c r="A140" s="40"/>
      <c r="B140" s="41"/>
      <c r="C140" s="42"/>
      <c r="D140" s="219" t="s">
        <v>184</v>
      </c>
      <c r="E140" s="42"/>
      <c r="F140" s="220" t="s">
        <v>4404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184</v>
      </c>
      <c r="AU140" s="19" t="s">
        <v>78</v>
      </c>
    </row>
    <row r="141" s="2" customFormat="1" ht="24.15" customHeight="1">
      <c r="A141" s="40"/>
      <c r="B141" s="41"/>
      <c r="C141" s="257" t="s">
        <v>348</v>
      </c>
      <c r="D141" s="257" t="s">
        <v>303</v>
      </c>
      <c r="E141" s="258" t="s">
        <v>4405</v>
      </c>
      <c r="F141" s="259" t="s">
        <v>4406</v>
      </c>
      <c r="G141" s="260" t="s">
        <v>391</v>
      </c>
      <c r="H141" s="261">
        <v>26</v>
      </c>
      <c r="I141" s="262"/>
      <c r="J141" s="263">
        <f>ROUND(I141*H141,2)</f>
        <v>0</v>
      </c>
      <c r="K141" s="259" t="s">
        <v>181</v>
      </c>
      <c r="L141" s="264"/>
      <c r="M141" s="265" t="s">
        <v>19</v>
      </c>
      <c r="N141" s="266" t="s">
        <v>39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399</v>
      </c>
      <c r="AT141" s="217" t="s">
        <v>303</v>
      </c>
      <c r="AU141" s="217" t="s">
        <v>78</v>
      </c>
      <c r="AY141" s="19" t="s">
        <v>175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76</v>
      </c>
      <c r="BK141" s="218">
        <f>ROUND(I141*H141,2)</f>
        <v>0</v>
      </c>
      <c r="BL141" s="19" t="s">
        <v>297</v>
      </c>
      <c r="BM141" s="217" t="s">
        <v>4407</v>
      </c>
    </row>
    <row r="142" s="2" customFormat="1" ht="16.5" customHeight="1">
      <c r="A142" s="40"/>
      <c r="B142" s="41"/>
      <c r="C142" s="257" t="s">
        <v>353</v>
      </c>
      <c r="D142" s="257" t="s">
        <v>303</v>
      </c>
      <c r="E142" s="258" t="s">
        <v>4408</v>
      </c>
      <c r="F142" s="259" t="s">
        <v>4409</v>
      </c>
      <c r="G142" s="260" t="s">
        <v>391</v>
      </c>
      <c r="H142" s="261">
        <v>27</v>
      </c>
      <c r="I142" s="262"/>
      <c r="J142" s="263">
        <f>ROUND(I142*H142,2)</f>
        <v>0</v>
      </c>
      <c r="K142" s="259" t="s">
        <v>181</v>
      </c>
      <c r="L142" s="264"/>
      <c r="M142" s="265" t="s">
        <v>19</v>
      </c>
      <c r="N142" s="266" t="s">
        <v>39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399</v>
      </c>
      <c r="AT142" s="217" t="s">
        <v>303</v>
      </c>
      <c r="AU142" s="217" t="s">
        <v>78</v>
      </c>
      <c r="AY142" s="19" t="s">
        <v>175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76</v>
      </c>
      <c r="BK142" s="218">
        <f>ROUND(I142*H142,2)</f>
        <v>0</v>
      </c>
      <c r="BL142" s="19" t="s">
        <v>297</v>
      </c>
      <c r="BM142" s="217" t="s">
        <v>4410</v>
      </c>
    </row>
    <row r="143" s="2" customFormat="1" ht="24.15" customHeight="1">
      <c r="A143" s="40"/>
      <c r="B143" s="41"/>
      <c r="C143" s="257" t="s">
        <v>358</v>
      </c>
      <c r="D143" s="257" t="s">
        <v>303</v>
      </c>
      <c r="E143" s="258" t="s">
        <v>3740</v>
      </c>
      <c r="F143" s="259" t="s">
        <v>4411</v>
      </c>
      <c r="G143" s="260" t="s">
        <v>391</v>
      </c>
      <c r="H143" s="261">
        <v>1</v>
      </c>
      <c r="I143" s="262"/>
      <c r="J143" s="263">
        <f>ROUND(I143*H143,2)</f>
        <v>0</v>
      </c>
      <c r="K143" s="259" t="s">
        <v>181</v>
      </c>
      <c r="L143" s="264"/>
      <c r="M143" s="265" t="s">
        <v>19</v>
      </c>
      <c r="N143" s="266" t="s">
        <v>39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399</v>
      </c>
      <c r="AT143" s="217" t="s">
        <v>303</v>
      </c>
      <c r="AU143" s="217" t="s">
        <v>78</v>
      </c>
      <c r="AY143" s="19" t="s">
        <v>175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76</v>
      </c>
      <c r="BK143" s="218">
        <f>ROUND(I143*H143,2)</f>
        <v>0</v>
      </c>
      <c r="BL143" s="19" t="s">
        <v>297</v>
      </c>
      <c r="BM143" s="217" t="s">
        <v>4412</v>
      </c>
    </row>
    <row r="144" s="2" customFormat="1" ht="16.5" customHeight="1">
      <c r="A144" s="40"/>
      <c r="B144" s="41"/>
      <c r="C144" s="206" t="s">
        <v>366</v>
      </c>
      <c r="D144" s="206" t="s">
        <v>177</v>
      </c>
      <c r="E144" s="207" t="s">
        <v>4413</v>
      </c>
      <c r="F144" s="208" t="s">
        <v>4414</v>
      </c>
      <c r="G144" s="209" t="s">
        <v>391</v>
      </c>
      <c r="H144" s="210">
        <v>1</v>
      </c>
      <c r="I144" s="211"/>
      <c r="J144" s="212">
        <f>ROUND(I144*H144,2)</f>
        <v>0</v>
      </c>
      <c r="K144" s="208" t="s">
        <v>181</v>
      </c>
      <c r="L144" s="46"/>
      <c r="M144" s="213" t="s">
        <v>19</v>
      </c>
      <c r="N144" s="214" t="s">
        <v>39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297</v>
      </c>
      <c r="AT144" s="217" t="s">
        <v>177</v>
      </c>
      <c r="AU144" s="217" t="s">
        <v>78</v>
      </c>
      <c r="AY144" s="19" t="s">
        <v>175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76</v>
      </c>
      <c r="BK144" s="218">
        <f>ROUND(I144*H144,2)</f>
        <v>0</v>
      </c>
      <c r="BL144" s="19" t="s">
        <v>297</v>
      </c>
      <c r="BM144" s="217" t="s">
        <v>4415</v>
      </c>
    </row>
    <row r="145" s="2" customFormat="1">
      <c r="A145" s="40"/>
      <c r="B145" s="41"/>
      <c r="C145" s="42"/>
      <c r="D145" s="219" t="s">
        <v>184</v>
      </c>
      <c r="E145" s="42"/>
      <c r="F145" s="220" t="s">
        <v>4416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184</v>
      </c>
      <c r="AU145" s="19" t="s">
        <v>78</v>
      </c>
    </row>
    <row r="146" s="2" customFormat="1" ht="16.5" customHeight="1">
      <c r="A146" s="40"/>
      <c r="B146" s="41"/>
      <c r="C146" s="206" t="s">
        <v>372</v>
      </c>
      <c r="D146" s="206" t="s">
        <v>177</v>
      </c>
      <c r="E146" s="207" t="s">
        <v>4417</v>
      </c>
      <c r="F146" s="208" t="s">
        <v>4418</v>
      </c>
      <c r="G146" s="209" t="s">
        <v>391</v>
      </c>
      <c r="H146" s="210">
        <v>1</v>
      </c>
      <c r="I146" s="211"/>
      <c r="J146" s="212">
        <f>ROUND(I146*H146,2)</f>
        <v>0</v>
      </c>
      <c r="K146" s="208" t="s">
        <v>181</v>
      </c>
      <c r="L146" s="46"/>
      <c r="M146" s="213" t="s">
        <v>19</v>
      </c>
      <c r="N146" s="214" t="s">
        <v>39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297</v>
      </c>
      <c r="AT146" s="217" t="s">
        <v>177</v>
      </c>
      <c r="AU146" s="217" t="s">
        <v>78</v>
      </c>
      <c r="AY146" s="19" t="s">
        <v>175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76</v>
      </c>
      <c r="BK146" s="218">
        <f>ROUND(I146*H146,2)</f>
        <v>0</v>
      </c>
      <c r="BL146" s="19" t="s">
        <v>297</v>
      </c>
      <c r="BM146" s="217" t="s">
        <v>4419</v>
      </c>
    </row>
    <row r="147" s="2" customFormat="1">
      <c r="A147" s="40"/>
      <c r="B147" s="41"/>
      <c r="C147" s="42"/>
      <c r="D147" s="219" t="s">
        <v>184</v>
      </c>
      <c r="E147" s="42"/>
      <c r="F147" s="220" t="s">
        <v>4420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184</v>
      </c>
      <c r="AU147" s="19" t="s">
        <v>78</v>
      </c>
    </row>
    <row r="148" s="2" customFormat="1" ht="16.5" customHeight="1">
      <c r="A148" s="40"/>
      <c r="B148" s="41"/>
      <c r="C148" s="206" t="s">
        <v>377</v>
      </c>
      <c r="D148" s="206" t="s">
        <v>177</v>
      </c>
      <c r="E148" s="207" t="s">
        <v>4421</v>
      </c>
      <c r="F148" s="208" t="s">
        <v>4422</v>
      </c>
      <c r="G148" s="209" t="s">
        <v>391</v>
      </c>
      <c r="H148" s="210">
        <v>1</v>
      </c>
      <c r="I148" s="211"/>
      <c r="J148" s="212">
        <f>ROUND(I148*H148,2)</f>
        <v>0</v>
      </c>
      <c r="K148" s="208" t="s">
        <v>181</v>
      </c>
      <c r="L148" s="46"/>
      <c r="M148" s="213" t="s">
        <v>19</v>
      </c>
      <c r="N148" s="214" t="s">
        <v>39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297</v>
      </c>
      <c r="AT148" s="217" t="s">
        <v>177</v>
      </c>
      <c r="AU148" s="217" t="s">
        <v>78</v>
      </c>
      <c r="AY148" s="19" t="s">
        <v>175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76</v>
      </c>
      <c r="BK148" s="218">
        <f>ROUND(I148*H148,2)</f>
        <v>0</v>
      </c>
      <c r="BL148" s="19" t="s">
        <v>297</v>
      </c>
      <c r="BM148" s="217" t="s">
        <v>4423</v>
      </c>
    </row>
    <row r="149" s="2" customFormat="1">
      <c r="A149" s="40"/>
      <c r="B149" s="41"/>
      <c r="C149" s="42"/>
      <c r="D149" s="219" t="s">
        <v>184</v>
      </c>
      <c r="E149" s="42"/>
      <c r="F149" s="220" t="s">
        <v>4424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184</v>
      </c>
      <c r="AU149" s="19" t="s">
        <v>78</v>
      </c>
    </row>
    <row r="150" s="2" customFormat="1" ht="24.15" customHeight="1">
      <c r="A150" s="40"/>
      <c r="B150" s="41"/>
      <c r="C150" s="257" t="s">
        <v>388</v>
      </c>
      <c r="D150" s="257" t="s">
        <v>303</v>
      </c>
      <c r="E150" s="258" t="s">
        <v>4425</v>
      </c>
      <c r="F150" s="259" t="s">
        <v>4426</v>
      </c>
      <c r="G150" s="260" t="s">
        <v>391</v>
      </c>
      <c r="H150" s="261">
        <v>1</v>
      </c>
      <c r="I150" s="262"/>
      <c r="J150" s="263">
        <f>ROUND(I150*H150,2)</f>
        <v>0</v>
      </c>
      <c r="K150" s="259" t="s">
        <v>181</v>
      </c>
      <c r="L150" s="264"/>
      <c r="M150" s="265" t="s">
        <v>19</v>
      </c>
      <c r="N150" s="266" t="s">
        <v>39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399</v>
      </c>
      <c r="AT150" s="217" t="s">
        <v>303</v>
      </c>
      <c r="AU150" s="217" t="s">
        <v>78</v>
      </c>
      <c r="AY150" s="19" t="s">
        <v>175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76</v>
      </c>
      <c r="BK150" s="218">
        <f>ROUND(I150*H150,2)</f>
        <v>0</v>
      </c>
      <c r="BL150" s="19" t="s">
        <v>297</v>
      </c>
      <c r="BM150" s="217" t="s">
        <v>4427</v>
      </c>
    </row>
    <row r="151" s="2" customFormat="1" ht="16.5" customHeight="1">
      <c r="A151" s="40"/>
      <c r="B151" s="41"/>
      <c r="C151" s="206" t="s">
        <v>394</v>
      </c>
      <c r="D151" s="206" t="s">
        <v>177</v>
      </c>
      <c r="E151" s="207" t="s">
        <v>4428</v>
      </c>
      <c r="F151" s="208" t="s">
        <v>4429</v>
      </c>
      <c r="G151" s="209" t="s">
        <v>391</v>
      </c>
      <c r="H151" s="210">
        <v>2</v>
      </c>
      <c r="I151" s="211"/>
      <c r="J151" s="212">
        <f>ROUND(I151*H151,2)</f>
        <v>0</v>
      </c>
      <c r="K151" s="208" t="s">
        <v>181</v>
      </c>
      <c r="L151" s="46"/>
      <c r="M151" s="213" t="s">
        <v>19</v>
      </c>
      <c r="N151" s="214" t="s">
        <v>39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297</v>
      </c>
      <c r="AT151" s="217" t="s">
        <v>177</v>
      </c>
      <c r="AU151" s="217" t="s">
        <v>78</v>
      </c>
      <c r="AY151" s="19" t="s">
        <v>175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76</v>
      </c>
      <c r="BK151" s="218">
        <f>ROUND(I151*H151,2)</f>
        <v>0</v>
      </c>
      <c r="BL151" s="19" t="s">
        <v>297</v>
      </c>
      <c r="BM151" s="217" t="s">
        <v>4430</v>
      </c>
    </row>
    <row r="152" s="2" customFormat="1">
      <c r="A152" s="40"/>
      <c r="B152" s="41"/>
      <c r="C152" s="42"/>
      <c r="D152" s="219" t="s">
        <v>184</v>
      </c>
      <c r="E152" s="42"/>
      <c r="F152" s="220" t="s">
        <v>4431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184</v>
      </c>
      <c r="AU152" s="19" t="s">
        <v>78</v>
      </c>
    </row>
    <row r="153" s="2" customFormat="1" ht="24.15" customHeight="1">
      <c r="A153" s="40"/>
      <c r="B153" s="41"/>
      <c r="C153" s="257" t="s">
        <v>399</v>
      </c>
      <c r="D153" s="257" t="s">
        <v>303</v>
      </c>
      <c r="E153" s="258" t="s">
        <v>4432</v>
      </c>
      <c r="F153" s="259" t="s">
        <v>4433</v>
      </c>
      <c r="G153" s="260" t="s">
        <v>391</v>
      </c>
      <c r="H153" s="261">
        <v>2</v>
      </c>
      <c r="I153" s="262"/>
      <c r="J153" s="263">
        <f>ROUND(I153*H153,2)</f>
        <v>0</v>
      </c>
      <c r="K153" s="259" t="s">
        <v>181</v>
      </c>
      <c r="L153" s="264"/>
      <c r="M153" s="265" t="s">
        <v>19</v>
      </c>
      <c r="N153" s="266" t="s">
        <v>39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399</v>
      </c>
      <c r="AT153" s="217" t="s">
        <v>303</v>
      </c>
      <c r="AU153" s="217" t="s">
        <v>78</v>
      </c>
      <c r="AY153" s="19" t="s">
        <v>175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76</v>
      </c>
      <c r="BK153" s="218">
        <f>ROUND(I153*H153,2)</f>
        <v>0</v>
      </c>
      <c r="BL153" s="19" t="s">
        <v>297</v>
      </c>
      <c r="BM153" s="217" t="s">
        <v>4434</v>
      </c>
    </row>
    <row r="154" s="2" customFormat="1" ht="16.5" customHeight="1">
      <c r="A154" s="40"/>
      <c r="B154" s="41"/>
      <c r="C154" s="206" t="s">
        <v>405</v>
      </c>
      <c r="D154" s="206" t="s">
        <v>177</v>
      </c>
      <c r="E154" s="207" t="s">
        <v>4435</v>
      </c>
      <c r="F154" s="208" t="s">
        <v>4436</v>
      </c>
      <c r="G154" s="209" t="s">
        <v>391</v>
      </c>
      <c r="H154" s="210">
        <v>1</v>
      </c>
      <c r="I154" s="211"/>
      <c r="J154" s="212">
        <f>ROUND(I154*H154,2)</f>
        <v>0</v>
      </c>
      <c r="K154" s="208" t="s">
        <v>181</v>
      </c>
      <c r="L154" s="46"/>
      <c r="M154" s="213" t="s">
        <v>19</v>
      </c>
      <c r="N154" s="214" t="s">
        <v>39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297</v>
      </c>
      <c r="AT154" s="217" t="s">
        <v>177</v>
      </c>
      <c r="AU154" s="217" t="s">
        <v>78</v>
      </c>
      <c r="AY154" s="19" t="s">
        <v>175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76</v>
      </c>
      <c r="BK154" s="218">
        <f>ROUND(I154*H154,2)</f>
        <v>0</v>
      </c>
      <c r="BL154" s="19" t="s">
        <v>297</v>
      </c>
      <c r="BM154" s="217" t="s">
        <v>4437</v>
      </c>
    </row>
    <row r="155" s="2" customFormat="1">
      <c r="A155" s="40"/>
      <c r="B155" s="41"/>
      <c r="C155" s="42"/>
      <c r="D155" s="219" t="s">
        <v>184</v>
      </c>
      <c r="E155" s="42"/>
      <c r="F155" s="220" t="s">
        <v>4438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184</v>
      </c>
      <c r="AU155" s="19" t="s">
        <v>78</v>
      </c>
    </row>
    <row r="156" s="2" customFormat="1" ht="24.15" customHeight="1">
      <c r="A156" s="40"/>
      <c r="B156" s="41"/>
      <c r="C156" s="257" t="s">
        <v>413</v>
      </c>
      <c r="D156" s="257" t="s">
        <v>303</v>
      </c>
      <c r="E156" s="258" t="s">
        <v>4439</v>
      </c>
      <c r="F156" s="259" t="s">
        <v>4440</v>
      </c>
      <c r="G156" s="260" t="s">
        <v>391</v>
      </c>
      <c r="H156" s="261">
        <v>1</v>
      </c>
      <c r="I156" s="262"/>
      <c r="J156" s="263">
        <f>ROUND(I156*H156,2)</f>
        <v>0</v>
      </c>
      <c r="K156" s="259" t="s">
        <v>181</v>
      </c>
      <c r="L156" s="264"/>
      <c r="M156" s="265" t="s">
        <v>19</v>
      </c>
      <c r="N156" s="266" t="s">
        <v>39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399</v>
      </c>
      <c r="AT156" s="217" t="s">
        <v>303</v>
      </c>
      <c r="AU156" s="217" t="s">
        <v>78</v>
      </c>
      <c r="AY156" s="19" t="s">
        <v>175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76</v>
      </c>
      <c r="BK156" s="218">
        <f>ROUND(I156*H156,2)</f>
        <v>0</v>
      </c>
      <c r="BL156" s="19" t="s">
        <v>297</v>
      </c>
      <c r="BM156" s="217" t="s">
        <v>4441</v>
      </c>
    </row>
    <row r="157" s="2" customFormat="1" ht="16.5" customHeight="1">
      <c r="A157" s="40"/>
      <c r="B157" s="41"/>
      <c r="C157" s="206" t="s">
        <v>420</v>
      </c>
      <c r="D157" s="206" t="s">
        <v>177</v>
      </c>
      <c r="E157" s="207" t="s">
        <v>4442</v>
      </c>
      <c r="F157" s="208" t="s">
        <v>4443</v>
      </c>
      <c r="G157" s="209" t="s">
        <v>391</v>
      </c>
      <c r="H157" s="210">
        <v>4</v>
      </c>
      <c r="I157" s="211"/>
      <c r="J157" s="212">
        <f>ROUND(I157*H157,2)</f>
        <v>0</v>
      </c>
      <c r="K157" s="208" t="s">
        <v>181</v>
      </c>
      <c r="L157" s="46"/>
      <c r="M157" s="213" t="s">
        <v>19</v>
      </c>
      <c r="N157" s="214" t="s">
        <v>39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297</v>
      </c>
      <c r="AT157" s="217" t="s">
        <v>177</v>
      </c>
      <c r="AU157" s="217" t="s">
        <v>78</v>
      </c>
      <c r="AY157" s="19" t="s">
        <v>175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76</v>
      </c>
      <c r="BK157" s="218">
        <f>ROUND(I157*H157,2)</f>
        <v>0</v>
      </c>
      <c r="BL157" s="19" t="s">
        <v>297</v>
      </c>
      <c r="BM157" s="217" t="s">
        <v>4444</v>
      </c>
    </row>
    <row r="158" s="2" customFormat="1">
      <c r="A158" s="40"/>
      <c r="B158" s="41"/>
      <c r="C158" s="42"/>
      <c r="D158" s="219" t="s">
        <v>184</v>
      </c>
      <c r="E158" s="42"/>
      <c r="F158" s="220" t="s">
        <v>4445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184</v>
      </c>
      <c r="AU158" s="19" t="s">
        <v>78</v>
      </c>
    </row>
    <row r="159" s="2" customFormat="1" ht="21.75" customHeight="1">
      <c r="A159" s="40"/>
      <c r="B159" s="41"/>
      <c r="C159" s="257" t="s">
        <v>431</v>
      </c>
      <c r="D159" s="257" t="s">
        <v>303</v>
      </c>
      <c r="E159" s="258" t="s">
        <v>4446</v>
      </c>
      <c r="F159" s="259" t="s">
        <v>4447</v>
      </c>
      <c r="G159" s="260" t="s">
        <v>391</v>
      </c>
      <c r="H159" s="261">
        <v>4</v>
      </c>
      <c r="I159" s="262"/>
      <c r="J159" s="263">
        <f>ROUND(I159*H159,2)</f>
        <v>0</v>
      </c>
      <c r="K159" s="259" t="s">
        <v>181</v>
      </c>
      <c r="L159" s="264"/>
      <c r="M159" s="265" t="s">
        <v>19</v>
      </c>
      <c r="N159" s="266" t="s">
        <v>39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399</v>
      </c>
      <c r="AT159" s="217" t="s">
        <v>303</v>
      </c>
      <c r="AU159" s="217" t="s">
        <v>78</v>
      </c>
      <c r="AY159" s="19" t="s">
        <v>175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76</v>
      </c>
      <c r="BK159" s="218">
        <f>ROUND(I159*H159,2)</f>
        <v>0</v>
      </c>
      <c r="BL159" s="19" t="s">
        <v>297</v>
      </c>
      <c r="BM159" s="217" t="s">
        <v>4448</v>
      </c>
    </row>
    <row r="160" s="2" customFormat="1" ht="16.5" customHeight="1">
      <c r="A160" s="40"/>
      <c r="B160" s="41"/>
      <c r="C160" s="206" t="s">
        <v>438</v>
      </c>
      <c r="D160" s="206" t="s">
        <v>177</v>
      </c>
      <c r="E160" s="207" t="s">
        <v>4449</v>
      </c>
      <c r="F160" s="208" t="s">
        <v>4450</v>
      </c>
      <c r="G160" s="209" t="s">
        <v>391</v>
      </c>
      <c r="H160" s="210">
        <v>2</v>
      </c>
      <c r="I160" s="211"/>
      <c r="J160" s="212">
        <f>ROUND(I160*H160,2)</f>
        <v>0</v>
      </c>
      <c r="K160" s="208" t="s">
        <v>181</v>
      </c>
      <c r="L160" s="46"/>
      <c r="M160" s="213" t="s">
        <v>19</v>
      </c>
      <c r="N160" s="214" t="s">
        <v>39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297</v>
      </c>
      <c r="AT160" s="217" t="s">
        <v>177</v>
      </c>
      <c r="AU160" s="217" t="s">
        <v>78</v>
      </c>
      <c r="AY160" s="19" t="s">
        <v>175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76</v>
      </c>
      <c r="BK160" s="218">
        <f>ROUND(I160*H160,2)</f>
        <v>0</v>
      </c>
      <c r="BL160" s="19" t="s">
        <v>297</v>
      </c>
      <c r="BM160" s="217" t="s">
        <v>4451</v>
      </c>
    </row>
    <row r="161" s="2" customFormat="1">
      <c r="A161" s="40"/>
      <c r="B161" s="41"/>
      <c r="C161" s="42"/>
      <c r="D161" s="219" t="s">
        <v>184</v>
      </c>
      <c r="E161" s="42"/>
      <c r="F161" s="220" t="s">
        <v>4452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184</v>
      </c>
      <c r="AU161" s="19" t="s">
        <v>78</v>
      </c>
    </row>
    <row r="162" s="2" customFormat="1" ht="16.5" customHeight="1">
      <c r="A162" s="40"/>
      <c r="B162" s="41"/>
      <c r="C162" s="257" t="s">
        <v>447</v>
      </c>
      <c r="D162" s="257" t="s">
        <v>303</v>
      </c>
      <c r="E162" s="258" t="s">
        <v>4453</v>
      </c>
      <c r="F162" s="259" t="s">
        <v>4454</v>
      </c>
      <c r="G162" s="260" t="s">
        <v>391</v>
      </c>
      <c r="H162" s="261">
        <v>2</v>
      </c>
      <c r="I162" s="262"/>
      <c r="J162" s="263">
        <f>ROUND(I162*H162,2)</f>
        <v>0</v>
      </c>
      <c r="K162" s="259" t="s">
        <v>181</v>
      </c>
      <c r="L162" s="264"/>
      <c r="M162" s="265" t="s">
        <v>19</v>
      </c>
      <c r="N162" s="266" t="s">
        <v>39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399</v>
      </c>
      <c r="AT162" s="217" t="s">
        <v>303</v>
      </c>
      <c r="AU162" s="217" t="s">
        <v>78</v>
      </c>
      <c r="AY162" s="19" t="s">
        <v>175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76</v>
      </c>
      <c r="BK162" s="218">
        <f>ROUND(I162*H162,2)</f>
        <v>0</v>
      </c>
      <c r="BL162" s="19" t="s">
        <v>297</v>
      </c>
      <c r="BM162" s="217" t="s">
        <v>4455</v>
      </c>
    </row>
    <row r="163" s="2" customFormat="1" ht="24.15" customHeight="1">
      <c r="A163" s="40"/>
      <c r="B163" s="41"/>
      <c r="C163" s="206" t="s">
        <v>453</v>
      </c>
      <c r="D163" s="206" t="s">
        <v>177</v>
      </c>
      <c r="E163" s="207" t="s">
        <v>4456</v>
      </c>
      <c r="F163" s="208" t="s">
        <v>4457</v>
      </c>
      <c r="G163" s="209" t="s">
        <v>391</v>
      </c>
      <c r="H163" s="210">
        <v>1</v>
      </c>
      <c r="I163" s="211"/>
      <c r="J163" s="212">
        <f>ROUND(I163*H163,2)</f>
        <v>0</v>
      </c>
      <c r="K163" s="208" t="s">
        <v>181</v>
      </c>
      <c r="L163" s="46"/>
      <c r="M163" s="213" t="s">
        <v>19</v>
      </c>
      <c r="N163" s="214" t="s">
        <v>39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297</v>
      </c>
      <c r="AT163" s="217" t="s">
        <v>177</v>
      </c>
      <c r="AU163" s="217" t="s">
        <v>78</v>
      </c>
      <c r="AY163" s="19" t="s">
        <v>175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76</v>
      </c>
      <c r="BK163" s="218">
        <f>ROUND(I163*H163,2)</f>
        <v>0</v>
      </c>
      <c r="BL163" s="19" t="s">
        <v>297</v>
      </c>
      <c r="BM163" s="217" t="s">
        <v>4458</v>
      </c>
    </row>
    <row r="164" s="2" customFormat="1">
      <c r="A164" s="40"/>
      <c r="B164" s="41"/>
      <c r="C164" s="42"/>
      <c r="D164" s="219" t="s">
        <v>184</v>
      </c>
      <c r="E164" s="42"/>
      <c r="F164" s="220" t="s">
        <v>4459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184</v>
      </c>
      <c r="AU164" s="19" t="s">
        <v>78</v>
      </c>
    </row>
    <row r="165" s="2" customFormat="1" ht="24.15" customHeight="1">
      <c r="A165" s="40"/>
      <c r="B165" s="41"/>
      <c r="C165" s="257" t="s">
        <v>459</v>
      </c>
      <c r="D165" s="257" t="s">
        <v>303</v>
      </c>
      <c r="E165" s="258" t="s">
        <v>4460</v>
      </c>
      <c r="F165" s="259" t="s">
        <v>4461</v>
      </c>
      <c r="G165" s="260" t="s">
        <v>391</v>
      </c>
      <c r="H165" s="261">
        <v>1</v>
      </c>
      <c r="I165" s="262"/>
      <c r="J165" s="263">
        <f>ROUND(I165*H165,2)</f>
        <v>0</v>
      </c>
      <c r="K165" s="259" t="s">
        <v>181</v>
      </c>
      <c r="L165" s="264"/>
      <c r="M165" s="265" t="s">
        <v>19</v>
      </c>
      <c r="N165" s="266" t="s">
        <v>39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399</v>
      </c>
      <c r="AT165" s="217" t="s">
        <v>303</v>
      </c>
      <c r="AU165" s="217" t="s">
        <v>78</v>
      </c>
      <c r="AY165" s="19" t="s">
        <v>175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76</v>
      </c>
      <c r="BK165" s="218">
        <f>ROUND(I165*H165,2)</f>
        <v>0</v>
      </c>
      <c r="BL165" s="19" t="s">
        <v>297</v>
      </c>
      <c r="BM165" s="217" t="s">
        <v>4462</v>
      </c>
    </row>
    <row r="166" s="2" customFormat="1" ht="16.5" customHeight="1">
      <c r="A166" s="40"/>
      <c r="B166" s="41"/>
      <c r="C166" s="206" t="s">
        <v>465</v>
      </c>
      <c r="D166" s="206" t="s">
        <v>177</v>
      </c>
      <c r="E166" s="207" t="s">
        <v>4463</v>
      </c>
      <c r="F166" s="208" t="s">
        <v>4464</v>
      </c>
      <c r="G166" s="209" t="s">
        <v>391</v>
      </c>
      <c r="H166" s="210">
        <v>1</v>
      </c>
      <c r="I166" s="211"/>
      <c r="J166" s="212">
        <f>ROUND(I166*H166,2)</f>
        <v>0</v>
      </c>
      <c r="K166" s="208" t="s">
        <v>181</v>
      </c>
      <c r="L166" s="46"/>
      <c r="M166" s="213" t="s">
        <v>19</v>
      </c>
      <c r="N166" s="214" t="s">
        <v>39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297</v>
      </c>
      <c r="AT166" s="217" t="s">
        <v>177</v>
      </c>
      <c r="AU166" s="217" t="s">
        <v>78</v>
      </c>
      <c r="AY166" s="19" t="s">
        <v>175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76</v>
      </c>
      <c r="BK166" s="218">
        <f>ROUND(I166*H166,2)</f>
        <v>0</v>
      </c>
      <c r="BL166" s="19" t="s">
        <v>297</v>
      </c>
      <c r="BM166" s="217" t="s">
        <v>4465</v>
      </c>
    </row>
    <row r="167" s="2" customFormat="1">
      <c r="A167" s="40"/>
      <c r="B167" s="41"/>
      <c r="C167" s="42"/>
      <c r="D167" s="219" t="s">
        <v>184</v>
      </c>
      <c r="E167" s="42"/>
      <c r="F167" s="220" t="s">
        <v>4466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184</v>
      </c>
      <c r="AU167" s="19" t="s">
        <v>78</v>
      </c>
    </row>
    <row r="168" s="2" customFormat="1" ht="16.5" customHeight="1">
      <c r="A168" s="40"/>
      <c r="B168" s="41"/>
      <c r="C168" s="257" t="s">
        <v>471</v>
      </c>
      <c r="D168" s="257" t="s">
        <v>303</v>
      </c>
      <c r="E168" s="258" t="s">
        <v>4467</v>
      </c>
      <c r="F168" s="259" t="s">
        <v>4468</v>
      </c>
      <c r="G168" s="260" t="s">
        <v>391</v>
      </c>
      <c r="H168" s="261">
        <v>1</v>
      </c>
      <c r="I168" s="262"/>
      <c r="J168" s="263">
        <f>ROUND(I168*H168,2)</f>
        <v>0</v>
      </c>
      <c r="K168" s="259" t="s">
        <v>181</v>
      </c>
      <c r="L168" s="264"/>
      <c r="M168" s="265" t="s">
        <v>19</v>
      </c>
      <c r="N168" s="266" t="s">
        <v>39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399</v>
      </c>
      <c r="AT168" s="217" t="s">
        <v>303</v>
      </c>
      <c r="AU168" s="217" t="s">
        <v>78</v>
      </c>
      <c r="AY168" s="19" t="s">
        <v>175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76</v>
      </c>
      <c r="BK168" s="218">
        <f>ROUND(I168*H168,2)</f>
        <v>0</v>
      </c>
      <c r="BL168" s="19" t="s">
        <v>297</v>
      </c>
      <c r="BM168" s="217" t="s">
        <v>4469</v>
      </c>
    </row>
    <row r="169" s="2" customFormat="1" ht="16.5" customHeight="1">
      <c r="A169" s="40"/>
      <c r="B169" s="41"/>
      <c r="C169" s="206" t="s">
        <v>478</v>
      </c>
      <c r="D169" s="206" t="s">
        <v>177</v>
      </c>
      <c r="E169" s="207" t="s">
        <v>4470</v>
      </c>
      <c r="F169" s="208" t="s">
        <v>4471</v>
      </c>
      <c r="G169" s="209" t="s">
        <v>391</v>
      </c>
      <c r="H169" s="210">
        <v>14</v>
      </c>
      <c r="I169" s="211"/>
      <c r="J169" s="212">
        <f>ROUND(I169*H169,2)</f>
        <v>0</v>
      </c>
      <c r="K169" s="208" t="s">
        <v>181</v>
      </c>
      <c r="L169" s="46"/>
      <c r="M169" s="213" t="s">
        <v>19</v>
      </c>
      <c r="N169" s="214" t="s">
        <v>39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297</v>
      </c>
      <c r="AT169" s="217" t="s">
        <v>177</v>
      </c>
      <c r="AU169" s="217" t="s">
        <v>78</v>
      </c>
      <c r="AY169" s="19" t="s">
        <v>175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76</v>
      </c>
      <c r="BK169" s="218">
        <f>ROUND(I169*H169,2)</f>
        <v>0</v>
      </c>
      <c r="BL169" s="19" t="s">
        <v>297</v>
      </c>
      <c r="BM169" s="217" t="s">
        <v>4472</v>
      </c>
    </row>
    <row r="170" s="2" customFormat="1">
      <c r="A170" s="40"/>
      <c r="B170" s="41"/>
      <c r="C170" s="42"/>
      <c r="D170" s="219" t="s">
        <v>184</v>
      </c>
      <c r="E170" s="42"/>
      <c r="F170" s="220" t="s">
        <v>4473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184</v>
      </c>
      <c r="AU170" s="19" t="s">
        <v>78</v>
      </c>
    </row>
    <row r="171" s="2" customFormat="1" ht="24.15" customHeight="1">
      <c r="A171" s="40"/>
      <c r="B171" s="41"/>
      <c r="C171" s="257" t="s">
        <v>483</v>
      </c>
      <c r="D171" s="257" t="s">
        <v>303</v>
      </c>
      <c r="E171" s="258" t="s">
        <v>4474</v>
      </c>
      <c r="F171" s="259" t="s">
        <v>4475</v>
      </c>
      <c r="G171" s="260" t="s">
        <v>391</v>
      </c>
      <c r="H171" s="261">
        <v>14</v>
      </c>
      <c r="I171" s="262"/>
      <c r="J171" s="263">
        <f>ROUND(I171*H171,2)</f>
        <v>0</v>
      </c>
      <c r="K171" s="259" t="s">
        <v>181</v>
      </c>
      <c r="L171" s="264"/>
      <c r="M171" s="265" t="s">
        <v>19</v>
      </c>
      <c r="N171" s="266" t="s">
        <v>39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399</v>
      </c>
      <c r="AT171" s="217" t="s">
        <v>303</v>
      </c>
      <c r="AU171" s="217" t="s">
        <v>78</v>
      </c>
      <c r="AY171" s="19" t="s">
        <v>175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76</v>
      </c>
      <c r="BK171" s="218">
        <f>ROUND(I171*H171,2)</f>
        <v>0</v>
      </c>
      <c r="BL171" s="19" t="s">
        <v>297</v>
      </c>
      <c r="BM171" s="217" t="s">
        <v>4476</v>
      </c>
    </row>
    <row r="172" s="2" customFormat="1" ht="16.5" customHeight="1">
      <c r="A172" s="40"/>
      <c r="B172" s="41"/>
      <c r="C172" s="257" t="s">
        <v>489</v>
      </c>
      <c r="D172" s="257" t="s">
        <v>303</v>
      </c>
      <c r="E172" s="258" t="s">
        <v>4477</v>
      </c>
      <c r="F172" s="259" t="s">
        <v>4478</v>
      </c>
      <c r="G172" s="260" t="s">
        <v>391</v>
      </c>
      <c r="H172" s="261">
        <v>14</v>
      </c>
      <c r="I172" s="262"/>
      <c r="J172" s="263">
        <f>ROUND(I172*H172,2)</f>
        <v>0</v>
      </c>
      <c r="K172" s="259" t="s">
        <v>181</v>
      </c>
      <c r="L172" s="264"/>
      <c r="M172" s="265" t="s">
        <v>19</v>
      </c>
      <c r="N172" s="266" t="s">
        <v>39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399</v>
      </c>
      <c r="AT172" s="217" t="s">
        <v>303</v>
      </c>
      <c r="AU172" s="217" t="s">
        <v>78</v>
      </c>
      <c r="AY172" s="19" t="s">
        <v>175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76</v>
      </c>
      <c r="BK172" s="218">
        <f>ROUND(I172*H172,2)</f>
        <v>0</v>
      </c>
      <c r="BL172" s="19" t="s">
        <v>297</v>
      </c>
      <c r="BM172" s="217" t="s">
        <v>4479</v>
      </c>
    </row>
    <row r="173" s="2" customFormat="1" ht="21.75" customHeight="1">
      <c r="A173" s="40"/>
      <c r="B173" s="41"/>
      <c r="C173" s="257" t="s">
        <v>493</v>
      </c>
      <c r="D173" s="257" t="s">
        <v>303</v>
      </c>
      <c r="E173" s="258" t="s">
        <v>4480</v>
      </c>
      <c r="F173" s="259" t="s">
        <v>4481</v>
      </c>
      <c r="G173" s="260" t="s">
        <v>391</v>
      </c>
      <c r="H173" s="261">
        <v>14</v>
      </c>
      <c r="I173" s="262"/>
      <c r="J173" s="263">
        <f>ROUND(I173*H173,2)</f>
        <v>0</v>
      </c>
      <c r="K173" s="259" t="s">
        <v>181</v>
      </c>
      <c r="L173" s="264"/>
      <c r="M173" s="265" t="s">
        <v>19</v>
      </c>
      <c r="N173" s="266" t="s">
        <v>39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399</v>
      </c>
      <c r="AT173" s="217" t="s">
        <v>303</v>
      </c>
      <c r="AU173" s="217" t="s">
        <v>78</v>
      </c>
      <c r="AY173" s="19" t="s">
        <v>175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76</v>
      </c>
      <c r="BK173" s="218">
        <f>ROUND(I173*H173,2)</f>
        <v>0</v>
      </c>
      <c r="BL173" s="19" t="s">
        <v>297</v>
      </c>
      <c r="BM173" s="217" t="s">
        <v>4482</v>
      </c>
    </row>
    <row r="174" s="2" customFormat="1" ht="16.5" customHeight="1">
      <c r="A174" s="40"/>
      <c r="B174" s="41"/>
      <c r="C174" s="206" t="s">
        <v>499</v>
      </c>
      <c r="D174" s="206" t="s">
        <v>177</v>
      </c>
      <c r="E174" s="207" t="s">
        <v>4483</v>
      </c>
      <c r="F174" s="208" t="s">
        <v>4484</v>
      </c>
      <c r="G174" s="209" t="s">
        <v>391</v>
      </c>
      <c r="H174" s="210">
        <v>28</v>
      </c>
      <c r="I174" s="211"/>
      <c r="J174" s="212">
        <f>ROUND(I174*H174,2)</f>
        <v>0</v>
      </c>
      <c r="K174" s="208" t="s">
        <v>181</v>
      </c>
      <c r="L174" s="46"/>
      <c r="M174" s="213" t="s">
        <v>19</v>
      </c>
      <c r="N174" s="214" t="s">
        <v>39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297</v>
      </c>
      <c r="AT174" s="217" t="s">
        <v>177</v>
      </c>
      <c r="AU174" s="217" t="s">
        <v>78</v>
      </c>
      <c r="AY174" s="19" t="s">
        <v>175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76</v>
      </c>
      <c r="BK174" s="218">
        <f>ROUND(I174*H174,2)</f>
        <v>0</v>
      </c>
      <c r="BL174" s="19" t="s">
        <v>297</v>
      </c>
      <c r="BM174" s="217" t="s">
        <v>4485</v>
      </c>
    </row>
    <row r="175" s="2" customFormat="1">
      <c r="A175" s="40"/>
      <c r="B175" s="41"/>
      <c r="C175" s="42"/>
      <c r="D175" s="219" t="s">
        <v>184</v>
      </c>
      <c r="E175" s="42"/>
      <c r="F175" s="220" t="s">
        <v>4486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184</v>
      </c>
      <c r="AU175" s="19" t="s">
        <v>78</v>
      </c>
    </row>
    <row r="176" s="2" customFormat="1" ht="16.5" customHeight="1">
      <c r="A176" s="40"/>
      <c r="B176" s="41"/>
      <c r="C176" s="206" t="s">
        <v>505</v>
      </c>
      <c r="D176" s="206" t="s">
        <v>177</v>
      </c>
      <c r="E176" s="207" t="s">
        <v>4487</v>
      </c>
      <c r="F176" s="208" t="s">
        <v>4488</v>
      </c>
      <c r="G176" s="209" t="s">
        <v>391</v>
      </c>
      <c r="H176" s="210">
        <v>40</v>
      </c>
      <c r="I176" s="211"/>
      <c r="J176" s="212">
        <f>ROUND(I176*H176,2)</f>
        <v>0</v>
      </c>
      <c r="K176" s="208" t="s">
        <v>181</v>
      </c>
      <c r="L176" s="46"/>
      <c r="M176" s="213" t="s">
        <v>19</v>
      </c>
      <c r="N176" s="214" t="s">
        <v>39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297</v>
      </c>
      <c r="AT176" s="217" t="s">
        <v>177</v>
      </c>
      <c r="AU176" s="217" t="s">
        <v>78</v>
      </c>
      <c r="AY176" s="19" t="s">
        <v>175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76</v>
      </c>
      <c r="BK176" s="218">
        <f>ROUND(I176*H176,2)</f>
        <v>0</v>
      </c>
      <c r="BL176" s="19" t="s">
        <v>297</v>
      </c>
      <c r="BM176" s="217" t="s">
        <v>4489</v>
      </c>
    </row>
    <row r="177" s="2" customFormat="1">
      <c r="A177" s="40"/>
      <c r="B177" s="41"/>
      <c r="C177" s="42"/>
      <c r="D177" s="219" t="s">
        <v>184</v>
      </c>
      <c r="E177" s="42"/>
      <c r="F177" s="220" t="s">
        <v>4490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184</v>
      </c>
      <c r="AU177" s="19" t="s">
        <v>78</v>
      </c>
    </row>
    <row r="178" s="2" customFormat="1" ht="21.75" customHeight="1">
      <c r="A178" s="40"/>
      <c r="B178" s="41"/>
      <c r="C178" s="206" t="s">
        <v>511</v>
      </c>
      <c r="D178" s="206" t="s">
        <v>177</v>
      </c>
      <c r="E178" s="207" t="s">
        <v>4491</v>
      </c>
      <c r="F178" s="208" t="s">
        <v>4492</v>
      </c>
      <c r="G178" s="209" t="s">
        <v>391</v>
      </c>
      <c r="H178" s="210">
        <v>80</v>
      </c>
      <c r="I178" s="211"/>
      <c r="J178" s="212">
        <f>ROUND(I178*H178,2)</f>
        <v>0</v>
      </c>
      <c r="K178" s="208" t="s">
        <v>181</v>
      </c>
      <c r="L178" s="46"/>
      <c r="M178" s="213" t="s">
        <v>19</v>
      </c>
      <c r="N178" s="214" t="s">
        <v>39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297</v>
      </c>
      <c r="AT178" s="217" t="s">
        <v>177</v>
      </c>
      <c r="AU178" s="217" t="s">
        <v>78</v>
      </c>
      <c r="AY178" s="19" t="s">
        <v>175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76</v>
      </c>
      <c r="BK178" s="218">
        <f>ROUND(I178*H178,2)</f>
        <v>0</v>
      </c>
      <c r="BL178" s="19" t="s">
        <v>297</v>
      </c>
      <c r="BM178" s="217" t="s">
        <v>4493</v>
      </c>
    </row>
    <row r="179" s="2" customFormat="1">
      <c r="A179" s="40"/>
      <c r="B179" s="41"/>
      <c r="C179" s="42"/>
      <c r="D179" s="219" t="s">
        <v>184</v>
      </c>
      <c r="E179" s="42"/>
      <c r="F179" s="220" t="s">
        <v>4494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184</v>
      </c>
      <c r="AU179" s="19" t="s">
        <v>78</v>
      </c>
    </row>
    <row r="180" s="2" customFormat="1" ht="16.5" customHeight="1">
      <c r="A180" s="40"/>
      <c r="B180" s="41"/>
      <c r="C180" s="206" t="s">
        <v>517</v>
      </c>
      <c r="D180" s="206" t="s">
        <v>177</v>
      </c>
      <c r="E180" s="207" t="s">
        <v>4495</v>
      </c>
      <c r="F180" s="208" t="s">
        <v>4496</v>
      </c>
      <c r="G180" s="209" t="s">
        <v>391</v>
      </c>
      <c r="H180" s="210">
        <v>1</v>
      </c>
      <c r="I180" s="211"/>
      <c r="J180" s="212">
        <f>ROUND(I180*H180,2)</f>
        <v>0</v>
      </c>
      <c r="K180" s="208" t="s">
        <v>181</v>
      </c>
      <c r="L180" s="46"/>
      <c r="M180" s="213" t="s">
        <v>19</v>
      </c>
      <c r="N180" s="214" t="s">
        <v>39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297</v>
      </c>
      <c r="AT180" s="217" t="s">
        <v>177</v>
      </c>
      <c r="AU180" s="217" t="s">
        <v>78</v>
      </c>
      <c r="AY180" s="19" t="s">
        <v>175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76</v>
      </c>
      <c r="BK180" s="218">
        <f>ROUND(I180*H180,2)</f>
        <v>0</v>
      </c>
      <c r="BL180" s="19" t="s">
        <v>297</v>
      </c>
      <c r="BM180" s="217" t="s">
        <v>4497</v>
      </c>
    </row>
    <row r="181" s="2" customFormat="1">
      <c r="A181" s="40"/>
      <c r="B181" s="41"/>
      <c r="C181" s="42"/>
      <c r="D181" s="219" t="s">
        <v>184</v>
      </c>
      <c r="E181" s="42"/>
      <c r="F181" s="220" t="s">
        <v>4498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184</v>
      </c>
      <c r="AU181" s="19" t="s">
        <v>78</v>
      </c>
    </row>
    <row r="182" s="2" customFormat="1" ht="62.7" customHeight="1">
      <c r="A182" s="40"/>
      <c r="B182" s="41"/>
      <c r="C182" s="257" t="s">
        <v>522</v>
      </c>
      <c r="D182" s="257" t="s">
        <v>303</v>
      </c>
      <c r="E182" s="258" t="s">
        <v>3733</v>
      </c>
      <c r="F182" s="259" t="s">
        <v>4499</v>
      </c>
      <c r="G182" s="260" t="s">
        <v>391</v>
      </c>
      <c r="H182" s="261">
        <v>1</v>
      </c>
      <c r="I182" s="262"/>
      <c r="J182" s="263">
        <f>ROUND(I182*H182,2)</f>
        <v>0</v>
      </c>
      <c r="K182" s="259" t="s">
        <v>181</v>
      </c>
      <c r="L182" s="264"/>
      <c r="M182" s="265" t="s">
        <v>19</v>
      </c>
      <c r="N182" s="266" t="s">
        <v>39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399</v>
      </c>
      <c r="AT182" s="217" t="s">
        <v>303</v>
      </c>
      <c r="AU182" s="217" t="s">
        <v>78</v>
      </c>
      <c r="AY182" s="19" t="s">
        <v>175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76</v>
      </c>
      <c r="BK182" s="218">
        <f>ROUND(I182*H182,2)</f>
        <v>0</v>
      </c>
      <c r="BL182" s="19" t="s">
        <v>297</v>
      </c>
      <c r="BM182" s="217" t="s">
        <v>4500</v>
      </c>
    </row>
    <row r="183" s="2" customFormat="1" ht="16.5" customHeight="1">
      <c r="A183" s="40"/>
      <c r="B183" s="41"/>
      <c r="C183" s="206" t="s">
        <v>528</v>
      </c>
      <c r="D183" s="206" t="s">
        <v>177</v>
      </c>
      <c r="E183" s="207" t="s">
        <v>4501</v>
      </c>
      <c r="F183" s="208" t="s">
        <v>4502</v>
      </c>
      <c r="G183" s="209" t="s">
        <v>391</v>
      </c>
      <c r="H183" s="210">
        <v>1</v>
      </c>
      <c r="I183" s="211"/>
      <c r="J183" s="212">
        <f>ROUND(I183*H183,2)</f>
        <v>0</v>
      </c>
      <c r="K183" s="208" t="s">
        <v>181</v>
      </c>
      <c r="L183" s="46"/>
      <c r="M183" s="213" t="s">
        <v>19</v>
      </c>
      <c r="N183" s="214" t="s">
        <v>39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297</v>
      </c>
      <c r="AT183" s="217" t="s">
        <v>177</v>
      </c>
      <c r="AU183" s="217" t="s">
        <v>78</v>
      </c>
      <c r="AY183" s="19" t="s">
        <v>175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76</v>
      </c>
      <c r="BK183" s="218">
        <f>ROUND(I183*H183,2)</f>
        <v>0</v>
      </c>
      <c r="BL183" s="19" t="s">
        <v>297</v>
      </c>
      <c r="BM183" s="217" t="s">
        <v>4503</v>
      </c>
    </row>
    <row r="184" s="2" customFormat="1">
      <c r="A184" s="40"/>
      <c r="B184" s="41"/>
      <c r="C184" s="42"/>
      <c r="D184" s="219" t="s">
        <v>184</v>
      </c>
      <c r="E184" s="42"/>
      <c r="F184" s="220" t="s">
        <v>4504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184</v>
      </c>
      <c r="AU184" s="19" t="s">
        <v>78</v>
      </c>
    </row>
    <row r="185" s="2" customFormat="1" ht="16.5" customHeight="1">
      <c r="A185" s="40"/>
      <c r="B185" s="41"/>
      <c r="C185" s="257" t="s">
        <v>534</v>
      </c>
      <c r="D185" s="257" t="s">
        <v>303</v>
      </c>
      <c r="E185" s="258" t="s">
        <v>4505</v>
      </c>
      <c r="F185" s="259" t="s">
        <v>4506</v>
      </c>
      <c r="G185" s="260" t="s">
        <v>391</v>
      </c>
      <c r="H185" s="261">
        <v>1</v>
      </c>
      <c r="I185" s="262"/>
      <c r="J185" s="263">
        <f>ROUND(I185*H185,2)</f>
        <v>0</v>
      </c>
      <c r="K185" s="259" t="s">
        <v>181</v>
      </c>
      <c r="L185" s="264"/>
      <c r="M185" s="265" t="s">
        <v>19</v>
      </c>
      <c r="N185" s="266" t="s">
        <v>39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399</v>
      </c>
      <c r="AT185" s="217" t="s">
        <v>303</v>
      </c>
      <c r="AU185" s="217" t="s">
        <v>78</v>
      </c>
      <c r="AY185" s="19" t="s">
        <v>175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76</v>
      </c>
      <c r="BK185" s="218">
        <f>ROUND(I185*H185,2)</f>
        <v>0</v>
      </c>
      <c r="BL185" s="19" t="s">
        <v>297</v>
      </c>
      <c r="BM185" s="217" t="s">
        <v>4507</v>
      </c>
    </row>
    <row r="186" s="2" customFormat="1" ht="21.75" customHeight="1">
      <c r="A186" s="40"/>
      <c r="B186" s="41"/>
      <c r="C186" s="206" t="s">
        <v>540</v>
      </c>
      <c r="D186" s="206" t="s">
        <v>177</v>
      </c>
      <c r="E186" s="207" t="s">
        <v>4508</v>
      </c>
      <c r="F186" s="208" t="s">
        <v>4509</v>
      </c>
      <c r="G186" s="209" t="s">
        <v>391</v>
      </c>
      <c r="H186" s="210">
        <v>1</v>
      </c>
      <c r="I186" s="211"/>
      <c r="J186" s="212">
        <f>ROUND(I186*H186,2)</f>
        <v>0</v>
      </c>
      <c r="K186" s="208" t="s">
        <v>181</v>
      </c>
      <c r="L186" s="46"/>
      <c r="M186" s="213" t="s">
        <v>19</v>
      </c>
      <c r="N186" s="214" t="s">
        <v>39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297</v>
      </c>
      <c r="AT186" s="217" t="s">
        <v>177</v>
      </c>
      <c r="AU186" s="217" t="s">
        <v>78</v>
      </c>
      <c r="AY186" s="19" t="s">
        <v>175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76</v>
      </c>
      <c r="BK186" s="218">
        <f>ROUND(I186*H186,2)</f>
        <v>0</v>
      </c>
      <c r="BL186" s="19" t="s">
        <v>297</v>
      </c>
      <c r="BM186" s="217" t="s">
        <v>4510</v>
      </c>
    </row>
    <row r="187" s="2" customFormat="1">
      <c r="A187" s="40"/>
      <c r="B187" s="41"/>
      <c r="C187" s="42"/>
      <c r="D187" s="219" t="s">
        <v>184</v>
      </c>
      <c r="E187" s="42"/>
      <c r="F187" s="220" t="s">
        <v>4511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184</v>
      </c>
      <c r="AU187" s="19" t="s">
        <v>78</v>
      </c>
    </row>
    <row r="188" s="2" customFormat="1" ht="16.5" customHeight="1">
      <c r="A188" s="40"/>
      <c r="B188" s="41"/>
      <c r="C188" s="206" t="s">
        <v>555</v>
      </c>
      <c r="D188" s="206" t="s">
        <v>177</v>
      </c>
      <c r="E188" s="207" t="s">
        <v>4512</v>
      </c>
      <c r="F188" s="208" t="s">
        <v>4513</v>
      </c>
      <c r="G188" s="209" t="s">
        <v>391</v>
      </c>
      <c r="H188" s="210">
        <v>1</v>
      </c>
      <c r="I188" s="211"/>
      <c r="J188" s="212">
        <f>ROUND(I188*H188,2)</f>
        <v>0</v>
      </c>
      <c r="K188" s="208" t="s">
        <v>181</v>
      </c>
      <c r="L188" s="46"/>
      <c r="M188" s="213" t="s">
        <v>19</v>
      </c>
      <c r="N188" s="214" t="s">
        <v>39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297</v>
      </c>
      <c r="AT188" s="217" t="s">
        <v>177</v>
      </c>
      <c r="AU188" s="217" t="s">
        <v>78</v>
      </c>
      <c r="AY188" s="19" t="s">
        <v>175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76</v>
      </c>
      <c r="BK188" s="218">
        <f>ROUND(I188*H188,2)</f>
        <v>0</v>
      </c>
      <c r="BL188" s="19" t="s">
        <v>297</v>
      </c>
      <c r="BM188" s="217" t="s">
        <v>4514</v>
      </c>
    </row>
    <row r="189" s="2" customFormat="1">
      <c r="A189" s="40"/>
      <c r="B189" s="41"/>
      <c r="C189" s="42"/>
      <c r="D189" s="219" t="s">
        <v>184</v>
      </c>
      <c r="E189" s="42"/>
      <c r="F189" s="220" t="s">
        <v>4515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184</v>
      </c>
      <c r="AU189" s="19" t="s">
        <v>78</v>
      </c>
    </row>
    <row r="190" s="2" customFormat="1" ht="16.5" customHeight="1">
      <c r="A190" s="40"/>
      <c r="B190" s="41"/>
      <c r="C190" s="206" t="s">
        <v>560</v>
      </c>
      <c r="D190" s="206" t="s">
        <v>177</v>
      </c>
      <c r="E190" s="207" t="s">
        <v>4516</v>
      </c>
      <c r="F190" s="208" t="s">
        <v>4517</v>
      </c>
      <c r="G190" s="209" t="s">
        <v>391</v>
      </c>
      <c r="H190" s="210">
        <v>1</v>
      </c>
      <c r="I190" s="211"/>
      <c r="J190" s="212">
        <f>ROUND(I190*H190,2)</f>
        <v>0</v>
      </c>
      <c r="K190" s="208" t="s">
        <v>181</v>
      </c>
      <c r="L190" s="46"/>
      <c r="M190" s="213" t="s">
        <v>19</v>
      </c>
      <c r="N190" s="214" t="s">
        <v>39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297</v>
      </c>
      <c r="AT190" s="217" t="s">
        <v>177</v>
      </c>
      <c r="AU190" s="217" t="s">
        <v>78</v>
      </c>
      <c r="AY190" s="19" t="s">
        <v>175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76</v>
      </c>
      <c r="BK190" s="218">
        <f>ROUND(I190*H190,2)</f>
        <v>0</v>
      </c>
      <c r="BL190" s="19" t="s">
        <v>297</v>
      </c>
      <c r="BM190" s="217" t="s">
        <v>4518</v>
      </c>
    </row>
    <row r="191" s="2" customFormat="1">
      <c r="A191" s="40"/>
      <c r="B191" s="41"/>
      <c r="C191" s="42"/>
      <c r="D191" s="219" t="s">
        <v>184</v>
      </c>
      <c r="E191" s="42"/>
      <c r="F191" s="220" t="s">
        <v>4519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184</v>
      </c>
      <c r="AU191" s="19" t="s">
        <v>78</v>
      </c>
    </row>
    <row r="192" s="2" customFormat="1" ht="16.5" customHeight="1">
      <c r="A192" s="40"/>
      <c r="B192" s="41"/>
      <c r="C192" s="206" t="s">
        <v>564</v>
      </c>
      <c r="D192" s="206" t="s">
        <v>177</v>
      </c>
      <c r="E192" s="207" t="s">
        <v>4520</v>
      </c>
      <c r="F192" s="208" t="s">
        <v>4521</v>
      </c>
      <c r="G192" s="209" t="s">
        <v>391</v>
      </c>
      <c r="H192" s="210">
        <v>1</v>
      </c>
      <c r="I192" s="211"/>
      <c r="J192" s="212">
        <f>ROUND(I192*H192,2)</f>
        <v>0</v>
      </c>
      <c r="K192" s="208" t="s">
        <v>181</v>
      </c>
      <c r="L192" s="46"/>
      <c r="M192" s="213" t="s">
        <v>19</v>
      </c>
      <c r="N192" s="214" t="s">
        <v>39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297</v>
      </c>
      <c r="AT192" s="217" t="s">
        <v>177</v>
      </c>
      <c r="AU192" s="217" t="s">
        <v>78</v>
      </c>
      <c r="AY192" s="19" t="s">
        <v>175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76</v>
      </c>
      <c r="BK192" s="218">
        <f>ROUND(I192*H192,2)</f>
        <v>0</v>
      </c>
      <c r="BL192" s="19" t="s">
        <v>297</v>
      </c>
      <c r="BM192" s="217" t="s">
        <v>4522</v>
      </c>
    </row>
    <row r="193" s="2" customFormat="1">
      <c r="A193" s="40"/>
      <c r="B193" s="41"/>
      <c r="C193" s="42"/>
      <c r="D193" s="219" t="s">
        <v>184</v>
      </c>
      <c r="E193" s="42"/>
      <c r="F193" s="220" t="s">
        <v>4523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184</v>
      </c>
      <c r="AU193" s="19" t="s">
        <v>78</v>
      </c>
    </row>
    <row r="194" s="2" customFormat="1" ht="24.15" customHeight="1">
      <c r="A194" s="40"/>
      <c r="B194" s="41"/>
      <c r="C194" s="257" t="s">
        <v>568</v>
      </c>
      <c r="D194" s="257" t="s">
        <v>303</v>
      </c>
      <c r="E194" s="258" t="s">
        <v>3726</v>
      </c>
      <c r="F194" s="259" t="s">
        <v>4524</v>
      </c>
      <c r="G194" s="260" t="s">
        <v>391</v>
      </c>
      <c r="H194" s="261">
        <v>1</v>
      </c>
      <c r="I194" s="262"/>
      <c r="J194" s="263">
        <f>ROUND(I194*H194,2)</f>
        <v>0</v>
      </c>
      <c r="K194" s="259" t="s">
        <v>181</v>
      </c>
      <c r="L194" s="264"/>
      <c r="M194" s="265" t="s">
        <v>19</v>
      </c>
      <c r="N194" s="266" t="s">
        <v>39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399</v>
      </c>
      <c r="AT194" s="217" t="s">
        <v>303</v>
      </c>
      <c r="AU194" s="217" t="s">
        <v>78</v>
      </c>
      <c r="AY194" s="19" t="s">
        <v>175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76</v>
      </c>
      <c r="BK194" s="218">
        <f>ROUND(I194*H194,2)</f>
        <v>0</v>
      </c>
      <c r="BL194" s="19" t="s">
        <v>297</v>
      </c>
      <c r="BM194" s="217" t="s">
        <v>4525</v>
      </c>
    </row>
    <row r="195" s="2" customFormat="1" ht="24.15" customHeight="1">
      <c r="A195" s="40"/>
      <c r="B195" s="41"/>
      <c r="C195" s="206" t="s">
        <v>572</v>
      </c>
      <c r="D195" s="206" t="s">
        <v>177</v>
      </c>
      <c r="E195" s="207" t="s">
        <v>4526</v>
      </c>
      <c r="F195" s="208" t="s">
        <v>4527</v>
      </c>
      <c r="G195" s="209" t="s">
        <v>391</v>
      </c>
      <c r="H195" s="210">
        <v>1</v>
      </c>
      <c r="I195" s="211"/>
      <c r="J195" s="212">
        <f>ROUND(I195*H195,2)</f>
        <v>0</v>
      </c>
      <c r="K195" s="208" t="s">
        <v>181</v>
      </c>
      <c r="L195" s="46"/>
      <c r="M195" s="213" t="s">
        <v>19</v>
      </c>
      <c r="N195" s="214" t="s">
        <v>39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297</v>
      </c>
      <c r="AT195" s="217" t="s">
        <v>177</v>
      </c>
      <c r="AU195" s="217" t="s">
        <v>78</v>
      </c>
      <c r="AY195" s="19" t="s">
        <v>175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76</v>
      </c>
      <c r="BK195" s="218">
        <f>ROUND(I195*H195,2)</f>
        <v>0</v>
      </c>
      <c r="BL195" s="19" t="s">
        <v>297</v>
      </c>
      <c r="BM195" s="217" t="s">
        <v>4528</v>
      </c>
    </row>
    <row r="196" s="2" customFormat="1">
      <c r="A196" s="40"/>
      <c r="B196" s="41"/>
      <c r="C196" s="42"/>
      <c r="D196" s="219" t="s">
        <v>184</v>
      </c>
      <c r="E196" s="42"/>
      <c r="F196" s="220" t="s">
        <v>4529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184</v>
      </c>
      <c r="AU196" s="19" t="s">
        <v>78</v>
      </c>
    </row>
    <row r="197" s="2" customFormat="1" ht="24.15" customHeight="1">
      <c r="A197" s="40"/>
      <c r="B197" s="41"/>
      <c r="C197" s="257" t="s">
        <v>576</v>
      </c>
      <c r="D197" s="257" t="s">
        <v>303</v>
      </c>
      <c r="E197" s="258" t="s">
        <v>4530</v>
      </c>
      <c r="F197" s="259" t="s">
        <v>4531</v>
      </c>
      <c r="G197" s="260" t="s">
        <v>391</v>
      </c>
      <c r="H197" s="261">
        <v>1</v>
      </c>
      <c r="I197" s="262"/>
      <c r="J197" s="263">
        <f>ROUND(I197*H197,2)</f>
        <v>0</v>
      </c>
      <c r="K197" s="259" t="s">
        <v>181</v>
      </c>
      <c r="L197" s="264"/>
      <c r="M197" s="265" t="s">
        <v>19</v>
      </c>
      <c r="N197" s="266" t="s">
        <v>39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399</v>
      </c>
      <c r="AT197" s="217" t="s">
        <v>303</v>
      </c>
      <c r="AU197" s="217" t="s">
        <v>78</v>
      </c>
      <c r="AY197" s="19" t="s">
        <v>175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76</v>
      </c>
      <c r="BK197" s="218">
        <f>ROUND(I197*H197,2)</f>
        <v>0</v>
      </c>
      <c r="BL197" s="19" t="s">
        <v>297</v>
      </c>
      <c r="BM197" s="217" t="s">
        <v>4532</v>
      </c>
    </row>
    <row r="198" s="2" customFormat="1" ht="24.15" customHeight="1">
      <c r="A198" s="40"/>
      <c r="B198" s="41"/>
      <c r="C198" s="257" t="s">
        <v>581</v>
      </c>
      <c r="D198" s="257" t="s">
        <v>303</v>
      </c>
      <c r="E198" s="258" t="s">
        <v>4533</v>
      </c>
      <c r="F198" s="259" t="s">
        <v>4534</v>
      </c>
      <c r="G198" s="260" t="s">
        <v>391</v>
      </c>
      <c r="H198" s="261">
        <v>1</v>
      </c>
      <c r="I198" s="262"/>
      <c r="J198" s="263">
        <f>ROUND(I198*H198,2)</f>
        <v>0</v>
      </c>
      <c r="K198" s="259" t="s">
        <v>181</v>
      </c>
      <c r="L198" s="264"/>
      <c r="M198" s="265" t="s">
        <v>19</v>
      </c>
      <c r="N198" s="266" t="s">
        <v>39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399</v>
      </c>
      <c r="AT198" s="217" t="s">
        <v>303</v>
      </c>
      <c r="AU198" s="217" t="s">
        <v>78</v>
      </c>
      <c r="AY198" s="19" t="s">
        <v>175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76</v>
      </c>
      <c r="BK198" s="218">
        <f>ROUND(I198*H198,2)</f>
        <v>0</v>
      </c>
      <c r="BL198" s="19" t="s">
        <v>297</v>
      </c>
      <c r="BM198" s="217" t="s">
        <v>4535</v>
      </c>
    </row>
    <row r="199" s="2" customFormat="1" ht="16.5" customHeight="1">
      <c r="A199" s="40"/>
      <c r="B199" s="41"/>
      <c r="C199" s="206" t="s">
        <v>587</v>
      </c>
      <c r="D199" s="206" t="s">
        <v>177</v>
      </c>
      <c r="E199" s="207" t="s">
        <v>4536</v>
      </c>
      <c r="F199" s="208" t="s">
        <v>4537</v>
      </c>
      <c r="G199" s="209" t="s">
        <v>391</v>
      </c>
      <c r="H199" s="210">
        <v>1</v>
      </c>
      <c r="I199" s="211"/>
      <c r="J199" s="212">
        <f>ROUND(I199*H199,2)</f>
        <v>0</v>
      </c>
      <c r="K199" s="208" t="s">
        <v>181</v>
      </c>
      <c r="L199" s="46"/>
      <c r="M199" s="213" t="s">
        <v>19</v>
      </c>
      <c r="N199" s="214" t="s">
        <v>39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297</v>
      </c>
      <c r="AT199" s="217" t="s">
        <v>177</v>
      </c>
      <c r="AU199" s="217" t="s">
        <v>78</v>
      </c>
      <c r="AY199" s="19" t="s">
        <v>175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76</v>
      </c>
      <c r="BK199" s="218">
        <f>ROUND(I199*H199,2)</f>
        <v>0</v>
      </c>
      <c r="BL199" s="19" t="s">
        <v>297</v>
      </c>
      <c r="BM199" s="217" t="s">
        <v>4538</v>
      </c>
    </row>
    <row r="200" s="2" customFormat="1">
      <c r="A200" s="40"/>
      <c r="B200" s="41"/>
      <c r="C200" s="42"/>
      <c r="D200" s="219" t="s">
        <v>184</v>
      </c>
      <c r="E200" s="42"/>
      <c r="F200" s="220" t="s">
        <v>4539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184</v>
      </c>
      <c r="AU200" s="19" t="s">
        <v>78</v>
      </c>
    </row>
    <row r="201" s="2" customFormat="1" ht="24.15" customHeight="1">
      <c r="A201" s="40"/>
      <c r="B201" s="41"/>
      <c r="C201" s="257" t="s">
        <v>602</v>
      </c>
      <c r="D201" s="257" t="s">
        <v>303</v>
      </c>
      <c r="E201" s="258" t="s">
        <v>4540</v>
      </c>
      <c r="F201" s="259" t="s">
        <v>4541</v>
      </c>
      <c r="G201" s="260" t="s">
        <v>391</v>
      </c>
      <c r="H201" s="261">
        <v>1</v>
      </c>
      <c r="I201" s="262"/>
      <c r="J201" s="263">
        <f>ROUND(I201*H201,2)</f>
        <v>0</v>
      </c>
      <c r="K201" s="259" t="s">
        <v>181</v>
      </c>
      <c r="L201" s="264"/>
      <c r="M201" s="265" t="s">
        <v>19</v>
      </c>
      <c r="N201" s="266" t="s">
        <v>39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399</v>
      </c>
      <c r="AT201" s="217" t="s">
        <v>303</v>
      </c>
      <c r="AU201" s="217" t="s">
        <v>78</v>
      </c>
      <c r="AY201" s="19" t="s">
        <v>175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76</v>
      </c>
      <c r="BK201" s="218">
        <f>ROUND(I201*H201,2)</f>
        <v>0</v>
      </c>
      <c r="BL201" s="19" t="s">
        <v>297</v>
      </c>
      <c r="BM201" s="217" t="s">
        <v>4542</v>
      </c>
    </row>
    <row r="202" s="2" customFormat="1" ht="16.5" customHeight="1">
      <c r="A202" s="40"/>
      <c r="B202" s="41"/>
      <c r="C202" s="206" t="s">
        <v>607</v>
      </c>
      <c r="D202" s="206" t="s">
        <v>177</v>
      </c>
      <c r="E202" s="207" t="s">
        <v>4543</v>
      </c>
      <c r="F202" s="208" t="s">
        <v>4544</v>
      </c>
      <c r="G202" s="209" t="s">
        <v>391</v>
      </c>
      <c r="H202" s="210">
        <v>1</v>
      </c>
      <c r="I202" s="211"/>
      <c r="J202" s="212">
        <f>ROUND(I202*H202,2)</f>
        <v>0</v>
      </c>
      <c r="K202" s="208" t="s">
        <v>181</v>
      </c>
      <c r="L202" s="46"/>
      <c r="M202" s="213" t="s">
        <v>19</v>
      </c>
      <c r="N202" s="214" t="s">
        <v>39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297</v>
      </c>
      <c r="AT202" s="217" t="s">
        <v>177</v>
      </c>
      <c r="AU202" s="217" t="s">
        <v>78</v>
      </c>
      <c r="AY202" s="19" t="s">
        <v>175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76</v>
      </c>
      <c r="BK202" s="218">
        <f>ROUND(I202*H202,2)</f>
        <v>0</v>
      </c>
      <c r="BL202" s="19" t="s">
        <v>297</v>
      </c>
      <c r="BM202" s="217" t="s">
        <v>4545</v>
      </c>
    </row>
    <row r="203" s="2" customFormat="1">
      <c r="A203" s="40"/>
      <c r="B203" s="41"/>
      <c r="C203" s="42"/>
      <c r="D203" s="219" t="s">
        <v>184</v>
      </c>
      <c r="E203" s="42"/>
      <c r="F203" s="220" t="s">
        <v>4546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184</v>
      </c>
      <c r="AU203" s="19" t="s">
        <v>78</v>
      </c>
    </row>
    <row r="204" s="2" customFormat="1" ht="24.15" customHeight="1">
      <c r="A204" s="40"/>
      <c r="B204" s="41"/>
      <c r="C204" s="257" t="s">
        <v>614</v>
      </c>
      <c r="D204" s="257" t="s">
        <v>303</v>
      </c>
      <c r="E204" s="258" t="s">
        <v>4547</v>
      </c>
      <c r="F204" s="259" t="s">
        <v>4548</v>
      </c>
      <c r="G204" s="260" t="s">
        <v>391</v>
      </c>
      <c r="H204" s="261">
        <v>1</v>
      </c>
      <c r="I204" s="262"/>
      <c r="J204" s="263">
        <f>ROUND(I204*H204,2)</f>
        <v>0</v>
      </c>
      <c r="K204" s="259" t="s">
        <v>181</v>
      </c>
      <c r="L204" s="264"/>
      <c r="M204" s="265" t="s">
        <v>19</v>
      </c>
      <c r="N204" s="266" t="s">
        <v>39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399</v>
      </c>
      <c r="AT204" s="217" t="s">
        <v>303</v>
      </c>
      <c r="AU204" s="217" t="s">
        <v>78</v>
      </c>
      <c r="AY204" s="19" t="s">
        <v>175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76</v>
      </c>
      <c r="BK204" s="218">
        <f>ROUND(I204*H204,2)</f>
        <v>0</v>
      </c>
      <c r="BL204" s="19" t="s">
        <v>297</v>
      </c>
      <c r="BM204" s="217" t="s">
        <v>4549</v>
      </c>
    </row>
    <row r="205" s="2" customFormat="1" ht="16.5" customHeight="1">
      <c r="A205" s="40"/>
      <c r="B205" s="41"/>
      <c r="C205" s="206" t="s">
        <v>622</v>
      </c>
      <c r="D205" s="206" t="s">
        <v>177</v>
      </c>
      <c r="E205" s="207" t="s">
        <v>4550</v>
      </c>
      <c r="F205" s="208" t="s">
        <v>4551</v>
      </c>
      <c r="G205" s="209" t="s">
        <v>391</v>
      </c>
      <c r="H205" s="210">
        <v>4</v>
      </c>
      <c r="I205" s="211"/>
      <c r="J205" s="212">
        <f>ROUND(I205*H205,2)</f>
        <v>0</v>
      </c>
      <c r="K205" s="208" t="s">
        <v>181</v>
      </c>
      <c r="L205" s="46"/>
      <c r="M205" s="213" t="s">
        <v>19</v>
      </c>
      <c r="N205" s="214" t="s">
        <v>39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297</v>
      </c>
      <c r="AT205" s="217" t="s">
        <v>177</v>
      </c>
      <c r="AU205" s="217" t="s">
        <v>78</v>
      </c>
      <c r="AY205" s="19" t="s">
        <v>175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76</v>
      </c>
      <c r="BK205" s="218">
        <f>ROUND(I205*H205,2)</f>
        <v>0</v>
      </c>
      <c r="BL205" s="19" t="s">
        <v>297</v>
      </c>
      <c r="BM205" s="217" t="s">
        <v>4552</v>
      </c>
    </row>
    <row r="206" s="2" customFormat="1">
      <c r="A206" s="40"/>
      <c r="B206" s="41"/>
      <c r="C206" s="42"/>
      <c r="D206" s="219" t="s">
        <v>184</v>
      </c>
      <c r="E206" s="42"/>
      <c r="F206" s="220" t="s">
        <v>4553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184</v>
      </c>
      <c r="AU206" s="19" t="s">
        <v>78</v>
      </c>
    </row>
    <row r="207" s="2" customFormat="1" ht="24.15" customHeight="1">
      <c r="A207" s="40"/>
      <c r="B207" s="41"/>
      <c r="C207" s="257" t="s">
        <v>629</v>
      </c>
      <c r="D207" s="257" t="s">
        <v>303</v>
      </c>
      <c r="E207" s="258" t="s">
        <v>4554</v>
      </c>
      <c r="F207" s="259" t="s">
        <v>4555</v>
      </c>
      <c r="G207" s="260" t="s">
        <v>391</v>
      </c>
      <c r="H207" s="261">
        <v>4</v>
      </c>
      <c r="I207" s="262"/>
      <c r="J207" s="263">
        <f>ROUND(I207*H207,2)</f>
        <v>0</v>
      </c>
      <c r="K207" s="259" t="s">
        <v>181</v>
      </c>
      <c r="L207" s="264"/>
      <c r="M207" s="265" t="s">
        <v>19</v>
      </c>
      <c r="N207" s="266" t="s">
        <v>39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399</v>
      </c>
      <c r="AT207" s="217" t="s">
        <v>303</v>
      </c>
      <c r="AU207" s="217" t="s">
        <v>78</v>
      </c>
      <c r="AY207" s="19" t="s">
        <v>175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76</v>
      </c>
      <c r="BK207" s="218">
        <f>ROUND(I207*H207,2)</f>
        <v>0</v>
      </c>
      <c r="BL207" s="19" t="s">
        <v>297</v>
      </c>
      <c r="BM207" s="217" t="s">
        <v>4556</v>
      </c>
    </row>
    <row r="208" s="2" customFormat="1" ht="24.15" customHeight="1">
      <c r="A208" s="40"/>
      <c r="B208" s="41"/>
      <c r="C208" s="206" t="s">
        <v>636</v>
      </c>
      <c r="D208" s="206" t="s">
        <v>177</v>
      </c>
      <c r="E208" s="207" t="s">
        <v>4557</v>
      </c>
      <c r="F208" s="208" t="s">
        <v>4558</v>
      </c>
      <c r="G208" s="209" t="s">
        <v>391</v>
      </c>
      <c r="H208" s="210">
        <v>1</v>
      </c>
      <c r="I208" s="211"/>
      <c r="J208" s="212">
        <f>ROUND(I208*H208,2)</f>
        <v>0</v>
      </c>
      <c r="K208" s="208" t="s">
        <v>181</v>
      </c>
      <c r="L208" s="46"/>
      <c r="M208" s="213" t="s">
        <v>19</v>
      </c>
      <c r="N208" s="214" t="s">
        <v>39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297</v>
      </c>
      <c r="AT208" s="217" t="s">
        <v>177</v>
      </c>
      <c r="AU208" s="217" t="s">
        <v>78</v>
      </c>
      <c r="AY208" s="19" t="s">
        <v>175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76</v>
      </c>
      <c r="BK208" s="218">
        <f>ROUND(I208*H208,2)</f>
        <v>0</v>
      </c>
      <c r="BL208" s="19" t="s">
        <v>297</v>
      </c>
      <c r="BM208" s="217" t="s">
        <v>4559</v>
      </c>
    </row>
    <row r="209" s="2" customFormat="1">
      <c r="A209" s="40"/>
      <c r="B209" s="41"/>
      <c r="C209" s="42"/>
      <c r="D209" s="219" t="s">
        <v>184</v>
      </c>
      <c r="E209" s="42"/>
      <c r="F209" s="220" t="s">
        <v>4560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184</v>
      </c>
      <c r="AU209" s="19" t="s">
        <v>78</v>
      </c>
    </row>
    <row r="210" s="2" customFormat="1" ht="37.8" customHeight="1">
      <c r="A210" s="40"/>
      <c r="B210" s="41"/>
      <c r="C210" s="257" t="s">
        <v>643</v>
      </c>
      <c r="D210" s="257" t="s">
        <v>303</v>
      </c>
      <c r="E210" s="258" t="s">
        <v>4561</v>
      </c>
      <c r="F210" s="259" t="s">
        <v>4562</v>
      </c>
      <c r="G210" s="260" t="s">
        <v>391</v>
      </c>
      <c r="H210" s="261">
        <v>1</v>
      </c>
      <c r="I210" s="262"/>
      <c r="J210" s="263">
        <f>ROUND(I210*H210,2)</f>
        <v>0</v>
      </c>
      <c r="K210" s="259" t="s">
        <v>181</v>
      </c>
      <c r="L210" s="264"/>
      <c r="M210" s="265" t="s">
        <v>19</v>
      </c>
      <c r="N210" s="266" t="s">
        <v>39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399</v>
      </c>
      <c r="AT210" s="217" t="s">
        <v>303</v>
      </c>
      <c r="AU210" s="217" t="s">
        <v>78</v>
      </c>
      <c r="AY210" s="19" t="s">
        <v>175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76</v>
      </c>
      <c r="BK210" s="218">
        <f>ROUND(I210*H210,2)</f>
        <v>0</v>
      </c>
      <c r="BL210" s="19" t="s">
        <v>297</v>
      </c>
      <c r="BM210" s="217" t="s">
        <v>4563</v>
      </c>
    </row>
    <row r="211" s="2" customFormat="1" ht="24.15" customHeight="1">
      <c r="A211" s="40"/>
      <c r="B211" s="41"/>
      <c r="C211" s="257" t="s">
        <v>655</v>
      </c>
      <c r="D211" s="257" t="s">
        <v>303</v>
      </c>
      <c r="E211" s="258" t="s">
        <v>4564</v>
      </c>
      <c r="F211" s="259" t="s">
        <v>4565</v>
      </c>
      <c r="G211" s="260" t="s">
        <v>391</v>
      </c>
      <c r="H211" s="261">
        <v>1</v>
      </c>
      <c r="I211" s="262"/>
      <c r="J211" s="263">
        <f>ROUND(I211*H211,2)</f>
        <v>0</v>
      </c>
      <c r="K211" s="259" t="s">
        <v>181</v>
      </c>
      <c r="L211" s="264"/>
      <c r="M211" s="265" t="s">
        <v>19</v>
      </c>
      <c r="N211" s="266" t="s">
        <v>39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399</v>
      </c>
      <c r="AT211" s="217" t="s">
        <v>303</v>
      </c>
      <c r="AU211" s="217" t="s">
        <v>78</v>
      </c>
      <c r="AY211" s="19" t="s">
        <v>175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76</v>
      </c>
      <c r="BK211" s="218">
        <f>ROUND(I211*H211,2)</f>
        <v>0</v>
      </c>
      <c r="BL211" s="19" t="s">
        <v>297</v>
      </c>
      <c r="BM211" s="217" t="s">
        <v>4566</v>
      </c>
    </row>
    <row r="212" s="2" customFormat="1" ht="16.5" customHeight="1">
      <c r="A212" s="40"/>
      <c r="B212" s="41"/>
      <c r="C212" s="206" t="s">
        <v>662</v>
      </c>
      <c r="D212" s="206" t="s">
        <v>177</v>
      </c>
      <c r="E212" s="207" t="s">
        <v>4567</v>
      </c>
      <c r="F212" s="208" t="s">
        <v>4568</v>
      </c>
      <c r="G212" s="209" t="s">
        <v>391</v>
      </c>
      <c r="H212" s="210">
        <v>1</v>
      </c>
      <c r="I212" s="211"/>
      <c r="J212" s="212">
        <f>ROUND(I212*H212,2)</f>
        <v>0</v>
      </c>
      <c r="K212" s="208" t="s">
        <v>181</v>
      </c>
      <c r="L212" s="46"/>
      <c r="M212" s="213" t="s">
        <v>19</v>
      </c>
      <c r="N212" s="214" t="s">
        <v>39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297</v>
      </c>
      <c r="AT212" s="217" t="s">
        <v>177</v>
      </c>
      <c r="AU212" s="217" t="s">
        <v>78</v>
      </c>
      <c r="AY212" s="19" t="s">
        <v>175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76</v>
      </c>
      <c r="BK212" s="218">
        <f>ROUND(I212*H212,2)</f>
        <v>0</v>
      </c>
      <c r="BL212" s="19" t="s">
        <v>297</v>
      </c>
      <c r="BM212" s="217" t="s">
        <v>4569</v>
      </c>
    </row>
    <row r="213" s="2" customFormat="1">
      <c r="A213" s="40"/>
      <c r="B213" s="41"/>
      <c r="C213" s="42"/>
      <c r="D213" s="219" t="s">
        <v>184</v>
      </c>
      <c r="E213" s="42"/>
      <c r="F213" s="220" t="s">
        <v>4570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184</v>
      </c>
      <c r="AU213" s="19" t="s">
        <v>78</v>
      </c>
    </row>
    <row r="214" s="2" customFormat="1" ht="37.8" customHeight="1">
      <c r="A214" s="40"/>
      <c r="B214" s="41"/>
      <c r="C214" s="257" t="s">
        <v>669</v>
      </c>
      <c r="D214" s="257" t="s">
        <v>303</v>
      </c>
      <c r="E214" s="258" t="s">
        <v>4571</v>
      </c>
      <c r="F214" s="259" t="s">
        <v>4572</v>
      </c>
      <c r="G214" s="260" t="s">
        <v>391</v>
      </c>
      <c r="H214" s="261">
        <v>1</v>
      </c>
      <c r="I214" s="262"/>
      <c r="J214" s="263">
        <f>ROUND(I214*H214,2)</f>
        <v>0</v>
      </c>
      <c r="K214" s="259" t="s">
        <v>181</v>
      </c>
      <c r="L214" s="264"/>
      <c r="M214" s="265" t="s">
        <v>19</v>
      </c>
      <c r="N214" s="266" t="s">
        <v>39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399</v>
      </c>
      <c r="AT214" s="217" t="s">
        <v>303</v>
      </c>
      <c r="AU214" s="217" t="s">
        <v>78</v>
      </c>
      <c r="AY214" s="19" t="s">
        <v>175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76</v>
      </c>
      <c r="BK214" s="218">
        <f>ROUND(I214*H214,2)</f>
        <v>0</v>
      </c>
      <c r="BL214" s="19" t="s">
        <v>297</v>
      </c>
      <c r="BM214" s="217" t="s">
        <v>4573</v>
      </c>
    </row>
    <row r="215" s="2" customFormat="1" ht="24.15" customHeight="1">
      <c r="A215" s="40"/>
      <c r="B215" s="41"/>
      <c r="C215" s="206" t="s">
        <v>674</v>
      </c>
      <c r="D215" s="206" t="s">
        <v>177</v>
      </c>
      <c r="E215" s="207" t="s">
        <v>4574</v>
      </c>
      <c r="F215" s="208" t="s">
        <v>4575</v>
      </c>
      <c r="G215" s="209" t="s">
        <v>391</v>
      </c>
      <c r="H215" s="210">
        <v>1</v>
      </c>
      <c r="I215" s="211"/>
      <c r="J215" s="212">
        <f>ROUND(I215*H215,2)</f>
        <v>0</v>
      </c>
      <c r="K215" s="208" t="s">
        <v>181</v>
      </c>
      <c r="L215" s="46"/>
      <c r="M215" s="213" t="s">
        <v>19</v>
      </c>
      <c r="N215" s="214" t="s">
        <v>39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297</v>
      </c>
      <c r="AT215" s="217" t="s">
        <v>177</v>
      </c>
      <c r="AU215" s="217" t="s">
        <v>78</v>
      </c>
      <c r="AY215" s="19" t="s">
        <v>175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76</v>
      </c>
      <c r="BK215" s="218">
        <f>ROUND(I215*H215,2)</f>
        <v>0</v>
      </c>
      <c r="BL215" s="19" t="s">
        <v>297</v>
      </c>
      <c r="BM215" s="217" t="s">
        <v>4576</v>
      </c>
    </row>
    <row r="216" s="2" customFormat="1">
      <c r="A216" s="40"/>
      <c r="B216" s="41"/>
      <c r="C216" s="42"/>
      <c r="D216" s="219" t="s">
        <v>184</v>
      </c>
      <c r="E216" s="42"/>
      <c r="F216" s="220" t="s">
        <v>4577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184</v>
      </c>
      <c r="AU216" s="19" t="s">
        <v>78</v>
      </c>
    </row>
    <row r="217" s="2" customFormat="1" ht="24.15" customHeight="1">
      <c r="A217" s="40"/>
      <c r="B217" s="41"/>
      <c r="C217" s="257" t="s">
        <v>680</v>
      </c>
      <c r="D217" s="257" t="s">
        <v>303</v>
      </c>
      <c r="E217" s="258" t="s">
        <v>4578</v>
      </c>
      <c r="F217" s="259" t="s">
        <v>4579</v>
      </c>
      <c r="G217" s="260" t="s">
        <v>391</v>
      </c>
      <c r="H217" s="261">
        <v>1</v>
      </c>
      <c r="I217" s="262"/>
      <c r="J217" s="263">
        <f>ROUND(I217*H217,2)</f>
        <v>0</v>
      </c>
      <c r="K217" s="259" t="s">
        <v>181</v>
      </c>
      <c r="L217" s="264"/>
      <c r="M217" s="265" t="s">
        <v>19</v>
      </c>
      <c r="N217" s="266" t="s">
        <v>39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399</v>
      </c>
      <c r="AT217" s="217" t="s">
        <v>303</v>
      </c>
      <c r="AU217" s="217" t="s">
        <v>78</v>
      </c>
      <c r="AY217" s="19" t="s">
        <v>175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76</v>
      </c>
      <c r="BK217" s="218">
        <f>ROUND(I217*H217,2)</f>
        <v>0</v>
      </c>
      <c r="BL217" s="19" t="s">
        <v>297</v>
      </c>
      <c r="BM217" s="217" t="s">
        <v>4580</v>
      </c>
    </row>
    <row r="218" s="2" customFormat="1" ht="24.15" customHeight="1">
      <c r="A218" s="40"/>
      <c r="B218" s="41"/>
      <c r="C218" s="206" t="s">
        <v>696</v>
      </c>
      <c r="D218" s="206" t="s">
        <v>177</v>
      </c>
      <c r="E218" s="207" t="s">
        <v>4581</v>
      </c>
      <c r="F218" s="208" t="s">
        <v>4582</v>
      </c>
      <c r="G218" s="209" t="s">
        <v>265</v>
      </c>
      <c r="H218" s="210">
        <v>0.312</v>
      </c>
      <c r="I218" s="211"/>
      <c r="J218" s="212">
        <f>ROUND(I218*H218,2)</f>
        <v>0</v>
      </c>
      <c r="K218" s="208" t="s">
        <v>181</v>
      </c>
      <c r="L218" s="46"/>
      <c r="M218" s="213" t="s">
        <v>19</v>
      </c>
      <c r="N218" s="214" t="s">
        <v>39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297</v>
      </c>
      <c r="AT218" s="217" t="s">
        <v>177</v>
      </c>
      <c r="AU218" s="217" t="s">
        <v>78</v>
      </c>
      <c r="AY218" s="19" t="s">
        <v>175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76</v>
      </c>
      <c r="BK218" s="218">
        <f>ROUND(I218*H218,2)</f>
        <v>0</v>
      </c>
      <c r="BL218" s="19" t="s">
        <v>297</v>
      </c>
      <c r="BM218" s="217" t="s">
        <v>4583</v>
      </c>
    </row>
    <row r="219" s="2" customFormat="1">
      <c r="A219" s="40"/>
      <c r="B219" s="41"/>
      <c r="C219" s="42"/>
      <c r="D219" s="219" t="s">
        <v>184</v>
      </c>
      <c r="E219" s="42"/>
      <c r="F219" s="220" t="s">
        <v>4584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184</v>
      </c>
      <c r="AU219" s="19" t="s">
        <v>78</v>
      </c>
    </row>
    <row r="220" s="12" customFormat="1" ht="25.92" customHeight="1">
      <c r="A220" s="12"/>
      <c r="B220" s="190"/>
      <c r="C220" s="191"/>
      <c r="D220" s="192" t="s">
        <v>67</v>
      </c>
      <c r="E220" s="193" t="s">
        <v>303</v>
      </c>
      <c r="F220" s="193" t="s">
        <v>4202</v>
      </c>
      <c r="G220" s="191"/>
      <c r="H220" s="191"/>
      <c r="I220" s="194"/>
      <c r="J220" s="195">
        <f>BK220</f>
        <v>0</v>
      </c>
      <c r="K220" s="191"/>
      <c r="L220" s="196"/>
      <c r="M220" s="197"/>
      <c r="N220" s="198"/>
      <c r="O220" s="198"/>
      <c r="P220" s="199">
        <f>P221</f>
        <v>0</v>
      </c>
      <c r="Q220" s="198"/>
      <c r="R220" s="199">
        <f>R221</f>
        <v>0</v>
      </c>
      <c r="S220" s="198"/>
      <c r="T220" s="200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200</v>
      </c>
      <c r="AT220" s="202" t="s">
        <v>67</v>
      </c>
      <c r="AU220" s="202" t="s">
        <v>68</v>
      </c>
      <c r="AY220" s="201" t="s">
        <v>175</v>
      </c>
      <c r="BK220" s="203">
        <f>BK221</f>
        <v>0</v>
      </c>
    </row>
    <row r="221" s="12" customFormat="1" ht="22.8" customHeight="1">
      <c r="A221" s="12"/>
      <c r="B221" s="190"/>
      <c r="C221" s="191"/>
      <c r="D221" s="192" t="s">
        <v>67</v>
      </c>
      <c r="E221" s="204" t="s">
        <v>4212</v>
      </c>
      <c r="F221" s="204" t="s">
        <v>4213</v>
      </c>
      <c r="G221" s="191"/>
      <c r="H221" s="191"/>
      <c r="I221" s="194"/>
      <c r="J221" s="205">
        <f>BK221</f>
        <v>0</v>
      </c>
      <c r="K221" s="191"/>
      <c r="L221" s="196"/>
      <c r="M221" s="197"/>
      <c r="N221" s="198"/>
      <c r="O221" s="198"/>
      <c r="P221" s="199">
        <f>SUM(P222:P245)</f>
        <v>0</v>
      </c>
      <c r="Q221" s="198"/>
      <c r="R221" s="199">
        <f>SUM(R222:R245)</f>
        <v>0</v>
      </c>
      <c r="S221" s="198"/>
      <c r="T221" s="200">
        <f>SUM(T222:T245)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1" t="s">
        <v>200</v>
      </c>
      <c r="AT221" s="202" t="s">
        <v>67</v>
      </c>
      <c r="AU221" s="202" t="s">
        <v>76</v>
      </c>
      <c r="AY221" s="201" t="s">
        <v>175</v>
      </c>
      <c r="BK221" s="203">
        <f>SUM(BK222:BK245)</f>
        <v>0</v>
      </c>
    </row>
    <row r="222" s="2" customFormat="1" ht="24.15" customHeight="1">
      <c r="A222" s="40"/>
      <c r="B222" s="41"/>
      <c r="C222" s="206" t="s">
        <v>715</v>
      </c>
      <c r="D222" s="206" t="s">
        <v>177</v>
      </c>
      <c r="E222" s="207" t="s">
        <v>4219</v>
      </c>
      <c r="F222" s="208" t="s">
        <v>4220</v>
      </c>
      <c r="G222" s="209" t="s">
        <v>4216</v>
      </c>
      <c r="H222" s="210">
        <v>0.20000000000000001</v>
      </c>
      <c r="I222" s="211"/>
      <c r="J222" s="212">
        <f>ROUND(I222*H222,2)</f>
        <v>0</v>
      </c>
      <c r="K222" s="208" t="s">
        <v>181</v>
      </c>
      <c r="L222" s="46"/>
      <c r="M222" s="213" t="s">
        <v>19</v>
      </c>
      <c r="N222" s="214" t="s">
        <v>39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607</v>
      </c>
      <c r="AT222" s="217" t="s">
        <v>177</v>
      </c>
      <c r="AU222" s="217" t="s">
        <v>78</v>
      </c>
      <c r="AY222" s="19" t="s">
        <v>175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76</v>
      </c>
      <c r="BK222" s="218">
        <f>ROUND(I222*H222,2)</f>
        <v>0</v>
      </c>
      <c r="BL222" s="19" t="s">
        <v>607</v>
      </c>
      <c r="BM222" s="217" t="s">
        <v>4585</v>
      </c>
    </row>
    <row r="223" s="2" customFormat="1">
      <c r="A223" s="40"/>
      <c r="B223" s="41"/>
      <c r="C223" s="42"/>
      <c r="D223" s="219" t="s">
        <v>184</v>
      </c>
      <c r="E223" s="42"/>
      <c r="F223" s="220" t="s">
        <v>4222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184</v>
      </c>
      <c r="AU223" s="19" t="s">
        <v>78</v>
      </c>
    </row>
    <row r="224" s="2" customFormat="1" ht="24.15" customHeight="1">
      <c r="A224" s="40"/>
      <c r="B224" s="41"/>
      <c r="C224" s="206" t="s">
        <v>726</v>
      </c>
      <c r="D224" s="206" t="s">
        <v>177</v>
      </c>
      <c r="E224" s="207" t="s">
        <v>4223</v>
      </c>
      <c r="F224" s="208" t="s">
        <v>4224</v>
      </c>
      <c r="G224" s="209" t="s">
        <v>4216</v>
      </c>
      <c r="H224" s="210">
        <v>0.20000000000000001</v>
      </c>
      <c r="I224" s="211"/>
      <c r="J224" s="212">
        <f>ROUND(I224*H224,2)</f>
        <v>0</v>
      </c>
      <c r="K224" s="208" t="s">
        <v>181</v>
      </c>
      <c r="L224" s="46"/>
      <c r="M224" s="213" t="s">
        <v>19</v>
      </c>
      <c r="N224" s="214" t="s">
        <v>39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607</v>
      </c>
      <c r="AT224" s="217" t="s">
        <v>177</v>
      </c>
      <c r="AU224" s="217" t="s">
        <v>78</v>
      </c>
      <c r="AY224" s="19" t="s">
        <v>175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76</v>
      </c>
      <c r="BK224" s="218">
        <f>ROUND(I224*H224,2)</f>
        <v>0</v>
      </c>
      <c r="BL224" s="19" t="s">
        <v>607</v>
      </c>
      <c r="BM224" s="217" t="s">
        <v>4586</v>
      </c>
    </row>
    <row r="225" s="2" customFormat="1">
      <c r="A225" s="40"/>
      <c r="B225" s="41"/>
      <c r="C225" s="42"/>
      <c r="D225" s="219" t="s">
        <v>184</v>
      </c>
      <c r="E225" s="42"/>
      <c r="F225" s="220" t="s">
        <v>4226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184</v>
      </c>
      <c r="AU225" s="19" t="s">
        <v>78</v>
      </c>
    </row>
    <row r="226" s="2" customFormat="1" ht="24.15" customHeight="1">
      <c r="A226" s="40"/>
      <c r="B226" s="41"/>
      <c r="C226" s="206" t="s">
        <v>746</v>
      </c>
      <c r="D226" s="206" t="s">
        <v>177</v>
      </c>
      <c r="E226" s="207" t="s">
        <v>4231</v>
      </c>
      <c r="F226" s="208" t="s">
        <v>4232</v>
      </c>
      <c r="G226" s="209" t="s">
        <v>402</v>
      </c>
      <c r="H226" s="210">
        <v>20</v>
      </c>
      <c r="I226" s="211"/>
      <c r="J226" s="212">
        <f>ROUND(I226*H226,2)</f>
        <v>0</v>
      </c>
      <c r="K226" s="208" t="s">
        <v>181</v>
      </c>
      <c r="L226" s="46"/>
      <c r="M226" s="213" t="s">
        <v>19</v>
      </c>
      <c r="N226" s="214" t="s">
        <v>39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607</v>
      </c>
      <c r="AT226" s="217" t="s">
        <v>177</v>
      </c>
      <c r="AU226" s="217" t="s">
        <v>78</v>
      </c>
      <c r="AY226" s="19" t="s">
        <v>175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76</v>
      </c>
      <c r="BK226" s="218">
        <f>ROUND(I226*H226,2)</f>
        <v>0</v>
      </c>
      <c r="BL226" s="19" t="s">
        <v>607</v>
      </c>
      <c r="BM226" s="217" t="s">
        <v>4587</v>
      </c>
    </row>
    <row r="227" s="2" customFormat="1">
      <c r="A227" s="40"/>
      <c r="B227" s="41"/>
      <c r="C227" s="42"/>
      <c r="D227" s="219" t="s">
        <v>184</v>
      </c>
      <c r="E227" s="42"/>
      <c r="F227" s="220" t="s">
        <v>4234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184</v>
      </c>
      <c r="AU227" s="19" t="s">
        <v>78</v>
      </c>
    </row>
    <row r="228" s="2" customFormat="1" ht="24.15" customHeight="1">
      <c r="A228" s="40"/>
      <c r="B228" s="41"/>
      <c r="C228" s="206" t="s">
        <v>765</v>
      </c>
      <c r="D228" s="206" t="s">
        <v>177</v>
      </c>
      <c r="E228" s="207" t="s">
        <v>4588</v>
      </c>
      <c r="F228" s="208" t="s">
        <v>4589</v>
      </c>
      <c r="G228" s="209" t="s">
        <v>402</v>
      </c>
      <c r="H228" s="210">
        <v>20</v>
      </c>
      <c r="I228" s="211"/>
      <c r="J228" s="212">
        <f>ROUND(I228*H228,2)</f>
        <v>0</v>
      </c>
      <c r="K228" s="208" t="s">
        <v>181</v>
      </c>
      <c r="L228" s="46"/>
      <c r="M228" s="213" t="s">
        <v>19</v>
      </c>
      <c r="N228" s="214" t="s">
        <v>39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607</v>
      </c>
      <c r="AT228" s="217" t="s">
        <v>177</v>
      </c>
      <c r="AU228" s="217" t="s">
        <v>78</v>
      </c>
      <c r="AY228" s="19" t="s">
        <v>175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76</v>
      </c>
      <c r="BK228" s="218">
        <f>ROUND(I228*H228,2)</f>
        <v>0</v>
      </c>
      <c r="BL228" s="19" t="s">
        <v>607</v>
      </c>
      <c r="BM228" s="217" t="s">
        <v>4590</v>
      </c>
    </row>
    <row r="229" s="2" customFormat="1">
      <c r="A229" s="40"/>
      <c r="B229" s="41"/>
      <c r="C229" s="42"/>
      <c r="D229" s="219" t="s">
        <v>184</v>
      </c>
      <c r="E229" s="42"/>
      <c r="F229" s="220" t="s">
        <v>4591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184</v>
      </c>
      <c r="AU229" s="19" t="s">
        <v>78</v>
      </c>
    </row>
    <row r="230" s="2" customFormat="1" ht="16.5" customHeight="1">
      <c r="A230" s="40"/>
      <c r="B230" s="41"/>
      <c r="C230" s="206" t="s">
        <v>770</v>
      </c>
      <c r="D230" s="206" t="s">
        <v>177</v>
      </c>
      <c r="E230" s="207" t="s">
        <v>4592</v>
      </c>
      <c r="F230" s="208" t="s">
        <v>4593</v>
      </c>
      <c r="G230" s="209" t="s">
        <v>180</v>
      </c>
      <c r="H230" s="210">
        <v>15</v>
      </c>
      <c r="I230" s="211"/>
      <c r="J230" s="212">
        <f>ROUND(I230*H230,2)</f>
        <v>0</v>
      </c>
      <c r="K230" s="208" t="s">
        <v>181</v>
      </c>
      <c r="L230" s="46"/>
      <c r="M230" s="213" t="s">
        <v>19</v>
      </c>
      <c r="N230" s="214" t="s">
        <v>39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607</v>
      </c>
      <c r="AT230" s="217" t="s">
        <v>177</v>
      </c>
      <c r="AU230" s="217" t="s">
        <v>78</v>
      </c>
      <c r="AY230" s="19" t="s">
        <v>175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76</v>
      </c>
      <c r="BK230" s="218">
        <f>ROUND(I230*H230,2)</f>
        <v>0</v>
      </c>
      <c r="BL230" s="19" t="s">
        <v>607</v>
      </c>
      <c r="BM230" s="217" t="s">
        <v>4594</v>
      </c>
    </row>
    <row r="231" s="2" customFormat="1">
      <c r="A231" s="40"/>
      <c r="B231" s="41"/>
      <c r="C231" s="42"/>
      <c r="D231" s="219" t="s">
        <v>184</v>
      </c>
      <c r="E231" s="42"/>
      <c r="F231" s="220" t="s">
        <v>4595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184</v>
      </c>
      <c r="AU231" s="19" t="s">
        <v>78</v>
      </c>
    </row>
    <row r="232" s="2" customFormat="1" ht="21.75" customHeight="1">
      <c r="A232" s="40"/>
      <c r="B232" s="41"/>
      <c r="C232" s="206" t="s">
        <v>783</v>
      </c>
      <c r="D232" s="206" t="s">
        <v>177</v>
      </c>
      <c r="E232" s="207" t="s">
        <v>4267</v>
      </c>
      <c r="F232" s="208" t="s">
        <v>4268</v>
      </c>
      <c r="G232" s="209" t="s">
        <v>402</v>
      </c>
      <c r="H232" s="210">
        <v>25</v>
      </c>
      <c r="I232" s="211"/>
      <c r="J232" s="212">
        <f>ROUND(I232*H232,2)</f>
        <v>0</v>
      </c>
      <c r="K232" s="208" t="s">
        <v>181</v>
      </c>
      <c r="L232" s="46"/>
      <c r="M232" s="213" t="s">
        <v>19</v>
      </c>
      <c r="N232" s="214" t="s">
        <v>39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607</v>
      </c>
      <c r="AT232" s="217" t="s">
        <v>177</v>
      </c>
      <c r="AU232" s="217" t="s">
        <v>78</v>
      </c>
      <c r="AY232" s="19" t="s">
        <v>175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76</v>
      </c>
      <c r="BK232" s="218">
        <f>ROUND(I232*H232,2)</f>
        <v>0</v>
      </c>
      <c r="BL232" s="19" t="s">
        <v>607</v>
      </c>
      <c r="BM232" s="217" t="s">
        <v>4596</v>
      </c>
    </row>
    <row r="233" s="2" customFormat="1">
      <c r="A233" s="40"/>
      <c r="B233" s="41"/>
      <c r="C233" s="42"/>
      <c r="D233" s="219" t="s">
        <v>184</v>
      </c>
      <c r="E233" s="42"/>
      <c r="F233" s="220" t="s">
        <v>4270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184</v>
      </c>
      <c r="AU233" s="19" t="s">
        <v>78</v>
      </c>
    </row>
    <row r="234" s="2" customFormat="1" ht="33" customHeight="1">
      <c r="A234" s="40"/>
      <c r="B234" s="41"/>
      <c r="C234" s="206" t="s">
        <v>788</v>
      </c>
      <c r="D234" s="206" t="s">
        <v>177</v>
      </c>
      <c r="E234" s="207" t="s">
        <v>4597</v>
      </c>
      <c r="F234" s="208" t="s">
        <v>4598</v>
      </c>
      <c r="G234" s="209" t="s">
        <v>391</v>
      </c>
      <c r="H234" s="210">
        <v>65</v>
      </c>
      <c r="I234" s="211"/>
      <c r="J234" s="212">
        <f>ROUND(I234*H234,2)</f>
        <v>0</v>
      </c>
      <c r="K234" s="208" t="s">
        <v>181</v>
      </c>
      <c r="L234" s="46"/>
      <c r="M234" s="213" t="s">
        <v>19</v>
      </c>
      <c r="N234" s="214" t="s">
        <v>39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607</v>
      </c>
      <c r="AT234" s="217" t="s">
        <v>177</v>
      </c>
      <c r="AU234" s="217" t="s">
        <v>78</v>
      </c>
      <c r="AY234" s="19" t="s">
        <v>175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76</v>
      </c>
      <c r="BK234" s="218">
        <f>ROUND(I234*H234,2)</f>
        <v>0</v>
      </c>
      <c r="BL234" s="19" t="s">
        <v>607</v>
      </c>
      <c r="BM234" s="217" t="s">
        <v>4599</v>
      </c>
    </row>
    <row r="235" s="2" customFormat="1">
      <c r="A235" s="40"/>
      <c r="B235" s="41"/>
      <c r="C235" s="42"/>
      <c r="D235" s="219" t="s">
        <v>184</v>
      </c>
      <c r="E235" s="42"/>
      <c r="F235" s="220" t="s">
        <v>4600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184</v>
      </c>
      <c r="AU235" s="19" t="s">
        <v>78</v>
      </c>
    </row>
    <row r="236" s="2" customFormat="1" ht="33" customHeight="1">
      <c r="A236" s="40"/>
      <c r="B236" s="41"/>
      <c r="C236" s="206" t="s">
        <v>802</v>
      </c>
      <c r="D236" s="206" t="s">
        <v>177</v>
      </c>
      <c r="E236" s="207" t="s">
        <v>4601</v>
      </c>
      <c r="F236" s="208" t="s">
        <v>4602</v>
      </c>
      <c r="G236" s="209" t="s">
        <v>391</v>
      </c>
      <c r="H236" s="210">
        <v>65</v>
      </c>
      <c r="I236" s="211"/>
      <c r="J236" s="212">
        <f>ROUND(I236*H236,2)</f>
        <v>0</v>
      </c>
      <c r="K236" s="208" t="s">
        <v>181</v>
      </c>
      <c r="L236" s="46"/>
      <c r="M236" s="213" t="s">
        <v>19</v>
      </c>
      <c r="N236" s="214" t="s">
        <v>39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607</v>
      </c>
      <c r="AT236" s="217" t="s">
        <v>177</v>
      </c>
      <c r="AU236" s="217" t="s">
        <v>78</v>
      </c>
      <c r="AY236" s="19" t="s">
        <v>175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76</v>
      </c>
      <c r="BK236" s="218">
        <f>ROUND(I236*H236,2)</f>
        <v>0</v>
      </c>
      <c r="BL236" s="19" t="s">
        <v>607</v>
      </c>
      <c r="BM236" s="217" t="s">
        <v>4603</v>
      </c>
    </row>
    <row r="237" s="2" customFormat="1">
      <c r="A237" s="40"/>
      <c r="B237" s="41"/>
      <c r="C237" s="42"/>
      <c r="D237" s="219" t="s">
        <v>184</v>
      </c>
      <c r="E237" s="42"/>
      <c r="F237" s="220" t="s">
        <v>4604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184</v>
      </c>
      <c r="AU237" s="19" t="s">
        <v>78</v>
      </c>
    </row>
    <row r="238" s="2" customFormat="1" ht="24.15" customHeight="1">
      <c r="A238" s="40"/>
      <c r="B238" s="41"/>
      <c r="C238" s="206" t="s">
        <v>807</v>
      </c>
      <c r="D238" s="206" t="s">
        <v>177</v>
      </c>
      <c r="E238" s="207" t="s">
        <v>4605</v>
      </c>
      <c r="F238" s="208" t="s">
        <v>4606</v>
      </c>
      <c r="G238" s="209" t="s">
        <v>402</v>
      </c>
      <c r="H238" s="210">
        <v>214</v>
      </c>
      <c r="I238" s="211"/>
      <c r="J238" s="212">
        <f>ROUND(I238*H238,2)</f>
        <v>0</v>
      </c>
      <c r="K238" s="208" t="s">
        <v>181</v>
      </c>
      <c r="L238" s="46"/>
      <c r="M238" s="213" t="s">
        <v>19</v>
      </c>
      <c r="N238" s="214" t="s">
        <v>39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607</v>
      </c>
      <c r="AT238" s="217" t="s">
        <v>177</v>
      </c>
      <c r="AU238" s="217" t="s">
        <v>78</v>
      </c>
      <c r="AY238" s="19" t="s">
        <v>175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76</v>
      </c>
      <c r="BK238" s="218">
        <f>ROUND(I238*H238,2)</f>
        <v>0</v>
      </c>
      <c r="BL238" s="19" t="s">
        <v>607</v>
      </c>
      <c r="BM238" s="217" t="s">
        <v>4607</v>
      </c>
    </row>
    <row r="239" s="2" customFormat="1">
      <c r="A239" s="40"/>
      <c r="B239" s="41"/>
      <c r="C239" s="42"/>
      <c r="D239" s="219" t="s">
        <v>184</v>
      </c>
      <c r="E239" s="42"/>
      <c r="F239" s="220" t="s">
        <v>4608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184</v>
      </c>
      <c r="AU239" s="19" t="s">
        <v>78</v>
      </c>
    </row>
    <row r="240" s="2" customFormat="1" ht="33" customHeight="1">
      <c r="A240" s="40"/>
      <c r="B240" s="41"/>
      <c r="C240" s="206" t="s">
        <v>812</v>
      </c>
      <c r="D240" s="206" t="s">
        <v>177</v>
      </c>
      <c r="E240" s="207" t="s">
        <v>4609</v>
      </c>
      <c r="F240" s="208" t="s">
        <v>4610</v>
      </c>
      <c r="G240" s="209" t="s">
        <v>402</v>
      </c>
      <c r="H240" s="210">
        <v>73</v>
      </c>
      <c r="I240" s="211"/>
      <c r="J240" s="212">
        <f>ROUND(I240*H240,2)</f>
        <v>0</v>
      </c>
      <c r="K240" s="208" t="s">
        <v>181</v>
      </c>
      <c r="L240" s="46"/>
      <c r="M240" s="213" t="s">
        <v>19</v>
      </c>
      <c r="N240" s="214" t="s">
        <v>39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607</v>
      </c>
      <c r="AT240" s="217" t="s">
        <v>177</v>
      </c>
      <c r="AU240" s="217" t="s">
        <v>78</v>
      </c>
      <c r="AY240" s="19" t="s">
        <v>175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76</v>
      </c>
      <c r="BK240" s="218">
        <f>ROUND(I240*H240,2)</f>
        <v>0</v>
      </c>
      <c r="BL240" s="19" t="s">
        <v>607</v>
      </c>
      <c r="BM240" s="217" t="s">
        <v>4611</v>
      </c>
    </row>
    <row r="241" s="2" customFormat="1">
      <c r="A241" s="40"/>
      <c r="B241" s="41"/>
      <c r="C241" s="42"/>
      <c r="D241" s="219" t="s">
        <v>184</v>
      </c>
      <c r="E241" s="42"/>
      <c r="F241" s="220" t="s">
        <v>4612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184</v>
      </c>
      <c r="AU241" s="19" t="s">
        <v>78</v>
      </c>
    </row>
    <row r="242" s="2" customFormat="1" ht="33" customHeight="1">
      <c r="A242" s="40"/>
      <c r="B242" s="41"/>
      <c r="C242" s="206" t="s">
        <v>817</v>
      </c>
      <c r="D242" s="206" t="s">
        <v>177</v>
      </c>
      <c r="E242" s="207" t="s">
        <v>4613</v>
      </c>
      <c r="F242" s="208" t="s">
        <v>4614</v>
      </c>
      <c r="G242" s="209" t="s">
        <v>402</v>
      </c>
      <c r="H242" s="210">
        <v>48</v>
      </c>
      <c r="I242" s="211"/>
      <c r="J242" s="212">
        <f>ROUND(I242*H242,2)</f>
        <v>0</v>
      </c>
      <c r="K242" s="208" t="s">
        <v>181</v>
      </c>
      <c r="L242" s="46"/>
      <c r="M242" s="213" t="s">
        <v>19</v>
      </c>
      <c r="N242" s="214" t="s">
        <v>39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607</v>
      </c>
      <c r="AT242" s="217" t="s">
        <v>177</v>
      </c>
      <c r="AU242" s="217" t="s">
        <v>78</v>
      </c>
      <c r="AY242" s="19" t="s">
        <v>175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76</v>
      </c>
      <c r="BK242" s="218">
        <f>ROUND(I242*H242,2)</f>
        <v>0</v>
      </c>
      <c r="BL242" s="19" t="s">
        <v>607</v>
      </c>
      <c r="BM242" s="217" t="s">
        <v>4615</v>
      </c>
    </row>
    <row r="243" s="2" customFormat="1">
      <c r="A243" s="40"/>
      <c r="B243" s="41"/>
      <c r="C243" s="42"/>
      <c r="D243" s="219" t="s">
        <v>184</v>
      </c>
      <c r="E243" s="42"/>
      <c r="F243" s="220" t="s">
        <v>4616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184</v>
      </c>
      <c r="AU243" s="19" t="s">
        <v>78</v>
      </c>
    </row>
    <row r="244" s="2" customFormat="1" ht="24.15" customHeight="1">
      <c r="A244" s="40"/>
      <c r="B244" s="41"/>
      <c r="C244" s="206" t="s">
        <v>824</v>
      </c>
      <c r="D244" s="206" t="s">
        <v>177</v>
      </c>
      <c r="E244" s="207" t="s">
        <v>4617</v>
      </c>
      <c r="F244" s="208" t="s">
        <v>4618</v>
      </c>
      <c r="G244" s="209" t="s">
        <v>402</v>
      </c>
      <c r="H244" s="210">
        <v>72</v>
      </c>
      <c r="I244" s="211"/>
      <c r="J244" s="212">
        <f>ROUND(I244*H244,2)</f>
        <v>0</v>
      </c>
      <c r="K244" s="208" t="s">
        <v>181</v>
      </c>
      <c r="L244" s="46"/>
      <c r="M244" s="213" t="s">
        <v>19</v>
      </c>
      <c r="N244" s="214" t="s">
        <v>39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607</v>
      </c>
      <c r="AT244" s="217" t="s">
        <v>177</v>
      </c>
      <c r="AU244" s="217" t="s">
        <v>78</v>
      </c>
      <c r="AY244" s="19" t="s">
        <v>175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76</v>
      </c>
      <c r="BK244" s="218">
        <f>ROUND(I244*H244,2)</f>
        <v>0</v>
      </c>
      <c r="BL244" s="19" t="s">
        <v>607</v>
      </c>
      <c r="BM244" s="217" t="s">
        <v>4619</v>
      </c>
    </row>
    <row r="245" s="2" customFormat="1">
      <c r="A245" s="40"/>
      <c r="B245" s="41"/>
      <c r="C245" s="42"/>
      <c r="D245" s="219" t="s">
        <v>184</v>
      </c>
      <c r="E245" s="42"/>
      <c r="F245" s="220" t="s">
        <v>4620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184</v>
      </c>
      <c r="AU245" s="19" t="s">
        <v>78</v>
      </c>
    </row>
    <row r="246" s="12" customFormat="1" ht="25.92" customHeight="1">
      <c r="A246" s="12"/>
      <c r="B246" s="190"/>
      <c r="C246" s="191"/>
      <c r="D246" s="192" t="s">
        <v>67</v>
      </c>
      <c r="E246" s="193" t="s">
        <v>4311</v>
      </c>
      <c r="F246" s="193" t="s">
        <v>4312</v>
      </c>
      <c r="G246" s="191"/>
      <c r="H246" s="191"/>
      <c r="I246" s="194"/>
      <c r="J246" s="195">
        <f>BK246</f>
        <v>0</v>
      </c>
      <c r="K246" s="191"/>
      <c r="L246" s="196"/>
      <c r="M246" s="197"/>
      <c r="N246" s="198"/>
      <c r="O246" s="198"/>
      <c r="P246" s="199">
        <f>SUM(P247:P250)</f>
        <v>0</v>
      </c>
      <c r="Q246" s="198"/>
      <c r="R246" s="199">
        <f>SUM(R247:R250)</f>
        <v>0</v>
      </c>
      <c r="S246" s="198"/>
      <c r="T246" s="200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1" t="s">
        <v>182</v>
      </c>
      <c r="AT246" s="202" t="s">
        <v>67</v>
      </c>
      <c r="AU246" s="202" t="s">
        <v>68</v>
      </c>
      <c r="AY246" s="201" t="s">
        <v>175</v>
      </c>
      <c r="BK246" s="203">
        <f>SUM(BK247:BK250)</f>
        <v>0</v>
      </c>
    </row>
    <row r="247" s="2" customFormat="1" ht="21.75" customHeight="1">
      <c r="A247" s="40"/>
      <c r="B247" s="41"/>
      <c r="C247" s="206" t="s">
        <v>830</v>
      </c>
      <c r="D247" s="206" t="s">
        <v>177</v>
      </c>
      <c r="E247" s="207" t="s">
        <v>4313</v>
      </c>
      <c r="F247" s="208" t="s">
        <v>4314</v>
      </c>
      <c r="G247" s="209" t="s">
        <v>1366</v>
      </c>
      <c r="H247" s="210">
        <v>80</v>
      </c>
      <c r="I247" s="211"/>
      <c r="J247" s="212">
        <f>ROUND(I247*H247,2)</f>
        <v>0</v>
      </c>
      <c r="K247" s="208" t="s">
        <v>181</v>
      </c>
      <c r="L247" s="46"/>
      <c r="M247" s="213" t="s">
        <v>19</v>
      </c>
      <c r="N247" s="214" t="s">
        <v>39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4315</v>
      </c>
      <c r="AT247" s="217" t="s">
        <v>177</v>
      </c>
      <c r="AU247" s="217" t="s">
        <v>76</v>
      </c>
      <c r="AY247" s="19" t="s">
        <v>175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76</v>
      </c>
      <c r="BK247" s="218">
        <f>ROUND(I247*H247,2)</f>
        <v>0</v>
      </c>
      <c r="BL247" s="19" t="s">
        <v>4315</v>
      </c>
      <c r="BM247" s="217" t="s">
        <v>4621</v>
      </c>
    </row>
    <row r="248" s="2" customFormat="1">
      <c r="A248" s="40"/>
      <c r="B248" s="41"/>
      <c r="C248" s="42"/>
      <c r="D248" s="219" t="s">
        <v>184</v>
      </c>
      <c r="E248" s="42"/>
      <c r="F248" s="220" t="s">
        <v>4317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184</v>
      </c>
      <c r="AU248" s="19" t="s">
        <v>76</v>
      </c>
    </row>
    <row r="249" s="2" customFormat="1" ht="21.75" customHeight="1">
      <c r="A249" s="40"/>
      <c r="B249" s="41"/>
      <c r="C249" s="206" t="s">
        <v>866</v>
      </c>
      <c r="D249" s="206" t="s">
        <v>177</v>
      </c>
      <c r="E249" s="207" t="s">
        <v>4322</v>
      </c>
      <c r="F249" s="208" t="s">
        <v>4323</v>
      </c>
      <c r="G249" s="209" t="s">
        <v>1366</v>
      </c>
      <c r="H249" s="210">
        <v>40</v>
      </c>
      <c r="I249" s="211"/>
      <c r="J249" s="212">
        <f>ROUND(I249*H249,2)</f>
        <v>0</v>
      </c>
      <c r="K249" s="208" t="s">
        <v>181</v>
      </c>
      <c r="L249" s="46"/>
      <c r="M249" s="213" t="s">
        <v>19</v>
      </c>
      <c r="N249" s="214" t="s">
        <v>39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4315</v>
      </c>
      <c r="AT249" s="217" t="s">
        <v>177</v>
      </c>
      <c r="AU249" s="217" t="s">
        <v>76</v>
      </c>
      <c r="AY249" s="19" t="s">
        <v>175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76</v>
      </c>
      <c r="BK249" s="218">
        <f>ROUND(I249*H249,2)</f>
        <v>0</v>
      </c>
      <c r="BL249" s="19" t="s">
        <v>4315</v>
      </c>
      <c r="BM249" s="217" t="s">
        <v>4622</v>
      </c>
    </row>
    <row r="250" s="2" customFormat="1">
      <c r="A250" s="40"/>
      <c r="B250" s="41"/>
      <c r="C250" s="42"/>
      <c r="D250" s="219" t="s">
        <v>184</v>
      </c>
      <c r="E250" s="42"/>
      <c r="F250" s="220" t="s">
        <v>4325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184</v>
      </c>
      <c r="AU250" s="19" t="s">
        <v>76</v>
      </c>
    </row>
    <row r="251" s="12" customFormat="1" ht="25.92" customHeight="1">
      <c r="A251" s="12"/>
      <c r="B251" s="190"/>
      <c r="C251" s="191"/>
      <c r="D251" s="192" t="s">
        <v>67</v>
      </c>
      <c r="E251" s="193" t="s">
        <v>109</v>
      </c>
      <c r="F251" s="193" t="s">
        <v>4623</v>
      </c>
      <c r="G251" s="191"/>
      <c r="H251" s="191"/>
      <c r="I251" s="194"/>
      <c r="J251" s="195">
        <f>BK251</f>
        <v>0</v>
      </c>
      <c r="K251" s="191"/>
      <c r="L251" s="196"/>
      <c r="M251" s="197"/>
      <c r="N251" s="198"/>
      <c r="O251" s="198"/>
      <c r="P251" s="199">
        <f>P252</f>
        <v>0</v>
      </c>
      <c r="Q251" s="198"/>
      <c r="R251" s="199">
        <f>R252</f>
        <v>0</v>
      </c>
      <c r="S251" s="198"/>
      <c r="T251" s="200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1" t="s">
        <v>213</v>
      </c>
      <c r="AT251" s="202" t="s">
        <v>67</v>
      </c>
      <c r="AU251" s="202" t="s">
        <v>68</v>
      </c>
      <c r="AY251" s="201" t="s">
        <v>175</v>
      </c>
      <c r="BK251" s="203">
        <f>BK252</f>
        <v>0</v>
      </c>
    </row>
    <row r="252" s="12" customFormat="1" ht="22.8" customHeight="1">
      <c r="A252" s="12"/>
      <c r="B252" s="190"/>
      <c r="C252" s="191"/>
      <c r="D252" s="192" t="s">
        <v>67</v>
      </c>
      <c r="E252" s="204" t="s">
        <v>4624</v>
      </c>
      <c r="F252" s="204" t="s">
        <v>4625</v>
      </c>
      <c r="G252" s="191"/>
      <c r="H252" s="191"/>
      <c r="I252" s="194"/>
      <c r="J252" s="205">
        <f>BK252</f>
        <v>0</v>
      </c>
      <c r="K252" s="191"/>
      <c r="L252" s="196"/>
      <c r="M252" s="197"/>
      <c r="N252" s="198"/>
      <c r="O252" s="198"/>
      <c r="P252" s="199">
        <f>SUM(P253:P254)</f>
        <v>0</v>
      </c>
      <c r="Q252" s="198"/>
      <c r="R252" s="199">
        <f>SUM(R253:R254)</f>
        <v>0</v>
      </c>
      <c r="S252" s="198"/>
      <c r="T252" s="200">
        <f>SUM(T253:T254)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1" t="s">
        <v>213</v>
      </c>
      <c r="AT252" s="202" t="s">
        <v>67</v>
      </c>
      <c r="AU252" s="202" t="s">
        <v>76</v>
      </c>
      <c r="AY252" s="201" t="s">
        <v>175</v>
      </c>
      <c r="BK252" s="203">
        <f>SUM(BK253:BK254)</f>
        <v>0</v>
      </c>
    </row>
    <row r="253" s="2" customFormat="1" ht="16.5" customHeight="1">
      <c r="A253" s="40"/>
      <c r="B253" s="41"/>
      <c r="C253" s="206" t="s">
        <v>871</v>
      </c>
      <c r="D253" s="206" t="s">
        <v>177</v>
      </c>
      <c r="E253" s="207" t="s">
        <v>4626</v>
      </c>
      <c r="F253" s="208" t="s">
        <v>4627</v>
      </c>
      <c r="G253" s="209" t="s">
        <v>1403</v>
      </c>
      <c r="H253" s="210">
        <v>1</v>
      </c>
      <c r="I253" s="211"/>
      <c r="J253" s="212">
        <f>ROUND(I253*H253,2)</f>
        <v>0</v>
      </c>
      <c r="K253" s="208" t="s">
        <v>181</v>
      </c>
      <c r="L253" s="46"/>
      <c r="M253" s="213" t="s">
        <v>19</v>
      </c>
      <c r="N253" s="214" t="s">
        <v>39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182</v>
      </c>
      <c r="AT253" s="217" t="s">
        <v>177</v>
      </c>
      <c r="AU253" s="217" t="s">
        <v>78</v>
      </c>
      <c r="AY253" s="19" t="s">
        <v>175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76</v>
      </c>
      <c r="BK253" s="218">
        <f>ROUND(I253*H253,2)</f>
        <v>0</v>
      </c>
      <c r="BL253" s="19" t="s">
        <v>182</v>
      </c>
      <c r="BM253" s="217" t="s">
        <v>4628</v>
      </c>
    </row>
    <row r="254" s="2" customFormat="1">
      <c r="A254" s="40"/>
      <c r="B254" s="41"/>
      <c r="C254" s="42"/>
      <c r="D254" s="219" t="s">
        <v>184</v>
      </c>
      <c r="E254" s="42"/>
      <c r="F254" s="220" t="s">
        <v>4629</v>
      </c>
      <c r="G254" s="42"/>
      <c r="H254" s="42"/>
      <c r="I254" s="221"/>
      <c r="J254" s="42"/>
      <c r="K254" s="42"/>
      <c r="L254" s="46"/>
      <c r="M254" s="271"/>
      <c r="N254" s="272"/>
      <c r="O254" s="273"/>
      <c r="P254" s="273"/>
      <c r="Q254" s="273"/>
      <c r="R254" s="273"/>
      <c r="S254" s="273"/>
      <c r="T254" s="27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184</v>
      </c>
      <c r="AU254" s="19" t="s">
        <v>78</v>
      </c>
    </row>
    <row r="255" s="2" customFormat="1" ht="6.96" customHeight="1">
      <c r="A255" s="40"/>
      <c r="B255" s="61"/>
      <c r="C255" s="62"/>
      <c r="D255" s="62"/>
      <c r="E255" s="62"/>
      <c r="F255" s="62"/>
      <c r="G255" s="62"/>
      <c r="H255" s="62"/>
      <c r="I255" s="62"/>
      <c r="J255" s="62"/>
      <c r="K255" s="62"/>
      <c r="L255" s="46"/>
      <c r="M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</row>
  </sheetData>
  <sheetProtection sheet="1" autoFilter="0" formatColumns="0" formatRows="0" objects="1" scenarios="1" spinCount="100000" saltValue="ehM7KJptIWidGB0HlgH/D7Rq/sA0KdwZZWbQb1Lez1alvo0FhGjaOxwbNorriqDtUEEirply0Z7FKucz8G5csA==" hashValue="G4Y+6SDHmlR5RezroVbgx6UOI6HMhAwTFWxQdGjspA6Nulp7gaDkBfX9SiRWWRqJ13EAgb9mgJMNGsEbBZV/Qw==" algorithmName="SHA-512" password="CC35"/>
  <autoFilter ref="C86:K25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5_01/741110003"/>
    <hyperlink ref="F96" r:id="rId2" display="https://podminky.urs.cz/item/CS_URS_2025_01/741110021"/>
    <hyperlink ref="F101" r:id="rId3" display="https://podminky.urs.cz/item/CS_URS_2025_01/741110022"/>
    <hyperlink ref="F106" r:id="rId4" display="https://podminky.urs.cz/item/CS_URS_2025_01/741110023"/>
    <hyperlink ref="F111" r:id="rId5" display="https://podminky.urs.cz/item/CS_URS_2025_01/741112001"/>
    <hyperlink ref="F115" r:id="rId6" display="https://podminky.urs.cz/item/CS_URS_2025_01/741112003"/>
    <hyperlink ref="F118" r:id="rId7" display="https://podminky.urs.cz/item/CS_URS_2025_01/741122122"/>
    <hyperlink ref="F124" r:id="rId8" display="https://podminky.urs.cz/item/CS_URS_2025_01/742121001"/>
    <hyperlink ref="F129" r:id="rId9" display="https://podminky.urs.cz/item/CS_URS_2025_01/742123001"/>
    <hyperlink ref="F132" r:id="rId10" display="https://podminky.urs.cz/item/CS_URS_2025_01/742124002"/>
    <hyperlink ref="F140" r:id="rId11" display="https://podminky.urs.cz/item/CS_URS_2025_01/742220255"/>
    <hyperlink ref="F145" r:id="rId12" display="https://podminky.urs.cz/item/CS_URS_2025_01/742220501"/>
    <hyperlink ref="F147" r:id="rId13" display="https://podminky.urs.cz/item/CS_URS_2025_01/742220511"/>
    <hyperlink ref="F149" r:id="rId14" display="https://podminky.urs.cz/item/CS_URS_2025_01/742330005"/>
    <hyperlink ref="F152" r:id="rId15" display="https://podminky.urs.cz/item/CS_URS_2025_01/742330021"/>
    <hyperlink ref="F155" r:id="rId16" display="https://podminky.urs.cz/item/CS_URS_2025_01/742330022"/>
    <hyperlink ref="F158" r:id="rId17" display="https://podminky.urs.cz/item/CS_URS_2025_01/742330023"/>
    <hyperlink ref="F161" r:id="rId18" display="https://podminky.urs.cz/item/CS_URS_2025_01/742330024"/>
    <hyperlink ref="F164" r:id="rId19" display="https://podminky.urs.cz/item/CS_URS_2025_01/742330037"/>
    <hyperlink ref="F167" r:id="rId20" display="https://podminky.urs.cz/item/CS_URS_2025_01/742330039"/>
    <hyperlink ref="F170" r:id="rId21" display="https://podminky.urs.cz/item/CS_URS_2025_01/742330044"/>
    <hyperlink ref="F175" r:id="rId22" display="https://podminky.urs.cz/item/CS_URS_2025_01/742330051"/>
    <hyperlink ref="F177" r:id="rId23" display="https://podminky.urs.cz/item/CS_URS_2025_01/742330052"/>
    <hyperlink ref="F179" r:id="rId24" display="https://podminky.urs.cz/item/CS_URS_2025_01/742330101"/>
    <hyperlink ref="F181" r:id="rId25" display="https://podminky.urs.cz/item/CS_URS_2025_01/742410001"/>
    <hyperlink ref="F184" r:id="rId26" display="https://podminky.urs.cz/item/CS_URS_2025_01/742410011"/>
    <hyperlink ref="F187" r:id="rId27" display="https://podminky.urs.cz/item/CS_URS_2025_01/742410201"/>
    <hyperlink ref="F189" r:id="rId28" display="https://podminky.urs.cz/item/CS_URS_2025_01/742410301"/>
    <hyperlink ref="F191" r:id="rId29" display="https://podminky.urs.cz/item/CS_URS_2025_01/742410302"/>
    <hyperlink ref="F193" r:id="rId30" display="https://podminky.urs.cz/item/CS_URS_2025_01/742420001"/>
    <hyperlink ref="F196" r:id="rId31" display="https://podminky.urs.cz/item/CS_URS_2025_01/742420021"/>
    <hyperlink ref="F200" r:id="rId32" display="https://podminky.urs.cz/item/CS_URS_2025_01/742420061"/>
    <hyperlink ref="F203" r:id="rId33" display="https://podminky.urs.cz/item/CS_URS_2025_01/742420071"/>
    <hyperlink ref="F206" r:id="rId34" display="https://podminky.urs.cz/item/CS_URS_2025_01/742420121"/>
    <hyperlink ref="F209" r:id="rId35" display="https://podminky.urs.cz/item/CS_URS_2025_01/742430001"/>
    <hyperlink ref="F213" r:id="rId36" display="https://podminky.urs.cz/item/CS_URS_2025_01/742430011"/>
    <hyperlink ref="F216" r:id="rId37" display="https://podminky.urs.cz/item/CS_URS_2025_01/742430031"/>
    <hyperlink ref="F219" r:id="rId38" display="https://podminky.urs.cz/item/CS_URS_2025_01/998742101"/>
    <hyperlink ref="F223" r:id="rId39" display="https://podminky.urs.cz/item/CS_URS_2025_01/460010011"/>
    <hyperlink ref="F225" r:id="rId40" display="https://podminky.urs.cz/item/CS_URS_2025_01/460010012"/>
    <hyperlink ref="F227" r:id="rId41" display="https://podminky.urs.cz/item/CS_URS_2025_01/460161301"/>
    <hyperlink ref="F229" r:id="rId42" display="https://podminky.urs.cz/item/CS_URS_2025_01/460431311"/>
    <hyperlink ref="F231" r:id="rId43" display="https://podminky.urs.cz/item/CS_URS_2025_01/460581111"/>
    <hyperlink ref="F233" r:id="rId44" display="https://podminky.urs.cz/item/CS_URS_2025_01/460671114"/>
    <hyperlink ref="F235" r:id="rId45" display="https://podminky.urs.cz/item/CS_URS_2025_01/468091111"/>
    <hyperlink ref="F237" r:id="rId46" display="https://podminky.urs.cz/item/CS_URS_2025_01/468091113"/>
    <hyperlink ref="F239" r:id="rId47" display="https://podminky.urs.cz/item/CS_URS_2025_01/468101111"/>
    <hyperlink ref="F241" r:id="rId48" display="https://podminky.urs.cz/item/CS_URS_2025_01/468101122"/>
    <hyperlink ref="F243" r:id="rId49" display="https://podminky.urs.cz/item/CS_URS_2025_01/468101132"/>
    <hyperlink ref="F245" r:id="rId50" display="https://podminky.urs.cz/item/CS_URS_2025_01/468101211"/>
    <hyperlink ref="F248" r:id="rId51" display="https://podminky.urs.cz/item/CS_URS_2025_01/HZS1291"/>
    <hyperlink ref="F250" r:id="rId52" display="https://podminky.urs.cz/item/CS_URS_2025_01/HZS4212"/>
    <hyperlink ref="F254" r:id="rId53" display="https://podminky.urs.cz/item/CS_URS_2025_01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4630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ROUND((SUM(BE85:BE291)),  2)</f>
        <v>0</v>
      </c>
      <c r="G33" s="40"/>
      <c r="H33" s="40"/>
      <c r="I33" s="150">
        <v>0.20999999999999999</v>
      </c>
      <c r="J33" s="149">
        <f>ROUND(((SUM(BE85:BE291))*I33),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ROUND((SUM(BF85:BF291)),  2)</f>
        <v>0</v>
      </c>
      <c r="G34" s="40"/>
      <c r="H34" s="40"/>
      <c r="I34" s="150">
        <v>0.12</v>
      </c>
      <c r="J34" s="149">
        <f>ROUND(((SUM(BF85:BF291))*I34),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ROUND((SUM(BG85:BG291)),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ROUND((SUM(BH85:BH291)),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ROUND((SUM(BI85:BI291)),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ZTI - Zdravotnětechnické 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4631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4632</v>
      </c>
      <c r="E61" s="170"/>
      <c r="F61" s="170"/>
      <c r="G61" s="170"/>
      <c r="H61" s="170"/>
      <c r="I61" s="170"/>
      <c r="J61" s="171">
        <f>J94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4633</v>
      </c>
      <c r="E62" s="170"/>
      <c r="F62" s="170"/>
      <c r="G62" s="170"/>
      <c r="H62" s="170"/>
      <c r="I62" s="170"/>
      <c r="J62" s="171">
        <f>J120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4634</v>
      </c>
      <c r="E63" s="170"/>
      <c r="F63" s="170"/>
      <c r="G63" s="170"/>
      <c r="H63" s="170"/>
      <c r="I63" s="170"/>
      <c r="J63" s="171">
        <f>J135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4635</v>
      </c>
      <c r="E64" s="170"/>
      <c r="F64" s="170"/>
      <c r="G64" s="170"/>
      <c r="H64" s="170"/>
      <c r="I64" s="170"/>
      <c r="J64" s="171">
        <f>J188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4636</v>
      </c>
      <c r="E65" s="170"/>
      <c r="F65" s="170"/>
      <c r="G65" s="170"/>
      <c r="H65" s="170"/>
      <c r="I65" s="170"/>
      <c r="J65" s="171">
        <f>J250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160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PD - Výstavba zázemí SDH Cheb - Háje - Dotazy 05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ZTI - Zdravotnětechnické ...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7. 5. 2025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30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28</v>
      </c>
      <c r="D82" s="42"/>
      <c r="E82" s="42"/>
      <c r="F82" s="29" t="str">
        <f>IF(E18="","",E18)</f>
        <v>Vyplň údaj</v>
      </c>
      <c r="G82" s="42"/>
      <c r="H82" s="42"/>
      <c r="I82" s="34" t="s">
        <v>31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161</v>
      </c>
      <c r="D84" s="182" t="s">
        <v>53</v>
      </c>
      <c r="E84" s="182" t="s">
        <v>49</v>
      </c>
      <c r="F84" s="182" t="s">
        <v>50</v>
      </c>
      <c r="G84" s="182" t="s">
        <v>162</v>
      </c>
      <c r="H84" s="182" t="s">
        <v>163</v>
      </c>
      <c r="I84" s="182" t="s">
        <v>164</v>
      </c>
      <c r="J84" s="182" t="s">
        <v>117</v>
      </c>
      <c r="K84" s="183" t="s">
        <v>165</v>
      </c>
      <c r="L84" s="184"/>
      <c r="M84" s="94" t="s">
        <v>19</v>
      </c>
      <c r="N84" s="95" t="s">
        <v>38</v>
      </c>
      <c r="O84" s="95" t="s">
        <v>166</v>
      </c>
      <c r="P84" s="95" t="s">
        <v>167</v>
      </c>
      <c r="Q84" s="95" t="s">
        <v>168</v>
      </c>
      <c r="R84" s="95" t="s">
        <v>169</v>
      </c>
      <c r="S84" s="95" t="s">
        <v>170</v>
      </c>
      <c r="T84" s="96" t="s">
        <v>171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172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P86+P94+P120+P135+P188+P250</f>
        <v>0</v>
      </c>
      <c r="Q85" s="98"/>
      <c r="R85" s="187">
        <f>R86+R94+R120+R135+R188+R250</f>
        <v>0</v>
      </c>
      <c r="S85" s="98"/>
      <c r="T85" s="188">
        <f>T86+T94+T120+T135+T188+T250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67</v>
      </c>
      <c r="AU85" s="19" t="s">
        <v>118</v>
      </c>
      <c r="BK85" s="189">
        <f>BK86+BK94+BK120+BK135+BK188+BK250</f>
        <v>0</v>
      </c>
    </row>
    <row r="86" s="12" customFormat="1" ht="25.92" customHeight="1">
      <c r="A86" s="12"/>
      <c r="B86" s="190"/>
      <c r="C86" s="191"/>
      <c r="D86" s="192" t="s">
        <v>67</v>
      </c>
      <c r="E86" s="193" t="s">
        <v>262</v>
      </c>
      <c r="F86" s="193" t="s">
        <v>4637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SUM(P87:P93)</f>
        <v>0</v>
      </c>
      <c r="Q86" s="198"/>
      <c r="R86" s="199">
        <f>SUM(R87:R93)</f>
        <v>0</v>
      </c>
      <c r="S86" s="198"/>
      <c r="T86" s="200">
        <f>SUM(T87:T93)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76</v>
      </c>
      <c r="AT86" s="202" t="s">
        <v>67</v>
      </c>
      <c r="AU86" s="202" t="s">
        <v>68</v>
      </c>
      <c r="AY86" s="201" t="s">
        <v>175</v>
      </c>
      <c r="BK86" s="203">
        <f>SUM(BK87:BK93)</f>
        <v>0</v>
      </c>
    </row>
    <row r="87" s="2" customFormat="1" ht="16.5" customHeight="1">
      <c r="A87" s="40"/>
      <c r="B87" s="41"/>
      <c r="C87" s="206" t="s">
        <v>76</v>
      </c>
      <c r="D87" s="206" t="s">
        <v>177</v>
      </c>
      <c r="E87" s="207" t="s">
        <v>4638</v>
      </c>
      <c r="F87" s="208" t="s">
        <v>4639</v>
      </c>
      <c r="G87" s="209" t="s">
        <v>180</v>
      </c>
      <c r="H87" s="210">
        <v>5</v>
      </c>
      <c r="I87" s="211"/>
      <c r="J87" s="212">
        <f>ROUND(I87*H87,2)</f>
        <v>0</v>
      </c>
      <c r="K87" s="208" t="s">
        <v>4640</v>
      </c>
      <c r="L87" s="46"/>
      <c r="M87" s="213" t="s">
        <v>19</v>
      </c>
      <c r="N87" s="214" t="s">
        <v>39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182</v>
      </c>
      <c r="AT87" s="217" t="s">
        <v>177</v>
      </c>
      <c r="AU87" s="217" t="s">
        <v>76</v>
      </c>
      <c r="AY87" s="19" t="s">
        <v>175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76</v>
      </c>
      <c r="BK87" s="218">
        <f>ROUND(I87*H87,2)</f>
        <v>0</v>
      </c>
      <c r="BL87" s="19" t="s">
        <v>182</v>
      </c>
      <c r="BM87" s="217" t="s">
        <v>78</v>
      </c>
    </row>
    <row r="88" s="2" customFormat="1" ht="21.75" customHeight="1">
      <c r="A88" s="40"/>
      <c r="B88" s="41"/>
      <c r="C88" s="206" t="s">
        <v>78</v>
      </c>
      <c r="D88" s="206" t="s">
        <v>177</v>
      </c>
      <c r="E88" s="207" t="s">
        <v>4641</v>
      </c>
      <c r="F88" s="208" t="s">
        <v>4642</v>
      </c>
      <c r="G88" s="209" t="s">
        <v>402</v>
      </c>
      <c r="H88" s="210">
        <v>12</v>
      </c>
      <c r="I88" s="211"/>
      <c r="J88" s="212">
        <f>ROUND(I88*H88,2)</f>
        <v>0</v>
      </c>
      <c r="K88" s="208" t="s">
        <v>4640</v>
      </c>
      <c r="L88" s="46"/>
      <c r="M88" s="213" t="s">
        <v>19</v>
      </c>
      <c r="N88" s="214" t="s">
        <v>39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182</v>
      </c>
      <c r="AT88" s="217" t="s">
        <v>177</v>
      </c>
      <c r="AU88" s="217" t="s">
        <v>76</v>
      </c>
      <c r="AY88" s="19" t="s">
        <v>175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76</v>
      </c>
      <c r="BK88" s="218">
        <f>ROUND(I88*H88,2)</f>
        <v>0</v>
      </c>
      <c r="BL88" s="19" t="s">
        <v>182</v>
      </c>
      <c r="BM88" s="217" t="s">
        <v>182</v>
      </c>
    </row>
    <row r="89" s="2" customFormat="1" ht="16.5" customHeight="1">
      <c r="A89" s="40"/>
      <c r="B89" s="41"/>
      <c r="C89" s="206" t="s">
        <v>200</v>
      </c>
      <c r="D89" s="206" t="s">
        <v>177</v>
      </c>
      <c r="E89" s="207" t="s">
        <v>4643</v>
      </c>
      <c r="F89" s="208" t="s">
        <v>4644</v>
      </c>
      <c r="G89" s="209" t="s">
        <v>402</v>
      </c>
      <c r="H89" s="210">
        <v>2</v>
      </c>
      <c r="I89" s="211"/>
      <c r="J89" s="212">
        <f>ROUND(I89*H89,2)</f>
        <v>0</v>
      </c>
      <c r="K89" s="208" t="s">
        <v>4640</v>
      </c>
      <c r="L89" s="46"/>
      <c r="M89" s="213" t="s">
        <v>19</v>
      </c>
      <c r="N89" s="214" t="s">
        <v>39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182</v>
      </c>
      <c r="AT89" s="217" t="s">
        <v>177</v>
      </c>
      <c r="AU89" s="217" t="s">
        <v>76</v>
      </c>
      <c r="AY89" s="19" t="s">
        <v>175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76</v>
      </c>
      <c r="BK89" s="218">
        <f>ROUND(I89*H89,2)</f>
        <v>0</v>
      </c>
      <c r="BL89" s="19" t="s">
        <v>182</v>
      </c>
      <c r="BM89" s="217" t="s">
        <v>224</v>
      </c>
    </row>
    <row r="90" s="2" customFormat="1" ht="21.75" customHeight="1">
      <c r="A90" s="40"/>
      <c r="B90" s="41"/>
      <c r="C90" s="206" t="s">
        <v>182</v>
      </c>
      <c r="D90" s="206" t="s">
        <v>177</v>
      </c>
      <c r="E90" s="207" t="s">
        <v>4645</v>
      </c>
      <c r="F90" s="208" t="s">
        <v>4646</v>
      </c>
      <c r="G90" s="209" t="s">
        <v>180</v>
      </c>
      <c r="H90" s="210">
        <v>4</v>
      </c>
      <c r="I90" s="211"/>
      <c r="J90" s="212">
        <f>ROUND(I90*H90,2)</f>
        <v>0</v>
      </c>
      <c r="K90" s="208" t="s">
        <v>4640</v>
      </c>
      <c r="L90" s="46"/>
      <c r="M90" s="213" t="s">
        <v>19</v>
      </c>
      <c r="N90" s="214" t="s">
        <v>39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182</v>
      </c>
      <c r="AT90" s="217" t="s">
        <v>177</v>
      </c>
      <c r="AU90" s="217" t="s">
        <v>76</v>
      </c>
      <c r="AY90" s="19" t="s">
        <v>175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76</v>
      </c>
      <c r="BK90" s="218">
        <f>ROUND(I90*H90,2)</f>
        <v>0</v>
      </c>
      <c r="BL90" s="19" t="s">
        <v>182</v>
      </c>
      <c r="BM90" s="217" t="s">
        <v>244</v>
      </c>
    </row>
    <row r="91" s="2" customFormat="1" ht="21.75" customHeight="1">
      <c r="A91" s="40"/>
      <c r="B91" s="41"/>
      <c r="C91" s="206" t="s">
        <v>213</v>
      </c>
      <c r="D91" s="206" t="s">
        <v>177</v>
      </c>
      <c r="E91" s="207" t="s">
        <v>4647</v>
      </c>
      <c r="F91" s="208" t="s">
        <v>4648</v>
      </c>
      <c r="G91" s="209" t="s">
        <v>265</v>
      </c>
      <c r="H91" s="210">
        <v>3.4249999999999998</v>
      </c>
      <c r="I91" s="211"/>
      <c r="J91" s="212">
        <f>ROUND(I91*H91,2)</f>
        <v>0</v>
      </c>
      <c r="K91" s="208" t="s">
        <v>4640</v>
      </c>
      <c r="L91" s="46"/>
      <c r="M91" s="213" t="s">
        <v>19</v>
      </c>
      <c r="N91" s="214" t="s">
        <v>39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182</v>
      </c>
      <c r="AT91" s="217" t="s">
        <v>177</v>
      </c>
      <c r="AU91" s="217" t="s">
        <v>76</v>
      </c>
      <c r="AY91" s="19" t="s">
        <v>175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76</v>
      </c>
      <c r="BK91" s="218">
        <f>ROUND(I91*H91,2)</f>
        <v>0</v>
      </c>
      <c r="BL91" s="19" t="s">
        <v>182</v>
      </c>
      <c r="BM91" s="217" t="s">
        <v>255</v>
      </c>
    </row>
    <row r="92" s="2" customFormat="1" ht="21.75" customHeight="1">
      <c r="A92" s="40"/>
      <c r="B92" s="41"/>
      <c r="C92" s="206" t="s">
        <v>224</v>
      </c>
      <c r="D92" s="206" t="s">
        <v>177</v>
      </c>
      <c r="E92" s="207" t="s">
        <v>4649</v>
      </c>
      <c r="F92" s="208" t="s">
        <v>4650</v>
      </c>
      <c r="G92" s="209" t="s">
        <v>265</v>
      </c>
      <c r="H92" s="210">
        <v>3.4249999999999998</v>
      </c>
      <c r="I92" s="211"/>
      <c r="J92" s="212">
        <f>ROUND(I92*H92,2)</f>
        <v>0</v>
      </c>
      <c r="K92" s="208" t="s">
        <v>4640</v>
      </c>
      <c r="L92" s="46"/>
      <c r="M92" s="213" t="s">
        <v>19</v>
      </c>
      <c r="N92" s="214" t="s">
        <v>39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182</v>
      </c>
      <c r="AT92" s="217" t="s">
        <v>177</v>
      </c>
      <c r="AU92" s="217" t="s">
        <v>76</v>
      </c>
      <c r="AY92" s="19" t="s">
        <v>175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76</v>
      </c>
      <c r="BK92" s="218">
        <f>ROUND(I92*H92,2)</f>
        <v>0</v>
      </c>
      <c r="BL92" s="19" t="s">
        <v>182</v>
      </c>
      <c r="BM92" s="217" t="s">
        <v>8</v>
      </c>
    </row>
    <row r="93" s="2" customFormat="1" ht="24.15" customHeight="1">
      <c r="A93" s="40"/>
      <c r="B93" s="41"/>
      <c r="C93" s="206" t="s">
        <v>235</v>
      </c>
      <c r="D93" s="206" t="s">
        <v>177</v>
      </c>
      <c r="E93" s="207" t="s">
        <v>4651</v>
      </c>
      <c r="F93" s="208" t="s">
        <v>4652</v>
      </c>
      <c r="G93" s="209" t="s">
        <v>265</v>
      </c>
      <c r="H93" s="210">
        <v>3.4249999999999998</v>
      </c>
      <c r="I93" s="211"/>
      <c r="J93" s="212">
        <f>ROUND(I93*H93,2)</f>
        <v>0</v>
      </c>
      <c r="K93" s="208" t="s">
        <v>4640</v>
      </c>
      <c r="L93" s="46"/>
      <c r="M93" s="213" t="s">
        <v>19</v>
      </c>
      <c r="N93" s="214" t="s">
        <v>39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182</v>
      </c>
      <c r="AT93" s="217" t="s">
        <v>177</v>
      </c>
      <c r="AU93" s="217" t="s">
        <v>76</v>
      </c>
      <c r="AY93" s="19" t="s">
        <v>175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76</v>
      </c>
      <c r="BK93" s="218">
        <f>ROUND(I93*H93,2)</f>
        <v>0</v>
      </c>
      <c r="BL93" s="19" t="s">
        <v>182</v>
      </c>
      <c r="BM93" s="217" t="s">
        <v>287</v>
      </c>
    </row>
    <row r="94" s="12" customFormat="1" ht="25.92" customHeight="1">
      <c r="A94" s="12"/>
      <c r="B94" s="190"/>
      <c r="C94" s="191"/>
      <c r="D94" s="192" t="s">
        <v>67</v>
      </c>
      <c r="E94" s="193" t="s">
        <v>824</v>
      </c>
      <c r="F94" s="193" t="s">
        <v>4653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SUM(P95:P119)</f>
        <v>0</v>
      </c>
      <c r="Q94" s="198"/>
      <c r="R94" s="199">
        <f>SUM(R95:R119)</f>
        <v>0</v>
      </c>
      <c r="S94" s="198"/>
      <c r="T94" s="200">
        <f>SUM(T95:T119)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76</v>
      </c>
      <c r="AT94" s="202" t="s">
        <v>67</v>
      </c>
      <c r="AU94" s="202" t="s">
        <v>68</v>
      </c>
      <c r="AY94" s="201" t="s">
        <v>175</v>
      </c>
      <c r="BK94" s="203">
        <f>SUM(BK95:BK119)</f>
        <v>0</v>
      </c>
    </row>
    <row r="95" s="2" customFormat="1" ht="16.5" customHeight="1">
      <c r="A95" s="40"/>
      <c r="B95" s="41"/>
      <c r="C95" s="206" t="s">
        <v>244</v>
      </c>
      <c r="D95" s="206" t="s">
        <v>177</v>
      </c>
      <c r="E95" s="207" t="s">
        <v>4654</v>
      </c>
      <c r="F95" s="208" t="s">
        <v>4655</v>
      </c>
      <c r="G95" s="209" t="s">
        <v>402</v>
      </c>
      <c r="H95" s="210">
        <v>23</v>
      </c>
      <c r="I95" s="211"/>
      <c r="J95" s="212">
        <f>ROUND(I95*H95,2)</f>
        <v>0</v>
      </c>
      <c r="K95" s="208" t="s">
        <v>4640</v>
      </c>
      <c r="L95" s="46"/>
      <c r="M95" s="213" t="s">
        <v>19</v>
      </c>
      <c r="N95" s="214" t="s">
        <v>39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182</v>
      </c>
      <c r="AT95" s="217" t="s">
        <v>177</v>
      </c>
      <c r="AU95" s="217" t="s">
        <v>76</v>
      </c>
      <c r="AY95" s="19" t="s">
        <v>175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76</v>
      </c>
      <c r="BK95" s="218">
        <f>ROUND(I95*H95,2)</f>
        <v>0</v>
      </c>
      <c r="BL95" s="19" t="s">
        <v>182</v>
      </c>
      <c r="BM95" s="217" t="s">
        <v>297</v>
      </c>
    </row>
    <row r="96" s="2" customFormat="1" ht="37.8" customHeight="1">
      <c r="A96" s="40"/>
      <c r="B96" s="41"/>
      <c r="C96" s="206" t="s">
        <v>250</v>
      </c>
      <c r="D96" s="206" t="s">
        <v>177</v>
      </c>
      <c r="E96" s="207" t="s">
        <v>4656</v>
      </c>
      <c r="F96" s="208" t="s">
        <v>4657</v>
      </c>
      <c r="G96" s="209" t="s">
        <v>402</v>
      </c>
      <c r="H96" s="210">
        <v>23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39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182</v>
      </c>
      <c r="AT96" s="217" t="s">
        <v>177</v>
      </c>
      <c r="AU96" s="217" t="s">
        <v>76</v>
      </c>
      <c r="AY96" s="19" t="s">
        <v>175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76</v>
      </c>
      <c r="BK96" s="218">
        <f>ROUND(I96*H96,2)</f>
        <v>0</v>
      </c>
      <c r="BL96" s="19" t="s">
        <v>182</v>
      </c>
      <c r="BM96" s="217" t="s">
        <v>285</v>
      </c>
    </row>
    <row r="97" s="2" customFormat="1" ht="21.75" customHeight="1">
      <c r="A97" s="40"/>
      <c r="B97" s="41"/>
      <c r="C97" s="206" t="s">
        <v>255</v>
      </c>
      <c r="D97" s="206" t="s">
        <v>177</v>
      </c>
      <c r="E97" s="207" t="s">
        <v>4658</v>
      </c>
      <c r="F97" s="208" t="s">
        <v>4659</v>
      </c>
      <c r="G97" s="209" t="s">
        <v>194</v>
      </c>
      <c r="H97" s="210">
        <v>45</v>
      </c>
      <c r="I97" s="211"/>
      <c r="J97" s="212">
        <f>ROUND(I97*H97,2)</f>
        <v>0</v>
      </c>
      <c r="K97" s="208" t="s">
        <v>4640</v>
      </c>
      <c r="L97" s="46"/>
      <c r="M97" s="213" t="s">
        <v>19</v>
      </c>
      <c r="N97" s="214" t="s">
        <v>39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182</v>
      </c>
      <c r="AT97" s="217" t="s">
        <v>177</v>
      </c>
      <c r="AU97" s="217" t="s">
        <v>76</v>
      </c>
      <c r="AY97" s="19" t="s">
        <v>175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76</v>
      </c>
      <c r="BK97" s="218">
        <f>ROUND(I97*H97,2)</f>
        <v>0</v>
      </c>
      <c r="BL97" s="19" t="s">
        <v>182</v>
      </c>
      <c r="BM97" s="217" t="s">
        <v>322</v>
      </c>
    </row>
    <row r="98" s="2" customFormat="1" ht="24.15" customHeight="1">
      <c r="A98" s="40"/>
      <c r="B98" s="41"/>
      <c r="C98" s="206" t="s">
        <v>262</v>
      </c>
      <c r="D98" s="206" t="s">
        <v>177</v>
      </c>
      <c r="E98" s="207" t="s">
        <v>4660</v>
      </c>
      <c r="F98" s="208" t="s">
        <v>4661</v>
      </c>
      <c r="G98" s="209" t="s">
        <v>194</v>
      </c>
      <c r="H98" s="210">
        <v>45</v>
      </c>
      <c r="I98" s="211"/>
      <c r="J98" s="212">
        <f>ROUND(I98*H98,2)</f>
        <v>0</v>
      </c>
      <c r="K98" s="208" t="s">
        <v>4640</v>
      </c>
      <c r="L98" s="46"/>
      <c r="M98" s="213" t="s">
        <v>19</v>
      </c>
      <c r="N98" s="214" t="s">
        <v>39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182</v>
      </c>
      <c r="AT98" s="217" t="s">
        <v>177</v>
      </c>
      <c r="AU98" s="217" t="s">
        <v>76</v>
      </c>
      <c r="AY98" s="19" t="s">
        <v>175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76</v>
      </c>
      <c r="BK98" s="218">
        <f>ROUND(I98*H98,2)</f>
        <v>0</v>
      </c>
      <c r="BL98" s="19" t="s">
        <v>182</v>
      </c>
      <c r="BM98" s="217" t="s">
        <v>336</v>
      </c>
    </row>
    <row r="99" s="2" customFormat="1" ht="16.5" customHeight="1">
      <c r="A99" s="40"/>
      <c r="B99" s="41"/>
      <c r="C99" s="206" t="s">
        <v>8</v>
      </c>
      <c r="D99" s="206" t="s">
        <v>177</v>
      </c>
      <c r="E99" s="207" t="s">
        <v>4662</v>
      </c>
      <c r="F99" s="208" t="s">
        <v>4663</v>
      </c>
      <c r="G99" s="209" t="s">
        <v>194</v>
      </c>
      <c r="H99" s="210">
        <v>45</v>
      </c>
      <c r="I99" s="211"/>
      <c r="J99" s="212">
        <f>ROUND(I99*H99,2)</f>
        <v>0</v>
      </c>
      <c r="K99" s="208" t="s">
        <v>4640</v>
      </c>
      <c r="L99" s="46"/>
      <c r="M99" s="213" t="s">
        <v>19</v>
      </c>
      <c r="N99" s="214" t="s">
        <v>39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182</v>
      </c>
      <c r="AT99" s="217" t="s">
        <v>177</v>
      </c>
      <c r="AU99" s="217" t="s">
        <v>76</v>
      </c>
      <c r="AY99" s="19" t="s">
        <v>175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76</v>
      </c>
      <c r="BK99" s="218">
        <f>ROUND(I99*H99,2)</f>
        <v>0</v>
      </c>
      <c r="BL99" s="19" t="s">
        <v>182</v>
      </c>
      <c r="BM99" s="217" t="s">
        <v>348</v>
      </c>
    </row>
    <row r="100" s="2" customFormat="1" ht="21.75" customHeight="1">
      <c r="A100" s="40"/>
      <c r="B100" s="41"/>
      <c r="C100" s="206" t="s">
        <v>276</v>
      </c>
      <c r="D100" s="206" t="s">
        <v>177</v>
      </c>
      <c r="E100" s="207" t="s">
        <v>4664</v>
      </c>
      <c r="F100" s="208" t="s">
        <v>4665</v>
      </c>
      <c r="G100" s="209" t="s">
        <v>194</v>
      </c>
      <c r="H100" s="210">
        <v>45</v>
      </c>
      <c r="I100" s="211"/>
      <c r="J100" s="212">
        <f>ROUND(I100*H100,2)</f>
        <v>0</v>
      </c>
      <c r="K100" s="208" t="s">
        <v>4640</v>
      </c>
      <c r="L100" s="46"/>
      <c r="M100" s="213" t="s">
        <v>19</v>
      </c>
      <c r="N100" s="214" t="s">
        <v>39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182</v>
      </c>
      <c r="AT100" s="217" t="s">
        <v>177</v>
      </c>
      <c r="AU100" s="217" t="s">
        <v>76</v>
      </c>
      <c r="AY100" s="19" t="s">
        <v>175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76</v>
      </c>
      <c r="BK100" s="218">
        <f>ROUND(I100*H100,2)</f>
        <v>0</v>
      </c>
      <c r="BL100" s="19" t="s">
        <v>182</v>
      </c>
      <c r="BM100" s="217" t="s">
        <v>358</v>
      </c>
    </row>
    <row r="101" s="2" customFormat="1" ht="21.75" customHeight="1">
      <c r="A101" s="40"/>
      <c r="B101" s="41"/>
      <c r="C101" s="206" t="s">
        <v>287</v>
      </c>
      <c r="D101" s="206" t="s">
        <v>177</v>
      </c>
      <c r="E101" s="207" t="s">
        <v>4666</v>
      </c>
      <c r="F101" s="208" t="s">
        <v>4667</v>
      </c>
      <c r="G101" s="209" t="s">
        <v>194</v>
      </c>
      <c r="H101" s="210">
        <v>6</v>
      </c>
      <c r="I101" s="211"/>
      <c r="J101" s="212">
        <f>ROUND(I101*H101,2)</f>
        <v>0</v>
      </c>
      <c r="K101" s="208" t="s">
        <v>4640</v>
      </c>
      <c r="L101" s="46"/>
      <c r="M101" s="213" t="s">
        <v>19</v>
      </c>
      <c r="N101" s="214" t="s">
        <v>39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182</v>
      </c>
      <c r="AT101" s="217" t="s">
        <v>177</v>
      </c>
      <c r="AU101" s="217" t="s">
        <v>76</v>
      </c>
      <c r="AY101" s="19" t="s">
        <v>175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76</v>
      </c>
      <c r="BK101" s="218">
        <f>ROUND(I101*H101,2)</f>
        <v>0</v>
      </c>
      <c r="BL101" s="19" t="s">
        <v>182</v>
      </c>
      <c r="BM101" s="217" t="s">
        <v>372</v>
      </c>
    </row>
    <row r="102" s="2" customFormat="1" ht="24.15" customHeight="1">
      <c r="A102" s="40"/>
      <c r="B102" s="41"/>
      <c r="C102" s="206" t="s">
        <v>292</v>
      </c>
      <c r="D102" s="206" t="s">
        <v>177</v>
      </c>
      <c r="E102" s="207" t="s">
        <v>4668</v>
      </c>
      <c r="F102" s="208" t="s">
        <v>4669</v>
      </c>
      <c r="G102" s="209" t="s">
        <v>194</v>
      </c>
      <c r="H102" s="210">
        <v>12</v>
      </c>
      <c r="I102" s="211"/>
      <c r="J102" s="212">
        <f>ROUND(I102*H102,2)</f>
        <v>0</v>
      </c>
      <c r="K102" s="208" t="s">
        <v>4640</v>
      </c>
      <c r="L102" s="46"/>
      <c r="M102" s="213" t="s">
        <v>19</v>
      </c>
      <c r="N102" s="214" t="s">
        <v>39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182</v>
      </c>
      <c r="AT102" s="217" t="s">
        <v>177</v>
      </c>
      <c r="AU102" s="217" t="s">
        <v>76</v>
      </c>
      <c r="AY102" s="19" t="s">
        <v>175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76</v>
      </c>
      <c r="BK102" s="218">
        <f>ROUND(I102*H102,2)</f>
        <v>0</v>
      </c>
      <c r="BL102" s="19" t="s">
        <v>182</v>
      </c>
      <c r="BM102" s="217" t="s">
        <v>388</v>
      </c>
    </row>
    <row r="103" s="2" customFormat="1" ht="16.5" customHeight="1">
      <c r="A103" s="40"/>
      <c r="B103" s="41"/>
      <c r="C103" s="206" t="s">
        <v>297</v>
      </c>
      <c r="D103" s="206" t="s">
        <v>177</v>
      </c>
      <c r="E103" s="207" t="s">
        <v>4670</v>
      </c>
      <c r="F103" s="208" t="s">
        <v>4671</v>
      </c>
      <c r="G103" s="209" t="s">
        <v>194</v>
      </c>
      <c r="H103" s="210">
        <v>27</v>
      </c>
      <c r="I103" s="211"/>
      <c r="J103" s="212">
        <f>ROUND(I103*H103,2)</f>
        <v>0</v>
      </c>
      <c r="K103" s="208" t="s">
        <v>4640</v>
      </c>
      <c r="L103" s="46"/>
      <c r="M103" s="213" t="s">
        <v>19</v>
      </c>
      <c r="N103" s="214" t="s">
        <v>39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182</v>
      </c>
      <c r="AT103" s="217" t="s">
        <v>177</v>
      </c>
      <c r="AU103" s="217" t="s">
        <v>76</v>
      </c>
      <c r="AY103" s="19" t="s">
        <v>175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76</v>
      </c>
      <c r="BK103" s="218">
        <f>ROUND(I103*H103,2)</f>
        <v>0</v>
      </c>
      <c r="BL103" s="19" t="s">
        <v>182</v>
      </c>
      <c r="BM103" s="217" t="s">
        <v>399</v>
      </c>
    </row>
    <row r="104" s="2" customFormat="1" ht="21.75" customHeight="1">
      <c r="A104" s="40"/>
      <c r="B104" s="41"/>
      <c r="C104" s="206" t="s">
        <v>302</v>
      </c>
      <c r="D104" s="206" t="s">
        <v>177</v>
      </c>
      <c r="E104" s="207" t="s">
        <v>4672</v>
      </c>
      <c r="F104" s="208" t="s">
        <v>4673</v>
      </c>
      <c r="G104" s="209" t="s">
        <v>180</v>
      </c>
      <c r="H104" s="210">
        <v>102</v>
      </c>
      <c r="I104" s="211"/>
      <c r="J104" s="212">
        <f>ROUND(I104*H104,2)</f>
        <v>0</v>
      </c>
      <c r="K104" s="208" t="s">
        <v>4640</v>
      </c>
      <c r="L104" s="46"/>
      <c r="M104" s="213" t="s">
        <v>19</v>
      </c>
      <c r="N104" s="214" t="s">
        <v>39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182</v>
      </c>
      <c r="AT104" s="217" t="s">
        <v>177</v>
      </c>
      <c r="AU104" s="217" t="s">
        <v>76</v>
      </c>
      <c r="AY104" s="19" t="s">
        <v>175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76</v>
      </c>
      <c r="BK104" s="218">
        <f>ROUND(I104*H104,2)</f>
        <v>0</v>
      </c>
      <c r="BL104" s="19" t="s">
        <v>182</v>
      </c>
      <c r="BM104" s="217" t="s">
        <v>413</v>
      </c>
    </row>
    <row r="105" s="2" customFormat="1" ht="21.75" customHeight="1">
      <c r="A105" s="40"/>
      <c r="B105" s="41"/>
      <c r="C105" s="206" t="s">
        <v>285</v>
      </c>
      <c r="D105" s="206" t="s">
        <v>177</v>
      </c>
      <c r="E105" s="207" t="s">
        <v>4674</v>
      </c>
      <c r="F105" s="208" t="s">
        <v>4675</v>
      </c>
      <c r="G105" s="209" t="s">
        <v>180</v>
      </c>
      <c r="H105" s="210">
        <v>102</v>
      </c>
      <c r="I105" s="211"/>
      <c r="J105" s="212">
        <f>ROUND(I105*H105,2)</f>
        <v>0</v>
      </c>
      <c r="K105" s="208" t="s">
        <v>4640</v>
      </c>
      <c r="L105" s="46"/>
      <c r="M105" s="213" t="s">
        <v>19</v>
      </c>
      <c r="N105" s="214" t="s">
        <v>39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182</v>
      </c>
      <c r="AT105" s="217" t="s">
        <v>177</v>
      </c>
      <c r="AU105" s="217" t="s">
        <v>76</v>
      </c>
      <c r="AY105" s="19" t="s">
        <v>175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76</v>
      </c>
      <c r="BK105" s="218">
        <f>ROUND(I105*H105,2)</f>
        <v>0</v>
      </c>
      <c r="BL105" s="19" t="s">
        <v>182</v>
      </c>
      <c r="BM105" s="217" t="s">
        <v>431</v>
      </c>
    </row>
    <row r="106" s="2" customFormat="1" ht="16.5" customHeight="1">
      <c r="A106" s="40"/>
      <c r="B106" s="41"/>
      <c r="C106" s="206" t="s">
        <v>317</v>
      </c>
      <c r="D106" s="206" t="s">
        <v>177</v>
      </c>
      <c r="E106" s="207" t="s">
        <v>4676</v>
      </c>
      <c r="F106" s="208" t="s">
        <v>4677</v>
      </c>
      <c r="G106" s="209" t="s">
        <v>402</v>
      </c>
      <c r="H106" s="210">
        <v>23</v>
      </c>
      <c r="I106" s="211"/>
      <c r="J106" s="212">
        <f>ROUND(I106*H106,2)</f>
        <v>0</v>
      </c>
      <c r="K106" s="208" t="s">
        <v>4640</v>
      </c>
      <c r="L106" s="46"/>
      <c r="M106" s="213" t="s">
        <v>19</v>
      </c>
      <c r="N106" s="214" t="s">
        <v>39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182</v>
      </c>
      <c r="AT106" s="217" t="s">
        <v>177</v>
      </c>
      <c r="AU106" s="217" t="s">
        <v>76</v>
      </c>
      <c r="AY106" s="19" t="s">
        <v>175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76</v>
      </c>
      <c r="BK106" s="218">
        <f>ROUND(I106*H106,2)</f>
        <v>0</v>
      </c>
      <c r="BL106" s="19" t="s">
        <v>182</v>
      </c>
      <c r="BM106" s="217" t="s">
        <v>447</v>
      </c>
    </row>
    <row r="107" s="2" customFormat="1" ht="16.5" customHeight="1">
      <c r="A107" s="40"/>
      <c r="B107" s="41"/>
      <c r="C107" s="206" t="s">
        <v>322</v>
      </c>
      <c r="D107" s="206" t="s">
        <v>177</v>
      </c>
      <c r="E107" s="207" t="s">
        <v>4678</v>
      </c>
      <c r="F107" s="208" t="s">
        <v>4679</v>
      </c>
      <c r="G107" s="209" t="s">
        <v>402</v>
      </c>
      <c r="H107" s="210">
        <v>23</v>
      </c>
      <c r="I107" s="211"/>
      <c r="J107" s="212">
        <f>ROUND(I107*H107,2)</f>
        <v>0</v>
      </c>
      <c r="K107" s="208" t="s">
        <v>4640</v>
      </c>
      <c r="L107" s="46"/>
      <c r="M107" s="213" t="s">
        <v>19</v>
      </c>
      <c r="N107" s="214" t="s">
        <v>39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182</v>
      </c>
      <c r="AT107" s="217" t="s">
        <v>177</v>
      </c>
      <c r="AU107" s="217" t="s">
        <v>76</v>
      </c>
      <c r="AY107" s="19" t="s">
        <v>175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76</v>
      </c>
      <c r="BK107" s="218">
        <f>ROUND(I107*H107,2)</f>
        <v>0</v>
      </c>
      <c r="BL107" s="19" t="s">
        <v>182</v>
      </c>
      <c r="BM107" s="217" t="s">
        <v>459</v>
      </c>
    </row>
    <row r="108" s="2" customFormat="1" ht="24.15" customHeight="1">
      <c r="A108" s="40"/>
      <c r="B108" s="41"/>
      <c r="C108" s="206" t="s">
        <v>7</v>
      </c>
      <c r="D108" s="206" t="s">
        <v>177</v>
      </c>
      <c r="E108" s="207" t="s">
        <v>4680</v>
      </c>
      <c r="F108" s="208" t="s">
        <v>4681</v>
      </c>
      <c r="G108" s="209" t="s">
        <v>391</v>
      </c>
      <c r="H108" s="210">
        <v>1</v>
      </c>
      <c r="I108" s="211"/>
      <c r="J108" s="212">
        <f>ROUND(I108*H108,2)</f>
        <v>0</v>
      </c>
      <c r="K108" s="208" t="s">
        <v>4640</v>
      </c>
      <c r="L108" s="46"/>
      <c r="M108" s="213" t="s">
        <v>19</v>
      </c>
      <c r="N108" s="214" t="s">
        <v>39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182</v>
      </c>
      <c r="AT108" s="217" t="s">
        <v>177</v>
      </c>
      <c r="AU108" s="217" t="s">
        <v>76</v>
      </c>
      <c r="AY108" s="19" t="s">
        <v>175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76</v>
      </c>
      <c r="BK108" s="218">
        <f>ROUND(I108*H108,2)</f>
        <v>0</v>
      </c>
      <c r="BL108" s="19" t="s">
        <v>182</v>
      </c>
      <c r="BM108" s="217" t="s">
        <v>471</v>
      </c>
    </row>
    <row r="109" s="2" customFormat="1" ht="24.15" customHeight="1">
      <c r="A109" s="40"/>
      <c r="B109" s="41"/>
      <c r="C109" s="206" t="s">
        <v>336</v>
      </c>
      <c r="D109" s="206" t="s">
        <v>177</v>
      </c>
      <c r="E109" s="207" t="s">
        <v>4682</v>
      </c>
      <c r="F109" s="208" t="s">
        <v>4683</v>
      </c>
      <c r="G109" s="209" t="s">
        <v>391</v>
      </c>
      <c r="H109" s="210">
        <v>2</v>
      </c>
      <c r="I109" s="211"/>
      <c r="J109" s="212">
        <f>ROUND(I109*H109,2)</f>
        <v>0</v>
      </c>
      <c r="K109" s="208" t="s">
        <v>4684</v>
      </c>
      <c r="L109" s="46"/>
      <c r="M109" s="213" t="s">
        <v>19</v>
      </c>
      <c r="N109" s="214" t="s">
        <v>39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182</v>
      </c>
      <c r="AT109" s="217" t="s">
        <v>177</v>
      </c>
      <c r="AU109" s="217" t="s">
        <v>76</v>
      </c>
      <c r="AY109" s="19" t="s">
        <v>175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76</v>
      </c>
      <c r="BK109" s="218">
        <f>ROUND(I109*H109,2)</f>
        <v>0</v>
      </c>
      <c r="BL109" s="19" t="s">
        <v>182</v>
      </c>
      <c r="BM109" s="217" t="s">
        <v>483</v>
      </c>
    </row>
    <row r="110" s="2" customFormat="1" ht="21.75" customHeight="1">
      <c r="A110" s="40"/>
      <c r="B110" s="41"/>
      <c r="C110" s="206" t="s">
        <v>343</v>
      </c>
      <c r="D110" s="206" t="s">
        <v>177</v>
      </c>
      <c r="E110" s="207" t="s">
        <v>4685</v>
      </c>
      <c r="F110" s="208" t="s">
        <v>4686</v>
      </c>
      <c r="G110" s="209" t="s">
        <v>402</v>
      </c>
      <c r="H110" s="210">
        <v>9</v>
      </c>
      <c r="I110" s="211"/>
      <c r="J110" s="212">
        <f>ROUND(I110*H110,2)</f>
        <v>0</v>
      </c>
      <c r="K110" s="208" t="s">
        <v>4640</v>
      </c>
      <c r="L110" s="46"/>
      <c r="M110" s="213" t="s">
        <v>19</v>
      </c>
      <c r="N110" s="214" t="s">
        <v>39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182</v>
      </c>
      <c r="AT110" s="217" t="s">
        <v>177</v>
      </c>
      <c r="AU110" s="217" t="s">
        <v>76</v>
      </c>
      <c r="AY110" s="19" t="s">
        <v>175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76</v>
      </c>
      <c r="BK110" s="218">
        <f>ROUND(I110*H110,2)</f>
        <v>0</v>
      </c>
      <c r="BL110" s="19" t="s">
        <v>182</v>
      </c>
      <c r="BM110" s="217" t="s">
        <v>493</v>
      </c>
    </row>
    <row r="111" s="2" customFormat="1" ht="21.75" customHeight="1">
      <c r="A111" s="40"/>
      <c r="B111" s="41"/>
      <c r="C111" s="206" t="s">
        <v>348</v>
      </c>
      <c r="D111" s="206" t="s">
        <v>177</v>
      </c>
      <c r="E111" s="207" t="s">
        <v>4687</v>
      </c>
      <c r="F111" s="208" t="s">
        <v>4688</v>
      </c>
      <c r="G111" s="209" t="s">
        <v>402</v>
      </c>
      <c r="H111" s="210">
        <v>9</v>
      </c>
      <c r="I111" s="211"/>
      <c r="J111" s="212">
        <f>ROUND(I111*H111,2)</f>
        <v>0</v>
      </c>
      <c r="K111" s="208" t="s">
        <v>4640</v>
      </c>
      <c r="L111" s="46"/>
      <c r="M111" s="213" t="s">
        <v>19</v>
      </c>
      <c r="N111" s="214" t="s">
        <v>39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182</v>
      </c>
      <c r="AT111" s="217" t="s">
        <v>177</v>
      </c>
      <c r="AU111" s="217" t="s">
        <v>76</v>
      </c>
      <c r="AY111" s="19" t="s">
        <v>175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76</v>
      </c>
      <c r="BK111" s="218">
        <f>ROUND(I111*H111,2)</f>
        <v>0</v>
      </c>
      <c r="BL111" s="19" t="s">
        <v>182</v>
      </c>
      <c r="BM111" s="217" t="s">
        <v>505</v>
      </c>
    </row>
    <row r="112" s="2" customFormat="1" ht="16.5" customHeight="1">
      <c r="A112" s="40"/>
      <c r="B112" s="41"/>
      <c r="C112" s="206" t="s">
        <v>353</v>
      </c>
      <c r="D112" s="206" t="s">
        <v>177</v>
      </c>
      <c r="E112" s="207" t="s">
        <v>4689</v>
      </c>
      <c r="F112" s="208" t="s">
        <v>4690</v>
      </c>
      <c r="G112" s="209" t="s">
        <v>402</v>
      </c>
      <c r="H112" s="210">
        <v>9</v>
      </c>
      <c r="I112" s="211"/>
      <c r="J112" s="212">
        <f>ROUND(I112*H112,2)</f>
        <v>0</v>
      </c>
      <c r="K112" s="208" t="s">
        <v>4640</v>
      </c>
      <c r="L112" s="46"/>
      <c r="M112" s="213" t="s">
        <v>19</v>
      </c>
      <c r="N112" s="214" t="s">
        <v>39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182</v>
      </c>
      <c r="AT112" s="217" t="s">
        <v>177</v>
      </c>
      <c r="AU112" s="217" t="s">
        <v>76</v>
      </c>
      <c r="AY112" s="19" t="s">
        <v>175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76</v>
      </c>
      <c r="BK112" s="218">
        <f>ROUND(I112*H112,2)</f>
        <v>0</v>
      </c>
      <c r="BL112" s="19" t="s">
        <v>182</v>
      </c>
      <c r="BM112" s="217" t="s">
        <v>517</v>
      </c>
    </row>
    <row r="113" s="2" customFormat="1" ht="16.5" customHeight="1">
      <c r="A113" s="40"/>
      <c r="B113" s="41"/>
      <c r="C113" s="206" t="s">
        <v>358</v>
      </c>
      <c r="D113" s="206" t="s">
        <v>177</v>
      </c>
      <c r="E113" s="207" t="s">
        <v>4691</v>
      </c>
      <c r="F113" s="208" t="s">
        <v>4692</v>
      </c>
      <c r="G113" s="209" t="s">
        <v>402</v>
      </c>
      <c r="H113" s="210">
        <v>9</v>
      </c>
      <c r="I113" s="211"/>
      <c r="J113" s="212">
        <f>ROUND(I113*H113,2)</f>
        <v>0</v>
      </c>
      <c r="K113" s="208" t="s">
        <v>4640</v>
      </c>
      <c r="L113" s="46"/>
      <c r="M113" s="213" t="s">
        <v>19</v>
      </c>
      <c r="N113" s="214" t="s">
        <v>39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182</v>
      </c>
      <c r="AT113" s="217" t="s">
        <v>177</v>
      </c>
      <c r="AU113" s="217" t="s">
        <v>76</v>
      </c>
      <c r="AY113" s="19" t="s">
        <v>175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76</v>
      </c>
      <c r="BK113" s="218">
        <f>ROUND(I113*H113,2)</f>
        <v>0</v>
      </c>
      <c r="BL113" s="19" t="s">
        <v>182</v>
      </c>
      <c r="BM113" s="217" t="s">
        <v>528</v>
      </c>
    </row>
    <row r="114" s="2" customFormat="1" ht="16.5" customHeight="1">
      <c r="A114" s="40"/>
      <c r="B114" s="41"/>
      <c r="C114" s="206" t="s">
        <v>366</v>
      </c>
      <c r="D114" s="206" t="s">
        <v>177</v>
      </c>
      <c r="E114" s="207" t="s">
        <v>4693</v>
      </c>
      <c r="F114" s="208" t="s">
        <v>4694</v>
      </c>
      <c r="G114" s="209" t="s">
        <v>402</v>
      </c>
      <c r="H114" s="210">
        <v>9</v>
      </c>
      <c r="I114" s="211"/>
      <c r="J114" s="212">
        <f>ROUND(I114*H114,2)</f>
        <v>0</v>
      </c>
      <c r="K114" s="208" t="s">
        <v>4640</v>
      </c>
      <c r="L114" s="46"/>
      <c r="M114" s="213" t="s">
        <v>19</v>
      </c>
      <c r="N114" s="214" t="s">
        <v>39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182</v>
      </c>
      <c r="AT114" s="217" t="s">
        <v>177</v>
      </c>
      <c r="AU114" s="217" t="s">
        <v>76</v>
      </c>
      <c r="AY114" s="19" t="s">
        <v>175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76</v>
      </c>
      <c r="BK114" s="218">
        <f>ROUND(I114*H114,2)</f>
        <v>0</v>
      </c>
      <c r="BL114" s="19" t="s">
        <v>182</v>
      </c>
      <c r="BM114" s="217" t="s">
        <v>540</v>
      </c>
    </row>
    <row r="115" s="2" customFormat="1" ht="16.5" customHeight="1">
      <c r="A115" s="40"/>
      <c r="B115" s="41"/>
      <c r="C115" s="206" t="s">
        <v>372</v>
      </c>
      <c r="D115" s="206" t="s">
        <v>177</v>
      </c>
      <c r="E115" s="207" t="s">
        <v>4695</v>
      </c>
      <c r="F115" s="208" t="s">
        <v>4696</v>
      </c>
      <c r="G115" s="209" t="s">
        <v>402</v>
      </c>
      <c r="H115" s="210">
        <v>9</v>
      </c>
      <c r="I115" s="211"/>
      <c r="J115" s="212">
        <f>ROUND(I115*H115,2)</f>
        <v>0</v>
      </c>
      <c r="K115" s="208" t="s">
        <v>4640</v>
      </c>
      <c r="L115" s="46"/>
      <c r="M115" s="213" t="s">
        <v>19</v>
      </c>
      <c r="N115" s="214" t="s">
        <v>39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182</v>
      </c>
      <c r="AT115" s="217" t="s">
        <v>177</v>
      </c>
      <c r="AU115" s="217" t="s">
        <v>76</v>
      </c>
      <c r="AY115" s="19" t="s">
        <v>175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76</v>
      </c>
      <c r="BK115" s="218">
        <f>ROUND(I115*H115,2)</f>
        <v>0</v>
      </c>
      <c r="BL115" s="19" t="s">
        <v>182</v>
      </c>
      <c r="BM115" s="217" t="s">
        <v>560</v>
      </c>
    </row>
    <row r="116" s="2" customFormat="1" ht="24.15" customHeight="1">
      <c r="A116" s="40"/>
      <c r="B116" s="41"/>
      <c r="C116" s="206" t="s">
        <v>377</v>
      </c>
      <c r="D116" s="206" t="s">
        <v>177</v>
      </c>
      <c r="E116" s="207" t="s">
        <v>4697</v>
      </c>
      <c r="F116" s="208" t="s">
        <v>4698</v>
      </c>
      <c r="G116" s="209" t="s">
        <v>3325</v>
      </c>
      <c r="H116" s="210">
        <v>1</v>
      </c>
      <c r="I116" s="211"/>
      <c r="J116" s="212">
        <f>ROUND(I116*H116,2)</f>
        <v>0</v>
      </c>
      <c r="K116" s="208" t="s">
        <v>4684</v>
      </c>
      <c r="L116" s="46"/>
      <c r="M116" s="213" t="s">
        <v>19</v>
      </c>
      <c r="N116" s="214" t="s">
        <v>39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182</v>
      </c>
      <c r="AT116" s="217" t="s">
        <v>177</v>
      </c>
      <c r="AU116" s="217" t="s">
        <v>76</v>
      </c>
      <c r="AY116" s="19" t="s">
        <v>175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76</v>
      </c>
      <c r="BK116" s="218">
        <f>ROUND(I116*H116,2)</f>
        <v>0</v>
      </c>
      <c r="BL116" s="19" t="s">
        <v>182</v>
      </c>
      <c r="BM116" s="217" t="s">
        <v>568</v>
      </c>
    </row>
    <row r="117" s="2" customFormat="1" ht="16.5" customHeight="1">
      <c r="A117" s="40"/>
      <c r="B117" s="41"/>
      <c r="C117" s="206" t="s">
        <v>388</v>
      </c>
      <c r="D117" s="206" t="s">
        <v>177</v>
      </c>
      <c r="E117" s="207" t="s">
        <v>4699</v>
      </c>
      <c r="F117" s="208" t="s">
        <v>4700</v>
      </c>
      <c r="G117" s="209" t="s">
        <v>265</v>
      </c>
      <c r="H117" s="210">
        <v>0.157</v>
      </c>
      <c r="I117" s="211"/>
      <c r="J117" s="212">
        <f>ROUND(I117*H117,2)</f>
        <v>0</v>
      </c>
      <c r="K117" s="208" t="s">
        <v>4640</v>
      </c>
      <c r="L117" s="46"/>
      <c r="M117" s="213" t="s">
        <v>19</v>
      </c>
      <c r="N117" s="214" t="s">
        <v>39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182</v>
      </c>
      <c r="AT117" s="217" t="s">
        <v>177</v>
      </c>
      <c r="AU117" s="217" t="s">
        <v>76</v>
      </c>
      <c r="AY117" s="19" t="s">
        <v>175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76</v>
      </c>
      <c r="BK117" s="218">
        <f>ROUND(I117*H117,2)</f>
        <v>0</v>
      </c>
      <c r="BL117" s="19" t="s">
        <v>182</v>
      </c>
      <c r="BM117" s="217" t="s">
        <v>576</v>
      </c>
    </row>
    <row r="118" s="2" customFormat="1" ht="21.75" customHeight="1">
      <c r="A118" s="40"/>
      <c r="B118" s="41"/>
      <c r="C118" s="206" t="s">
        <v>394</v>
      </c>
      <c r="D118" s="206" t="s">
        <v>177</v>
      </c>
      <c r="E118" s="207" t="s">
        <v>4701</v>
      </c>
      <c r="F118" s="208" t="s">
        <v>4702</v>
      </c>
      <c r="G118" s="209" t="s">
        <v>265</v>
      </c>
      <c r="H118" s="210">
        <v>0.157</v>
      </c>
      <c r="I118" s="211"/>
      <c r="J118" s="212">
        <f>ROUND(I118*H118,2)</f>
        <v>0</v>
      </c>
      <c r="K118" s="208" t="s">
        <v>4640</v>
      </c>
      <c r="L118" s="46"/>
      <c r="M118" s="213" t="s">
        <v>19</v>
      </c>
      <c r="N118" s="214" t="s">
        <v>39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182</v>
      </c>
      <c r="AT118" s="217" t="s">
        <v>177</v>
      </c>
      <c r="AU118" s="217" t="s">
        <v>76</v>
      </c>
      <c r="AY118" s="19" t="s">
        <v>175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76</v>
      </c>
      <c r="BK118" s="218">
        <f>ROUND(I118*H118,2)</f>
        <v>0</v>
      </c>
      <c r="BL118" s="19" t="s">
        <v>182</v>
      </c>
      <c r="BM118" s="217" t="s">
        <v>587</v>
      </c>
    </row>
    <row r="119" s="2" customFormat="1" ht="21.75" customHeight="1">
      <c r="A119" s="40"/>
      <c r="B119" s="41"/>
      <c r="C119" s="206" t="s">
        <v>399</v>
      </c>
      <c r="D119" s="206" t="s">
        <v>177</v>
      </c>
      <c r="E119" s="207" t="s">
        <v>4703</v>
      </c>
      <c r="F119" s="208" t="s">
        <v>4704</v>
      </c>
      <c r="G119" s="209" t="s">
        <v>265</v>
      </c>
      <c r="H119" s="210">
        <v>0.157</v>
      </c>
      <c r="I119" s="211"/>
      <c r="J119" s="212">
        <f>ROUND(I119*H119,2)</f>
        <v>0</v>
      </c>
      <c r="K119" s="208" t="s">
        <v>4640</v>
      </c>
      <c r="L119" s="46"/>
      <c r="M119" s="213" t="s">
        <v>19</v>
      </c>
      <c r="N119" s="214" t="s">
        <v>39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182</v>
      </c>
      <c r="AT119" s="217" t="s">
        <v>177</v>
      </c>
      <c r="AU119" s="217" t="s">
        <v>76</v>
      </c>
      <c r="AY119" s="19" t="s">
        <v>175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76</v>
      </c>
      <c r="BK119" s="218">
        <f>ROUND(I119*H119,2)</f>
        <v>0</v>
      </c>
      <c r="BL119" s="19" t="s">
        <v>182</v>
      </c>
      <c r="BM119" s="217" t="s">
        <v>607</v>
      </c>
    </row>
    <row r="120" s="12" customFormat="1" ht="25.92" customHeight="1">
      <c r="A120" s="12"/>
      <c r="B120" s="190"/>
      <c r="C120" s="191"/>
      <c r="D120" s="192" t="s">
        <v>67</v>
      </c>
      <c r="E120" s="193" t="s">
        <v>4705</v>
      </c>
      <c r="F120" s="193" t="s">
        <v>4706</v>
      </c>
      <c r="G120" s="191"/>
      <c r="H120" s="191"/>
      <c r="I120" s="194"/>
      <c r="J120" s="195">
        <f>BK120</f>
        <v>0</v>
      </c>
      <c r="K120" s="191"/>
      <c r="L120" s="196"/>
      <c r="M120" s="197"/>
      <c r="N120" s="198"/>
      <c r="O120" s="198"/>
      <c r="P120" s="199">
        <f>SUM(P121:P134)</f>
        <v>0</v>
      </c>
      <c r="Q120" s="198"/>
      <c r="R120" s="199">
        <f>SUM(R121:R134)</f>
        <v>0</v>
      </c>
      <c r="S120" s="198"/>
      <c r="T120" s="200">
        <f>SUM(T121:T134)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76</v>
      </c>
      <c r="AT120" s="202" t="s">
        <v>67</v>
      </c>
      <c r="AU120" s="202" t="s">
        <v>68</v>
      </c>
      <c r="AY120" s="201" t="s">
        <v>175</v>
      </c>
      <c r="BK120" s="203">
        <f>SUM(BK121:BK134)</f>
        <v>0</v>
      </c>
    </row>
    <row r="121" s="2" customFormat="1" ht="16.5" customHeight="1">
      <c r="A121" s="40"/>
      <c r="B121" s="41"/>
      <c r="C121" s="206" t="s">
        <v>405</v>
      </c>
      <c r="D121" s="206" t="s">
        <v>177</v>
      </c>
      <c r="E121" s="207" t="s">
        <v>4707</v>
      </c>
      <c r="F121" s="208" t="s">
        <v>4708</v>
      </c>
      <c r="G121" s="209" t="s">
        <v>180</v>
      </c>
      <c r="H121" s="210">
        <v>0.29999999999999999</v>
      </c>
      <c r="I121" s="211"/>
      <c r="J121" s="212">
        <f>ROUND(I121*H121,2)</f>
        <v>0</v>
      </c>
      <c r="K121" s="208" t="s">
        <v>4640</v>
      </c>
      <c r="L121" s="46"/>
      <c r="M121" s="213" t="s">
        <v>19</v>
      </c>
      <c r="N121" s="214" t="s">
        <v>39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182</v>
      </c>
      <c r="AT121" s="217" t="s">
        <v>177</v>
      </c>
      <c r="AU121" s="217" t="s">
        <v>76</v>
      </c>
      <c r="AY121" s="19" t="s">
        <v>175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76</v>
      </c>
      <c r="BK121" s="218">
        <f>ROUND(I121*H121,2)</f>
        <v>0</v>
      </c>
      <c r="BL121" s="19" t="s">
        <v>182</v>
      </c>
      <c r="BM121" s="217" t="s">
        <v>622</v>
      </c>
    </row>
    <row r="122" s="2" customFormat="1" ht="21.75" customHeight="1">
      <c r="A122" s="40"/>
      <c r="B122" s="41"/>
      <c r="C122" s="206" t="s">
        <v>413</v>
      </c>
      <c r="D122" s="206" t="s">
        <v>177</v>
      </c>
      <c r="E122" s="207" t="s">
        <v>4709</v>
      </c>
      <c r="F122" s="208" t="s">
        <v>4710</v>
      </c>
      <c r="G122" s="209" t="s">
        <v>180</v>
      </c>
      <c r="H122" s="210">
        <v>5</v>
      </c>
      <c r="I122" s="211"/>
      <c r="J122" s="212">
        <f>ROUND(I122*H122,2)</f>
        <v>0</v>
      </c>
      <c r="K122" s="208" t="s">
        <v>4640</v>
      </c>
      <c r="L122" s="46"/>
      <c r="M122" s="213" t="s">
        <v>19</v>
      </c>
      <c r="N122" s="214" t="s">
        <v>39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182</v>
      </c>
      <c r="AT122" s="217" t="s">
        <v>177</v>
      </c>
      <c r="AU122" s="217" t="s">
        <v>76</v>
      </c>
      <c r="AY122" s="19" t="s">
        <v>175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76</v>
      </c>
      <c r="BK122" s="218">
        <f>ROUND(I122*H122,2)</f>
        <v>0</v>
      </c>
      <c r="BL122" s="19" t="s">
        <v>182</v>
      </c>
      <c r="BM122" s="217" t="s">
        <v>636</v>
      </c>
    </row>
    <row r="123" s="2" customFormat="1" ht="21.75" customHeight="1">
      <c r="A123" s="40"/>
      <c r="B123" s="41"/>
      <c r="C123" s="206" t="s">
        <v>420</v>
      </c>
      <c r="D123" s="206" t="s">
        <v>177</v>
      </c>
      <c r="E123" s="207" t="s">
        <v>4711</v>
      </c>
      <c r="F123" s="208" t="s">
        <v>4712</v>
      </c>
      <c r="G123" s="209" t="s">
        <v>194</v>
      </c>
      <c r="H123" s="210">
        <v>0.34999999999999998</v>
      </c>
      <c r="I123" s="211"/>
      <c r="J123" s="212">
        <f>ROUND(I123*H123,2)</f>
        <v>0</v>
      </c>
      <c r="K123" s="208" t="s">
        <v>4640</v>
      </c>
      <c r="L123" s="46"/>
      <c r="M123" s="213" t="s">
        <v>19</v>
      </c>
      <c r="N123" s="214" t="s">
        <v>39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182</v>
      </c>
      <c r="AT123" s="217" t="s">
        <v>177</v>
      </c>
      <c r="AU123" s="217" t="s">
        <v>76</v>
      </c>
      <c r="AY123" s="19" t="s">
        <v>175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76</v>
      </c>
      <c r="BK123" s="218">
        <f>ROUND(I123*H123,2)</f>
        <v>0</v>
      </c>
      <c r="BL123" s="19" t="s">
        <v>182</v>
      </c>
      <c r="BM123" s="217" t="s">
        <v>655</v>
      </c>
    </row>
    <row r="124" s="2" customFormat="1" ht="24.15" customHeight="1">
      <c r="A124" s="40"/>
      <c r="B124" s="41"/>
      <c r="C124" s="206" t="s">
        <v>431</v>
      </c>
      <c r="D124" s="206" t="s">
        <v>177</v>
      </c>
      <c r="E124" s="207" t="s">
        <v>4713</v>
      </c>
      <c r="F124" s="208" t="s">
        <v>4714</v>
      </c>
      <c r="G124" s="209" t="s">
        <v>402</v>
      </c>
      <c r="H124" s="210">
        <v>2</v>
      </c>
      <c r="I124" s="211"/>
      <c r="J124" s="212">
        <f>ROUND(I124*H124,2)</f>
        <v>0</v>
      </c>
      <c r="K124" s="208" t="s">
        <v>4640</v>
      </c>
      <c r="L124" s="46"/>
      <c r="M124" s="213" t="s">
        <v>19</v>
      </c>
      <c r="N124" s="214" t="s">
        <v>39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182</v>
      </c>
      <c r="AT124" s="217" t="s">
        <v>177</v>
      </c>
      <c r="AU124" s="217" t="s">
        <v>76</v>
      </c>
      <c r="AY124" s="19" t="s">
        <v>175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76</v>
      </c>
      <c r="BK124" s="218">
        <f>ROUND(I124*H124,2)</f>
        <v>0</v>
      </c>
      <c r="BL124" s="19" t="s">
        <v>182</v>
      </c>
      <c r="BM124" s="217" t="s">
        <v>669</v>
      </c>
    </row>
    <row r="125" s="2" customFormat="1" ht="21.75" customHeight="1">
      <c r="A125" s="40"/>
      <c r="B125" s="41"/>
      <c r="C125" s="206" t="s">
        <v>438</v>
      </c>
      <c r="D125" s="206" t="s">
        <v>177</v>
      </c>
      <c r="E125" s="207" t="s">
        <v>4715</v>
      </c>
      <c r="F125" s="208" t="s">
        <v>4716</v>
      </c>
      <c r="G125" s="209" t="s">
        <v>180</v>
      </c>
      <c r="H125" s="210">
        <v>0.5</v>
      </c>
      <c r="I125" s="211"/>
      <c r="J125" s="212">
        <f>ROUND(I125*H125,2)</f>
        <v>0</v>
      </c>
      <c r="K125" s="208" t="s">
        <v>4640</v>
      </c>
      <c r="L125" s="46"/>
      <c r="M125" s="213" t="s">
        <v>19</v>
      </c>
      <c r="N125" s="214" t="s">
        <v>39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182</v>
      </c>
      <c r="AT125" s="217" t="s">
        <v>177</v>
      </c>
      <c r="AU125" s="217" t="s">
        <v>76</v>
      </c>
      <c r="AY125" s="19" t="s">
        <v>175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76</v>
      </c>
      <c r="BK125" s="218">
        <f>ROUND(I125*H125,2)</f>
        <v>0</v>
      </c>
      <c r="BL125" s="19" t="s">
        <v>182</v>
      </c>
      <c r="BM125" s="217" t="s">
        <v>680</v>
      </c>
    </row>
    <row r="126" s="2" customFormat="1" ht="21.75" customHeight="1">
      <c r="A126" s="40"/>
      <c r="B126" s="41"/>
      <c r="C126" s="206" t="s">
        <v>447</v>
      </c>
      <c r="D126" s="206" t="s">
        <v>177</v>
      </c>
      <c r="E126" s="207" t="s">
        <v>4717</v>
      </c>
      <c r="F126" s="208" t="s">
        <v>4718</v>
      </c>
      <c r="G126" s="209" t="s">
        <v>180</v>
      </c>
      <c r="H126" s="210">
        <v>0.59999999999999998</v>
      </c>
      <c r="I126" s="211"/>
      <c r="J126" s="212">
        <f>ROUND(I126*H126,2)</f>
        <v>0</v>
      </c>
      <c r="K126" s="208" t="s">
        <v>4640</v>
      </c>
      <c r="L126" s="46"/>
      <c r="M126" s="213" t="s">
        <v>19</v>
      </c>
      <c r="N126" s="214" t="s">
        <v>39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182</v>
      </c>
      <c r="AT126" s="217" t="s">
        <v>177</v>
      </c>
      <c r="AU126" s="217" t="s">
        <v>76</v>
      </c>
      <c r="AY126" s="19" t="s">
        <v>175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76</v>
      </c>
      <c r="BK126" s="218">
        <f>ROUND(I126*H126,2)</f>
        <v>0</v>
      </c>
      <c r="BL126" s="19" t="s">
        <v>182</v>
      </c>
      <c r="BM126" s="217" t="s">
        <v>715</v>
      </c>
    </row>
    <row r="127" s="2" customFormat="1" ht="21.75" customHeight="1">
      <c r="A127" s="40"/>
      <c r="B127" s="41"/>
      <c r="C127" s="206" t="s">
        <v>453</v>
      </c>
      <c r="D127" s="206" t="s">
        <v>177</v>
      </c>
      <c r="E127" s="207" t="s">
        <v>4719</v>
      </c>
      <c r="F127" s="208" t="s">
        <v>4720</v>
      </c>
      <c r="G127" s="209" t="s">
        <v>180</v>
      </c>
      <c r="H127" s="210">
        <v>0.5</v>
      </c>
      <c r="I127" s="211"/>
      <c r="J127" s="212">
        <f>ROUND(I127*H127,2)</f>
        <v>0</v>
      </c>
      <c r="K127" s="208" t="s">
        <v>4640</v>
      </c>
      <c r="L127" s="46"/>
      <c r="M127" s="213" t="s">
        <v>19</v>
      </c>
      <c r="N127" s="214" t="s">
        <v>39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182</v>
      </c>
      <c r="AT127" s="217" t="s">
        <v>177</v>
      </c>
      <c r="AU127" s="217" t="s">
        <v>76</v>
      </c>
      <c r="AY127" s="19" t="s">
        <v>175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76</v>
      </c>
      <c r="BK127" s="218">
        <f>ROUND(I127*H127,2)</f>
        <v>0</v>
      </c>
      <c r="BL127" s="19" t="s">
        <v>182</v>
      </c>
      <c r="BM127" s="217" t="s">
        <v>746</v>
      </c>
    </row>
    <row r="128" s="2" customFormat="1" ht="21.75" customHeight="1">
      <c r="A128" s="40"/>
      <c r="B128" s="41"/>
      <c r="C128" s="206" t="s">
        <v>459</v>
      </c>
      <c r="D128" s="206" t="s">
        <v>177</v>
      </c>
      <c r="E128" s="207" t="s">
        <v>4721</v>
      </c>
      <c r="F128" s="208" t="s">
        <v>4722</v>
      </c>
      <c r="G128" s="209" t="s">
        <v>180</v>
      </c>
      <c r="H128" s="210">
        <v>4</v>
      </c>
      <c r="I128" s="211"/>
      <c r="J128" s="212">
        <f>ROUND(I128*H128,2)</f>
        <v>0</v>
      </c>
      <c r="K128" s="208" t="s">
        <v>4640</v>
      </c>
      <c r="L128" s="46"/>
      <c r="M128" s="213" t="s">
        <v>19</v>
      </c>
      <c r="N128" s="214" t="s">
        <v>39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182</v>
      </c>
      <c r="AT128" s="217" t="s">
        <v>177</v>
      </c>
      <c r="AU128" s="217" t="s">
        <v>76</v>
      </c>
      <c r="AY128" s="19" t="s">
        <v>175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76</v>
      </c>
      <c r="BK128" s="218">
        <f>ROUND(I128*H128,2)</f>
        <v>0</v>
      </c>
      <c r="BL128" s="19" t="s">
        <v>182</v>
      </c>
      <c r="BM128" s="217" t="s">
        <v>770</v>
      </c>
    </row>
    <row r="129" s="2" customFormat="1" ht="16.5" customHeight="1">
      <c r="A129" s="40"/>
      <c r="B129" s="41"/>
      <c r="C129" s="206" t="s">
        <v>465</v>
      </c>
      <c r="D129" s="206" t="s">
        <v>177</v>
      </c>
      <c r="E129" s="207" t="s">
        <v>4723</v>
      </c>
      <c r="F129" s="208" t="s">
        <v>4724</v>
      </c>
      <c r="G129" s="209" t="s">
        <v>265</v>
      </c>
      <c r="H129" s="210">
        <v>0.182</v>
      </c>
      <c r="I129" s="211"/>
      <c r="J129" s="212">
        <f>ROUND(I129*H129,2)</f>
        <v>0</v>
      </c>
      <c r="K129" s="208" t="s">
        <v>4640</v>
      </c>
      <c r="L129" s="46"/>
      <c r="M129" s="213" t="s">
        <v>19</v>
      </c>
      <c r="N129" s="214" t="s">
        <v>39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182</v>
      </c>
      <c r="AT129" s="217" t="s">
        <v>177</v>
      </c>
      <c r="AU129" s="217" t="s">
        <v>76</v>
      </c>
      <c r="AY129" s="19" t="s">
        <v>175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76</v>
      </c>
      <c r="BK129" s="218">
        <f>ROUND(I129*H129,2)</f>
        <v>0</v>
      </c>
      <c r="BL129" s="19" t="s">
        <v>182</v>
      </c>
      <c r="BM129" s="217" t="s">
        <v>788</v>
      </c>
    </row>
    <row r="130" s="2" customFormat="1" ht="21.75" customHeight="1">
      <c r="A130" s="40"/>
      <c r="B130" s="41"/>
      <c r="C130" s="206" t="s">
        <v>471</v>
      </c>
      <c r="D130" s="206" t="s">
        <v>177</v>
      </c>
      <c r="E130" s="207" t="s">
        <v>4725</v>
      </c>
      <c r="F130" s="208" t="s">
        <v>4726</v>
      </c>
      <c r="G130" s="209" t="s">
        <v>265</v>
      </c>
      <c r="H130" s="210">
        <v>0.182</v>
      </c>
      <c r="I130" s="211"/>
      <c r="J130" s="212">
        <f>ROUND(I130*H130,2)</f>
        <v>0</v>
      </c>
      <c r="K130" s="208" t="s">
        <v>4640</v>
      </c>
      <c r="L130" s="46"/>
      <c r="M130" s="213" t="s">
        <v>19</v>
      </c>
      <c r="N130" s="214" t="s">
        <v>39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182</v>
      </c>
      <c r="AT130" s="217" t="s">
        <v>177</v>
      </c>
      <c r="AU130" s="217" t="s">
        <v>76</v>
      </c>
      <c r="AY130" s="19" t="s">
        <v>175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76</v>
      </c>
      <c r="BK130" s="218">
        <f>ROUND(I130*H130,2)</f>
        <v>0</v>
      </c>
      <c r="BL130" s="19" t="s">
        <v>182</v>
      </c>
      <c r="BM130" s="217" t="s">
        <v>807</v>
      </c>
    </row>
    <row r="131" s="2" customFormat="1" ht="21.75" customHeight="1">
      <c r="A131" s="40"/>
      <c r="B131" s="41"/>
      <c r="C131" s="206" t="s">
        <v>478</v>
      </c>
      <c r="D131" s="206" t="s">
        <v>177</v>
      </c>
      <c r="E131" s="207" t="s">
        <v>4727</v>
      </c>
      <c r="F131" s="208" t="s">
        <v>4728</v>
      </c>
      <c r="G131" s="209" t="s">
        <v>265</v>
      </c>
      <c r="H131" s="210">
        <v>0.182</v>
      </c>
      <c r="I131" s="211"/>
      <c r="J131" s="212">
        <f>ROUND(I131*H131,2)</f>
        <v>0</v>
      </c>
      <c r="K131" s="208" t="s">
        <v>4640</v>
      </c>
      <c r="L131" s="46"/>
      <c r="M131" s="213" t="s">
        <v>19</v>
      </c>
      <c r="N131" s="214" t="s">
        <v>39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182</v>
      </c>
      <c r="AT131" s="217" t="s">
        <v>177</v>
      </c>
      <c r="AU131" s="217" t="s">
        <v>76</v>
      </c>
      <c r="AY131" s="19" t="s">
        <v>175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76</v>
      </c>
      <c r="BK131" s="218">
        <f>ROUND(I131*H131,2)</f>
        <v>0</v>
      </c>
      <c r="BL131" s="19" t="s">
        <v>182</v>
      </c>
      <c r="BM131" s="217" t="s">
        <v>817</v>
      </c>
    </row>
    <row r="132" s="2" customFormat="1" ht="16.5" customHeight="1">
      <c r="A132" s="40"/>
      <c r="B132" s="41"/>
      <c r="C132" s="206" t="s">
        <v>483</v>
      </c>
      <c r="D132" s="206" t="s">
        <v>177</v>
      </c>
      <c r="E132" s="207" t="s">
        <v>4729</v>
      </c>
      <c r="F132" s="208" t="s">
        <v>4730</v>
      </c>
      <c r="G132" s="209" t="s">
        <v>265</v>
      </c>
      <c r="H132" s="210">
        <v>1.442</v>
      </c>
      <c r="I132" s="211"/>
      <c r="J132" s="212">
        <f>ROUND(I132*H132,2)</f>
        <v>0</v>
      </c>
      <c r="K132" s="208" t="s">
        <v>4640</v>
      </c>
      <c r="L132" s="46"/>
      <c r="M132" s="213" t="s">
        <v>19</v>
      </c>
      <c r="N132" s="214" t="s">
        <v>39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182</v>
      </c>
      <c r="AT132" s="217" t="s">
        <v>177</v>
      </c>
      <c r="AU132" s="217" t="s">
        <v>76</v>
      </c>
      <c r="AY132" s="19" t="s">
        <v>175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76</v>
      </c>
      <c r="BK132" s="218">
        <f>ROUND(I132*H132,2)</f>
        <v>0</v>
      </c>
      <c r="BL132" s="19" t="s">
        <v>182</v>
      </c>
      <c r="BM132" s="217" t="s">
        <v>830</v>
      </c>
    </row>
    <row r="133" s="2" customFormat="1" ht="21.75" customHeight="1">
      <c r="A133" s="40"/>
      <c r="B133" s="41"/>
      <c r="C133" s="206" t="s">
        <v>489</v>
      </c>
      <c r="D133" s="206" t="s">
        <v>177</v>
      </c>
      <c r="E133" s="207" t="s">
        <v>4731</v>
      </c>
      <c r="F133" s="208" t="s">
        <v>4732</v>
      </c>
      <c r="G133" s="209" t="s">
        <v>265</v>
      </c>
      <c r="H133" s="210">
        <v>1.442</v>
      </c>
      <c r="I133" s="211"/>
      <c r="J133" s="212">
        <f>ROUND(I133*H133,2)</f>
        <v>0</v>
      </c>
      <c r="K133" s="208" t="s">
        <v>4640</v>
      </c>
      <c r="L133" s="46"/>
      <c r="M133" s="213" t="s">
        <v>19</v>
      </c>
      <c r="N133" s="214" t="s">
        <v>39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182</v>
      </c>
      <c r="AT133" s="217" t="s">
        <v>177</v>
      </c>
      <c r="AU133" s="217" t="s">
        <v>76</v>
      </c>
      <c r="AY133" s="19" t="s">
        <v>175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76</v>
      </c>
      <c r="BK133" s="218">
        <f>ROUND(I133*H133,2)</f>
        <v>0</v>
      </c>
      <c r="BL133" s="19" t="s">
        <v>182</v>
      </c>
      <c r="BM133" s="217" t="s">
        <v>871</v>
      </c>
    </row>
    <row r="134" s="2" customFormat="1" ht="21.75" customHeight="1">
      <c r="A134" s="40"/>
      <c r="B134" s="41"/>
      <c r="C134" s="206" t="s">
        <v>493</v>
      </c>
      <c r="D134" s="206" t="s">
        <v>177</v>
      </c>
      <c r="E134" s="207" t="s">
        <v>4733</v>
      </c>
      <c r="F134" s="208" t="s">
        <v>4734</v>
      </c>
      <c r="G134" s="209" t="s">
        <v>265</v>
      </c>
      <c r="H134" s="210">
        <v>1.442</v>
      </c>
      <c r="I134" s="211"/>
      <c r="J134" s="212">
        <f>ROUND(I134*H134,2)</f>
        <v>0</v>
      </c>
      <c r="K134" s="208" t="s">
        <v>4640</v>
      </c>
      <c r="L134" s="46"/>
      <c r="M134" s="213" t="s">
        <v>19</v>
      </c>
      <c r="N134" s="214" t="s">
        <v>39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182</v>
      </c>
      <c r="AT134" s="217" t="s">
        <v>177</v>
      </c>
      <c r="AU134" s="217" t="s">
        <v>76</v>
      </c>
      <c r="AY134" s="19" t="s">
        <v>175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76</v>
      </c>
      <c r="BK134" s="218">
        <f>ROUND(I134*H134,2)</f>
        <v>0</v>
      </c>
      <c r="BL134" s="19" t="s">
        <v>182</v>
      </c>
      <c r="BM134" s="217" t="s">
        <v>888</v>
      </c>
    </row>
    <row r="135" s="12" customFormat="1" ht="25.92" customHeight="1">
      <c r="A135" s="12"/>
      <c r="B135" s="190"/>
      <c r="C135" s="191"/>
      <c r="D135" s="192" t="s">
        <v>67</v>
      </c>
      <c r="E135" s="193" t="s">
        <v>4735</v>
      </c>
      <c r="F135" s="193" t="s">
        <v>4736</v>
      </c>
      <c r="G135" s="191"/>
      <c r="H135" s="191"/>
      <c r="I135" s="194"/>
      <c r="J135" s="195">
        <f>BK135</f>
        <v>0</v>
      </c>
      <c r="K135" s="191"/>
      <c r="L135" s="196"/>
      <c r="M135" s="197"/>
      <c r="N135" s="198"/>
      <c r="O135" s="198"/>
      <c r="P135" s="199">
        <f>SUM(P136:P187)</f>
        <v>0</v>
      </c>
      <c r="Q135" s="198"/>
      <c r="R135" s="199">
        <f>SUM(R136:R187)</f>
        <v>0</v>
      </c>
      <c r="S135" s="198"/>
      <c r="T135" s="200">
        <f>SUM(T136:T187)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78</v>
      </c>
      <c r="AT135" s="202" t="s">
        <v>67</v>
      </c>
      <c r="AU135" s="202" t="s">
        <v>68</v>
      </c>
      <c r="AY135" s="201" t="s">
        <v>175</v>
      </c>
      <c r="BK135" s="203">
        <f>SUM(BK136:BK187)</f>
        <v>0</v>
      </c>
    </row>
    <row r="136" s="2" customFormat="1" ht="16.5" customHeight="1">
      <c r="A136" s="40"/>
      <c r="B136" s="41"/>
      <c r="C136" s="206" t="s">
        <v>499</v>
      </c>
      <c r="D136" s="206" t="s">
        <v>177</v>
      </c>
      <c r="E136" s="207" t="s">
        <v>4737</v>
      </c>
      <c r="F136" s="208" t="s">
        <v>4738</v>
      </c>
      <c r="G136" s="209" t="s">
        <v>402</v>
      </c>
      <c r="H136" s="210">
        <v>9</v>
      </c>
      <c r="I136" s="211"/>
      <c r="J136" s="212">
        <f>ROUND(I136*H136,2)</f>
        <v>0</v>
      </c>
      <c r="K136" s="208" t="s">
        <v>4640</v>
      </c>
      <c r="L136" s="46"/>
      <c r="M136" s="213" t="s">
        <v>19</v>
      </c>
      <c r="N136" s="214" t="s">
        <v>39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297</v>
      </c>
      <c r="AT136" s="217" t="s">
        <v>177</v>
      </c>
      <c r="AU136" s="217" t="s">
        <v>76</v>
      </c>
      <c r="AY136" s="19" t="s">
        <v>175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76</v>
      </c>
      <c r="BK136" s="218">
        <f>ROUND(I136*H136,2)</f>
        <v>0</v>
      </c>
      <c r="BL136" s="19" t="s">
        <v>297</v>
      </c>
      <c r="BM136" s="217" t="s">
        <v>899</v>
      </c>
    </row>
    <row r="137" s="2" customFormat="1" ht="16.5" customHeight="1">
      <c r="A137" s="40"/>
      <c r="B137" s="41"/>
      <c r="C137" s="206" t="s">
        <v>505</v>
      </c>
      <c r="D137" s="206" t="s">
        <v>177</v>
      </c>
      <c r="E137" s="207" t="s">
        <v>4739</v>
      </c>
      <c r="F137" s="208" t="s">
        <v>4740</v>
      </c>
      <c r="G137" s="209" t="s">
        <v>402</v>
      </c>
      <c r="H137" s="210">
        <v>14</v>
      </c>
      <c r="I137" s="211"/>
      <c r="J137" s="212">
        <f>ROUND(I137*H137,2)</f>
        <v>0</v>
      </c>
      <c r="K137" s="208" t="s">
        <v>4640</v>
      </c>
      <c r="L137" s="46"/>
      <c r="M137" s="213" t="s">
        <v>19</v>
      </c>
      <c r="N137" s="214" t="s">
        <v>39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297</v>
      </c>
      <c r="AT137" s="217" t="s">
        <v>177</v>
      </c>
      <c r="AU137" s="217" t="s">
        <v>76</v>
      </c>
      <c r="AY137" s="19" t="s">
        <v>175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76</v>
      </c>
      <c r="BK137" s="218">
        <f>ROUND(I137*H137,2)</f>
        <v>0</v>
      </c>
      <c r="BL137" s="19" t="s">
        <v>297</v>
      </c>
      <c r="BM137" s="217" t="s">
        <v>923</v>
      </c>
    </row>
    <row r="138" s="2" customFormat="1" ht="16.5" customHeight="1">
      <c r="A138" s="40"/>
      <c r="B138" s="41"/>
      <c r="C138" s="206" t="s">
        <v>511</v>
      </c>
      <c r="D138" s="206" t="s">
        <v>177</v>
      </c>
      <c r="E138" s="207" t="s">
        <v>4741</v>
      </c>
      <c r="F138" s="208" t="s">
        <v>4742</v>
      </c>
      <c r="G138" s="209" t="s">
        <v>402</v>
      </c>
      <c r="H138" s="210">
        <v>28</v>
      </c>
      <c r="I138" s="211"/>
      <c r="J138" s="212">
        <f>ROUND(I138*H138,2)</f>
        <v>0</v>
      </c>
      <c r="K138" s="208" t="s">
        <v>4640</v>
      </c>
      <c r="L138" s="46"/>
      <c r="M138" s="213" t="s">
        <v>19</v>
      </c>
      <c r="N138" s="214" t="s">
        <v>39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297</v>
      </c>
      <c r="AT138" s="217" t="s">
        <v>177</v>
      </c>
      <c r="AU138" s="217" t="s">
        <v>76</v>
      </c>
      <c r="AY138" s="19" t="s">
        <v>175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76</v>
      </c>
      <c r="BK138" s="218">
        <f>ROUND(I138*H138,2)</f>
        <v>0</v>
      </c>
      <c r="BL138" s="19" t="s">
        <v>297</v>
      </c>
      <c r="BM138" s="217" t="s">
        <v>936</v>
      </c>
    </row>
    <row r="139" s="2" customFormat="1" ht="16.5" customHeight="1">
      <c r="A139" s="40"/>
      <c r="B139" s="41"/>
      <c r="C139" s="206" t="s">
        <v>517</v>
      </c>
      <c r="D139" s="206" t="s">
        <v>177</v>
      </c>
      <c r="E139" s="207" t="s">
        <v>4743</v>
      </c>
      <c r="F139" s="208" t="s">
        <v>4744</v>
      </c>
      <c r="G139" s="209" t="s">
        <v>402</v>
      </c>
      <c r="H139" s="210">
        <v>8</v>
      </c>
      <c r="I139" s="211"/>
      <c r="J139" s="212">
        <f>ROUND(I139*H139,2)</f>
        <v>0</v>
      </c>
      <c r="K139" s="208" t="s">
        <v>4640</v>
      </c>
      <c r="L139" s="46"/>
      <c r="M139" s="213" t="s">
        <v>19</v>
      </c>
      <c r="N139" s="214" t="s">
        <v>39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297</v>
      </c>
      <c r="AT139" s="217" t="s">
        <v>177</v>
      </c>
      <c r="AU139" s="217" t="s">
        <v>76</v>
      </c>
      <c r="AY139" s="19" t="s">
        <v>175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76</v>
      </c>
      <c r="BK139" s="218">
        <f>ROUND(I139*H139,2)</f>
        <v>0</v>
      </c>
      <c r="BL139" s="19" t="s">
        <v>297</v>
      </c>
      <c r="BM139" s="217" t="s">
        <v>948</v>
      </c>
    </row>
    <row r="140" s="2" customFormat="1" ht="16.5" customHeight="1">
      <c r="A140" s="40"/>
      <c r="B140" s="41"/>
      <c r="C140" s="206" t="s">
        <v>522</v>
      </c>
      <c r="D140" s="206" t="s">
        <v>177</v>
      </c>
      <c r="E140" s="207" t="s">
        <v>4745</v>
      </c>
      <c r="F140" s="208" t="s">
        <v>4746</v>
      </c>
      <c r="G140" s="209" t="s">
        <v>402</v>
      </c>
      <c r="H140" s="210">
        <v>19</v>
      </c>
      <c r="I140" s="211"/>
      <c r="J140" s="212">
        <f>ROUND(I140*H140,2)</f>
        <v>0</v>
      </c>
      <c r="K140" s="208" t="s">
        <v>4640</v>
      </c>
      <c r="L140" s="46"/>
      <c r="M140" s="213" t="s">
        <v>19</v>
      </c>
      <c r="N140" s="214" t="s">
        <v>39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297</v>
      </c>
      <c r="AT140" s="217" t="s">
        <v>177</v>
      </c>
      <c r="AU140" s="217" t="s">
        <v>76</v>
      </c>
      <c r="AY140" s="19" t="s">
        <v>175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76</v>
      </c>
      <c r="BK140" s="218">
        <f>ROUND(I140*H140,2)</f>
        <v>0</v>
      </c>
      <c r="BL140" s="19" t="s">
        <v>297</v>
      </c>
      <c r="BM140" s="217" t="s">
        <v>961</v>
      </c>
    </row>
    <row r="141" s="2" customFormat="1" ht="24.15" customHeight="1">
      <c r="A141" s="40"/>
      <c r="B141" s="41"/>
      <c r="C141" s="206" t="s">
        <v>528</v>
      </c>
      <c r="D141" s="206" t="s">
        <v>177</v>
      </c>
      <c r="E141" s="207" t="s">
        <v>4747</v>
      </c>
      <c r="F141" s="208" t="s">
        <v>4748</v>
      </c>
      <c r="G141" s="209" t="s">
        <v>402</v>
      </c>
      <c r="H141" s="210">
        <v>4</v>
      </c>
      <c r="I141" s="211"/>
      <c r="J141" s="212">
        <f>ROUND(I141*H141,2)</f>
        <v>0</v>
      </c>
      <c r="K141" s="208" t="s">
        <v>4640</v>
      </c>
      <c r="L141" s="46"/>
      <c r="M141" s="213" t="s">
        <v>19</v>
      </c>
      <c r="N141" s="214" t="s">
        <v>39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297</v>
      </c>
      <c r="AT141" s="217" t="s">
        <v>177</v>
      </c>
      <c r="AU141" s="217" t="s">
        <v>76</v>
      </c>
      <c r="AY141" s="19" t="s">
        <v>175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76</v>
      </c>
      <c r="BK141" s="218">
        <f>ROUND(I141*H141,2)</f>
        <v>0</v>
      </c>
      <c r="BL141" s="19" t="s">
        <v>297</v>
      </c>
      <c r="BM141" s="217" t="s">
        <v>985</v>
      </c>
    </row>
    <row r="142" s="2" customFormat="1" ht="16.5" customHeight="1">
      <c r="A142" s="40"/>
      <c r="B142" s="41"/>
      <c r="C142" s="206" t="s">
        <v>534</v>
      </c>
      <c r="D142" s="206" t="s">
        <v>177</v>
      </c>
      <c r="E142" s="207" t="s">
        <v>4749</v>
      </c>
      <c r="F142" s="208" t="s">
        <v>4750</v>
      </c>
      <c r="G142" s="209" t="s">
        <v>402</v>
      </c>
      <c r="H142" s="210">
        <v>18</v>
      </c>
      <c r="I142" s="211"/>
      <c r="J142" s="212">
        <f>ROUND(I142*H142,2)</f>
        <v>0</v>
      </c>
      <c r="K142" s="208" t="s">
        <v>4640</v>
      </c>
      <c r="L142" s="46"/>
      <c r="M142" s="213" t="s">
        <v>19</v>
      </c>
      <c r="N142" s="214" t="s">
        <v>39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297</v>
      </c>
      <c r="AT142" s="217" t="s">
        <v>177</v>
      </c>
      <c r="AU142" s="217" t="s">
        <v>76</v>
      </c>
      <c r="AY142" s="19" t="s">
        <v>175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76</v>
      </c>
      <c r="BK142" s="218">
        <f>ROUND(I142*H142,2)</f>
        <v>0</v>
      </c>
      <c r="BL142" s="19" t="s">
        <v>297</v>
      </c>
      <c r="BM142" s="217" t="s">
        <v>992</v>
      </c>
    </row>
    <row r="143" s="2" customFormat="1" ht="16.5" customHeight="1">
      <c r="A143" s="40"/>
      <c r="B143" s="41"/>
      <c r="C143" s="206" t="s">
        <v>540</v>
      </c>
      <c r="D143" s="206" t="s">
        <v>177</v>
      </c>
      <c r="E143" s="207" t="s">
        <v>4751</v>
      </c>
      <c r="F143" s="208" t="s">
        <v>4752</v>
      </c>
      <c r="G143" s="209" t="s">
        <v>402</v>
      </c>
      <c r="H143" s="210">
        <v>32</v>
      </c>
      <c r="I143" s="211"/>
      <c r="J143" s="212">
        <f>ROUND(I143*H143,2)</f>
        <v>0</v>
      </c>
      <c r="K143" s="208" t="s">
        <v>4640</v>
      </c>
      <c r="L143" s="46"/>
      <c r="M143" s="213" t="s">
        <v>19</v>
      </c>
      <c r="N143" s="214" t="s">
        <v>39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297</v>
      </c>
      <c r="AT143" s="217" t="s">
        <v>177</v>
      </c>
      <c r="AU143" s="217" t="s">
        <v>76</v>
      </c>
      <c r="AY143" s="19" t="s">
        <v>175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76</v>
      </c>
      <c r="BK143" s="218">
        <f>ROUND(I143*H143,2)</f>
        <v>0</v>
      </c>
      <c r="BL143" s="19" t="s">
        <v>297</v>
      </c>
      <c r="BM143" s="217" t="s">
        <v>1003</v>
      </c>
    </row>
    <row r="144" s="2" customFormat="1" ht="16.5" customHeight="1">
      <c r="A144" s="40"/>
      <c r="B144" s="41"/>
      <c r="C144" s="206" t="s">
        <v>555</v>
      </c>
      <c r="D144" s="206" t="s">
        <v>177</v>
      </c>
      <c r="E144" s="207" t="s">
        <v>4753</v>
      </c>
      <c r="F144" s="208" t="s">
        <v>4754</v>
      </c>
      <c r="G144" s="209" t="s">
        <v>402</v>
      </c>
      <c r="H144" s="210">
        <v>30</v>
      </c>
      <c r="I144" s="211"/>
      <c r="J144" s="212">
        <f>ROUND(I144*H144,2)</f>
        <v>0</v>
      </c>
      <c r="K144" s="208" t="s">
        <v>4640</v>
      </c>
      <c r="L144" s="46"/>
      <c r="M144" s="213" t="s">
        <v>19</v>
      </c>
      <c r="N144" s="214" t="s">
        <v>39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297</v>
      </c>
      <c r="AT144" s="217" t="s">
        <v>177</v>
      </c>
      <c r="AU144" s="217" t="s">
        <v>76</v>
      </c>
      <c r="AY144" s="19" t="s">
        <v>175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76</v>
      </c>
      <c r="BK144" s="218">
        <f>ROUND(I144*H144,2)</f>
        <v>0</v>
      </c>
      <c r="BL144" s="19" t="s">
        <v>297</v>
      </c>
      <c r="BM144" s="217" t="s">
        <v>1010</v>
      </c>
    </row>
    <row r="145" s="2" customFormat="1" ht="16.5" customHeight="1">
      <c r="A145" s="40"/>
      <c r="B145" s="41"/>
      <c r="C145" s="206" t="s">
        <v>560</v>
      </c>
      <c r="D145" s="206" t="s">
        <v>177</v>
      </c>
      <c r="E145" s="207" t="s">
        <v>4755</v>
      </c>
      <c r="F145" s="208" t="s">
        <v>4756</v>
      </c>
      <c r="G145" s="209" t="s">
        <v>402</v>
      </c>
      <c r="H145" s="210">
        <v>28</v>
      </c>
      <c r="I145" s="211"/>
      <c r="J145" s="212">
        <f>ROUND(I145*H145,2)</f>
        <v>0</v>
      </c>
      <c r="K145" s="208" t="s">
        <v>4640</v>
      </c>
      <c r="L145" s="46"/>
      <c r="M145" s="213" t="s">
        <v>19</v>
      </c>
      <c r="N145" s="214" t="s">
        <v>39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297</v>
      </c>
      <c r="AT145" s="217" t="s">
        <v>177</v>
      </c>
      <c r="AU145" s="217" t="s">
        <v>76</v>
      </c>
      <c r="AY145" s="19" t="s">
        <v>175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76</v>
      </c>
      <c r="BK145" s="218">
        <f>ROUND(I145*H145,2)</f>
        <v>0</v>
      </c>
      <c r="BL145" s="19" t="s">
        <v>297</v>
      </c>
      <c r="BM145" s="217" t="s">
        <v>1019</v>
      </c>
    </row>
    <row r="146" s="2" customFormat="1" ht="24.15" customHeight="1">
      <c r="A146" s="40"/>
      <c r="B146" s="41"/>
      <c r="C146" s="206" t="s">
        <v>564</v>
      </c>
      <c r="D146" s="206" t="s">
        <v>177</v>
      </c>
      <c r="E146" s="207" t="s">
        <v>4757</v>
      </c>
      <c r="F146" s="208" t="s">
        <v>4758</v>
      </c>
      <c r="G146" s="209" t="s">
        <v>402</v>
      </c>
      <c r="H146" s="210">
        <v>9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39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297</v>
      </c>
      <c r="AT146" s="217" t="s">
        <v>177</v>
      </c>
      <c r="AU146" s="217" t="s">
        <v>76</v>
      </c>
      <c r="AY146" s="19" t="s">
        <v>175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76</v>
      </c>
      <c r="BK146" s="218">
        <f>ROUND(I146*H146,2)</f>
        <v>0</v>
      </c>
      <c r="BL146" s="19" t="s">
        <v>297</v>
      </c>
      <c r="BM146" s="217" t="s">
        <v>1028</v>
      </c>
    </row>
    <row r="147" s="2" customFormat="1" ht="24.15" customHeight="1">
      <c r="A147" s="40"/>
      <c r="B147" s="41"/>
      <c r="C147" s="206" t="s">
        <v>568</v>
      </c>
      <c r="D147" s="206" t="s">
        <v>177</v>
      </c>
      <c r="E147" s="207" t="s">
        <v>4759</v>
      </c>
      <c r="F147" s="208" t="s">
        <v>4760</v>
      </c>
      <c r="G147" s="209" t="s">
        <v>402</v>
      </c>
      <c r="H147" s="210">
        <v>14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39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297</v>
      </c>
      <c r="AT147" s="217" t="s">
        <v>177</v>
      </c>
      <c r="AU147" s="217" t="s">
        <v>76</v>
      </c>
      <c r="AY147" s="19" t="s">
        <v>175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76</v>
      </c>
      <c r="BK147" s="218">
        <f>ROUND(I147*H147,2)</f>
        <v>0</v>
      </c>
      <c r="BL147" s="19" t="s">
        <v>297</v>
      </c>
      <c r="BM147" s="217" t="s">
        <v>1043</v>
      </c>
    </row>
    <row r="148" s="2" customFormat="1" ht="24.15" customHeight="1">
      <c r="A148" s="40"/>
      <c r="B148" s="41"/>
      <c r="C148" s="206" t="s">
        <v>572</v>
      </c>
      <c r="D148" s="206" t="s">
        <v>177</v>
      </c>
      <c r="E148" s="207" t="s">
        <v>4761</v>
      </c>
      <c r="F148" s="208" t="s">
        <v>4762</v>
      </c>
      <c r="G148" s="209" t="s">
        <v>402</v>
      </c>
      <c r="H148" s="210">
        <v>28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39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297</v>
      </c>
      <c r="AT148" s="217" t="s">
        <v>177</v>
      </c>
      <c r="AU148" s="217" t="s">
        <v>76</v>
      </c>
      <c r="AY148" s="19" t="s">
        <v>175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76</v>
      </c>
      <c r="BK148" s="218">
        <f>ROUND(I148*H148,2)</f>
        <v>0</v>
      </c>
      <c r="BL148" s="19" t="s">
        <v>297</v>
      </c>
      <c r="BM148" s="217" t="s">
        <v>1052</v>
      </c>
    </row>
    <row r="149" s="2" customFormat="1" ht="24.15" customHeight="1">
      <c r="A149" s="40"/>
      <c r="B149" s="41"/>
      <c r="C149" s="206" t="s">
        <v>576</v>
      </c>
      <c r="D149" s="206" t="s">
        <v>177</v>
      </c>
      <c r="E149" s="207" t="s">
        <v>4763</v>
      </c>
      <c r="F149" s="208" t="s">
        <v>4764</v>
      </c>
      <c r="G149" s="209" t="s">
        <v>402</v>
      </c>
      <c r="H149" s="210">
        <v>26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39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297</v>
      </c>
      <c r="AT149" s="217" t="s">
        <v>177</v>
      </c>
      <c r="AU149" s="217" t="s">
        <v>76</v>
      </c>
      <c r="AY149" s="19" t="s">
        <v>175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76</v>
      </c>
      <c r="BK149" s="218">
        <f>ROUND(I149*H149,2)</f>
        <v>0</v>
      </c>
      <c r="BL149" s="19" t="s">
        <v>297</v>
      </c>
      <c r="BM149" s="217" t="s">
        <v>1064</v>
      </c>
    </row>
    <row r="150" s="2" customFormat="1" ht="24.15" customHeight="1">
      <c r="A150" s="40"/>
      <c r="B150" s="41"/>
      <c r="C150" s="206" t="s">
        <v>581</v>
      </c>
      <c r="D150" s="206" t="s">
        <v>177</v>
      </c>
      <c r="E150" s="207" t="s">
        <v>4765</v>
      </c>
      <c r="F150" s="208" t="s">
        <v>4766</v>
      </c>
      <c r="G150" s="209" t="s">
        <v>402</v>
      </c>
      <c r="H150" s="210">
        <v>81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39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297</v>
      </c>
      <c r="AT150" s="217" t="s">
        <v>177</v>
      </c>
      <c r="AU150" s="217" t="s">
        <v>76</v>
      </c>
      <c r="AY150" s="19" t="s">
        <v>175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76</v>
      </c>
      <c r="BK150" s="218">
        <f>ROUND(I150*H150,2)</f>
        <v>0</v>
      </c>
      <c r="BL150" s="19" t="s">
        <v>297</v>
      </c>
      <c r="BM150" s="217" t="s">
        <v>1112</v>
      </c>
    </row>
    <row r="151" s="2" customFormat="1" ht="21.75" customHeight="1">
      <c r="A151" s="40"/>
      <c r="B151" s="41"/>
      <c r="C151" s="206" t="s">
        <v>587</v>
      </c>
      <c r="D151" s="206" t="s">
        <v>177</v>
      </c>
      <c r="E151" s="207" t="s">
        <v>4767</v>
      </c>
      <c r="F151" s="208" t="s">
        <v>4768</v>
      </c>
      <c r="G151" s="209" t="s">
        <v>402</v>
      </c>
      <c r="H151" s="210">
        <v>55</v>
      </c>
      <c r="I151" s="211"/>
      <c r="J151" s="212">
        <f>ROUND(I151*H151,2)</f>
        <v>0</v>
      </c>
      <c r="K151" s="208" t="s">
        <v>4640</v>
      </c>
      <c r="L151" s="46"/>
      <c r="M151" s="213" t="s">
        <v>19</v>
      </c>
      <c r="N151" s="214" t="s">
        <v>39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297</v>
      </c>
      <c r="AT151" s="217" t="s">
        <v>177</v>
      </c>
      <c r="AU151" s="217" t="s">
        <v>76</v>
      </c>
      <c r="AY151" s="19" t="s">
        <v>175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76</v>
      </c>
      <c r="BK151" s="218">
        <f>ROUND(I151*H151,2)</f>
        <v>0</v>
      </c>
      <c r="BL151" s="19" t="s">
        <v>297</v>
      </c>
      <c r="BM151" s="217" t="s">
        <v>1124</v>
      </c>
    </row>
    <row r="152" s="2" customFormat="1" ht="21.75" customHeight="1">
      <c r="A152" s="40"/>
      <c r="B152" s="41"/>
      <c r="C152" s="206" t="s">
        <v>602</v>
      </c>
      <c r="D152" s="206" t="s">
        <v>177</v>
      </c>
      <c r="E152" s="207" t="s">
        <v>4769</v>
      </c>
      <c r="F152" s="208" t="s">
        <v>4770</v>
      </c>
      <c r="G152" s="209" t="s">
        <v>402</v>
      </c>
      <c r="H152" s="210">
        <v>48</v>
      </c>
      <c r="I152" s="211"/>
      <c r="J152" s="212">
        <f>ROUND(I152*H152,2)</f>
        <v>0</v>
      </c>
      <c r="K152" s="208" t="s">
        <v>4640</v>
      </c>
      <c r="L152" s="46"/>
      <c r="M152" s="213" t="s">
        <v>19</v>
      </c>
      <c r="N152" s="214" t="s">
        <v>39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297</v>
      </c>
      <c r="AT152" s="217" t="s">
        <v>177</v>
      </c>
      <c r="AU152" s="217" t="s">
        <v>76</v>
      </c>
      <c r="AY152" s="19" t="s">
        <v>175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76</v>
      </c>
      <c r="BK152" s="218">
        <f>ROUND(I152*H152,2)</f>
        <v>0</v>
      </c>
      <c r="BL152" s="19" t="s">
        <v>297</v>
      </c>
      <c r="BM152" s="217" t="s">
        <v>1135</v>
      </c>
    </row>
    <row r="153" s="2" customFormat="1" ht="21.75" customHeight="1">
      <c r="A153" s="40"/>
      <c r="B153" s="41"/>
      <c r="C153" s="206" t="s">
        <v>607</v>
      </c>
      <c r="D153" s="206" t="s">
        <v>177</v>
      </c>
      <c r="E153" s="207" t="s">
        <v>4771</v>
      </c>
      <c r="F153" s="208" t="s">
        <v>4772</v>
      </c>
      <c r="G153" s="209" t="s">
        <v>402</v>
      </c>
      <c r="H153" s="210">
        <v>78</v>
      </c>
      <c r="I153" s="211"/>
      <c r="J153" s="212">
        <f>ROUND(I153*H153,2)</f>
        <v>0</v>
      </c>
      <c r="K153" s="208" t="s">
        <v>4640</v>
      </c>
      <c r="L153" s="46"/>
      <c r="M153" s="213" t="s">
        <v>19</v>
      </c>
      <c r="N153" s="214" t="s">
        <v>39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297</v>
      </c>
      <c r="AT153" s="217" t="s">
        <v>177</v>
      </c>
      <c r="AU153" s="217" t="s">
        <v>76</v>
      </c>
      <c r="AY153" s="19" t="s">
        <v>175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76</v>
      </c>
      <c r="BK153" s="218">
        <f>ROUND(I153*H153,2)</f>
        <v>0</v>
      </c>
      <c r="BL153" s="19" t="s">
        <v>297</v>
      </c>
      <c r="BM153" s="217" t="s">
        <v>1146</v>
      </c>
    </row>
    <row r="154" s="2" customFormat="1" ht="21.75" customHeight="1">
      <c r="A154" s="40"/>
      <c r="B154" s="41"/>
      <c r="C154" s="206" t="s">
        <v>614</v>
      </c>
      <c r="D154" s="206" t="s">
        <v>177</v>
      </c>
      <c r="E154" s="207" t="s">
        <v>4773</v>
      </c>
      <c r="F154" s="208" t="s">
        <v>4774</v>
      </c>
      <c r="G154" s="209" t="s">
        <v>194</v>
      </c>
      <c r="H154" s="210">
        <v>220</v>
      </c>
      <c r="I154" s="211"/>
      <c r="J154" s="212">
        <f>ROUND(I154*H154,2)</f>
        <v>0</v>
      </c>
      <c r="K154" s="208" t="s">
        <v>4640</v>
      </c>
      <c r="L154" s="46"/>
      <c r="M154" s="213" t="s">
        <v>19</v>
      </c>
      <c r="N154" s="214" t="s">
        <v>39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297</v>
      </c>
      <c r="AT154" s="217" t="s">
        <v>177</v>
      </c>
      <c r="AU154" s="217" t="s">
        <v>76</v>
      </c>
      <c r="AY154" s="19" t="s">
        <v>175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76</v>
      </c>
      <c r="BK154" s="218">
        <f>ROUND(I154*H154,2)</f>
        <v>0</v>
      </c>
      <c r="BL154" s="19" t="s">
        <v>297</v>
      </c>
      <c r="BM154" s="217" t="s">
        <v>1157</v>
      </c>
    </row>
    <row r="155" s="2" customFormat="1" ht="24.15" customHeight="1">
      <c r="A155" s="40"/>
      <c r="B155" s="41"/>
      <c r="C155" s="206" t="s">
        <v>622</v>
      </c>
      <c r="D155" s="206" t="s">
        <v>177</v>
      </c>
      <c r="E155" s="207" t="s">
        <v>4660</v>
      </c>
      <c r="F155" s="208" t="s">
        <v>4661</v>
      </c>
      <c r="G155" s="209" t="s">
        <v>194</v>
      </c>
      <c r="H155" s="210">
        <v>220</v>
      </c>
      <c r="I155" s="211"/>
      <c r="J155" s="212">
        <f>ROUND(I155*H155,2)</f>
        <v>0</v>
      </c>
      <c r="K155" s="208" t="s">
        <v>4640</v>
      </c>
      <c r="L155" s="46"/>
      <c r="M155" s="213" t="s">
        <v>19</v>
      </c>
      <c r="N155" s="214" t="s">
        <v>39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297</v>
      </c>
      <c r="AT155" s="217" t="s">
        <v>177</v>
      </c>
      <c r="AU155" s="217" t="s">
        <v>76</v>
      </c>
      <c r="AY155" s="19" t="s">
        <v>175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76</v>
      </c>
      <c r="BK155" s="218">
        <f>ROUND(I155*H155,2)</f>
        <v>0</v>
      </c>
      <c r="BL155" s="19" t="s">
        <v>297</v>
      </c>
      <c r="BM155" s="217" t="s">
        <v>1170</v>
      </c>
    </row>
    <row r="156" s="2" customFormat="1" ht="21.75" customHeight="1">
      <c r="A156" s="40"/>
      <c r="B156" s="41"/>
      <c r="C156" s="206" t="s">
        <v>629</v>
      </c>
      <c r="D156" s="206" t="s">
        <v>177</v>
      </c>
      <c r="E156" s="207" t="s">
        <v>4664</v>
      </c>
      <c r="F156" s="208" t="s">
        <v>4665</v>
      </c>
      <c r="G156" s="209" t="s">
        <v>194</v>
      </c>
      <c r="H156" s="210">
        <v>220</v>
      </c>
      <c r="I156" s="211"/>
      <c r="J156" s="212">
        <f>ROUND(I156*H156,2)</f>
        <v>0</v>
      </c>
      <c r="K156" s="208" t="s">
        <v>4640</v>
      </c>
      <c r="L156" s="46"/>
      <c r="M156" s="213" t="s">
        <v>19</v>
      </c>
      <c r="N156" s="214" t="s">
        <v>39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297</v>
      </c>
      <c r="AT156" s="217" t="s">
        <v>177</v>
      </c>
      <c r="AU156" s="217" t="s">
        <v>76</v>
      </c>
      <c r="AY156" s="19" t="s">
        <v>175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76</v>
      </c>
      <c r="BK156" s="218">
        <f>ROUND(I156*H156,2)</f>
        <v>0</v>
      </c>
      <c r="BL156" s="19" t="s">
        <v>297</v>
      </c>
      <c r="BM156" s="217" t="s">
        <v>1180</v>
      </c>
    </row>
    <row r="157" s="2" customFormat="1" ht="16.5" customHeight="1">
      <c r="A157" s="40"/>
      <c r="B157" s="41"/>
      <c r="C157" s="206" t="s">
        <v>636</v>
      </c>
      <c r="D157" s="206" t="s">
        <v>177</v>
      </c>
      <c r="E157" s="207" t="s">
        <v>4662</v>
      </c>
      <c r="F157" s="208" t="s">
        <v>4663</v>
      </c>
      <c r="G157" s="209" t="s">
        <v>194</v>
      </c>
      <c r="H157" s="210">
        <v>220</v>
      </c>
      <c r="I157" s="211"/>
      <c r="J157" s="212">
        <f>ROUND(I157*H157,2)</f>
        <v>0</v>
      </c>
      <c r="K157" s="208" t="s">
        <v>4640</v>
      </c>
      <c r="L157" s="46"/>
      <c r="M157" s="213" t="s">
        <v>19</v>
      </c>
      <c r="N157" s="214" t="s">
        <v>39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297</v>
      </c>
      <c r="AT157" s="217" t="s">
        <v>177</v>
      </c>
      <c r="AU157" s="217" t="s">
        <v>76</v>
      </c>
      <c r="AY157" s="19" t="s">
        <v>175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76</v>
      </c>
      <c r="BK157" s="218">
        <f>ROUND(I157*H157,2)</f>
        <v>0</v>
      </c>
      <c r="BL157" s="19" t="s">
        <v>297</v>
      </c>
      <c r="BM157" s="217" t="s">
        <v>1191</v>
      </c>
    </row>
    <row r="158" s="2" customFormat="1" ht="21.75" customHeight="1">
      <c r="A158" s="40"/>
      <c r="B158" s="41"/>
      <c r="C158" s="206" t="s">
        <v>643</v>
      </c>
      <c r="D158" s="206" t="s">
        <v>177</v>
      </c>
      <c r="E158" s="207" t="s">
        <v>4666</v>
      </c>
      <c r="F158" s="208" t="s">
        <v>4667</v>
      </c>
      <c r="G158" s="209" t="s">
        <v>194</v>
      </c>
      <c r="H158" s="210">
        <v>30</v>
      </c>
      <c r="I158" s="211"/>
      <c r="J158" s="212">
        <f>ROUND(I158*H158,2)</f>
        <v>0</v>
      </c>
      <c r="K158" s="208" t="s">
        <v>4640</v>
      </c>
      <c r="L158" s="46"/>
      <c r="M158" s="213" t="s">
        <v>19</v>
      </c>
      <c r="N158" s="214" t="s">
        <v>39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297</v>
      </c>
      <c r="AT158" s="217" t="s">
        <v>177</v>
      </c>
      <c r="AU158" s="217" t="s">
        <v>76</v>
      </c>
      <c r="AY158" s="19" t="s">
        <v>175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76</v>
      </c>
      <c r="BK158" s="218">
        <f>ROUND(I158*H158,2)</f>
        <v>0</v>
      </c>
      <c r="BL158" s="19" t="s">
        <v>297</v>
      </c>
      <c r="BM158" s="217" t="s">
        <v>1202</v>
      </c>
    </row>
    <row r="159" s="2" customFormat="1" ht="24.15" customHeight="1">
      <c r="A159" s="40"/>
      <c r="B159" s="41"/>
      <c r="C159" s="206" t="s">
        <v>655</v>
      </c>
      <c r="D159" s="206" t="s">
        <v>177</v>
      </c>
      <c r="E159" s="207" t="s">
        <v>4775</v>
      </c>
      <c r="F159" s="208" t="s">
        <v>4776</v>
      </c>
      <c r="G159" s="209" t="s">
        <v>194</v>
      </c>
      <c r="H159" s="210">
        <v>60</v>
      </c>
      <c r="I159" s="211"/>
      <c r="J159" s="212">
        <f>ROUND(I159*H159,2)</f>
        <v>0</v>
      </c>
      <c r="K159" s="208" t="s">
        <v>4640</v>
      </c>
      <c r="L159" s="46"/>
      <c r="M159" s="213" t="s">
        <v>19</v>
      </c>
      <c r="N159" s="214" t="s">
        <v>39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297</v>
      </c>
      <c r="AT159" s="217" t="s">
        <v>177</v>
      </c>
      <c r="AU159" s="217" t="s">
        <v>76</v>
      </c>
      <c r="AY159" s="19" t="s">
        <v>175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76</v>
      </c>
      <c r="BK159" s="218">
        <f>ROUND(I159*H159,2)</f>
        <v>0</v>
      </c>
      <c r="BL159" s="19" t="s">
        <v>297</v>
      </c>
      <c r="BM159" s="217" t="s">
        <v>1217</v>
      </c>
    </row>
    <row r="160" s="2" customFormat="1" ht="16.5" customHeight="1">
      <c r="A160" s="40"/>
      <c r="B160" s="41"/>
      <c r="C160" s="206" t="s">
        <v>662</v>
      </c>
      <c r="D160" s="206" t="s">
        <v>177</v>
      </c>
      <c r="E160" s="207" t="s">
        <v>4670</v>
      </c>
      <c r="F160" s="208" t="s">
        <v>4671</v>
      </c>
      <c r="G160" s="209" t="s">
        <v>194</v>
      </c>
      <c r="H160" s="210">
        <v>130</v>
      </c>
      <c r="I160" s="211"/>
      <c r="J160" s="212">
        <f>ROUND(I160*H160,2)</f>
        <v>0</v>
      </c>
      <c r="K160" s="208" t="s">
        <v>4640</v>
      </c>
      <c r="L160" s="46"/>
      <c r="M160" s="213" t="s">
        <v>19</v>
      </c>
      <c r="N160" s="214" t="s">
        <v>39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297</v>
      </c>
      <c r="AT160" s="217" t="s">
        <v>177</v>
      </c>
      <c r="AU160" s="217" t="s">
        <v>76</v>
      </c>
      <c r="AY160" s="19" t="s">
        <v>175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76</v>
      </c>
      <c r="BK160" s="218">
        <f>ROUND(I160*H160,2)</f>
        <v>0</v>
      </c>
      <c r="BL160" s="19" t="s">
        <v>297</v>
      </c>
      <c r="BM160" s="217" t="s">
        <v>1226</v>
      </c>
    </row>
    <row r="161" s="2" customFormat="1" ht="24.15" customHeight="1">
      <c r="A161" s="40"/>
      <c r="B161" s="41"/>
      <c r="C161" s="206" t="s">
        <v>669</v>
      </c>
      <c r="D161" s="206" t="s">
        <v>177</v>
      </c>
      <c r="E161" s="207" t="s">
        <v>4777</v>
      </c>
      <c r="F161" s="208" t="s">
        <v>4778</v>
      </c>
      <c r="G161" s="209" t="s">
        <v>4779</v>
      </c>
      <c r="H161" s="210">
        <v>3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39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297</v>
      </c>
      <c r="AT161" s="217" t="s">
        <v>177</v>
      </c>
      <c r="AU161" s="217" t="s">
        <v>76</v>
      </c>
      <c r="AY161" s="19" t="s">
        <v>175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76</v>
      </c>
      <c r="BK161" s="218">
        <f>ROUND(I161*H161,2)</f>
        <v>0</v>
      </c>
      <c r="BL161" s="19" t="s">
        <v>297</v>
      </c>
      <c r="BM161" s="217" t="s">
        <v>1239</v>
      </c>
    </row>
    <row r="162" s="2" customFormat="1" ht="24.15" customHeight="1">
      <c r="A162" s="40"/>
      <c r="B162" s="41"/>
      <c r="C162" s="206" t="s">
        <v>674</v>
      </c>
      <c r="D162" s="206" t="s">
        <v>177</v>
      </c>
      <c r="E162" s="207" t="s">
        <v>4780</v>
      </c>
      <c r="F162" s="208" t="s">
        <v>4781</v>
      </c>
      <c r="G162" s="209" t="s">
        <v>4779</v>
      </c>
      <c r="H162" s="210">
        <v>9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39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297</v>
      </c>
      <c r="AT162" s="217" t="s">
        <v>177</v>
      </c>
      <c r="AU162" s="217" t="s">
        <v>76</v>
      </c>
      <c r="AY162" s="19" t="s">
        <v>175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76</v>
      </c>
      <c r="BK162" s="218">
        <f>ROUND(I162*H162,2)</f>
        <v>0</v>
      </c>
      <c r="BL162" s="19" t="s">
        <v>297</v>
      </c>
      <c r="BM162" s="217" t="s">
        <v>1253</v>
      </c>
    </row>
    <row r="163" s="2" customFormat="1" ht="24.15" customHeight="1">
      <c r="A163" s="40"/>
      <c r="B163" s="41"/>
      <c r="C163" s="206" t="s">
        <v>680</v>
      </c>
      <c r="D163" s="206" t="s">
        <v>177</v>
      </c>
      <c r="E163" s="207" t="s">
        <v>4782</v>
      </c>
      <c r="F163" s="208" t="s">
        <v>4783</v>
      </c>
      <c r="G163" s="209" t="s">
        <v>391</v>
      </c>
      <c r="H163" s="210">
        <v>1</v>
      </c>
      <c r="I163" s="211"/>
      <c r="J163" s="212">
        <f>ROUND(I163*H163,2)</f>
        <v>0</v>
      </c>
      <c r="K163" s="208" t="s">
        <v>4640</v>
      </c>
      <c r="L163" s="46"/>
      <c r="M163" s="213" t="s">
        <v>19</v>
      </c>
      <c r="N163" s="214" t="s">
        <v>39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297</v>
      </c>
      <c r="AT163" s="217" t="s">
        <v>177</v>
      </c>
      <c r="AU163" s="217" t="s">
        <v>76</v>
      </c>
      <c r="AY163" s="19" t="s">
        <v>175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76</v>
      </c>
      <c r="BK163" s="218">
        <f>ROUND(I163*H163,2)</f>
        <v>0</v>
      </c>
      <c r="BL163" s="19" t="s">
        <v>297</v>
      </c>
      <c r="BM163" s="217" t="s">
        <v>1265</v>
      </c>
    </row>
    <row r="164" s="2" customFormat="1" ht="24.15" customHeight="1">
      <c r="A164" s="40"/>
      <c r="B164" s="41"/>
      <c r="C164" s="206" t="s">
        <v>696</v>
      </c>
      <c r="D164" s="206" t="s">
        <v>177</v>
      </c>
      <c r="E164" s="207" t="s">
        <v>4784</v>
      </c>
      <c r="F164" s="208" t="s">
        <v>4785</v>
      </c>
      <c r="G164" s="209" t="s">
        <v>391</v>
      </c>
      <c r="H164" s="210">
        <v>2</v>
      </c>
      <c r="I164" s="211"/>
      <c r="J164" s="212">
        <f>ROUND(I164*H164,2)</f>
        <v>0</v>
      </c>
      <c r="K164" s="208" t="s">
        <v>4640</v>
      </c>
      <c r="L164" s="46"/>
      <c r="M164" s="213" t="s">
        <v>19</v>
      </c>
      <c r="N164" s="214" t="s">
        <v>39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297</v>
      </c>
      <c r="AT164" s="217" t="s">
        <v>177</v>
      </c>
      <c r="AU164" s="217" t="s">
        <v>76</v>
      </c>
      <c r="AY164" s="19" t="s">
        <v>175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76</v>
      </c>
      <c r="BK164" s="218">
        <f>ROUND(I164*H164,2)</f>
        <v>0</v>
      </c>
      <c r="BL164" s="19" t="s">
        <v>297</v>
      </c>
      <c r="BM164" s="217" t="s">
        <v>1275</v>
      </c>
    </row>
    <row r="165" s="2" customFormat="1" ht="24.15" customHeight="1">
      <c r="A165" s="40"/>
      <c r="B165" s="41"/>
      <c r="C165" s="206" t="s">
        <v>715</v>
      </c>
      <c r="D165" s="206" t="s">
        <v>177</v>
      </c>
      <c r="E165" s="207" t="s">
        <v>4786</v>
      </c>
      <c r="F165" s="208" t="s">
        <v>4787</v>
      </c>
      <c r="G165" s="209" t="s">
        <v>391</v>
      </c>
      <c r="H165" s="210">
        <v>2</v>
      </c>
      <c r="I165" s="211"/>
      <c r="J165" s="212">
        <f>ROUND(I165*H165,2)</f>
        <v>0</v>
      </c>
      <c r="K165" s="208" t="s">
        <v>4640</v>
      </c>
      <c r="L165" s="46"/>
      <c r="M165" s="213" t="s">
        <v>19</v>
      </c>
      <c r="N165" s="214" t="s">
        <v>39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297</v>
      </c>
      <c r="AT165" s="217" t="s">
        <v>177</v>
      </c>
      <c r="AU165" s="217" t="s">
        <v>76</v>
      </c>
      <c r="AY165" s="19" t="s">
        <v>175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76</v>
      </c>
      <c r="BK165" s="218">
        <f>ROUND(I165*H165,2)</f>
        <v>0</v>
      </c>
      <c r="BL165" s="19" t="s">
        <v>297</v>
      </c>
      <c r="BM165" s="217" t="s">
        <v>1286</v>
      </c>
    </row>
    <row r="166" s="2" customFormat="1" ht="37.8" customHeight="1">
      <c r="A166" s="40"/>
      <c r="B166" s="41"/>
      <c r="C166" s="206" t="s">
        <v>726</v>
      </c>
      <c r="D166" s="206" t="s">
        <v>177</v>
      </c>
      <c r="E166" s="207" t="s">
        <v>4788</v>
      </c>
      <c r="F166" s="208" t="s">
        <v>4789</v>
      </c>
      <c r="G166" s="209" t="s">
        <v>3325</v>
      </c>
      <c r="H166" s="210">
        <v>1</v>
      </c>
      <c r="I166" s="211"/>
      <c r="J166" s="212">
        <f>ROUND(I166*H166,2)</f>
        <v>0</v>
      </c>
      <c r="K166" s="208" t="s">
        <v>76</v>
      </c>
      <c r="L166" s="46"/>
      <c r="M166" s="213" t="s">
        <v>19</v>
      </c>
      <c r="N166" s="214" t="s">
        <v>39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297</v>
      </c>
      <c r="AT166" s="217" t="s">
        <v>177</v>
      </c>
      <c r="AU166" s="217" t="s">
        <v>76</v>
      </c>
      <c r="AY166" s="19" t="s">
        <v>175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76</v>
      </c>
      <c r="BK166" s="218">
        <f>ROUND(I166*H166,2)</f>
        <v>0</v>
      </c>
      <c r="BL166" s="19" t="s">
        <v>297</v>
      </c>
      <c r="BM166" s="217" t="s">
        <v>1300</v>
      </c>
    </row>
    <row r="167" s="2" customFormat="1" ht="16.5" customHeight="1">
      <c r="A167" s="40"/>
      <c r="B167" s="41"/>
      <c r="C167" s="206" t="s">
        <v>746</v>
      </c>
      <c r="D167" s="206" t="s">
        <v>177</v>
      </c>
      <c r="E167" s="207" t="s">
        <v>4790</v>
      </c>
      <c r="F167" s="208" t="s">
        <v>4791</v>
      </c>
      <c r="G167" s="209" t="s">
        <v>1403</v>
      </c>
      <c r="H167" s="210">
        <v>1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39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297</v>
      </c>
      <c r="AT167" s="217" t="s">
        <v>177</v>
      </c>
      <c r="AU167" s="217" t="s">
        <v>76</v>
      </c>
      <c r="AY167" s="19" t="s">
        <v>175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76</v>
      </c>
      <c r="BK167" s="218">
        <f>ROUND(I167*H167,2)</f>
        <v>0</v>
      </c>
      <c r="BL167" s="19" t="s">
        <v>297</v>
      </c>
      <c r="BM167" s="217" t="s">
        <v>1316</v>
      </c>
    </row>
    <row r="168" s="2" customFormat="1" ht="37.8" customHeight="1">
      <c r="A168" s="40"/>
      <c r="B168" s="41"/>
      <c r="C168" s="206" t="s">
        <v>765</v>
      </c>
      <c r="D168" s="206" t="s">
        <v>177</v>
      </c>
      <c r="E168" s="207" t="s">
        <v>4792</v>
      </c>
      <c r="F168" s="208" t="s">
        <v>4793</v>
      </c>
      <c r="G168" s="209" t="s">
        <v>3325</v>
      </c>
      <c r="H168" s="210">
        <v>1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39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297</v>
      </c>
      <c r="AT168" s="217" t="s">
        <v>177</v>
      </c>
      <c r="AU168" s="217" t="s">
        <v>76</v>
      </c>
      <c r="AY168" s="19" t="s">
        <v>175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76</v>
      </c>
      <c r="BK168" s="218">
        <f>ROUND(I168*H168,2)</f>
        <v>0</v>
      </c>
      <c r="BL168" s="19" t="s">
        <v>297</v>
      </c>
      <c r="BM168" s="217" t="s">
        <v>1328</v>
      </c>
    </row>
    <row r="169" s="2" customFormat="1" ht="16.5" customHeight="1">
      <c r="A169" s="40"/>
      <c r="B169" s="41"/>
      <c r="C169" s="206" t="s">
        <v>770</v>
      </c>
      <c r="D169" s="206" t="s">
        <v>177</v>
      </c>
      <c r="E169" s="207" t="s">
        <v>4794</v>
      </c>
      <c r="F169" s="208" t="s">
        <v>4795</v>
      </c>
      <c r="G169" s="209" t="s">
        <v>1403</v>
      </c>
      <c r="H169" s="210">
        <v>1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39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297</v>
      </c>
      <c r="AT169" s="217" t="s">
        <v>177</v>
      </c>
      <c r="AU169" s="217" t="s">
        <v>76</v>
      </c>
      <c r="AY169" s="19" t="s">
        <v>175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76</v>
      </c>
      <c r="BK169" s="218">
        <f>ROUND(I169*H169,2)</f>
        <v>0</v>
      </c>
      <c r="BL169" s="19" t="s">
        <v>297</v>
      </c>
      <c r="BM169" s="217" t="s">
        <v>1340</v>
      </c>
    </row>
    <row r="170" s="2" customFormat="1" ht="16.5" customHeight="1">
      <c r="A170" s="40"/>
      <c r="B170" s="41"/>
      <c r="C170" s="206" t="s">
        <v>783</v>
      </c>
      <c r="D170" s="206" t="s">
        <v>177</v>
      </c>
      <c r="E170" s="207" t="s">
        <v>4796</v>
      </c>
      <c r="F170" s="208" t="s">
        <v>4797</v>
      </c>
      <c r="G170" s="209" t="s">
        <v>402</v>
      </c>
      <c r="H170" s="210">
        <v>7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39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297</v>
      </c>
      <c r="AT170" s="217" t="s">
        <v>177</v>
      </c>
      <c r="AU170" s="217" t="s">
        <v>76</v>
      </c>
      <c r="AY170" s="19" t="s">
        <v>175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76</v>
      </c>
      <c r="BK170" s="218">
        <f>ROUND(I170*H170,2)</f>
        <v>0</v>
      </c>
      <c r="BL170" s="19" t="s">
        <v>297</v>
      </c>
      <c r="BM170" s="217" t="s">
        <v>1351</v>
      </c>
    </row>
    <row r="171" s="2" customFormat="1" ht="33" customHeight="1">
      <c r="A171" s="40"/>
      <c r="B171" s="41"/>
      <c r="C171" s="206" t="s">
        <v>788</v>
      </c>
      <c r="D171" s="206" t="s">
        <v>177</v>
      </c>
      <c r="E171" s="207" t="s">
        <v>4798</v>
      </c>
      <c r="F171" s="208" t="s">
        <v>4799</v>
      </c>
      <c r="G171" s="209" t="s">
        <v>391</v>
      </c>
      <c r="H171" s="210">
        <v>3</v>
      </c>
      <c r="I171" s="211"/>
      <c r="J171" s="212">
        <f>ROUND(I171*H171,2)</f>
        <v>0</v>
      </c>
      <c r="K171" s="208" t="s">
        <v>4640</v>
      </c>
      <c r="L171" s="46"/>
      <c r="M171" s="213" t="s">
        <v>19</v>
      </c>
      <c r="N171" s="214" t="s">
        <v>39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297</v>
      </c>
      <c r="AT171" s="217" t="s">
        <v>177</v>
      </c>
      <c r="AU171" s="217" t="s">
        <v>76</v>
      </c>
      <c r="AY171" s="19" t="s">
        <v>175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76</v>
      </c>
      <c r="BK171" s="218">
        <f>ROUND(I171*H171,2)</f>
        <v>0</v>
      </c>
      <c r="BL171" s="19" t="s">
        <v>297</v>
      </c>
      <c r="BM171" s="217" t="s">
        <v>1363</v>
      </c>
    </row>
    <row r="172" s="2" customFormat="1" ht="16.5" customHeight="1">
      <c r="A172" s="40"/>
      <c r="B172" s="41"/>
      <c r="C172" s="206" t="s">
        <v>802</v>
      </c>
      <c r="D172" s="206" t="s">
        <v>177</v>
      </c>
      <c r="E172" s="207" t="s">
        <v>4800</v>
      </c>
      <c r="F172" s="208" t="s">
        <v>4801</v>
      </c>
      <c r="G172" s="209" t="s">
        <v>391</v>
      </c>
      <c r="H172" s="210">
        <v>3</v>
      </c>
      <c r="I172" s="211"/>
      <c r="J172" s="212">
        <f>ROUND(I172*H172,2)</f>
        <v>0</v>
      </c>
      <c r="K172" s="208" t="s">
        <v>4640</v>
      </c>
      <c r="L172" s="46"/>
      <c r="M172" s="213" t="s">
        <v>19</v>
      </c>
      <c r="N172" s="214" t="s">
        <v>39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297</v>
      </c>
      <c r="AT172" s="217" t="s">
        <v>177</v>
      </c>
      <c r="AU172" s="217" t="s">
        <v>76</v>
      </c>
      <c r="AY172" s="19" t="s">
        <v>175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76</v>
      </c>
      <c r="BK172" s="218">
        <f>ROUND(I172*H172,2)</f>
        <v>0</v>
      </c>
      <c r="BL172" s="19" t="s">
        <v>297</v>
      </c>
      <c r="BM172" s="217" t="s">
        <v>1375</v>
      </c>
    </row>
    <row r="173" s="2" customFormat="1" ht="16.5" customHeight="1">
      <c r="A173" s="40"/>
      <c r="B173" s="41"/>
      <c r="C173" s="206" t="s">
        <v>807</v>
      </c>
      <c r="D173" s="206" t="s">
        <v>177</v>
      </c>
      <c r="E173" s="207" t="s">
        <v>4802</v>
      </c>
      <c r="F173" s="208" t="s">
        <v>4803</v>
      </c>
      <c r="G173" s="209" t="s">
        <v>391</v>
      </c>
      <c r="H173" s="210">
        <v>3</v>
      </c>
      <c r="I173" s="211"/>
      <c r="J173" s="212">
        <f>ROUND(I173*H173,2)</f>
        <v>0</v>
      </c>
      <c r="K173" s="208" t="s">
        <v>4640</v>
      </c>
      <c r="L173" s="46"/>
      <c r="M173" s="213" t="s">
        <v>19</v>
      </c>
      <c r="N173" s="214" t="s">
        <v>39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297</v>
      </c>
      <c r="AT173" s="217" t="s">
        <v>177</v>
      </c>
      <c r="AU173" s="217" t="s">
        <v>76</v>
      </c>
      <c r="AY173" s="19" t="s">
        <v>175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76</v>
      </c>
      <c r="BK173" s="218">
        <f>ROUND(I173*H173,2)</f>
        <v>0</v>
      </c>
      <c r="BL173" s="19" t="s">
        <v>297</v>
      </c>
      <c r="BM173" s="217" t="s">
        <v>1387</v>
      </c>
    </row>
    <row r="174" s="2" customFormat="1" ht="16.5" customHeight="1">
      <c r="A174" s="40"/>
      <c r="B174" s="41"/>
      <c r="C174" s="206" t="s">
        <v>812</v>
      </c>
      <c r="D174" s="206" t="s">
        <v>177</v>
      </c>
      <c r="E174" s="207" t="s">
        <v>4804</v>
      </c>
      <c r="F174" s="208" t="s">
        <v>4805</v>
      </c>
      <c r="G174" s="209" t="s">
        <v>1403</v>
      </c>
      <c r="H174" s="210">
        <v>2</v>
      </c>
      <c r="I174" s="211"/>
      <c r="J174" s="212">
        <f>ROUND(I174*H174,2)</f>
        <v>0</v>
      </c>
      <c r="K174" s="208" t="s">
        <v>19</v>
      </c>
      <c r="L174" s="46"/>
      <c r="M174" s="213" t="s">
        <v>19</v>
      </c>
      <c r="N174" s="214" t="s">
        <v>39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297</v>
      </c>
      <c r="AT174" s="217" t="s">
        <v>177</v>
      </c>
      <c r="AU174" s="217" t="s">
        <v>76</v>
      </c>
      <c r="AY174" s="19" t="s">
        <v>175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76</v>
      </c>
      <c r="BK174" s="218">
        <f>ROUND(I174*H174,2)</f>
        <v>0</v>
      </c>
      <c r="BL174" s="19" t="s">
        <v>297</v>
      </c>
      <c r="BM174" s="217" t="s">
        <v>1396</v>
      </c>
    </row>
    <row r="175" s="2" customFormat="1" ht="16.5" customHeight="1">
      <c r="A175" s="40"/>
      <c r="B175" s="41"/>
      <c r="C175" s="206" t="s">
        <v>817</v>
      </c>
      <c r="D175" s="206" t="s">
        <v>177</v>
      </c>
      <c r="E175" s="207" t="s">
        <v>4806</v>
      </c>
      <c r="F175" s="208" t="s">
        <v>4807</v>
      </c>
      <c r="G175" s="209" t="s">
        <v>1403</v>
      </c>
      <c r="H175" s="210">
        <v>8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39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297</v>
      </c>
      <c r="AT175" s="217" t="s">
        <v>177</v>
      </c>
      <c r="AU175" s="217" t="s">
        <v>76</v>
      </c>
      <c r="AY175" s="19" t="s">
        <v>175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76</v>
      </c>
      <c r="BK175" s="218">
        <f>ROUND(I175*H175,2)</f>
        <v>0</v>
      </c>
      <c r="BL175" s="19" t="s">
        <v>297</v>
      </c>
      <c r="BM175" s="217" t="s">
        <v>1406</v>
      </c>
    </row>
    <row r="176" s="2" customFormat="1" ht="16.5" customHeight="1">
      <c r="A176" s="40"/>
      <c r="B176" s="41"/>
      <c r="C176" s="206" t="s">
        <v>824</v>
      </c>
      <c r="D176" s="206" t="s">
        <v>177</v>
      </c>
      <c r="E176" s="207" t="s">
        <v>4808</v>
      </c>
      <c r="F176" s="208" t="s">
        <v>4809</v>
      </c>
      <c r="G176" s="209" t="s">
        <v>1403</v>
      </c>
      <c r="H176" s="210">
        <v>2</v>
      </c>
      <c r="I176" s="211"/>
      <c r="J176" s="212">
        <f>ROUND(I176*H176,2)</f>
        <v>0</v>
      </c>
      <c r="K176" s="208" t="s">
        <v>19</v>
      </c>
      <c r="L176" s="46"/>
      <c r="M176" s="213" t="s">
        <v>19</v>
      </c>
      <c r="N176" s="214" t="s">
        <v>39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297</v>
      </c>
      <c r="AT176" s="217" t="s">
        <v>177</v>
      </c>
      <c r="AU176" s="217" t="s">
        <v>76</v>
      </c>
      <c r="AY176" s="19" t="s">
        <v>175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76</v>
      </c>
      <c r="BK176" s="218">
        <f>ROUND(I176*H176,2)</f>
        <v>0</v>
      </c>
      <c r="BL176" s="19" t="s">
        <v>297</v>
      </c>
      <c r="BM176" s="217" t="s">
        <v>1420</v>
      </c>
    </row>
    <row r="177" s="2" customFormat="1" ht="24.15" customHeight="1">
      <c r="A177" s="40"/>
      <c r="B177" s="41"/>
      <c r="C177" s="206" t="s">
        <v>830</v>
      </c>
      <c r="D177" s="206" t="s">
        <v>177</v>
      </c>
      <c r="E177" s="207" t="s">
        <v>4810</v>
      </c>
      <c r="F177" s="208" t="s">
        <v>4811</v>
      </c>
      <c r="G177" s="209" t="s">
        <v>391</v>
      </c>
      <c r="H177" s="210">
        <v>5</v>
      </c>
      <c r="I177" s="211"/>
      <c r="J177" s="212">
        <f>ROUND(I177*H177,2)</f>
        <v>0</v>
      </c>
      <c r="K177" s="208" t="s">
        <v>4640</v>
      </c>
      <c r="L177" s="46"/>
      <c r="M177" s="213" t="s">
        <v>19</v>
      </c>
      <c r="N177" s="214" t="s">
        <v>39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297</v>
      </c>
      <c r="AT177" s="217" t="s">
        <v>177</v>
      </c>
      <c r="AU177" s="217" t="s">
        <v>76</v>
      </c>
      <c r="AY177" s="19" t="s">
        <v>175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76</v>
      </c>
      <c r="BK177" s="218">
        <f>ROUND(I177*H177,2)</f>
        <v>0</v>
      </c>
      <c r="BL177" s="19" t="s">
        <v>297</v>
      </c>
      <c r="BM177" s="217" t="s">
        <v>1432</v>
      </c>
    </row>
    <row r="178" s="2" customFormat="1" ht="16.5" customHeight="1">
      <c r="A178" s="40"/>
      <c r="B178" s="41"/>
      <c r="C178" s="206" t="s">
        <v>866</v>
      </c>
      <c r="D178" s="206" t="s">
        <v>177</v>
      </c>
      <c r="E178" s="207" t="s">
        <v>4812</v>
      </c>
      <c r="F178" s="208" t="s">
        <v>4813</v>
      </c>
      <c r="G178" s="209" t="s">
        <v>391</v>
      </c>
      <c r="H178" s="210">
        <v>17</v>
      </c>
      <c r="I178" s="211"/>
      <c r="J178" s="212">
        <f>ROUND(I178*H178,2)</f>
        <v>0</v>
      </c>
      <c r="K178" s="208" t="s">
        <v>4640</v>
      </c>
      <c r="L178" s="46"/>
      <c r="M178" s="213" t="s">
        <v>19</v>
      </c>
      <c r="N178" s="214" t="s">
        <v>39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297</v>
      </c>
      <c r="AT178" s="217" t="s">
        <v>177</v>
      </c>
      <c r="AU178" s="217" t="s">
        <v>76</v>
      </c>
      <c r="AY178" s="19" t="s">
        <v>175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76</v>
      </c>
      <c r="BK178" s="218">
        <f>ROUND(I178*H178,2)</f>
        <v>0</v>
      </c>
      <c r="BL178" s="19" t="s">
        <v>297</v>
      </c>
      <c r="BM178" s="217" t="s">
        <v>1444</v>
      </c>
    </row>
    <row r="179" s="2" customFormat="1" ht="16.5" customHeight="1">
      <c r="A179" s="40"/>
      <c r="B179" s="41"/>
      <c r="C179" s="206" t="s">
        <v>871</v>
      </c>
      <c r="D179" s="206" t="s">
        <v>177</v>
      </c>
      <c r="E179" s="207" t="s">
        <v>4814</v>
      </c>
      <c r="F179" s="208" t="s">
        <v>4815</v>
      </c>
      <c r="G179" s="209" t="s">
        <v>391</v>
      </c>
      <c r="H179" s="210">
        <v>1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39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297</v>
      </c>
      <c r="AT179" s="217" t="s">
        <v>177</v>
      </c>
      <c r="AU179" s="217" t="s">
        <v>76</v>
      </c>
      <c r="AY179" s="19" t="s">
        <v>175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76</v>
      </c>
      <c r="BK179" s="218">
        <f>ROUND(I179*H179,2)</f>
        <v>0</v>
      </c>
      <c r="BL179" s="19" t="s">
        <v>297</v>
      </c>
      <c r="BM179" s="217" t="s">
        <v>1456</v>
      </c>
    </row>
    <row r="180" s="2" customFormat="1" ht="24.15" customHeight="1">
      <c r="A180" s="40"/>
      <c r="B180" s="41"/>
      <c r="C180" s="206" t="s">
        <v>881</v>
      </c>
      <c r="D180" s="206" t="s">
        <v>177</v>
      </c>
      <c r="E180" s="207" t="s">
        <v>4816</v>
      </c>
      <c r="F180" s="208" t="s">
        <v>4817</v>
      </c>
      <c r="G180" s="209" t="s">
        <v>391</v>
      </c>
      <c r="H180" s="210">
        <v>4</v>
      </c>
      <c r="I180" s="211"/>
      <c r="J180" s="212">
        <f>ROUND(I180*H180,2)</f>
        <v>0</v>
      </c>
      <c r="K180" s="208" t="s">
        <v>4684</v>
      </c>
      <c r="L180" s="46"/>
      <c r="M180" s="213" t="s">
        <v>19</v>
      </c>
      <c r="N180" s="214" t="s">
        <v>39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297</v>
      </c>
      <c r="AT180" s="217" t="s">
        <v>177</v>
      </c>
      <c r="AU180" s="217" t="s">
        <v>76</v>
      </c>
      <c r="AY180" s="19" t="s">
        <v>175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76</v>
      </c>
      <c r="BK180" s="218">
        <f>ROUND(I180*H180,2)</f>
        <v>0</v>
      </c>
      <c r="BL180" s="19" t="s">
        <v>297</v>
      </c>
      <c r="BM180" s="217" t="s">
        <v>1468</v>
      </c>
    </row>
    <row r="181" s="2" customFormat="1" ht="24.15" customHeight="1">
      <c r="A181" s="40"/>
      <c r="B181" s="41"/>
      <c r="C181" s="206" t="s">
        <v>888</v>
      </c>
      <c r="D181" s="206" t="s">
        <v>177</v>
      </c>
      <c r="E181" s="207" t="s">
        <v>4818</v>
      </c>
      <c r="F181" s="208" t="s">
        <v>4819</v>
      </c>
      <c r="G181" s="209" t="s">
        <v>391</v>
      </c>
      <c r="H181" s="210">
        <v>1</v>
      </c>
      <c r="I181" s="211"/>
      <c r="J181" s="212">
        <f>ROUND(I181*H181,2)</f>
        <v>0</v>
      </c>
      <c r="K181" s="208" t="s">
        <v>4640</v>
      </c>
      <c r="L181" s="46"/>
      <c r="M181" s="213" t="s">
        <v>19</v>
      </c>
      <c r="N181" s="214" t="s">
        <v>39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297</v>
      </c>
      <c r="AT181" s="217" t="s">
        <v>177</v>
      </c>
      <c r="AU181" s="217" t="s">
        <v>76</v>
      </c>
      <c r="AY181" s="19" t="s">
        <v>175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76</v>
      </c>
      <c r="BK181" s="218">
        <f>ROUND(I181*H181,2)</f>
        <v>0</v>
      </c>
      <c r="BL181" s="19" t="s">
        <v>297</v>
      </c>
      <c r="BM181" s="217" t="s">
        <v>1481</v>
      </c>
    </row>
    <row r="182" s="2" customFormat="1" ht="16.5" customHeight="1">
      <c r="A182" s="40"/>
      <c r="B182" s="41"/>
      <c r="C182" s="206" t="s">
        <v>893</v>
      </c>
      <c r="D182" s="206" t="s">
        <v>177</v>
      </c>
      <c r="E182" s="207" t="s">
        <v>4820</v>
      </c>
      <c r="F182" s="208" t="s">
        <v>4821</v>
      </c>
      <c r="G182" s="209" t="s">
        <v>391</v>
      </c>
      <c r="H182" s="210">
        <v>56</v>
      </c>
      <c r="I182" s="211"/>
      <c r="J182" s="212">
        <f>ROUND(I182*H182,2)</f>
        <v>0</v>
      </c>
      <c r="K182" s="208" t="s">
        <v>4684</v>
      </c>
      <c r="L182" s="46"/>
      <c r="M182" s="213" t="s">
        <v>19</v>
      </c>
      <c r="N182" s="214" t="s">
        <v>39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297</v>
      </c>
      <c r="AT182" s="217" t="s">
        <v>177</v>
      </c>
      <c r="AU182" s="217" t="s">
        <v>76</v>
      </c>
      <c r="AY182" s="19" t="s">
        <v>175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76</v>
      </c>
      <c r="BK182" s="218">
        <f>ROUND(I182*H182,2)</f>
        <v>0</v>
      </c>
      <c r="BL182" s="19" t="s">
        <v>297</v>
      </c>
      <c r="BM182" s="217" t="s">
        <v>1493</v>
      </c>
    </row>
    <row r="183" s="2" customFormat="1" ht="44.25" customHeight="1">
      <c r="A183" s="40"/>
      <c r="B183" s="41"/>
      <c r="C183" s="206" t="s">
        <v>899</v>
      </c>
      <c r="D183" s="206" t="s">
        <v>177</v>
      </c>
      <c r="E183" s="207" t="s">
        <v>4822</v>
      </c>
      <c r="F183" s="208" t="s">
        <v>4823</v>
      </c>
      <c r="G183" s="209" t="s">
        <v>3325</v>
      </c>
      <c r="H183" s="210">
        <v>9</v>
      </c>
      <c r="I183" s="211"/>
      <c r="J183" s="212">
        <f>ROUND(I183*H183,2)</f>
        <v>0</v>
      </c>
      <c r="K183" s="208" t="s">
        <v>4684</v>
      </c>
      <c r="L183" s="46"/>
      <c r="M183" s="213" t="s">
        <v>19</v>
      </c>
      <c r="N183" s="214" t="s">
        <v>39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297</v>
      </c>
      <c r="AT183" s="217" t="s">
        <v>177</v>
      </c>
      <c r="AU183" s="217" t="s">
        <v>76</v>
      </c>
      <c r="AY183" s="19" t="s">
        <v>175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76</v>
      </c>
      <c r="BK183" s="218">
        <f>ROUND(I183*H183,2)</f>
        <v>0</v>
      </c>
      <c r="BL183" s="19" t="s">
        <v>297</v>
      </c>
      <c r="BM183" s="217" t="s">
        <v>1503</v>
      </c>
    </row>
    <row r="184" s="2" customFormat="1" ht="16.5" customHeight="1">
      <c r="A184" s="40"/>
      <c r="B184" s="41"/>
      <c r="C184" s="206" t="s">
        <v>904</v>
      </c>
      <c r="D184" s="206" t="s">
        <v>177</v>
      </c>
      <c r="E184" s="207" t="s">
        <v>4824</v>
      </c>
      <c r="F184" s="208" t="s">
        <v>4825</v>
      </c>
      <c r="G184" s="209" t="s">
        <v>402</v>
      </c>
      <c r="H184" s="210">
        <v>32</v>
      </c>
      <c r="I184" s="211"/>
      <c r="J184" s="212">
        <f>ROUND(I184*H184,2)</f>
        <v>0</v>
      </c>
      <c r="K184" s="208" t="s">
        <v>4684</v>
      </c>
      <c r="L184" s="46"/>
      <c r="M184" s="213" t="s">
        <v>19</v>
      </c>
      <c r="N184" s="214" t="s">
        <v>39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297</v>
      </c>
      <c r="AT184" s="217" t="s">
        <v>177</v>
      </c>
      <c r="AU184" s="217" t="s">
        <v>76</v>
      </c>
      <c r="AY184" s="19" t="s">
        <v>175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76</v>
      </c>
      <c r="BK184" s="218">
        <f>ROUND(I184*H184,2)</f>
        <v>0</v>
      </c>
      <c r="BL184" s="19" t="s">
        <v>297</v>
      </c>
      <c r="BM184" s="217" t="s">
        <v>1515</v>
      </c>
    </row>
    <row r="185" s="2" customFormat="1" ht="16.5" customHeight="1">
      <c r="A185" s="40"/>
      <c r="B185" s="41"/>
      <c r="C185" s="206" t="s">
        <v>923</v>
      </c>
      <c r="D185" s="206" t="s">
        <v>177</v>
      </c>
      <c r="E185" s="207" t="s">
        <v>4826</v>
      </c>
      <c r="F185" s="208" t="s">
        <v>4827</v>
      </c>
      <c r="G185" s="209" t="s">
        <v>402</v>
      </c>
      <c r="H185" s="210">
        <v>48</v>
      </c>
      <c r="I185" s="211"/>
      <c r="J185" s="212">
        <f>ROUND(I185*H185,2)</f>
        <v>0</v>
      </c>
      <c r="K185" s="208" t="s">
        <v>4684</v>
      </c>
      <c r="L185" s="46"/>
      <c r="M185" s="213" t="s">
        <v>19</v>
      </c>
      <c r="N185" s="214" t="s">
        <v>39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297</v>
      </c>
      <c r="AT185" s="217" t="s">
        <v>177</v>
      </c>
      <c r="AU185" s="217" t="s">
        <v>76</v>
      </c>
      <c r="AY185" s="19" t="s">
        <v>175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76</v>
      </c>
      <c r="BK185" s="218">
        <f>ROUND(I185*H185,2)</f>
        <v>0</v>
      </c>
      <c r="BL185" s="19" t="s">
        <v>297</v>
      </c>
      <c r="BM185" s="217" t="s">
        <v>1527</v>
      </c>
    </row>
    <row r="186" s="2" customFormat="1" ht="16.5" customHeight="1">
      <c r="A186" s="40"/>
      <c r="B186" s="41"/>
      <c r="C186" s="206" t="s">
        <v>929</v>
      </c>
      <c r="D186" s="206" t="s">
        <v>177</v>
      </c>
      <c r="E186" s="207" t="s">
        <v>4828</v>
      </c>
      <c r="F186" s="208" t="s">
        <v>4829</v>
      </c>
      <c r="G186" s="209" t="s">
        <v>402</v>
      </c>
      <c r="H186" s="210">
        <v>363</v>
      </c>
      <c r="I186" s="211"/>
      <c r="J186" s="212">
        <f>ROUND(I186*H186,2)</f>
        <v>0</v>
      </c>
      <c r="K186" s="208" t="s">
        <v>4640</v>
      </c>
      <c r="L186" s="46"/>
      <c r="M186" s="213" t="s">
        <v>19</v>
      </c>
      <c r="N186" s="214" t="s">
        <v>39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297</v>
      </c>
      <c r="AT186" s="217" t="s">
        <v>177</v>
      </c>
      <c r="AU186" s="217" t="s">
        <v>76</v>
      </c>
      <c r="AY186" s="19" t="s">
        <v>175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76</v>
      </c>
      <c r="BK186" s="218">
        <f>ROUND(I186*H186,2)</f>
        <v>0</v>
      </c>
      <c r="BL186" s="19" t="s">
        <v>297</v>
      </c>
      <c r="BM186" s="217" t="s">
        <v>1540</v>
      </c>
    </row>
    <row r="187" s="2" customFormat="1" ht="24.15" customHeight="1">
      <c r="A187" s="40"/>
      <c r="B187" s="41"/>
      <c r="C187" s="206" t="s">
        <v>936</v>
      </c>
      <c r="D187" s="206" t="s">
        <v>177</v>
      </c>
      <c r="E187" s="207" t="s">
        <v>4810</v>
      </c>
      <c r="F187" s="208" t="s">
        <v>4811</v>
      </c>
      <c r="G187" s="209" t="s">
        <v>391</v>
      </c>
      <c r="H187" s="210">
        <v>5</v>
      </c>
      <c r="I187" s="211"/>
      <c r="J187" s="212">
        <f>ROUND(I187*H187,2)</f>
        <v>0</v>
      </c>
      <c r="K187" s="208" t="s">
        <v>4640</v>
      </c>
      <c r="L187" s="46"/>
      <c r="M187" s="213" t="s">
        <v>19</v>
      </c>
      <c r="N187" s="214" t="s">
        <v>39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297</v>
      </c>
      <c r="AT187" s="217" t="s">
        <v>177</v>
      </c>
      <c r="AU187" s="217" t="s">
        <v>76</v>
      </c>
      <c r="AY187" s="19" t="s">
        <v>175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76</v>
      </c>
      <c r="BK187" s="218">
        <f>ROUND(I187*H187,2)</f>
        <v>0</v>
      </c>
      <c r="BL187" s="19" t="s">
        <v>297</v>
      </c>
      <c r="BM187" s="217" t="s">
        <v>1552</v>
      </c>
    </row>
    <row r="188" s="12" customFormat="1" ht="25.92" customHeight="1">
      <c r="A188" s="12"/>
      <c r="B188" s="190"/>
      <c r="C188" s="191"/>
      <c r="D188" s="192" t="s">
        <v>67</v>
      </c>
      <c r="E188" s="193" t="s">
        <v>4830</v>
      </c>
      <c r="F188" s="193" t="s">
        <v>4831</v>
      </c>
      <c r="G188" s="191"/>
      <c r="H188" s="191"/>
      <c r="I188" s="194"/>
      <c r="J188" s="195">
        <f>BK188</f>
        <v>0</v>
      </c>
      <c r="K188" s="191"/>
      <c r="L188" s="196"/>
      <c r="M188" s="197"/>
      <c r="N188" s="198"/>
      <c r="O188" s="198"/>
      <c r="P188" s="199">
        <f>SUM(P189:P249)</f>
        <v>0</v>
      </c>
      <c r="Q188" s="198"/>
      <c r="R188" s="199">
        <f>SUM(R189:R249)</f>
        <v>0</v>
      </c>
      <c r="S188" s="198"/>
      <c r="T188" s="200">
        <f>SUM(T189:T249)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1" t="s">
        <v>78</v>
      </c>
      <c r="AT188" s="202" t="s">
        <v>67</v>
      </c>
      <c r="AU188" s="202" t="s">
        <v>68</v>
      </c>
      <c r="AY188" s="201" t="s">
        <v>175</v>
      </c>
      <c r="BK188" s="203">
        <f>SUM(BK189:BK249)</f>
        <v>0</v>
      </c>
    </row>
    <row r="189" s="2" customFormat="1" ht="24.15" customHeight="1">
      <c r="A189" s="40"/>
      <c r="B189" s="41"/>
      <c r="C189" s="206" t="s">
        <v>941</v>
      </c>
      <c r="D189" s="206" t="s">
        <v>177</v>
      </c>
      <c r="E189" s="207" t="s">
        <v>4832</v>
      </c>
      <c r="F189" s="208" t="s">
        <v>4833</v>
      </c>
      <c r="G189" s="209" t="s">
        <v>402</v>
      </c>
      <c r="H189" s="210">
        <v>186</v>
      </c>
      <c r="I189" s="211"/>
      <c r="J189" s="212">
        <f>ROUND(I189*H189,2)</f>
        <v>0</v>
      </c>
      <c r="K189" s="208" t="s">
        <v>4640</v>
      </c>
      <c r="L189" s="46"/>
      <c r="M189" s="213" t="s">
        <v>19</v>
      </c>
      <c r="N189" s="214" t="s">
        <v>39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297</v>
      </c>
      <c r="AT189" s="217" t="s">
        <v>177</v>
      </c>
      <c r="AU189" s="217" t="s">
        <v>76</v>
      </c>
      <c r="AY189" s="19" t="s">
        <v>175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76</v>
      </c>
      <c r="BK189" s="218">
        <f>ROUND(I189*H189,2)</f>
        <v>0</v>
      </c>
      <c r="BL189" s="19" t="s">
        <v>297</v>
      </c>
      <c r="BM189" s="217" t="s">
        <v>1564</v>
      </c>
    </row>
    <row r="190" s="2" customFormat="1" ht="24.15" customHeight="1">
      <c r="A190" s="40"/>
      <c r="B190" s="41"/>
      <c r="C190" s="206" t="s">
        <v>948</v>
      </c>
      <c r="D190" s="206" t="s">
        <v>177</v>
      </c>
      <c r="E190" s="207" t="s">
        <v>4747</v>
      </c>
      <c r="F190" s="208" t="s">
        <v>4748</v>
      </c>
      <c r="G190" s="209" t="s">
        <v>402</v>
      </c>
      <c r="H190" s="210">
        <v>128</v>
      </c>
      <c r="I190" s="211"/>
      <c r="J190" s="212">
        <f>ROUND(I190*H190,2)</f>
        <v>0</v>
      </c>
      <c r="K190" s="208" t="s">
        <v>4640</v>
      </c>
      <c r="L190" s="46"/>
      <c r="M190" s="213" t="s">
        <v>19</v>
      </c>
      <c r="N190" s="214" t="s">
        <v>39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297</v>
      </c>
      <c r="AT190" s="217" t="s">
        <v>177</v>
      </c>
      <c r="AU190" s="217" t="s">
        <v>76</v>
      </c>
      <c r="AY190" s="19" t="s">
        <v>175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76</v>
      </c>
      <c r="BK190" s="218">
        <f>ROUND(I190*H190,2)</f>
        <v>0</v>
      </c>
      <c r="BL190" s="19" t="s">
        <v>297</v>
      </c>
      <c r="BM190" s="217" t="s">
        <v>1574</v>
      </c>
    </row>
    <row r="191" s="2" customFormat="1" ht="24.15" customHeight="1">
      <c r="A191" s="40"/>
      <c r="B191" s="41"/>
      <c r="C191" s="206" t="s">
        <v>953</v>
      </c>
      <c r="D191" s="206" t="s">
        <v>177</v>
      </c>
      <c r="E191" s="207" t="s">
        <v>4834</v>
      </c>
      <c r="F191" s="208" t="s">
        <v>4835</v>
      </c>
      <c r="G191" s="209" t="s">
        <v>402</v>
      </c>
      <c r="H191" s="210">
        <v>28</v>
      </c>
      <c r="I191" s="211"/>
      <c r="J191" s="212">
        <f>ROUND(I191*H191,2)</f>
        <v>0</v>
      </c>
      <c r="K191" s="208" t="s">
        <v>4640</v>
      </c>
      <c r="L191" s="46"/>
      <c r="M191" s="213" t="s">
        <v>19</v>
      </c>
      <c r="N191" s="214" t="s">
        <v>39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297</v>
      </c>
      <c r="AT191" s="217" t="s">
        <v>177</v>
      </c>
      <c r="AU191" s="217" t="s">
        <v>76</v>
      </c>
      <c r="AY191" s="19" t="s">
        <v>175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76</v>
      </c>
      <c r="BK191" s="218">
        <f>ROUND(I191*H191,2)</f>
        <v>0</v>
      </c>
      <c r="BL191" s="19" t="s">
        <v>297</v>
      </c>
      <c r="BM191" s="217" t="s">
        <v>1586</v>
      </c>
    </row>
    <row r="192" s="2" customFormat="1" ht="24.15" customHeight="1">
      <c r="A192" s="40"/>
      <c r="B192" s="41"/>
      <c r="C192" s="206" t="s">
        <v>961</v>
      </c>
      <c r="D192" s="206" t="s">
        <v>177</v>
      </c>
      <c r="E192" s="207" t="s">
        <v>4836</v>
      </c>
      <c r="F192" s="208" t="s">
        <v>4837</v>
      </c>
      <c r="G192" s="209" t="s">
        <v>402</v>
      </c>
      <c r="H192" s="210">
        <v>10</v>
      </c>
      <c r="I192" s="211"/>
      <c r="J192" s="212">
        <f>ROUND(I192*H192,2)</f>
        <v>0</v>
      </c>
      <c r="K192" s="208" t="s">
        <v>4640</v>
      </c>
      <c r="L192" s="46"/>
      <c r="M192" s="213" t="s">
        <v>19</v>
      </c>
      <c r="N192" s="214" t="s">
        <v>39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297</v>
      </c>
      <c r="AT192" s="217" t="s">
        <v>177</v>
      </c>
      <c r="AU192" s="217" t="s">
        <v>76</v>
      </c>
      <c r="AY192" s="19" t="s">
        <v>175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76</v>
      </c>
      <c r="BK192" s="218">
        <f>ROUND(I192*H192,2)</f>
        <v>0</v>
      </c>
      <c r="BL192" s="19" t="s">
        <v>297</v>
      </c>
      <c r="BM192" s="217" t="s">
        <v>1596</v>
      </c>
    </row>
    <row r="193" s="2" customFormat="1" ht="24.15" customHeight="1">
      <c r="A193" s="40"/>
      <c r="B193" s="41"/>
      <c r="C193" s="206" t="s">
        <v>969</v>
      </c>
      <c r="D193" s="206" t="s">
        <v>177</v>
      </c>
      <c r="E193" s="207" t="s">
        <v>4838</v>
      </c>
      <c r="F193" s="208" t="s">
        <v>4839</v>
      </c>
      <c r="G193" s="209" t="s">
        <v>402</v>
      </c>
      <c r="H193" s="210">
        <v>186</v>
      </c>
      <c r="I193" s="211"/>
      <c r="J193" s="212">
        <f>ROUND(I193*H193,2)</f>
        <v>0</v>
      </c>
      <c r="K193" s="208" t="s">
        <v>4640</v>
      </c>
      <c r="L193" s="46"/>
      <c r="M193" s="213" t="s">
        <v>19</v>
      </c>
      <c r="N193" s="214" t="s">
        <v>39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297</v>
      </c>
      <c r="AT193" s="217" t="s">
        <v>177</v>
      </c>
      <c r="AU193" s="217" t="s">
        <v>76</v>
      </c>
      <c r="AY193" s="19" t="s">
        <v>175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76</v>
      </c>
      <c r="BK193" s="218">
        <f>ROUND(I193*H193,2)</f>
        <v>0</v>
      </c>
      <c r="BL193" s="19" t="s">
        <v>297</v>
      </c>
      <c r="BM193" s="217" t="s">
        <v>1611</v>
      </c>
    </row>
    <row r="194" s="2" customFormat="1" ht="24.15" customHeight="1">
      <c r="A194" s="40"/>
      <c r="B194" s="41"/>
      <c r="C194" s="206" t="s">
        <v>985</v>
      </c>
      <c r="D194" s="206" t="s">
        <v>177</v>
      </c>
      <c r="E194" s="207" t="s">
        <v>4840</v>
      </c>
      <c r="F194" s="208" t="s">
        <v>4841</v>
      </c>
      <c r="G194" s="209" t="s">
        <v>402</v>
      </c>
      <c r="H194" s="210">
        <v>128</v>
      </c>
      <c r="I194" s="211"/>
      <c r="J194" s="212">
        <f>ROUND(I194*H194,2)</f>
        <v>0</v>
      </c>
      <c r="K194" s="208" t="s">
        <v>4640</v>
      </c>
      <c r="L194" s="46"/>
      <c r="M194" s="213" t="s">
        <v>19</v>
      </c>
      <c r="N194" s="214" t="s">
        <v>39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297</v>
      </c>
      <c r="AT194" s="217" t="s">
        <v>177</v>
      </c>
      <c r="AU194" s="217" t="s">
        <v>76</v>
      </c>
      <c r="AY194" s="19" t="s">
        <v>175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76</v>
      </c>
      <c r="BK194" s="218">
        <f>ROUND(I194*H194,2)</f>
        <v>0</v>
      </c>
      <c r="BL194" s="19" t="s">
        <v>297</v>
      </c>
      <c r="BM194" s="217" t="s">
        <v>1624</v>
      </c>
    </row>
    <row r="195" s="2" customFormat="1" ht="24.15" customHeight="1">
      <c r="A195" s="40"/>
      <c r="B195" s="41"/>
      <c r="C195" s="206" t="s">
        <v>990</v>
      </c>
      <c r="D195" s="206" t="s">
        <v>177</v>
      </c>
      <c r="E195" s="207" t="s">
        <v>4842</v>
      </c>
      <c r="F195" s="208" t="s">
        <v>4843</v>
      </c>
      <c r="G195" s="209" t="s">
        <v>402</v>
      </c>
      <c r="H195" s="210">
        <v>28</v>
      </c>
      <c r="I195" s="211"/>
      <c r="J195" s="212">
        <f>ROUND(I195*H195,2)</f>
        <v>0</v>
      </c>
      <c r="K195" s="208" t="s">
        <v>4640</v>
      </c>
      <c r="L195" s="46"/>
      <c r="M195" s="213" t="s">
        <v>19</v>
      </c>
      <c r="N195" s="214" t="s">
        <v>39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297</v>
      </c>
      <c r="AT195" s="217" t="s">
        <v>177</v>
      </c>
      <c r="AU195" s="217" t="s">
        <v>76</v>
      </c>
      <c r="AY195" s="19" t="s">
        <v>175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76</v>
      </c>
      <c r="BK195" s="218">
        <f>ROUND(I195*H195,2)</f>
        <v>0</v>
      </c>
      <c r="BL195" s="19" t="s">
        <v>297</v>
      </c>
      <c r="BM195" s="217" t="s">
        <v>1638</v>
      </c>
    </row>
    <row r="196" s="2" customFormat="1" ht="24.15" customHeight="1">
      <c r="A196" s="40"/>
      <c r="B196" s="41"/>
      <c r="C196" s="206" t="s">
        <v>992</v>
      </c>
      <c r="D196" s="206" t="s">
        <v>177</v>
      </c>
      <c r="E196" s="207" t="s">
        <v>4844</v>
      </c>
      <c r="F196" s="208" t="s">
        <v>4845</v>
      </c>
      <c r="G196" s="209" t="s">
        <v>402</v>
      </c>
      <c r="H196" s="210">
        <v>10</v>
      </c>
      <c r="I196" s="211"/>
      <c r="J196" s="212">
        <f>ROUND(I196*H196,2)</f>
        <v>0</v>
      </c>
      <c r="K196" s="208" t="s">
        <v>4640</v>
      </c>
      <c r="L196" s="46"/>
      <c r="M196" s="213" t="s">
        <v>19</v>
      </c>
      <c r="N196" s="214" t="s">
        <v>39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297</v>
      </c>
      <c r="AT196" s="217" t="s">
        <v>177</v>
      </c>
      <c r="AU196" s="217" t="s">
        <v>76</v>
      </c>
      <c r="AY196" s="19" t="s">
        <v>175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76</v>
      </c>
      <c r="BK196" s="218">
        <f>ROUND(I196*H196,2)</f>
        <v>0</v>
      </c>
      <c r="BL196" s="19" t="s">
        <v>297</v>
      </c>
      <c r="BM196" s="217" t="s">
        <v>1650</v>
      </c>
    </row>
    <row r="197" s="2" customFormat="1" ht="24.15" customHeight="1">
      <c r="A197" s="40"/>
      <c r="B197" s="41"/>
      <c r="C197" s="206" t="s">
        <v>996</v>
      </c>
      <c r="D197" s="206" t="s">
        <v>177</v>
      </c>
      <c r="E197" s="207" t="s">
        <v>4846</v>
      </c>
      <c r="F197" s="208" t="s">
        <v>4847</v>
      </c>
      <c r="G197" s="209" t="s">
        <v>3325</v>
      </c>
      <c r="H197" s="210">
        <v>1</v>
      </c>
      <c r="I197" s="211"/>
      <c r="J197" s="212">
        <f>ROUND(I197*H197,2)</f>
        <v>0</v>
      </c>
      <c r="K197" s="208" t="s">
        <v>4684</v>
      </c>
      <c r="L197" s="46"/>
      <c r="M197" s="213" t="s">
        <v>19</v>
      </c>
      <c r="N197" s="214" t="s">
        <v>39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297</v>
      </c>
      <c r="AT197" s="217" t="s">
        <v>177</v>
      </c>
      <c r="AU197" s="217" t="s">
        <v>76</v>
      </c>
      <c r="AY197" s="19" t="s">
        <v>175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76</v>
      </c>
      <c r="BK197" s="218">
        <f>ROUND(I197*H197,2)</f>
        <v>0</v>
      </c>
      <c r="BL197" s="19" t="s">
        <v>297</v>
      </c>
      <c r="BM197" s="217" t="s">
        <v>1662</v>
      </c>
    </row>
    <row r="198" s="2" customFormat="1" ht="24.15" customHeight="1">
      <c r="A198" s="40"/>
      <c r="B198" s="41"/>
      <c r="C198" s="206" t="s">
        <v>1003</v>
      </c>
      <c r="D198" s="206" t="s">
        <v>177</v>
      </c>
      <c r="E198" s="207" t="s">
        <v>4848</v>
      </c>
      <c r="F198" s="208" t="s">
        <v>4849</v>
      </c>
      <c r="G198" s="209" t="s">
        <v>3325</v>
      </c>
      <c r="H198" s="210">
        <v>1</v>
      </c>
      <c r="I198" s="211"/>
      <c r="J198" s="212">
        <f>ROUND(I198*H198,2)</f>
        <v>0</v>
      </c>
      <c r="K198" s="208" t="s">
        <v>4684</v>
      </c>
      <c r="L198" s="46"/>
      <c r="M198" s="213" t="s">
        <v>19</v>
      </c>
      <c r="N198" s="214" t="s">
        <v>39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297</v>
      </c>
      <c r="AT198" s="217" t="s">
        <v>177</v>
      </c>
      <c r="AU198" s="217" t="s">
        <v>76</v>
      </c>
      <c r="AY198" s="19" t="s">
        <v>175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76</v>
      </c>
      <c r="BK198" s="218">
        <f>ROUND(I198*H198,2)</f>
        <v>0</v>
      </c>
      <c r="BL198" s="19" t="s">
        <v>297</v>
      </c>
      <c r="BM198" s="217" t="s">
        <v>1674</v>
      </c>
    </row>
    <row r="199" s="2" customFormat="1" ht="24.15" customHeight="1">
      <c r="A199" s="40"/>
      <c r="B199" s="41"/>
      <c r="C199" s="206" t="s">
        <v>1008</v>
      </c>
      <c r="D199" s="206" t="s">
        <v>177</v>
      </c>
      <c r="E199" s="207" t="s">
        <v>4850</v>
      </c>
      <c r="F199" s="208" t="s">
        <v>4851</v>
      </c>
      <c r="G199" s="209" t="s">
        <v>3325</v>
      </c>
      <c r="H199" s="210">
        <v>1</v>
      </c>
      <c r="I199" s="211"/>
      <c r="J199" s="212">
        <f>ROUND(I199*H199,2)</f>
        <v>0</v>
      </c>
      <c r="K199" s="208" t="s">
        <v>4684</v>
      </c>
      <c r="L199" s="46"/>
      <c r="M199" s="213" t="s">
        <v>19</v>
      </c>
      <c r="N199" s="214" t="s">
        <v>39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297</v>
      </c>
      <c r="AT199" s="217" t="s">
        <v>177</v>
      </c>
      <c r="AU199" s="217" t="s">
        <v>76</v>
      </c>
      <c r="AY199" s="19" t="s">
        <v>175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76</v>
      </c>
      <c r="BK199" s="218">
        <f>ROUND(I199*H199,2)</f>
        <v>0</v>
      </c>
      <c r="BL199" s="19" t="s">
        <v>297</v>
      </c>
      <c r="BM199" s="217" t="s">
        <v>1712</v>
      </c>
    </row>
    <row r="200" s="2" customFormat="1" ht="37.8" customHeight="1">
      <c r="A200" s="40"/>
      <c r="B200" s="41"/>
      <c r="C200" s="206" t="s">
        <v>1010</v>
      </c>
      <c r="D200" s="206" t="s">
        <v>177</v>
      </c>
      <c r="E200" s="207" t="s">
        <v>4852</v>
      </c>
      <c r="F200" s="208" t="s">
        <v>4853</v>
      </c>
      <c r="G200" s="209" t="s">
        <v>1403</v>
      </c>
      <c r="H200" s="210">
        <v>1</v>
      </c>
      <c r="I200" s="211"/>
      <c r="J200" s="212">
        <f>ROUND(I200*H200,2)</f>
        <v>0</v>
      </c>
      <c r="K200" s="208" t="s">
        <v>4684</v>
      </c>
      <c r="L200" s="46"/>
      <c r="M200" s="213" t="s">
        <v>19</v>
      </c>
      <c r="N200" s="214" t="s">
        <v>39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297</v>
      </c>
      <c r="AT200" s="217" t="s">
        <v>177</v>
      </c>
      <c r="AU200" s="217" t="s">
        <v>76</v>
      </c>
      <c r="AY200" s="19" t="s">
        <v>175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76</v>
      </c>
      <c r="BK200" s="218">
        <f>ROUND(I200*H200,2)</f>
        <v>0</v>
      </c>
      <c r="BL200" s="19" t="s">
        <v>297</v>
      </c>
      <c r="BM200" s="217" t="s">
        <v>1724</v>
      </c>
    </row>
    <row r="201" s="2" customFormat="1" ht="24.15" customHeight="1">
      <c r="A201" s="40"/>
      <c r="B201" s="41"/>
      <c r="C201" s="206" t="s">
        <v>1015</v>
      </c>
      <c r="D201" s="206" t="s">
        <v>177</v>
      </c>
      <c r="E201" s="207" t="s">
        <v>4854</v>
      </c>
      <c r="F201" s="208" t="s">
        <v>4855</v>
      </c>
      <c r="G201" s="209" t="s">
        <v>1403</v>
      </c>
      <c r="H201" s="210">
        <v>1</v>
      </c>
      <c r="I201" s="211"/>
      <c r="J201" s="212">
        <f>ROUND(I201*H201,2)</f>
        <v>0</v>
      </c>
      <c r="K201" s="208" t="s">
        <v>4684</v>
      </c>
      <c r="L201" s="46"/>
      <c r="M201" s="213" t="s">
        <v>19</v>
      </c>
      <c r="N201" s="214" t="s">
        <v>39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297</v>
      </c>
      <c r="AT201" s="217" t="s">
        <v>177</v>
      </c>
      <c r="AU201" s="217" t="s">
        <v>76</v>
      </c>
      <c r="AY201" s="19" t="s">
        <v>175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76</v>
      </c>
      <c r="BK201" s="218">
        <f>ROUND(I201*H201,2)</f>
        <v>0</v>
      </c>
      <c r="BL201" s="19" t="s">
        <v>297</v>
      </c>
      <c r="BM201" s="217" t="s">
        <v>1732</v>
      </c>
    </row>
    <row r="202" s="2" customFormat="1" ht="24.15" customHeight="1">
      <c r="A202" s="40"/>
      <c r="B202" s="41"/>
      <c r="C202" s="206" t="s">
        <v>1019</v>
      </c>
      <c r="D202" s="206" t="s">
        <v>177</v>
      </c>
      <c r="E202" s="207" t="s">
        <v>4856</v>
      </c>
      <c r="F202" s="208" t="s">
        <v>4857</v>
      </c>
      <c r="G202" s="209" t="s">
        <v>1403</v>
      </c>
      <c r="H202" s="210">
        <v>2</v>
      </c>
      <c r="I202" s="211"/>
      <c r="J202" s="212">
        <f>ROUND(I202*H202,2)</f>
        <v>0</v>
      </c>
      <c r="K202" s="208" t="s">
        <v>19</v>
      </c>
      <c r="L202" s="46"/>
      <c r="M202" s="213" t="s">
        <v>19</v>
      </c>
      <c r="N202" s="214" t="s">
        <v>39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297</v>
      </c>
      <c r="AT202" s="217" t="s">
        <v>177</v>
      </c>
      <c r="AU202" s="217" t="s">
        <v>76</v>
      </c>
      <c r="AY202" s="19" t="s">
        <v>175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76</v>
      </c>
      <c r="BK202" s="218">
        <f>ROUND(I202*H202,2)</f>
        <v>0</v>
      </c>
      <c r="BL202" s="19" t="s">
        <v>297</v>
      </c>
      <c r="BM202" s="217" t="s">
        <v>1740</v>
      </c>
    </row>
    <row r="203" s="2" customFormat="1" ht="16.5" customHeight="1">
      <c r="A203" s="40"/>
      <c r="B203" s="41"/>
      <c r="C203" s="206" t="s">
        <v>1023</v>
      </c>
      <c r="D203" s="206" t="s">
        <v>177</v>
      </c>
      <c r="E203" s="207" t="s">
        <v>4858</v>
      </c>
      <c r="F203" s="208" t="s">
        <v>4859</v>
      </c>
      <c r="G203" s="209" t="s">
        <v>1403</v>
      </c>
      <c r="H203" s="210">
        <v>1</v>
      </c>
      <c r="I203" s="211"/>
      <c r="J203" s="212">
        <f>ROUND(I203*H203,2)</f>
        <v>0</v>
      </c>
      <c r="K203" s="208" t="s">
        <v>19</v>
      </c>
      <c r="L203" s="46"/>
      <c r="M203" s="213" t="s">
        <v>19</v>
      </c>
      <c r="N203" s="214" t="s">
        <v>39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297</v>
      </c>
      <c r="AT203" s="217" t="s">
        <v>177</v>
      </c>
      <c r="AU203" s="217" t="s">
        <v>76</v>
      </c>
      <c r="AY203" s="19" t="s">
        <v>175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76</v>
      </c>
      <c r="BK203" s="218">
        <f>ROUND(I203*H203,2)</f>
        <v>0</v>
      </c>
      <c r="BL203" s="19" t="s">
        <v>297</v>
      </c>
      <c r="BM203" s="217" t="s">
        <v>1750</v>
      </c>
    </row>
    <row r="204" s="2" customFormat="1" ht="24.15" customHeight="1">
      <c r="A204" s="40"/>
      <c r="B204" s="41"/>
      <c r="C204" s="206" t="s">
        <v>1028</v>
      </c>
      <c r="D204" s="206" t="s">
        <v>177</v>
      </c>
      <c r="E204" s="207" t="s">
        <v>4860</v>
      </c>
      <c r="F204" s="208" t="s">
        <v>4861</v>
      </c>
      <c r="G204" s="209" t="s">
        <v>391</v>
      </c>
      <c r="H204" s="210">
        <v>46</v>
      </c>
      <c r="I204" s="211"/>
      <c r="J204" s="212">
        <f>ROUND(I204*H204,2)</f>
        <v>0</v>
      </c>
      <c r="K204" s="208" t="s">
        <v>4684</v>
      </c>
      <c r="L204" s="46"/>
      <c r="M204" s="213" t="s">
        <v>19</v>
      </c>
      <c r="N204" s="214" t="s">
        <v>39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297</v>
      </c>
      <c r="AT204" s="217" t="s">
        <v>177</v>
      </c>
      <c r="AU204" s="217" t="s">
        <v>76</v>
      </c>
      <c r="AY204" s="19" t="s">
        <v>175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76</v>
      </c>
      <c r="BK204" s="218">
        <f>ROUND(I204*H204,2)</f>
        <v>0</v>
      </c>
      <c r="BL204" s="19" t="s">
        <v>297</v>
      </c>
      <c r="BM204" s="217" t="s">
        <v>1760</v>
      </c>
    </row>
    <row r="205" s="2" customFormat="1" ht="24.15" customHeight="1">
      <c r="A205" s="40"/>
      <c r="B205" s="41"/>
      <c r="C205" s="206" t="s">
        <v>1032</v>
      </c>
      <c r="D205" s="206" t="s">
        <v>177</v>
      </c>
      <c r="E205" s="207" t="s">
        <v>4862</v>
      </c>
      <c r="F205" s="208" t="s">
        <v>4863</v>
      </c>
      <c r="G205" s="209" t="s">
        <v>1403</v>
      </c>
      <c r="H205" s="210">
        <v>1</v>
      </c>
      <c r="I205" s="211"/>
      <c r="J205" s="212">
        <f>ROUND(I205*H205,2)</f>
        <v>0</v>
      </c>
      <c r="K205" s="208" t="s">
        <v>19</v>
      </c>
      <c r="L205" s="46"/>
      <c r="M205" s="213" t="s">
        <v>19</v>
      </c>
      <c r="N205" s="214" t="s">
        <v>39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297</v>
      </c>
      <c r="AT205" s="217" t="s">
        <v>177</v>
      </c>
      <c r="AU205" s="217" t="s">
        <v>76</v>
      </c>
      <c r="AY205" s="19" t="s">
        <v>175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76</v>
      </c>
      <c r="BK205" s="218">
        <f>ROUND(I205*H205,2)</f>
        <v>0</v>
      </c>
      <c r="BL205" s="19" t="s">
        <v>297</v>
      </c>
      <c r="BM205" s="217" t="s">
        <v>1772</v>
      </c>
    </row>
    <row r="206" s="2" customFormat="1" ht="16.5" customHeight="1">
      <c r="A206" s="40"/>
      <c r="B206" s="41"/>
      <c r="C206" s="206" t="s">
        <v>1043</v>
      </c>
      <c r="D206" s="206" t="s">
        <v>177</v>
      </c>
      <c r="E206" s="207" t="s">
        <v>4864</v>
      </c>
      <c r="F206" s="208" t="s">
        <v>4865</v>
      </c>
      <c r="G206" s="209" t="s">
        <v>391</v>
      </c>
      <c r="H206" s="210">
        <v>5</v>
      </c>
      <c r="I206" s="211"/>
      <c r="J206" s="212">
        <f>ROUND(I206*H206,2)</f>
        <v>0</v>
      </c>
      <c r="K206" s="208" t="s">
        <v>4640</v>
      </c>
      <c r="L206" s="46"/>
      <c r="M206" s="213" t="s">
        <v>19</v>
      </c>
      <c r="N206" s="214" t="s">
        <v>39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297</v>
      </c>
      <c r="AT206" s="217" t="s">
        <v>177</v>
      </c>
      <c r="AU206" s="217" t="s">
        <v>76</v>
      </c>
      <c r="AY206" s="19" t="s">
        <v>175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76</v>
      </c>
      <c r="BK206" s="218">
        <f>ROUND(I206*H206,2)</f>
        <v>0</v>
      </c>
      <c r="BL206" s="19" t="s">
        <v>297</v>
      </c>
      <c r="BM206" s="217" t="s">
        <v>1786</v>
      </c>
    </row>
    <row r="207" s="2" customFormat="1" ht="16.5" customHeight="1">
      <c r="A207" s="40"/>
      <c r="B207" s="41"/>
      <c r="C207" s="206" t="s">
        <v>1048</v>
      </c>
      <c r="D207" s="206" t="s">
        <v>177</v>
      </c>
      <c r="E207" s="207" t="s">
        <v>4866</v>
      </c>
      <c r="F207" s="208" t="s">
        <v>4867</v>
      </c>
      <c r="G207" s="209" t="s">
        <v>391</v>
      </c>
      <c r="H207" s="210">
        <v>2</v>
      </c>
      <c r="I207" s="211"/>
      <c r="J207" s="212">
        <f>ROUND(I207*H207,2)</f>
        <v>0</v>
      </c>
      <c r="K207" s="208" t="s">
        <v>4640</v>
      </c>
      <c r="L207" s="46"/>
      <c r="M207" s="213" t="s">
        <v>19</v>
      </c>
      <c r="N207" s="214" t="s">
        <v>39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297</v>
      </c>
      <c r="AT207" s="217" t="s">
        <v>177</v>
      </c>
      <c r="AU207" s="217" t="s">
        <v>76</v>
      </c>
      <c r="AY207" s="19" t="s">
        <v>175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76</v>
      </c>
      <c r="BK207" s="218">
        <f>ROUND(I207*H207,2)</f>
        <v>0</v>
      </c>
      <c r="BL207" s="19" t="s">
        <v>297</v>
      </c>
      <c r="BM207" s="217" t="s">
        <v>1795</v>
      </c>
    </row>
    <row r="208" s="2" customFormat="1" ht="16.5" customHeight="1">
      <c r="A208" s="40"/>
      <c r="B208" s="41"/>
      <c r="C208" s="206" t="s">
        <v>1052</v>
      </c>
      <c r="D208" s="206" t="s">
        <v>177</v>
      </c>
      <c r="E208" s="207" t="s">
        <v>4868</v>
      </c>
      <c r="F208" s="208" t="s">
        <v>4869</v>
      </c>
      <c r="G208" s="209" t="s">
        <v>391</v>
      </c>
      <c r="H208" s="210">
        <v>4</v>
      </c>
      <c r="I208" s="211"/>
      <c r="J208" s="212">
        <f>ROUND(I208*H208,2)</f>
        <v>0</v>
      </c>
      <c r="K208" s="208" t="s">
        <v>4640</v>
      </c>
      <c r="L208" s="46"/>
      <c r="M208" s="213" t="s">
        <v>19</v>
      </c>
      <c r="N208" s="214" t="s">
        <v>39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297</v>
      </c>
      <c r="AT208" s="217" t="s">
        <v>177</v>
      </c>
      <c r="AU208" s="217" t="s">
        <v>76</v>
      </c>
      <c r="AY208" s="19" t="s">
        <v>175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76</v>
      </c>
      <c r="BK208" s="218">
        <f>ROUND(I208*H208,2)</f>
        <v>0</v>
      </c>
      <c r="BL208" s="19" t="s">
        <v>297</v>
      </c>
      <c r="BM208" s="217" t="s">
        <v>1803</v>
      </c>
    </row>
    <row r="209" s="2" customFormat="1" ht="16.5" customHeight="1">
      <c r="A209" s="40"/>
      <c r="B209" s="41"/>
      <c r="C209" s="206" t="s">
        <v>1058</v>
      </c>
      <c r="D209" s="206" t="s">
        <v>177</v>
      </c>
      <c r="E209" s="207" t="s">
        <v>4870</v>
      </c>
      <c r="F209" s="208" t="s">
        <v>4871</v>
      </c>
      <c r="G209" s="209" t="s">
        <v>391</v>
      </c>
      <c r="H209" s="210">
        <v>1</v>
      </c>
      <c r="I209" s="211"/>
      <c r="J209" s="212">
        <f>ROUND(I209*H209,2)</f>
        <v>0</v>
      </c>
      <c r="K209" s="208" t="s">
        <v>4640</v>
      </c>
      <c r="L209" s="46"/>
      <c r="M209" s="213" t="s">
        <v>19</v>
      </c>
      <c r="N209" s="214" t="s">
        <v>39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297</v>
      </c>
      <c r="AT209" s="217" t="s">
        <v>177</v>
      </c>
      <c r="AU209" s="217" t="s">
        <v>76</v>
      </c>
      <c r="AY209" s="19" t="s">
        <v>175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76</v>
      </c>
      <c r="BK209" s="218">
        <f>ROUND(I209*H209,2)</f>
        <v>0</v>
      </c>
      <c r="BL209" s="19" t="s">
        <v>297</v>
      </c>
      <c r="BM209" s="217" t="s">
        <v>1815</v>
      </c>
    </row>
    <row r="210" s="2" customFormat="1" ht="16.5" customHeight="1">
      <c r="A210" s="40"/>
      <c r="B210" s="41"/>
      <c r="C210" s="206" t="s">
        <v>1064</v>
      </c>
      <c r="D210" s="206" t="s">
        <v>177</v>
      </c>
      <c r="E210" s="207" t="s">
        <v>4872</v>
      </c>
      <c r="F210" s="208" t="s">
        <v>4873</v>
      </c>
      <c r="G210" s="209" t="s">
        <v>391</v>
      </c>
      <c r="H210" s="210">
        <v>7</v>
      </c>
      <c r="I210" s="211"/>
      <c r="J210" s="212">
        <f>ROUND(I210*H210,2)</f>
        <v>0</v>
      </c>
      <c r="K210" s="208" t="s">
        <v>4640</v>
      </c>
      <c r="L210" s="46"/>
      <c r="M210" s="213" t="s">
        <v>19</v>
      </c>
      <c r="N210" s="214" t="s">
        <v>39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297</v>
      </c>
      <c r="AT210" s="217" t="s">
        <v>177</v>
      </c>
      <c r="AU210" s="217" t="s">
        <v>76</v>
      </c>
      <c r="AY210" s="19" t="s">
        <v>175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76</v>
      </c>
      <c r="BK210" s="218">
        <f>ROUND(I210*H210,2)</f>
        <v>0</v>
      </c>
      <c r="BL210" s="19" t="s">
        <v>297</v>
      </c>
      <c r="BM210" s="217" t="s">
        <v>1824</v>
      </c>
    </row>
    <row r="211" s="2" customFormat="1" ht="16.5" customHeight="1">
      <c r="A211" s="40"/>
      <c r="B211" s="41"/>
      <c r="C211" s="206" t="s">
        <v>1072</v>
      </c>
      <c r="D211" s="279" t="s">
        <v>177</v>
      </c>
      <c r="E211" s="207" t="s">
        <v>4874</v>
      </c>
      <c r="F211" s="208" t="s">
        <v>4875</v>
      </c>
      <c r="G211" s="209" t="s">
        <v>391</v>
      </c>
      <c r="H211" s="210">
        <v>2</v>
      </c>
      <c r="I211" s="211"/>
      <c r="J211" s="212">
        <f>ROUND(I211*H211,2)</f>
        <v>0</v>
      </c>
      <c r="K211" s="208" t="s">
        <v>4640</v>
      </c>
      <c r="L211" s="46"/>
      <c r="M211" s="213" t="s">
        <v>19</v>
      </c>
      <c r="N211" s="214" t="s">
        <v>39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297</v>
      </c>
      <c r="AT211" s="217" t="s">
        <v>177</v>
      </c>
      <c r="AU211" s="217" t="s">
        <v>76</v>
      </c>
      <c r="AY211" s="19" t="s">
        <v>175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76</v>
      </c>
      <c r="BK211" s="218">
        <f>ROUND(I211*H211,2)</f>
        <v>0</v>
      </c>
      <c r="BL211" s="19" t="s">
        <v>297</v>
      </c>
      <c r="BM211" s="217" t="s">
        <v>1834</v>
      </c>
    </row>
    <row r="212" s="2" customFormat="1" ht="16.5" customHeight="1">
      <c r="A212" s="40"/>
      <c r="B212" s="41"/>
      <c r="C212" s="206" t="s">
        <v>1112</v>
      </c>
      <c r="D212" s="206" t="s">
        <v>177</v>
      </c>
      <c r="E212" s="207" t="s">
        <v>4876</v>
      </c>
      <c r="F212" s="208" t="s">
        <v>4877</v>
      </c>
      <c r="G212" s="209" t="s">
        <v>391</v>
      </c>
      <c r="H212" s="210">
        <v>2</v>
      </c>
      <c r="I212" s="211"/>
      <c r="J212" s="212">
        <f>ROUND(I212*H212,2)</f>
        <v>0</v>
      </c>
      <c r="K212" s="208" t="s">
        <v>4640</v>
      </c>
      <c r="L212" s="46"/>
      <c r="M212" s="213" t="s">
        <v>19</v>
      </c>
      <c r="N212" s="214" t="s">
        <v>39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297</v>
      </c>
      <c r="AT212" s="217" t="s">
        <v>177</v>
      </c>
      <c r="AU212" s="217" t="s">
        <v>76</v>
      </c>
      <c r="AY212" s="19" t="s">
        <v>175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76</v>
      </c>
      <c r="BK212" s="218">
        <f>ROUND(I212*H212,2)</f>
        <v>0</v>
      </c>
      <c r="BL212" s="19" t="s">
        <v>297</v>
      </c>
      <c r="BM212" s="217" t="s">
        <v>1844</v>
      </c>
    </row>
    <row r="213" s="2" customFormat="1" ht="24.15" customHeight="1">
      <c r="A213" s="40"/>
      <c r="B213" s="41"/>
      <c r="C213" s="206" t="s">
        <v>1118</v>
      </c>
      <c r="D213" s="206" t="s">
        <v>177</v>
      </c>
      <c r="E213" s="207" t="s">
        <v>4878</v>
      </c>
      <c r="F213" s="208" t="s">
        <v>4879</v>
      </c>
      <c r="G213" s="209" t="s">
        <v>402</v>
      </c>
      <c r="H213" s="210">
        <v>15</v>
      </c>
      <c r="I213" s="211"/>
      <c r="J213" s="212">
        <f>ROUND(I213*H213,2)</f>
        <v>0</v>
      </c>
      <c r="K213" s="208" t="s">
        <v>4640</v>
      </c>
      <c r="L213" s="46"/>
      <c r="M213" s="213" t="s">
        <v>19</v>
      </c>
      <c r="N213" s="214" t="s">
        <v>39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297</v>
      </c>
      <c r="AT213" s="217" t="s">
        <v>177</v>
      </c>
      <c r="AU213" s="217" t="s">
        <v>76</v>
      </c>
      <c r="AY213" s="19" t="s">
        <v>175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76</v>
      </c>
      <c r="BK213" s="218">
        <f>ROUND(I213*H213,2)</f>
        <v>0</v>
      </c>
      <c r="BL213" s="19" t="s">
        <v>297</v>
      </c>
      <c r="BM213" s="217" t="s">
        <v>1853</v>
      </c>
    </row>
    <row r="214" s="2" customFormat="1" ht="24.15" customHeight="1">
      <c r="A214" s="40"/>
      <c r="B214" s="41"/>
      <c r="C214" s="206" t="s">
        <v>1124</v>
      </c>
      <c r="D214" s="206" t="s">
        <v>177</v>
      </c>
      <c r="E214" s="207" t="s">
        <v>4880</v>
      </c>
      <c r="F214" s="208" t="s">
        <v>4881</v>
      </c>
      <c r="G214" s="209" t="s">
        <v>402</v>
      </c>
      <c r="H214" s="210">
        <v>3</v>
      </c>
      <c r="I214" s="211"/>
      <c r="J214" s="212">
        <f>ROUND(I214*H214,2)</f>
        <v>0</v>
      </c>
      <c r="K214" s="208" t="s">
        <v>4640</v>
      </c>
      <c r="L214" s="46"/>
      <c r="M214" s="213" t="s">
        <v>19</v>
      </c>
      <c r="N214" s="214" t="s">
        <v>39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297</v>
      </c>
      <c r="AT214" s="217" t="s">
        <v>177</v>
      </c>
      <c r="AU214" s="217" t="s">
        <v>76</v>
      </c>
      <c r="AY214" s="19" t="s">
        <v>175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76</v>
      </c>
      <c r="BK214" s="218">
        <f>ROUND(I214*H214,2)</f>
        <v>0</v>
      </c>
      <c r="BL214" s="19" t="s">
        <v>297</v>
      </c>
      <c r="BM214" s="217" t="s">
        <v>1861</v>
      </c>
    </row>
    <row r="215" s="2" customFormat="1" ht="24.15" customHeight="1">
      <c r="A215" s="40"/>
      <c r="B215" s="41"/>
      <c r="C215" s="206" t="s">
        <v>1130</v>
      </c>
      <c r="D215" s="206" t="s">
        <v>177</v>
      </c>
      <c r="E215" s="207" t="s">
        <v>4882</v>
      </c>
      <c r="F215" s="208" t="s">
        <v>4883</v>
      </c>
      <c r="G215" s="209" t="s">
        <v>402</v>
      </c>
      <c r="H215" s="210">
        <v>15</v>
      </c>
      <c r="I215" s="211"/>
      <c r="J215" s="212">
        <f>ROUND(I215*H215,2)</f>
        <v>0</v>
      </c>
      <c r="K215" s="208" t="s">
        <v>4640</v>
      </c>
      <c r="L215" s="46"/>
      <c r="M215" s="213" t="s">
        <v>19</v>
      </c>
      <c r="N215" s="214" t="s">
        <v>39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297</v>
      </c>
      <c r="AT215" s="217" t="s">
        <v>177</v>
      </c>
      <c r="AU215" s="217" t="s">
        <v>76</v>
      </c>
      <c r="AY215" s="19" t="s">
        <v>175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76</v>
      </c>
      <c r="BK215" s="218">
        <f>ROUND(I215*H215,2)</f>
        <v>0</v>
      </c>
      <c r="BL215" s="19" t="s">
        <v>297</v>
      </c>
      <c r="BM215" s="217" t="s">
        <v>1870</v>
      </c>
    </row>
    <row r="216" s="2" customFormat="1" ht="24.15" customHeight="1">
      <c r="A216" s="40"/>
      <c r="B216" s="41"/>
      <c r="C216" s="206" t="s">
        <v>1135</v>
      </c>
      <c r="D216" s="206" t="s">
        <v>177</v>
      </c>
      <c r="E216" s="207" t="s">
        <v>4884</v>
      </c>
      <c r="F216" s="208" t="s">
        <v>4885</v>
      </c>
      <c r="G216" s="209" t="s">
        <v>402</v>
      </c>
      <c r="H216" s="210">
        <v>3</v>
      </c>
      <c r="I216" s="211"/>
      <c r="J216" s="212">
        <f>ROUND(I216*H216,2)</f>
        <v>0</v>
      </c>
      <c r="K216" s="208" t="s">
        <v>4640</v>
      </c>
      <c r="L216" s="46"/>
      <c r="M216" s="213" t="s">
        <v>19</v>
      </c>
      <c r="N216" s="214" t="s">
        <v>39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297</v>
      </c>
      <c r="AT216" s="217" t="s">
        <v>177</v>
      </c>
      <c r="AU216" s="217" t="s">
        <v>76</v>
      </c>
      <c r="AY216" s="19" t="s">
        <v>175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76</v>
      </c>
      <c r="BK216" s="218">
        <f>ROUND(I216*H216,2)</f>
        <v>0</v>
      </c>
      <c r="BL216" s="19" t="s">
        <v>297</v>
      </c>
      <c r="BM216" s="217" t="s">
        <v>1881</v>
      </c>
    </row>
    <row r="217" s="2" customFormat="1" ht="21.75" customHeight="1">
      <c r="A217" s="40"/>
      <c r="B217" s="41"/>
      <c r="C217" s="206" t="s">
        <v>1141</v>
      </c>
      <c r="D217" s="206" t="s">
        <v>177</v>
      </c>
      <c r="E217" s="207" t="s">
        <v>4886</v>
      </c>
      <c r="F217" s="208" t="s">
        <v>4887</v>
      </c>
      <c r="G217" s="209" t="s">
        <v>391</v>
      </c>
      <c r="H217" s="210">
        <v>4</v>
      </c>
      <c r="I217" s="211"/>
      <c r="J217" s="212">
        <f>ROUND(I217*H217,2)</f>
        <v>0</v>
      </c>
      <c r="K217" s="208" t="s">
        <v>4640</v>
      </c>
      <c r="L217" s="46"/>
      <c r="M217" s="213" t="s">
        <v>19</v>
      </c>
      <c r="N217" s="214" t="s">
        <v>39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297</v>
      </c>
      <c r="AT217" s="217" t="s">
        <v>177</v>
      </c>
      <c r="AU217" s="217" t="s">
        <v>76</v>
      </c>
      <c r="AY217" s="19" t="s">
        <v>175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76</v>
      </c>
      <c r="BK217" s="218">
        <f>ROUND(I217*H217,2)</f>
        <v>0</v>
      </c>
      <c r="BL217" s="19" t="s">
        <v>297</v>
      </c>
      <c r="BM217" s="217" t="s">
        <v>1893</v>
      </c>
    </row>
    <row r="218" s="2" customFormat="1" ht="21.75" customHeight="1">
      <c r="A218" s="40"/>
      <c r="B218" s="41"/>
      <c r="C218" s="206" t="s">
        <v>1146</v>
      </c>
      <c r="D218" s="206" t="s">
        <v>177</v>
      </c>
      <c r="E218" s="207" t="s">
        <v>4888</v>
      </c>
      <c r="F218" s="208" t="s">
        <v>4889</v>
      </c>
      <c r="G218" s="209" t="s">
        <v>391</v>
      </c>
      <c r="H218" s="210">
        <v>1</v>
      </c>
      <c r="I218" s="211"/>
      <c r="J218" s="212">
        <f>ROUND(I218*H218,2)</f>
        <v>0</v>
      </c>
      <c r="K218" s="208" t="s">
        <v>4640</v>
      </c>
      <c r="L218" s="46"/>
      <c r="M218" s="213" t="s">
        <v>19</v>
      </c>
      <c r="N218" s="214" t="s">
        <v>39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297</v>
      </c>
      <c r="AT218" s="217" t="s">
        <v>177</v>
      </c>
      <c r="AU218" s="217" t="s">
        <v>76</v>
      </c>
      <c r="AY218" s="19" t="s">
        <v>175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76</v>
      </c>
      <c r="BK218" s="218">
        <f>ROUND(I218*H218,2)</f>
        <v>0</v>
      </c>
      <c r="BL218" s="19" t="s">
        <v>297</v>
      </c>
      <c r="BM218" s="217" t="s">
        <v>1903</v>
      </c>
    </row>
    <row r="219" s="2" customFormat="1" ht="21.75" customHeight="1">
      <c r="A219" s="40"/>
      <c r="B219" s="41"/>
      <c r="C219" s="206" t="s">
        <v>1152</v>
      </c>
      <c r="D219" s="206" t="s">
        <v>177</v>
      </c>
      <c r="E219" s="207" t="s">
        <v>4890</v>
      </c>
      <c r="F219" s="208" t="s">
        <v>4891</v>
      </c>
      <c r="G219" s="209" t="s">
        <v>391</v>
      </c>
      <c r="H219" s="210">
        <v>3</v>
      </c>
      <c r="I219" s="211"/>
      <c r="J219" s="212">
        <f>ROUND(I219*H219,2)</f>
        <v>0</v>
      </c>
      <c r="K219" s="208" t="s">
        <v>4640</v>
      </c>
      <c r="L219" s="46"/>
      <c r="M219" s="213" t="s">
        <v>19</v>
      </c>
      <c r="N219" s="214" t="s">
        <v>39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297</v>
      </c>
      <c r="AT219" s="217" t="s">
        <v>177</v>
      </c>
      <c r="AU219" s="217" t="s">
        <v>76</v>
      </c>
      <c r="AY219" s="19" t="s">
        <v>175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76</v>
      </c>
      <c r="BK219" s="218">
        <f>ROUND(I219*H219,2)</f>
        <v>0</v>
      </c>
      <c r="BL219" s="19" t="s">
        <v>297</v>
      </c>
      <c r="BM219" s="217" t="s">
        <v>1914</v>
      </c>
    </row>
    <row r="220" s="2" customFormat="1" ht="16.5" customHeight="1">
      <c r="A220" s="40"/>
      <c r="B220" s="41"/>
      <c r="C220" s="206" t="s">
        <v>1157</v>
      </c>
      <c r="D220" s="206" t="s">
        <v>177</v>
      </c>
      <c r="E220" s="207" t="s">
        <v>4892</v>
      </c>
      <c r="F220" s="208" t="s">
        <v>4893</v>
      </c>
      <c r="G220" s="209" t="s">
        <v>391</v>
      </c>
      <c r="H220" s="210">
        <v>1</v>
      </c>
      <c r="I220" s="211"/>
      <c r="J220" s="212">
        <f>ROUND(I220*H220,2)</f>
        <v>0</v>
      </c>
      <c r="K220" s="208" t="s">
        <v>4640</v>
      </c>
      <c r="L220" s="46"/>
      <c r="M220" s="213" t="s">
        <v>19</v>
      </c>
      <c r="N220" s="214" t="s">
        <v>39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297</v>
      </c>
      <c r="AT220" s="217" t="s">
        <v>177</v>
      </c>
      <c r="AU220" s="217" t="s">
        <v>76</v>
      </c>
      <c r="AY220" s="19" t="s">
        <v>175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76</v>
      </c>
      <c r="BK220" s="218">
        <f>ROUND(I220*H220,2)</f>
        <v>0</v>
      </c>
      <c r="BL220" s="19" t="s">
        <v>297</v>
      </c>
      <c r="BM220" s="217" t="s">
        <v>1926</v>
      </c>
    </row>
    <row r="221" s="2" customFormat="1" ht="21.75" customHeight="1">
      <c r="A221" s="40"/>
      <c r="B221" s="41"/>
      <c r="C221" s="206" t="s">
        <v>1162</v>
      </c>
      <c r="D221" s="206" t="s">
        <v>177</v>
      </c>
      <c r="E221" s="207" t="s">
        <v>4894</v>
      </c>
      <c r="F221" s="208" t="s">
        <v>4895</v>
      </c>
      <c r="G221" s="209" t="s">
        <v>391</v>
      </c>
      <c r="H221" s="210">
        <v>2</v>
      </c>
      <c r="I221" s="211"/>
      <c r="J221" s="212">
        <f>ROUND(I221*H221,2)</f>
        <v>0</v>
      </c>
      <c r="K221" s="208" t="s">
        <v>4640</v>
      </c>
      <c r="L221" s="46"/>
      <c r="M221" s="213" t="s">
        <v>19</v>
      </c>
      <c r="N221" s="214" t="s">
        <v>39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297</v>
      </c>
      <c r="AT221" s="217" t="s">
        <v>177</v>
      </c>
      <c r="AU221" s="217" t="s">
        <v>76</v>
      </c>
      <c r="AY221" s="19" t="s">
        <v>175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76</v>
      </c>
      <c r="BK221" s="218">
        <f>ROUND(I221*H221,2)</f>
        <v>0</v>
      </c>
      <c r="BL221" s="19" t="s">
        <v>297</v>
      </c>
      <c r="BM221" s="217" t="s">
        <v>1934</v>
      </c>
    </row>
    <row r="222" s="2" customFormat="1" ht="24.15" customHeight="1">
      <c r="A222" s="40"/>
      <c r="B222" s="41"/>
      <c r="C222" s="206" t="s">
        <v>1170</v>
      </c>
      <c r="D222" s="206" t="s">
        <v>177</v>
      </c>
      <c r="E222" s="207" t="s">
        <v>4896</v>
      </c>
      <c r="F222" s="208" t="s">
        <v>4897</v>
      </c>
      <c r="G222" s="209" t="s">
        <v>1403</v>
      </c>
      <c r="H222" s="210">
        <v>1</v>
      </c>
      <c r="I222" s="211"/>
      <c r="J222" s="212">
        <f>ROUND(I222*H222,2)</f>
        <v>0</v>
      </c>
      <c r="K222" s="208" t="s">
        <v>19</v>
      </c>
      <c r="L222" s="46"/>
      <c r="M222" s="213" t="s">
        <v>19</v>
      </c>
      <c r="N222" s="214" t="s">
        <v>39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297</v>
      </c>
      <c r="AT222" s="217" t="s">
        <v>177</v>
      </c>
      <c r="AU222" s="217" t="s">
        <v>76</v>
      </c>
      <c r="AY222" s="19" t="s">
        <v>175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76</v>
      </c>
      <c r="BK222" s="218">
        <f>ROUND(I222*H222,2)</f>
        <v>0</v>
      </c>
      <c r="BL222" s="19" t="s">
        <v>297</v>
      </c>
      <c r="BM222" s="217" t="s">
        <v>1948</v>
      </c>
    </row>
    <row r="223" s="2" customFormat="1" ht="16.5" customHeight="1">
      <c r="A223" s="40"/>
      <c r="B223" s="41"/>
      <c r="C223" s="206" t="s">
        <v>1175</v>
      </c>
      <c r="D223" s="206" t="s">
        <v>177</v>
      </c>
      <c r="E223" s="207" t="s">
        <v>4898</v>
      </c>
      <c r="F223" s="208" t="s">
        <v>4899</v>
      </c>
      <c r="G223" s="209" t="s">
        <v>391</v>
      </c>
      <c r="H223" s="210">
        <v>3</v>
      </c>
      <c r="I223" s="211"/>
      <c r="J223" s="212">
        <f>ROUND(I223*H223,2)</f>
        <v>0</v>
      </c>
      <c r="K223" s="208" t="s">
        <v>4640</v>
      </c>
      <c r="L223" s="46"/>
      <c r="M223" s="213" t="s">
        <v>19</v>
      </c>
      <c r="N223" s="214" t="s">
        <v>39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297</v>
      </c>
      <c r="AT223" s="217" t="s">
        <v>177</v>
      </c>
      <c r="AU223" s="217" t="s">
        <v>76</v>
      </c>
      <c r="AY223" s="19" t="s">
        <v>175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76</v>
      </c>
      <c r="BK223" s="218">
        <f>ROUND(I223*H223,2)</f>
        <v>0</v>
      </c>
      <c r="BL223" s="19" t="s">
        <v>297</v>
      </c>
      <c r="BM223" s="217" t="s">
        <v>1960</v>
      </c>
    </row>
    <row r="224" s="2" customFormat="1" ht="16.5" customHeight="1">
      <c r="A224" s="40"/>
      <c r="B224" s="41"/>
      <c r="C224" s="206" t="s">
        <v>1180</v>
      </c>
      <c r="D224" s="206" t="s">
        <v>177</v>
      </c>
      <c r="E224" s="207" t="s">
        <v>4900</v>
      </c>
      <c r="F224" s="208" t="s">
        <v>4901</v>
      </c>
      <c r="G224" s="209" t="s">
        <v>391</v>
      </c>
      <c r="H224" s="210">
        <v>10</v>
      </c>
      <c r="I224" s="211"/>
      <c r="J224" s="212">
        <f>ROUND(I224*H224,2)</f>
        <v>0</v>
      </c>
      <c r="K224" s="208" t="s">
        <v>4640</v>
      </c>
      <c r="L224" s="46"/>
      <c r="M224" s="213" t="s">
        <v>19</v>
      </c>
      <c r="N224" s="214" t="s">
        <v>39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297</v>
      </c>
      <c r="AT224" s="217" t="s">
        <v>177</v>
      </c>
      <c r="AU224" s="217" t="s">
        <v>76</v>
      </c>
      <c r="AY224" s="19" t="s">
        <v>175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76</v>
      </c>
      <c r="BK224" s="218">
        <f>ROUND(I224*H224,2)</f>
        <v>0</v>
      </c>
      <c r="BL224" s="19" t="s">
        <v>297</v>
      </c>
      <c r="BM224" s="217" t="s">
        <v>1970</v>
      </c>
    </row>
    <row r="225" s="2" customFormat="1" ht="16.5" customHeight="1">
      <c r="A225" s="40"/>
      <c r="B225" s="41"/>
      <c r="C225" s="206" t="s">
        <v>1186</v>
      </c>
      <c r="D225" s="206" t="s">
        <v>177</v>
      </c>
      <c r="E225" s="207" t="s">
        <v>4902</v>
      </c>
      <c r="F225" s="208" t="s">
        <v>4903</v>
      </c>
      <c r="G225" s="209" t="s">
        <v>391</v>
      </c>
      <c r="H225" s="210">
        <v>3</v>
      </c>
      <c r="I225" s="211"/>
      <c r="J225" s="212">
        <f>ROUND(I225*H225,2)</f>
        <v>0</v>
      </c>
      <c r="K225" s="208" t="s">
        <v>4640</v>
      </c>
      <c r="L225" s="46"/>
      <c r="M225" s="213" t="s">
        <v>19</v>
      </c>
      <c r="N225" s="214" t="s">
        <v>39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297</v>
      </c>
      <c r="AT225" s="217" t="s">
        <v>177</v>
      </c>
      <c r="AU225" s="217" t="s">
        <v>76</v>
      </c>
      <c r="AY225" s="19" t="s">
        <v>175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76</v>
      </c>
      <c r="BK225" s="218">
        <f>ROUND(I225*H225,2)</f>
        <v>0</v>
      </c>
      <c r="BL225" s="19" t="s">
        <v>297</v>
      </c>
      <c r="BM225" s="217" t="s">
        <v>1980</v>
      </c>
    </row>
    <row r="226" s="2" customFormat="1" ht="16.5" customHeight="1">
      <c r="A226" s="40"/>
      <c r="B226" s="41"/>
      <c r="C226" s="206" t="s">
        <v>1191</v>
      </c>
      <c r="D226" s="206" t="s">
        <v>177</v>
      </c>
      <c r="E226" s="207" t="s">
        <v>4904</v>
      </c>
      <c r="F226" s="208" t="s">
        <v>4905</v>
      </c>
      <c r="G226" s="209" t="s">
        <v>391</v>
      </c>
      <c r="H226" s="210">
        <v>8</v>
      </c>
      <c r="I226" s="211"/>
      <c r="J226" s="212">
        <f>ROUND(I226*H226,2)</f>
        <v>0</v>
      </c>
      <c r="K226" s="208" t="s">
        <v>4640</v>
      </c>
      <c r="L226" s="46"/>
      <c r="M226" s="213" t="s">
        <v>19</v>
      </c>
      <c r="N226" s="214" t="s">
        <v>39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297</v>
      </c>
      <c r="AT226" s="217" t="s">
        <v>177</v>
      </c>
      <c r="AU226" s="217" t="s">
        <v>76</v>
      </c>
      <c r="AY226" s="19" t="s">
        <v>175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76</v>
      </c>
      <c r="BK226" s="218">
        <f>ROUND(I226*H226,2)</f>
        <v>0</v>
      </c>
      <c r="BL226" s="19" t="s">
        <v>297</v>
      </c>
      <c r="BM226" s="217" t="s">
        <v>1992</v>
      </c>
    </row>
    <row r="227" s="2" customFormat="1" ht="16.5" customHeight="1">
      <c r="A227" s="40"/>
      <c r="B227" s="41"/>
      <c r="C227" s="206" t="s">
        <v>1196</v>
      </c>
      <c r="D227" s="206" t="s">
        <v>177</v>
      </c>
      <c r="E227" s="207" t="s">
        <v>4906</v>
      </c>
      <c r="F227" s="208" t="s">
        <v>4907</v>
      </c>
      <c r="G227" s="209" t="s">
        <v>391</v>
      </c>
      <c r="H227" s="210">
        <v>1</v>
      </c>
      <c r="I227" s="211"/>
      <c r="J227" s="212">
        <f>ROUND(I227*H227,2)</f>
        <v>0</v>
      </c>
      <c r="K227" s="208" t="s">
        <v>4640</v>
      </c>
      <c r="L227" s="46"/>
      <c r="M227" s="213" t="s">
        <v>19</v>
      </c>
      <c r="N227" s="214" t="s">
        <v>39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297</v>
      </c>
      <c r="AT227" s="217" t="s">
        <v>177</v>
      </c>
      <c r="AU227" s="217" t="s">
        <v>76</v>
      </c>
      <c r="AY227" s="19" t="s">
        <v>175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76</v>
      </c>
      <c r="BK227" s="218">
        <f>ROUND(I227*H227,2)</f>
        <v>0</v>
      </c>
      <c r="BL227" s="19" t="s">
        <v>297</v>
      </c>
      <c r="BM227" s="217" t="s">
        <v>2002</v>
      </c>
    </row>
    <row r="228" s="2" customFormat="1" ht="16.5" customHeight="1">
      <c r="A228" s="40"/>
      <c r="B228" s="41"/>
      <c r="C228" s="206" t="s">
        <v>1202</v>
      </c>
      <c r="D228" s="206" t="s">
        <v>177</v>
      </c>
      <c r="E228" s="207" t="s">
        <v>4908</v>
      </c>
      <c r="F228" s="208" t="s">
        <v>4909</v>
      </c>
      <c r="G228" s="209" t="s">
        <v>391</v>
      </c>
      <c r="H228" s="210">
        <v>6</v>
      </c>
      <c r="I228" s="211"/>
      <c r="J228" s="212">
        <f>ROUND(I228*H228,2)</f>
        <v>0</v>
      </c>
      <c r="K228" s="208" t="s">
        <v>4640</v>
      </c>
      <c r="L228" s="46"/>
      <c r="M228" s="213" t="s">
        <v>19</v>
      </c>
      <c r="N228" s="214" t="s">
        <v>39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297</v>
      </c>
      <c r="AT228" s="217" t="s">
        <v>177</v>
      </c>
      <c r="AU228" s="217" t="s">
        <v>76</v>
      </c>
      <c r="AY228" s="19" t="s">
        <v>175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76</v>
      </c>
      <c r="BK228" s="218">
        <f>ROUND(I228*H228,2)</f>
        <v>0</v>
      </c>
      <c r="BL228" s="19" t="s">
        <v>297</v>
      </c>
      <c r="BM228" s="217" t="s">
        <v>2017</v>
      </c>
    </row>
    <row r="229" s="2" customFormat="1" ht="16.5" customHeight="1">
      <c r="A229" s="40"/>
      <c r="B229" s="41"/>
      <c r="C229" s="206" t="s">
        <v>1208</v>
      </c>
      <c r="D229" s="206" t="s">
        <v>177</v>
      </c>
      <c r="E229" s="207" t="s">
        <v>4910</v>
      </c>
      <c r="F229" s="208" t="s">
        <v>4911</v>
      </c>
      <c r="G229" s="209" t="s">
        <v>391</v>
      </c>
      <c r="H229" s="210">
        <v>7</v>
      </c>
      <c r="I229" s="211"/>
      <c r="J229" s="212">
        <f>ROUND(I229*H229,2)</f>
        <v>0</v>
      </c>
      <c r="K229" s="208" t="s">
        <v>4640</v>
      </c>
      <c r="L229" s="46"/>
      <c r="M229" s="213" t="s">
        <v>19</v>
      </c>
      <c r="N229" s="214" t="s">
        <v>39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297</v>
      </c>
      <c r="AT229" s="217" t="s">
        <v>177</v>
      </c>
      <c r="AU229" s="217" t="s">
        <v>76</v>
      </c>
      <c r="AY229" s="19" t="s">
        <v>175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76</v>
      </c>
      <c r="BK229" s="218">
        <f>ROUND(I229*H229,2)</f>
        <v>0</v>
      </c>
      <c r="BL229" s="19" t="s">
        <v>297</v>
      </c>
      <c r="BM229" s="217" t="s">
        <v>2025</v>
      </c>
    </row>
    <row r="230" s="2" customFormat="1" ht="16.5" customHeight="1">
      <c r="A230" s="40"/>
      <c r="B230" s="41"/>
      <c r="C230" s="206" t="s">
        <v>1217</v>
      </c>
      <c r="D230" s="206" t="s">
        <v>177</v>
      </c>
      <c r="E230" s="207" t="s">
        <v>4812</v>
      </c>
      <c r="F230" s="208" t="s">
        <v>4813</v>
      </c>
      <c r="G230" s="209" t="s">
        <v>391</v>
      </c>
      <c r="H230" s="210">
        <v>3</v>
      </c>
      <c r="I230" s="211"/>
      <c r="J230" s="212">
        <f>ROUND(I230*H230,2)</f>
        <v>0</v>
      </c>
      <c r="K230" s="208" t="s">
        <v>4640</v>
      </c>
      <c r="L230" s="46"/>
      <c r="M230" s="213" t="s">
        <v>19</v>
      </c>
      <c r="N230" s="214" t="s">
        <v>39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297</v>
      </c>
      <c r="AT230" s="217" t="s">
        <v>177</v>
      </c>
      <c r="AU230" s="217" t="s">
        <v>76</v>
      </c>
      <c r="AY230" s="19" t="s">
        <v>175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76</v>
      </c>
      <c r="BK230" s="218">
        <f>ROUND(I230*H230,2)</f>
        <v>0</v>
      </c>
      <c r="BL230" s="19" t="s">
        <v>297</v>
      </c>
      <c r="BM230" s="217" t="s">
        <v>2035</v>
      </c>
    </row>
    <row r="231" s="2" customFormat="1" ht="21.75" customHeight="1">
      <c r="A231" s="40"/>
      <c r="B231" s="41"/>
      <c r="C231" s="206" t="s">
        <v>1222</v>
      </c>
      <c r="D231" s="206" t="s">
        <v>177</v>
      </c>
      <c r="E231" s="207" t="s">
        <v>4687</v>
      </c>
      <c r="F231" s="208" t="s">
        <v>4688</v>
      </c>
      <c r="G231" s="209" t="s">
        <v>402</v>
      </c>
      <c r="H231" s="210">
        <v>43</v>
      </c>
      <c r="I231" s="211"/>
      <c r="J231" s="212">
        <f>ROUND(I231*H231,2)</f>
        <v>0</v>
      </c>
      <c r="K231" s="208" t="s">
        <v>4640</v>
      </c>
      <c r="L231" s="46"/>
      <c r="M231" s="213" t="s">
        <v>19</v>
      </c>
      <c r="N231" s="214" t="s">
        <v>39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297</v>
      </c>
      <c r="AT231" s="217" t="s">
        <v>177</v>
      </c>
      <c r="AU231" s="217" t="s">
        <v>76</v>
      </c>
      <c r="AY231" s="19" t="s">
        <v>175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76</v>
      </c>
      <c r="BK231" s="218">
        <f>ROUND(I231*H231,2)</f>
        <v>0</v>
      </c>
      <c r="BL231" s="19" t="s">
        <v>297</v>
      </c>
      <c r="BM231" s="217" t="s">
        <v>2045</v>
      </c>
    </row>
    <row r="232" s="2" customFormat="1" ht="21.75" customHeight="1">
      <c r="A232" s="40"/>
      <c r="B232" s="41"/>
      <c r="C232" s="206" t="s">
        <v>1226</v>
      </c>
      <c r="D232" s="206" t="s">
        <v>177</v>
      </c>
      <c r="E232" s="207" t="s">
        <v>4685</v>
      </c>
      <c r="F232" s="208" t="s">
        <v>4686</v>
      </c>
      <c r="G232" s="209" t="s">
        <v>402</v>
      </c>
      <c r="H232" s="210">
        <v>43</v>
      </c>
      <c r="I232" s="211"/>
      <c r="J232" s="212">
        <f>ROUND(I232*H232,2)</f>
        <v>0</v>
      </c>
      <c r="K232" s="208" t="s">
        <v>4640</v>
      </c>
      <c r="L232" s="46"/>
      <c r="M232" s="213" t="s">
        <v>19</v>
      </c>
      <c r="N232" s="214" t="s">
        <v>39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297</v>
      </c>
      <c r="AT232" s="217" t="s">
        <v>177</v>
      </c>
      <c r="AU232" s="217" t="s">
        <v>76</v>
      </c>
      <c r="AY232" s="19" t="s">
        <v>175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76</v>
      </c>
      <c r="BK232" s="218">
        <f>ROUND(I232*H232,2)</f>
        <v>0</v>
      </c>
      <c r="BL232" s="19" t="s">
        <v>297</v>
      </c>
      <c r="BM232" s="217" t="s">
        <v>2054</v>
      </c>
    </row>
    <row r="233" s="2" customFormat="1" ht="16.5" customHeight="1">
      <c r="A233" s="40"/>
      <c r="B233" s="41"/>
      <c r="C233" s="206" t="s">
        <v>1232</v>
      </c>
      <c r="D233" s="206" t="s">
        <v>177</v>
      </c>
      <c r="E233" s="207" t="s">
        <v>4912</v>
      </c>
      <c r="F233" s="208" t="s">
        <v>4913</v>
      </c>
      <c r="G233" s="209" t="s">
        <v>402</v>
      </c>
      <c r="H233" s="210">
        <v>10</v>
      </c>
      <c r="I233" s="211"/>
      <c r="J233" s="212">
        <f>ROUND(I233*H233,2)</f>
        <v>0</v>
      </c>
      <c r="K233" s="208" t="s">
        <v>19</v>
      </c>
      <c r="L233" s="46"/>
      <c r="M233" s="213" t="s">
        <v>19</v>
      </c>
      <c r="N233" s="214" t="s">
        <v>39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297</v>
      </c>
      <c r="AT233" s="217" t="s">
        <v>177</v>
      </c>
      <c r="AU233" s="217" t="s">
        <v>76</v>
      </c>
      <c r="AY233" s="19" t="s">
        <v>175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76</v>
      </c>
      <c r="BK233" s="218">
        <f>ROUND(I233*H233,2)</f>
        <v>0</v>
      </c>
      <c r="BL233" s="19" t="s">
        <v>297</v>
      </c>
      <c r="BM233" s="217" t="s">
        <v>2062</v>
      </c>
    </row>
    <row r="234" s="2" customFormat="1" ht="21.75" customHeight="1">
      <c r="A234" s="40"/>
      <c r="B234" s="41"/>
      <c r="C234" s="206" t="s">
        <v>1239</v>
      </c>
      <c r="D234" s="206" t="s">
        <v>177</v>
      </c>
      <c r="E234" s="207" t="s">
        <v>4773</v>
      </c>
      <c r="F234" s="208" t="s">
        <v>4774</v>
      </c>
      <c r="G234" s="209" t="s">
        <v>194</v>
      </c>
      <c r="H234" s="210">
        <v>43</v>
      </c>
      <c r="I234" s="211"/>
      <c r="J234" s="212">
        <f>ROUND(I234*H234,2)</f>
        <v>0</v>
      </c>
      <c r="K234" s="208" t="s">
        <v>4640</v>
      </c>
      <c r="L234" s="46"/>
      <c r="M234" s="213" t="s">
        <v>19</v>
      </c>
      <c r="N234" s="214" t="s">
        <v>39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297</v>
      </c>
      <c r="AT234" s="217" t="s">
        <v>177</v>
      </c>
      <c r="AU234" s="217" t="s">
        <v>76</v>
      </c>
      <c r="AY234" s="19" t="s">
        <v>175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76</v>
      </c>
      <c r="BK234" s="218">
        <f>ROUND(I234*H234,2)</f>
        <v>0</v>
      </c>
      <c r="BL234" s="19" t="s">
        <v>297</v>
      </c>
      <c r="BM234" s="217" t="s">
        <v>2071</v>
      </c>
    </row>
    <row r="235" s="2" customFormat="1" ht="24.15" customHeight="1">
      <c r="A235" s="40"/>
      <c r="B235" s="41"/>
      <c r="C235" s="206" t="s">
        <v>1247</v>
      </c>
      <c r="D235" s="206" t="s">
        <v>177</v>
      </c>
      <c r="E235" s="207" t="s">
        <v>4660</v>
      </c>
      <c r="F235" s="208" t="s">
        <v>4661</v>
      </c>
      <c r="G235" s="209" t="s">
        <v>194</v>
      </c>
      <c r="H235" s="210">
        <v>43</v>
      </c>
      <c r="I235" s="211"/>
      <c r="J235" s="212">
        <f>ROUND(I235*H235,2)</f>
        <v>0</v>
      </c>
      <c r="K235" s="208" t="s">
        <v>4640</v>
      </c>
      <c r="L235" s="46"/>
      <c r="M235" s="213" t="s">
        <v>19</v>
      </c>
      <c r="N235" s="214" t="s">
        <v>39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297</v>
      </c>
      <c r="AT235" s="217" t="s">
        <v>177</v>
      </c>
      <c r="AU235" s="217" t="s">
        <v>76</v>
      </c>
      <c r="AY235" s="19" t="s">
        <v>175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76</v>
      </c>
      <c r="BK235" s="218">
        <f>ROUND(I235*H235,2)</f>
        <v>0</v>
      </c>
      <c r="BL235" s="19" t="s">
        <v>297</v>
      </c>
      <c r="BM235" s="217" t="s">
        <v>2081</v>
      </c>
    </row>
    <row r="236" s="2" customFormat="1" ht="16.5" customHeight="1">
      <c r="A236" s="40"/>
      <c r="B236" s="41"/>
      <c r="C236" s="206" t="s">
        <v>1253</v>
      </c>
      <c r="D236" s="206" t="s">
        <v>177</v>
      </c>
      <c r="E236" s="207" t="s">
        <v>4662</v>
      </c>
      <c r="F236" s="208" t="s">
        <v>4663</v>
      </c>
      <c r="G236" s="209" t="s">
        <v>194</v>
      </c>
      <c r="H236" s="210">
        <v>43</v>
      </c>
      <c r="I236" s="211"/>
      <c r="J236" s="212">
        <f>ROUND(I236*H236,2)</f>
        <v>0</v>
      </c>
      <c r="K236" s="208" t="s">
        <v>4640</v>
      </c>
      <c r="L236" s="46"/>
      <c r="M236" s="213" t="s">
        <v>19</v>
      </c>
      <c r="N236" s="214" t="s">
        <v>39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297</v>
      </c>
      <c r="AT236" s="217" t="s">
        <v>177</v>
      </c>
      <c r="AU236" s="217" t="s">
        <v>76</v>
      </c>
      <c r="AY236" s="19" t="s">
        <v>175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76</v>
      </c>
      <c r="BK236" s="218">
        <f>ROUND(I236*H236,2)</f>
        <v>0</v>
      </c>
      <c r="BL236" s="19" t="s">
        <v>297</v>
      </c>
      <c r="BM236" s="217" t="s">
        <v>2091</v>
      </c>
    </row>
    <row r="237" s="2" customFormat="1" ht="21.75" customHeight="1">
      <c r="A237" s="40"/>
      <c r="B237" s="41"/>
      <c r="C237" s="206" t="s">
        <v>1260</v>
      </c>
      <c r="D237" s="206" t="s">
        <v>177</v>
      </c>
      <c r="E237" s="207" t="s">
        <v>4664</v>
      </c>
      <c r="F237" s="208" t="s">
        <v>4665</v>
      </c>
      <c r="G237" s="209" t="s">
        <v>194</v>
      </c>
      <c r="H237" s="210">
        <v>43</v>
      </c>
      <c r="I237" s="211"/>
      <c r="J237" s="212">
        <f>ROUND(I237*H237,2)</f>
        <v>0</v>
      </c>
      <c r="K237" s="208" t="s">
        <v>4640</v>
      </c>
      <c r="L237" s="46"/>
      <c r="M237" s="213" t="s">
        <v>19</v>
      </c>
      <c r="N237" s="214" t="s">
        <v>39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297</v>
      </c>
      <c r="AT237" s="217" t="s">
        <v>177</v>
      </c>
      <c r="AU237" s="217" t="s">
        <v>76</v>
      </c>
      <c r="AY237" s="19" t="s">
        <v>175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76</v>
      </c>
      <c r="BK237" s="218">
        <f>ROUND(I237*H237,2)</f>
        <v>0</v>
      </c>
      <c r="BL237" s="19" t="s">
        <v>297</v>
      </c>
      <c r="BM237" s="217" t="s">
        <v>2101</v>
      </c>
    </row>
    <row r="238" s="2" customFormat="1" ht="24.15" customHeight="1">
      <c r="A238" s="40"/>
      <c r="B238" s="41"/>
      <c r="C238" s="206" t="s">
        <v>1265</v>
      </c>
      <c r="D238" s="206" t="s">
        <v>177</v>
      </c>
      <c r="E238" s="207" t="s">
        <v>4775</v>
      </c>
      <c r="F238" s="208" t="s">
        <v>4776</v>
      </c>
      <c r="G238" s="209" t="s">
        <v>194</v>
      </c>
      <c r="H238" s="210">
        <v>10</v>
      </c>
      <c r="I238" s="211"/>
      <c r="J238" s="212">
        <f>ROUND(I238*H238,2)</f>
        <v>0</v>
      </c>
      <c r="K238" s="208" t="s">
        <v>4640</v>
      </c>
      <c r="L238" s="46"/>
      <c r="M238" s="213" t="s">
        <v>19</v>
      </c>
      <c r="N238" s="214" t="s">
        <v>39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297</v>
      </c>
      <c r="AT238" s="217" t="s">
        <v>177</v>
      </c>
      <c r="AU238" s="217" t="s">
        <v>76</v>
      </c>
      <c r="AY238" s="19" t="s">
        <v>175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76</v>
      </c>
      <c r="BK238" s="218">
        <f>ROUND(I238*H238,2)</f>
        <v>0</v>
      </c>
      <c r="BL238" s="19" t="s">
        <v>297</v>
      </c>
      <c r="BM238" s="217" t="s">
        <v>2112</v>
      </c>
    </row>
    <row r="239" s="2" customFormat="1" ht="21.75" customHeight="1">
      <c r="A239" s="40"/>
      <c r="B239" s="41"/>
      <c r="C239" s="206" t="s">
        <v>1270</v>
      </c>
      <c r="D239" s="206" t="s">
        <v>177</v>
      </c>
      <c r="E239" s="207" t="s">
        <v>4666</v>
      </c>
      <c r="F239" s="208" t="s">
        <v>4667</v>
      </c>
      <c r="G239" s="209" t="s">
        <v>194</v>
      </c>
      <c r="H239" s="210">
        <v>7</v>
      </c>
      <c r="I239" s="211"/>
      <c r="J239" s="212">
        <f>ROUND(I239*H239,2)</f>
        <v>0</v>
      </c>
      <c r="K239" s="208" t="s">
        <v>4640</v>
      </c>
      <c r="L239" s="46"/>
      <c r="M239" s="213" t="s">
        <v>19</v>
      </c>
      <c r="N239" s="214" t="s">
        <v>39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297</v>
      </c>
      <c r="AT239" s="217" t="s">
        <v>177</v>
      </c>
      <c r="AU239" s="217" t="s">
        <v>76</v>
      </c>
      <c r="AY239" s="19" t="s">
        <v>175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76</v>
      </c>
      <c r="BK239" s="218">
        <f>ROUND(I239*H239,2)</f>
        <v>0</v>
      </c>
      <c r="BL239" s="19" t="s">
        <v>297</v>
      </c>
      <c r="BM239" s="217" t="s">
        <v>2121</v>
      </c>
    </row>
    <row r="240" s="2" customFormat="1" ht="16.5" customHeight="1">
      <c r="A240" s="40"/>
      <c r="B240" s="41"/>
      <c r="C240" s="206" t="s">
        <v>1275</v>
      </c>
      <c r="D240" s="206" t="s">
        <v>177</v>
      </c>
      <c r="E240" s="207" t="s">
        <v>4670</v>
      </c>
      <c r="F240" s="208" t="s">
        <v>4671</v>
      </c>
      <c r="G240" s="209" t="s">
        <v>194</v>
      </c>
      <c r="H240" s="210">
        <v>26</v>
      </c>
      <c r="I240" s="211"/>
      <c r="J240" s="212">
        <f>ROUND(I240*H240,2)</f>
        <v>0</v>
      </c>
      <c r="K240" s="208" t="s">
        <v>4640</v>
      </c>
      <c r="L240" s="46"/>
      <c r="M240" s="213" t="s">
        <v>19</v>
      </c>
      <c r="N240" s="214" t="s">
        <v>39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297</v>
      </c>
      <c r="AT240" s="217" t="s">
        <v>177</v>
      </c>
      <c r="AU240" s="217" t="s">
        <v>76</v>
      </c>
      <c r="AY240" s="19" t="s">
        <v>175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76</v>
      </c>
      <c r="BK240" s="218">
        <f>ROUND(I240*H240,2)</f>
        <v>0</v>
      </c>
      <c r="BL240" s="19" t="s">
        <v>297</v>
      </c>
      <c r="BM240" s="217" t="s">
        <v>2135</v>
      </c>
    </row>
    <row r="241" s="2" customFormat="1" ht="16.5" customHeight="1">
      <c r="A241" s="40"/>
      <c r="B241" s="41"/>
      <c r="C241" s="206" t="s">
        <v>1281</v>
      </c>
      <c r="D241" s="206" t="s">
        <v>177</v>
      </c>
      <c r="E241" s="207" t="s">
        <v>4914</v>
      </c>
      <c r="F241" s="208" t="s">
        <v>4915</v>
      </c>
      <c r="G241" s="209" t="s">
        <v>391</v>
      </c>
      <c r="H241" s="210">
        <v>2</v>
      </c>
      <c r="I241" s="211"/>
      <c r="J241" s="212">
        <f>ROUND(I241*H241,2)</f>
        <v>0</v>
      </c>
      <c r="K241" s="208" t="s">
        <v>4640</v>
      </c>
      <c r="L241" s="46"/>
      <c r="M241" s="213" t="s">
        <v>19</v>
      </c>
      <c r="N241" s="214" t="s">
        <v>39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297</v>
      </c>
      <c r="AT241" s="217" t="s">
        <v>177</v>
      </c>
      <c r="AU241" s="217" t="s">
        <v>76</v>
      </c>
      <c r="AY241" s="19" t="s">
        <v>175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76</v>
      </c>
      <c r="BK241" s="218">
        <f>ROUND(I241*H241,2)</f>
        <v>0</v>
      </c>
      <c r="BL241" s="19" t="s">
        <v>297</v>
      </c>
      <c r="BM241" s="217" t="s">
        <v>2149</v>
      </c>
    </row>
    <row r="242" s="2" customFormat="1" ht="16.5" customHeight="1">
      <c r="A242" s="40"/>
      <c r="B242" s="41"/>
      <c r="C242" s="206" t="s">
        <v>1286</v>
      </c>
      <c r="D242" s="206" t="s">
        <v>177</v>
      </c>
      <c r="E242" s="207" t="s">
        <v>4916</v>
      </c>
      <c r="F242" s="208" t="s">
        <v>4917</v>
      </c>
      <c r="G242" s="209" t="s">
        <v>391</v>
      </c>
      <c r="H242" s="210">
        <v>2</v>
      </c>
      <c r="I242" s="211"/>
      <c r="J242" s="212">
        <f>ROUND(I242*H242,2)</f>
        <v>0</v>
      </c>
      <c r="K242" s="208" t="s">
        <v>4640</v>
      </c>
      <c r="L242" s="46"/>
      <c r="M242" s="213" t="s">
        <v>19</v>
      </c>
      <c r="N242" s="214" t="s">
        <v>39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297</v>
      </c>
      <c r="AT242" s="217" t="s">
        <v>177</v>
      </c>
      <c r="AU242" s="217" t="s">
        <v>76</v>
      </c>
      <c r="AY242" s="19" t="s">
        <v>175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76</v>
      </c>
      <c r="BK242" s="218">
        <f>ROUND(I242*H242,2)</f>
        <v>0</v>
      </c>
      <c r="BL242" s="19" t="s">
        <v>297</v>
      </c>
      <c r="BM242" s="217" t="s">
        <v>2160</v>
      </c>
    </row>
    <row r="243" s="2" customFormat="1" ht="21.75" customHeight="1">
      <c r="A243" s="40"/>
      <c r="B243" s="41"/>
      <c r="C243" s="206" t="s">
        <v>1293</v>
      </c>
      <c r="D243" s="206" t="s">
        <v>177</v>
      </c>
      <c r="E243" s="207" t="s">
        <v>4918</v>
      </c>
      <c r="F243" s="208" t="s">
        <v>4919</v>
      </c>
      <c r="G243" s="209" t="s">
        <v>391</v>
      </c>
      <c r="H243" s="210">
        <v>2</v>
      </c>
      <c r="I243" s="211"/>
      <c r="J243" s="212">
        <f>ROUND(I243*H243,2)</f>
        <v>0</v>
      </c>
      <c r="K243" s="208" t="s">
        <v>4640</v>
      </c>
      <c r="L243" s="46"/>
      <c r="M243" s="213" t="s">
        <v>19</v>
      </c>
      <c r="N243" s="214" t="s">
        <v>39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297</v>
      </c>
      <c r="AT243" s="217" t="s">
        <v>177</v>
      </c>
      <c r="AU243" s="217" t="s">
        <v>76</v>
      </c>
      <c r="AY243" s="19" t="s">
        <v>175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76</v>
      </c>
      <c r="BK243" s="218">
        <f>ROUND(I243*H243,2)</f>
        <v>0</v>
      </c>
      <c r="BL243" s="19" t="s">
        <v>297</v>
      </c>
      <c r="BM243" s="217" t="s">
        <v>2170</v>
      </c>
    </row>
    <row r="244" s="2" customFormat="1" ht="21.75" customHeight="1">
      <c r="A244" s="40"/>
      <c r="B244" s="41"/>
      <c r="C244" s="206" t="s">
        <v>1300</v>
      </c>
      <c r="D244" s="206" t="s">
        <v>177</v>
      </c>
      <c r="E244" s="207" t="s">
        <v>4920</v>
      </c>
      <c r="F244" s="208" t="s">
        <v>4921</v>
      </c>
      <c r="G244" s="209" t="s">
        <v>402</v>
      </c>
      <c r="H244" s="210">
        <v>413</v>
      </c>
      <c r="I244" s="211"/>
      <c r="J244" s="212">
        <f>ROUND(I244*H244,2)</f>
        <v>0</v>
      </c>
      <c r="K244" s="208" t="s">
        <v>4640</v>
      </c>
      <c r="L244" s="46"/>
      <c r="M244" s="213" t="s">
        <v>19</v>
      </c>
      <c r="N244" s="214" t="s">
        <v>39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297</v>
      </c>
      <c r="AT244" s="217" t="s">
        <v>177</v>
      </c>
      <c r="AU244" s="217" t="s">
        <v>76</v>
      </c>
      <c r="AY244" s="19" t="s">
        <v>175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76</v>
      </c>
      <c r="BK244" s="218">
        <f>ROUND(I244*H244,2)</f>
        <v>0</v>
      </c>
      <c r="BL244" s="19" t="s">
        <v>297</v>
      </c>
      <c r="BM244" s="217" t="s">
        <v>2182</v>
      </c>
    </row>
    <row r="245" s="2" customFormat="1" ht="21.75" customHeight="1">
      <c r="A245" s="40"/>
      <c r="B245" s="41"/>
      <c r="C245" s="206" t="s">
        <v>1305</v>
      </c>
      <c r="D245" s="206" t="s">
        <v>177</v>
      </c>
      <c r="E245" s="207" t="s">
        <v>4922</v>
      </c>
      <c r="F245" s="208" t="s">
        <v>4923</v>
      </c>
      <c r="G245" s="209" t="s">
        <v>402</v>
      </c>
      <c r="H245" s="210">
        <v>413</v>
      </c>
      <c r="I245" s="211"/>
      <c r="J245" s="212">
        <f>ROUND(I245*H245,2)</f>
        <v>0</v>
      </c>
      <c r="K245" s="208" t="s">
        <v>4640</v>
      </c>
      <c r="L245" s="46"/>
      <c r="M245" s="213" t="s">
        <v>19</v>
      </c>
      <c r="N245" s="214" t="s">
        <v>39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297</v>
      </c>
      <c r="AT245" s="217" t="s">
        <v>177</v>
      </c>
      <c r="AU245" s="217" t="s">
        <v>76</v>
      </c>
      <c r="AY245" s="19" t="s">
        <v>175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76</v>
      </c>
      <c r="BK245" s="218">
        <f>ROUND(I245*H245,2)</f>
        <v>0</v>
      </c>
      <c r="BL245" s="19" t="s">
        <v>297</v>
      </c>
      <c r="BM245" s="217" t="s">
        <v>2195</v>
      </c>
    </row>
    <row r="246" s="2" customFormat="1" ht="16.5" customHeight="1">
      <c r="A246" s="40"/>
      <c r="B246" s="41"/>
      <c r="C246" s="206" t="s">
        <v>1316</v>
      </c>
      <c r="D246" s="206" t="s">
        <v>177</v>
      </c>
      <c r="E246" s="207" t="s">
        <v>4826</v>
      </c>
      <c r="F246" s="208" t="s">
        <v>4827</v>
      </c>
      <c r="G246" s="209" t="s">
        <v>402</v>
      </c>
      <c r="H246" s="210">
        <v>48</v>
      </c>
      <c r="I246" s="211"/>
      <c r="J246" s="212">
        <f>ROUND(I246*H246,2)</f>
        <v>0</v>
      </c>
      <c r="K246" s="208" t="s">
        <v>4684</v>
      </c>
      <c r="L246" s="46"/>
      <c r="M246" s="213" t="s">
        <v>19</v>
      </c>
      <c r="N246" s="214" t="s">
        <v>39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297</v>
      </c>
      <c r="AT246" s="217" t="s">
        <v>177</v>
      </c>
      <c r="AU246" s="217" t="s">
        <v>76</v>
      </c>
      <c r="AY246" s="19" t="s">
        <v>175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76</v>
      </c>
      <c r="BK246" s="218">
        <f>ROUND(I246*H246,2)</f>
        <v>0</v>
      </c>
      <c r="BL246" s="19" t="s">
        <v>297</v>
      </c>
      <c r="BM246" s="217" t="s">
        <v>2204</v>
      </c>
    </row>
    <row r="247" s="2" customFormat="1" ht="16.5" customHeight="1">
      <c r="A247" s="40"/>
      <c r="B247" s="41"/>
      <c r="C247" s="206" t="s">
        <v>1322</v>
      </c>
      <c r="D247" s="206" t="s">
        <v>177</v>
      </c>
      <c r="E247" s="207" t="s">
        <v>4824</v>
      </c>
      <c r="F247" s="208" t="s">
        <v>4825</v>
      </c>
      <c r="G247" s="209" t="s">
        <v>402</v>
      </c>
      <c r="H247" s="210">
        <v>35</v>
      </c>
      <c r="I247" s="211"/>
      <c r="J247" s="212">
        <f>ROUND(I247*H247,2)</f>
        <v>0</v>
      </c>
      <c r="K247" s="208" t="s">
        <v>4684</v>
      </c>
      <c r="L247" s="46"/>
      <c r="M247" s="213" t="s">
        <v>19</v>
      </c>
      <c r="N247" s="214" t="s">
        <v>39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297</v>
      </c>
      <c r="AT247" s="217" t="s">
        <v>177</v>
      </c>
      <c r="AU247" s="217" t="s">
        <v>76</v>
      </c>
      <c r="AY247" s="19" t="s">
        <v>175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76</v>
      </c>
      <c r="BK247" s="218">
        <f>ROUND(I247*H247,2)</f>
        <v>0</v>
      </c>
      <c r="BL247" s="19" t="s">
        <v>297</v>
      </c>
      <c r="BM247" s="217" t="s">
        <v>2212</v>
      </c>
    </row>
    <row r="248" s="2" customFormat="1" ht="44.25" customHeight="1">
      <c r="A248" s="40"/>
      <c r="B248" s="41"/>
      <c r="C248" s="206" t="s">
        <v>1328</v>
      </c>
      <c r="D248" s="206" t="s">
        <v>177</v>
      </c>
      <c r="E248" s="207" t="s">
        <v>4822</v>
      </c>
      <c r="F248" s="208" t="s">
        <v>4823</v>
      </c>
      <c r="G248" s="209" t="s">
        <v>3325</v>
      </c>
      <c r="H248" s="210">
        <v>3</v>
      </c>
      <c r="I248" s="211"/>
      <c r="J248" s="212">
        <f>ROUND(I248*H248,2)</f>
        <v>0</v>
      </c>
      <c r="K248" s="208" t="s">
        <v>4684</v>
      </c>
      <c r="L248" s="46"/>
      <c r="M248" s="213" t="s">
        <v>19</v>
      </c>
      <c r="N248" s="214" t="s">
        <v>39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297</v>
      </c>
      <c r="AT248" s="217" t="s">
        <v>177</v>
      </c>
      <c r="AU248" s="217" t="s">
        <v>76</v>
      </c>
      <c r="AY248" s="19" t="s">
        <v>175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76</v>
      </c>
      <c r="BK248" s="218">
        <f>ROUND(I248*H248,2)</f>
        <v>0</v>
      </c>
      <c r="BL248" s="19" t="s">
        <v>297</v>
      </c>
      <c r="BM248" s="217" t="s">
        <v>2220</v>
      </c>
    </row>
    <row r="249" s="2" customFormat="1" ht="21.75" customHeight="1">
      <c r="A249" s="40"/>
      <c r="B249" s="41"/>
      <c r="C249" s="206" t="s">
        <v>1335</v>
      </c>
      <c r="D249" s="206" t="s">
        <v>177</v>
      </c>
      <c r="E249" s="207" t="s">
        <v>4924</v>
      </c>
      <c r="F249" s="208" t="s">
        <v>4925</v>
      </c>
      <c r="G249" s="209" t="s">
        <v>265</v>
      </c>
      <c r="H249" s="210">
        <v>0.59299999999999997</v>
      </c>
      <c r="I249" s="211"/>
      <c r="J249" s="212">
        <f>ROUND(I249*H249,2)</f>
        <v>0</v>
      </c>
      <c r="K249" s="208" t="s">
        <v>4640</v>
      </c>
      <c r="L249" s="46"/>
      <c r="M249" s="213" t="s">
        <v>19</v>
      </c>
      <c r="N249" s="214" t="s">
        <v>39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297</v>
      </c>
      <c r="AT249" s="217" t="s">
        <v>177</v>
      </c>
      <c r="AU249" s="217" t="s">
        <v>76</v>
      </c>
      <c r="AY249" s="19" t="s">
        <v>175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76</v>
      </c>
      <c r="BK249" s="218">
        <f>ROUND(I249*H249,2)</f>
        <v>0</v>
      </c>
      <c r="BL249" s="19" t="s">
        <v>297</v>
      </c>
      <c r="BM249" s="217" t="s">
        <v>2228</v>
      </c>
    </row>
    <row r="250" s="12" customFormat="1" ht="25.92" customHeight="1">
      <c r="A250" s="12"/>
      <c r="B250" s="190"/>
      <c r="C250" s="191"/>
      <c r="D250" s="192" t="s">
        <v>67</v>
      </c>
      <c r="E250" s="193" t="s">
        <v>3540</v>
      </c>
      <c r="F250" s="193" t="s">
        <v>4926</v>
      </c>
      <c r="G250" s="191"/>
      <c r="H250" s="191"/>
      <c r="I250" s="194"/>
      <c r="J250" s="195">
        <f>BK250</f>
        <v>0</v>
      </c>
      <c r="K250" s="191"/>
      <c r="L250" s="196"/>
      <c r="M250" s="197"/>
      <c r="N250" s="198"/>
      <c r="O250" s="198"/>
      <c r="P250" s="199">
        <f>SUM(P251:P291)</f>
        <v>0</v>
      </c>
      <c r="Q250" s="198"/>
      <c r="R250" s="199">
        <f>SUM(R251:R291)</f>
        <v>0</v>
      </c>
      <c r="S250" s="198"/>
      <c r="T250" s="200">
        <f>SUM(T251:T291)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1" t="s">
        <v>78</v>
      </c>
      <c r="AT250" s="202" t="s">
        <v>67</v>
      </c>
      <c r="AU250" s="202" t="s">
        <v>68</v>
      </c>
      <c r="AY250" s="201" t="s">
        <v>175</v>
      </c>
      <c r="BK250" s="203">
        <f>SUM(BK251:BK291)</f>
        <v>0</v>
      </c>
    </row>
    <row r="251" s="2" customFormat="1" ht="24.15" customHeight="1">
      <c r="A251" s="40"/>
      <c r="B251" s="41"/>
      <c r="C251" s="206" t="s">
        <v>1340</v>
      </c>
      <c r="D251" s="206" t="s">
        <v>177</v>
      </c>
      <c r="E251" s="207" t="s">
        <v>4927</v>
      </c>
      <c r="F251" s="208" t="s">
        <v>4928</v>
      </c>
      <c r="G251" s="209" t="s">
        <v>468</v>
      </c>
      <c r="H251" s="210">
        <v>10</v>
      </c>
      <c r="I251" s="211"/>
      <c r="J251" s="212">
        <f>ROUND(I251*H251,2)</f>
        <v>0</v>
      </c>
      <c r="K251" s="208" t="s">
        <v>4640</v>
      </c>
      <c r="L251" s="46"/>
      <c r="M251" s="213" t="s">
        <v>19</v>
      </c>
      <c r="N251" s="214" t="s">
        <v>39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297</v>
      </c>
      <c r="AT251" s="217" t="s">
        <v>177</v>
      </c>
      <c r="AU251" s="217" t="s">
        <v>76</v>
      </c>
      <c r="AY251" s="19" t="s">
        <v>175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76</v>
      </c>
      <c r="BK251" s="218">
        <f>ROUND(I251*H251,2)</f>
        <v>0</v>
      </c>
      <c r="BL251" s="19" t="s">
        <v>297</v>
      </c>
      <c r="BM251" s="217" t="s">
        <v>2236</v>
      </c>
    </row>
    <row r="252" s="2" customFormat="1" ht="33" customHeight="1">
      <c r="A252" s="40"/>
      <c r="B252" s="41"/>
      <c r="C252" s="206" t="s">
        <v>1346</v>
      </c>
      <c r="D252" s="206" t="s">
        <v>177</v>
      </c>
      <c r="E252" s="207" t="s">
        <v>4929</v>
      </c>
      <c r="F252" s="208" t="s">
        <v>4930</v>
      </c>
      <c r="G252" s="209" t="s">
        <v>468</v>
      </c>
      <c r="H252" s="210">
        <v>1</v>
      </c>
      <c r="I252" s="211"/>
      <c r="J252" s="212">
        <f>ROUND(I252*H252,2)</f>
        <v>0</v>
      </c>
      <c r="K252" s="208" t="s">
        <v>4640</v>
      </c>
      <c r="L252" s="46"/>
      <c r="M252" s="213" t="s">
        <v>19</v>
      </c>
      <c r="N252" s="214" t="s">
        <v>39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297</v>
      </c>
      <c r="AT252" s="217" t="s">
        <v>177</v>
      </c>
      <c r="AU252" s="217" t="s">
        <v>76</v>
      </c>
      <c r="AY252" s="19" t="s">
        <v>175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76</v>
      </c>
      <c r="BK252" s="218">
        <f>ROUND(I252*H252,2)</f>
        <v>0</v>
      </c>
      <c r="BL252" s="19" t="s">
        <v>297</v>
      </c>
      <c r="BM252" s="217" t="s">
        <v>2245</v>
      </c>
    </row>
    <row r="253" s="2" customFormat="1" ht="16.5" customHeight="1">
      <c r="A253" s="40"/>
      <c r="B253" s="41"/>
      <c r="C253" s="206" t="s">
        <v>1351</v>
      </c>
      <c r="D253" s="206" t="s">
        <v>177</v>
      </c>
      <c r="E253" s="207" t="s">
        <v>4931</v>
      </c>
      <c r="F253" s="208" t="s">
        <v>4932</v>
      </c>
      <c r="G253" s="209" t="s">
        <v>468</v>
      </c>
      <c r="H253" s="210">
        <v>11</v>
      </c>
      <c r="I253" s="211"/>
      <c r="J253" s="212">
        <f>ROUND(I253*H253,2)</f>
        <v>0</v>
      </c>
      <c r="K253" s="208" t="s">
        <v>4640</v>
      </c>
      <c r="L253" s="46"/>
      <c r="M253" s="213" t="s">
        <v>19</v>
      </c>
      <c r="N253" s="214" t="s">
        <v>39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297</v>
      </c>
      <c r="AT253" s="217" t="s">
        <v>177</v>
      </c>
      <c r="AU253" s="217" t="s">
        <v>76</v>
      </c>
      <c r="AY253" s="19" t="s">
        <v>175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76</v>
      </c>
      <c r="BK253" s="218">
        <f>ROUND(I253*H253,2)</f>
        <v>0</v>
      </c>
      <c r="BL253" s="19" t="s">
        <v>297</v>
      </c>
      <c r="BM253" s="217" t="s">
        <v>2253</v>
      </c>
    </row>
    <row r="254" s="2" customFormat="1" ht="24.15" customHeight="1">
      <c r="A254" s="40"/>
      <c r="B254" s="41"/>
      <c r="C254" s="206" t="s">
        <v>1357</v>
      </c>
      <c r="D254" s="279" t="s">
        <v>177</v>
      </c>
      <c r="E254" s="207" t="s">
        <v>4933</v>
      </c>
      <c r="F254" s="208" t="s">
        <v>4934</v>
      </c>
      <c r="G254" s="209" t="s">
        <v>391</v>
      </c>
      <c r="H254" s="210">
        <v>2</v>
      </c>
      <c r="I254" s="211"/>
      <c r="J254" s="212">
        <f>ROUND(I254*H254,2)</f>
        <v>0</v>
      </c>
      <c r="K254" s="208" t="s">
        <v>4640</v>
      </c>
      <c r="L254" s="46"/>
      <c r="M254" s="213" t="s">
        <v>19</v>
      </c>
      <c r="N254" s="214" t="s">
        <v>39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297</v>
      </c>
      <c r="AT254" s="217" t="s">
        <v>177</v>
      </c>
      <c r="AU254" s="217" t="s">
        <v>76</v>
      </c>
      <c r="AY254" s="19" t="s">
        <v>175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76</v>
      </c>
      <c r="BK254" s="218">
        <f>ROUND(I254*H254,2)</f>
        <v>0</v>
      </c>
      <c r="BL254" s="19" t="s">
        <v>297</v>
      </c>
      <c r="BM254" s="217" t="s">
        <v>2261</v>
      </c>
    </row>
    <row r="255" s="2" customFormat="1" ht="24.15" customHeight="1">
      <c r="A255" s="40"/>
      <c r="B255" s="41"/>
      <c r="C255" s="206" t="s">
        <v>1363</v>
      </c>
      <c r="D255" s="279" t="s">
        <v>177</v>
      </c>
      <c r="E255" s="207" t="s">
        <v>4935</v>
      </c>
      <c r="F255" s="208" t="s">
        <v>4936</v>
      </c>
      <c r="G255" s="209" t="s">
        <v>391</v>
      </c>
      <c r="H255" s="210">
        <v>8</v>
      </c>
      <c r="I255" s="211"/>
      <c r="J255" s="212">
        <f>ROUND(I255*H255,2)</f>
        <v>0</v>
      </c>
      <c r="K255" s="208" t="s">
        <v>4640</v>
      </c>
      <c r="L255" s="46"/>
      <c r="M255" s="213" t="s">
        <v>19</v>
      </c>
      <c r="N255" s="214" t="s">
        <v>39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297</v>
      </c>
      <c r="AT255" s="217" t="s">
        <v>177</v>
      </c>
      <c r="AU255" s="217" t="s">
        <v>76</v>
      </c>
      <c r="AY255" s="19" t="s">
        <v>175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76</v>
      </c>
      <c r="BK255" s="218">
        <f>ROUND(I255*H255,2)</f>
        <v>0</v>
      </c>
      <c r="BL255" s="19" t="s">
        <v>297</v>
      </c>
      <c r="BM255" s="217" t="s">
        <v>2269</v>
      </c>
    </row>
    <row r="256" s="2" customFormat="1" ht="24.15" customHeight="1">
      <c r="A256" s="40"/>
      <c r="B256" s="41"/>
      <c r="C256" s="206" t="s">
        <v>1370</v>
      </c>
      <c r="D256" s="279" t="s">
        <v>177</v>
      </c>
      <c r="E256" s="207" t="s">
        <v>4937</v>
      </c>
      <c r="F256" s="208" t="s">
        <v>4938</v>
      </c>
      <c r="G256" s="209" t="s">
        <v>391</v>
      </c>
      <c r="H256" s="210">
        <v>1</v>
      </c>
      <c r="I256" s="211"/>
      <c r="J256" s="212">
        <f>ROUND(I256*H256,2)</f>
        <v>0</v>
      </c>
      <c r="K256" s="208" t="s">
        <v>4640</v>
      </c>
      <c r="L256" s="46"/>
      <c r="M256" s="213" t="s">
        <v>19</v>
      </c>
      <c r="N256" s="214" t="s">
        <v>39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297</v>
      </c>
      <c r="AT256" s="217" t="s">
        <v>177</v>
      </c>
      <c r="AU256" s="217" t="s">
        <v>76</v>
      </c>
      <c r="AY256" s="19" t="s">
        <v>175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76</v>
      </c>
      <c r="BK256" s="218">
        <f>ROUND(I256*H256,2)</f>
        <v>0</v>
      </c>
      <c r="BL256" s="19" t="s">
        <v>297</v>
      </c>
      <c r="BM256" s="217" t="s">
        <v>2277</v>
      </c>
    </row>
    <row r="257" s="2" customFormat="1" ht="16.5" customHeight="1">
      <c r="A257" s="40"/>
      <c r="B257" s="41"/>
      <c r="C257" s="206" t="s">
        <v>1375</v>
      </c>
      <c r="D257" s="279" t="s">
        <v>177</v>
      </c>
      <c r="E257" s="207" t="s">
        <v>4939</v>
      </c>
      <c r="F257" s="208" t="s">
        <v>4940</v>
      </c>
      <c r="G257" s="209" t="s">
        <v>468</v>
      </c>
      <c r="H257" s="210">
        <v>11</v>
      </c>
      <c r="I257" s="211"/>
      <c r="J257" s="212">
        <f>ROUND(I257*H257,2)</f>
        <v>0</v>
      </c>
      <c r="K257" s="208" t="s">
        <v>4640</v>
      </c>
      <c r="L257" s="46"/>
      <c r="M257" s="213" t="s">
        <v>19</v>
      </c>
      <c r="N257" s="214" t="s">
        <v>39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297</v>
      </c>
      <c r="AT257" s="217" t="s">
        <v>177</v>
      </c>
      <c r="AU257" s="217" t="s">
        <v>76</v>
      </c>
      <c r="AY257" s="19" t="s">
        <v>175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76</v>
      </c>
      <c r="BK257" s="218">
        <f>ROUND(I257*H257,2)</f>
        <v>0</v>
      </c>
      <c r="BL257" s="19" t="s">
        <v>297</v>
      </c>
      <c r="BM257" s="217" t="s">
        <v>2285</v>
      </c>
    </row>
    <row r="258" s="2" customFormat="1" ht="16.5" customHeight="1">
      <c r="A258" s="40"/>
      <c r="B258" s="41"/>
      <c r="C258" s="206" t="s">
        <v>1382</v>
      </c>
      <c r="D258" s="206" t="s">
        <v>177</v>
      </c>
      <c r="E258" s="207" t="s">
        <v>4941</v>
      </c>
      <c r="F258" s="208" t="s">
        <v>4942</v>
      </c>
      <c r="G258" s="209" t="s">
        <v>468</v>
      </c>
      <c r="H258" s="210">
        <v>2</v>
      </c>
      <c r="I258" s="211"/>
      <c r="J258" s="212">
        <f>ROUND(I258*H258,2)</f>
        <v>0</v>
      </c>
      <c r="K258" s="208" t="s">
        <v>4640</v>
      </c>
      <c r="L258" s="46"/>
      <c r="M258" s="213" t="s">
        <v>19</v>
      </c>
      <c r="N258" s="214" t="s">
        <v>39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297</v>
      </c>
      <c r="AT258" s="217" t="s">
        <v>177</v>
      </c>
      <c r="AU258" s="217" t="s">
        <v>76</v>
      </c>
      <c r="AY258" s="19" t="s">
        <v>175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76</v>
      </c>
      <c r="BK258" s="218">
        <f>ROUND(I258*H258,2)</f>
        <v>0</v>
      </c>
      <c r="BL258" s="19" t="s">
        <v>297</v>
      </c>
      <c r="BM258" s="217" t="s">
        <v>2293</v>
      </c>
    </row>
    <row r="259" s="2" customFormat="1" ht="16.5" customHeight="1">
      <c r="A259" s="40"/>
      <c r="B259" s="41"/>
      <c r="C259" s="206" t="s">
        <v>1387</v>
      </c>
      <c r="D259" s="206" t="s">
        <v>177</v>
      </c>
      <c r="E259" s="207" t="s">
        <v>4943</v>
      </c>
      <c r="F259" s="208" t="s">
        <v>4944</v>
      </c>
      <c r="G259" s="209" t="s">
        <v>468</v>
      </c>
      <c r="H259" s="210">
        <v>2</v>
      </c>
      <c r="I259" s="211"/>
      <c r="J259" s="212">
        <f>ROUND(I259*H259,2)</f>
        <v>0</v>
      </c>
      <c r="K259" s="208" t="s">
        <v>4640</v>
      </c>
      <c r="L259" s="46"/>
      <c r="M259" s="213" t="s">
        <v>19</v>
      </c>
      <c r="N259" s="214" t="s">
        <v>39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297</v>
      </c>
      <c r="AT259" s="217" t="s">
        <v>177</v>
      </c>
      <c r="AU259" s="217" t="s">
        <v>76</v>
      </c>
      <c r="AY259" s="19" t="s">
        <v>175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76</v>
      </c>
      <c r="BK259" s="218">
        <f>ROUND(I259*H259,2)</f>
        <v>0</v>
      </c>
      <c r="BL259" s="19" t="s">
        <v>297</v>
      </c>
      <c r="BM259" s="217" t="s">
        <v>2301</v>
      </c>
    </row>
    <row r="260" s="2" customFormat="1" ht="16.5" customHeight="1">
      <c r="A260" s="40"/>
      <c r="B260" s="41"/>
      <c r="C260" s="206" t="s">
        <v>1392</v>
      </c>
      <c r="D260" s="279" t="s">
        <v>177</v>
      </c>
      <c r="E260" s="207" t="s">
        <v>4945</v>
      </c>
      <c r="F260" s="208" t="s">
        <v>4946</v>
      </c>
      <c r="G260" s="209" t="s">
        <v>391</v>
      </c>
      <c r="H260" s="210">
        <v>2</v>
      </c>
      <c r="I260" s="211"/>
      <c r="J260" s="212">
        <f>ROUND(I260*H260,2)</f>
        <v>0</v>
      </c>
      <c r="K260" s="208" t="s">
        <v>4640</v>
      </c>
      <c r="L260" s="46"/>
      <c r="M260" s="213" t="s">
        <v>19</v>
      </c>
      <c r="N260" s="214" t="s">
        <v>39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297</v>
      </c>
      <c r="AT260" s="217" t="s">
        <v>177</v>
      </c>
      <c r="AU260" s="217" t="s">
        <v>76</v>
      </c>
      <c r="AY260" s="19" t="s">
        <v>175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76</v>
      </c>
      <c r="BK260" s="218">
        <f>ROUND(I260*H260,2)</f>
        <v>0</v>
      </c>
      <c r="BL260" s="19" t="s">
        <v>297</v>
      </c>
      <c r="BM260" s="217" t="s">
        <v>2309</v>
      </c>
    </row>
    <row r="261" s="2" customFormat="1" ht="16.5" customHeight="1">
      <c r="A261" s="40"/>
      <c r="B261" s="41"/>
      <c r="C261" s="206" t="s">
        <v>1396</v>
      </c>
      <c r="D261" s="206" t="s">
        <v>177</v>
      </c>
      <c r="E261" s="207" t="s">
        <v>4939</v>
      </c>
      <c r="F261" s="208" t="s">
        <v>4940</v>
      </c>
      <c r="G261" s="209" t="s">
        <v>468</v>
      </c>
      <c r="H261" s="210">
        <v>2</v>
      </c>
      <c r="I261" s="211"/>
      <c r="J261" s="212">
        <f>ROUND(I261*H261,2)</f>
        <v>0</v>
      </c>
      <c r="K261" s="208" t="s">
        <v>4640</v>
      </c>
      <c r="L261" s="46"/>
      <c r="M261" s="213" t="s">
        <v>19</v>
      </c>
      <c r="N261" s="214" t="s">
        <v>39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297</v>
      </c>
      <c r="AT261" s="217" t="s">
        <v>177</v>
      </c>
      <c r="AU261" s="217" t="s">
        <v>76</v>
      </c>
      <c r="AY261" s="19" t="s">
        <v>175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76</v>
      </c>
      <c r="BK261" s="218">
        <f>ROUND(I261*H261,2)</f>
        <v>0</v>
      </c>
      <c r="BL261" s="19" t="s">
        <v>297</v>
      </c>
      <c r="BM261" s="217" t="s">
        <v>2317</v>
      </c>
    </row>
    <row r="262" s="2" customFormat="1" ht="16.5" customHeight="1">
      <c r="A262" s="40"/>
      <c r="B262" s="41"/>
      <c r="C262" s="206" t="s">
        <v>1400</v>
      </c>
      <c r="D262" s="206" t="s">
        <v>177</v>
      </c>
      <c r="E262" s="207" t="s">
        <v>4947</v>
      </c>
      <c r="F262" s="208" t="s">
        <v>4948</v>
      </c>
      <c r="G262" s="209" t="s">
        <v>391</v>
      </c>
      <c r="H262" s="210">
        <v>2</v>
      </c>
      <c r="I262" s="211"/>
      <c r="J262" s="212">
        <f>ROUND(I262*H262,2)</f>
        <v>0</v>
      </c>
      <c r="K262" s="208" t="s">
        <v>4640</v>
      </c>
      <c r="L262" s="46"/>
      <c r="M262" s="213" t="s">
        <v>19</v>
      </c>
      <c r="N262" s="214" t="s">
        <v>39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297</v>
      </c>
      <c r="AT262" s="217" t="s">
        <v>177</v>
      </c>
      <c r="AU262" s="217" t="s">
        <v>76</v>
      </c>
      <c r="AY262" s="19" t="s">
        <v>175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76</v>
      </c>
      <c r="BK262" s="218">
        <f>ROUND(I262*H262,2)</f>
        <v>0</v>
      </c>
      <c r="BL262" s="19" t="s">
        <v>297</v>
      </c>
      <c r="BM262" s="217" t="s">
        <v>2325</v>
      </c>
    </row>
    <row r="263" s="2" customFormat="1" ht="16.5" customHeight="1">
      <c r="A263" s="40"/>
      <c r="B263" s="41"/>
      <c r="C263" s="206" t="s">
        <v>1406</v>
      </c>
      <c r="D263" s="206" t="s">
        <v>177</v>
      </c>
      <c r="E263" s="207" t="s">
        <v>4949</v>
      </c>
      <c r="F263" s="208" t="s">
        <v>4950</v>
      </c>
      <c r="G263" s="209" t="s">
        <v>391</v>
      </c>
      <c r="H263" s="210">
        <v>2</v>
      </c>
      <c r="I263" s="211"/>
      <c r="J263" s="212">
        <f>ROUND(I263*H263,2)</f>
        <v>0</v>
      </c>
      <c r="K263" s="208" t="s">
        <v>4640</v>
      </c>
      <c r="L263" s="46"/>
      <c r="M263" s="213" t="s">
        <v>19</v>
      </c>
      <c r="N263" s="214" t="s">
        <v>39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297</v>
      </c>
      <c r="AT263" s="217" t="s">
        <v>177</v>
      </c>
      <c r="AU263" s="217" t="s">
        <v>76</v>
      </c>
      <c r="AY263" s="19" t="s">
        <v>175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76</v>
      </c>
      <c r="BK263" s="218">
        <f>ROUND(I263*H263,2)</f>
        <v>0</v>
      </c>
      <c r="BL263" s="19" t="s">
        <v>297</v>
      </c>
      <c r="BM263" s="217" t="s">
        <v>2333</v>
      </c>
    </row>
    <row r="264" s="2" customFormat="1" ht="37.8" customHeight="1">
      <c r="A264" s="40"/>
      <c r="B264" s="41"/>
      <c r="C264" s="206" t="s">
        <v>1413</v>
      </c>
      <c r="D264" s="206" t="s">
        <v>177</v>
      </c>
      <c r="E264" s="207" t="s">
        <v>4951</v>
      </c>
      <c r="F264" s="208" t="s">
        <v>4952</v>
      </c>
      <c r="G264" s="209" t="s">
        <v>468</v>
      </c>
      <c r="H264" s="210">
        <v>6</v>
      </c>
      <c r="I264" s="211"/>
      <c r="J264" s="212">
        <f>ROUND(I264*H264,2)</f>
        <v>0</v>
      </c>
      <c r="K264" s="208" t="s">
        <v>4640</v>
      </c>
      <c r="L264" s="46"/>
      <c r="M264" s="213" t="s">
        <v>19</v>
      </c>
      <c r="N264" s="214" t="s">
        <v>39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297</v>
      </c>
      <c r="AT264" s="217" t="s">
        <v>177</v>
      </c>
      <c r="AU264" s="217" t="s">
        <v>76</v>
      </c>
      <c r="AY264" s="19" t="s">
        <v>175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76</v>
      </c>
      <c r="BK264" s="218">
        <f>ROUND(I264*H264,2)</f>
        <v>0</v>
      </c>
      <c r="BL264" s="19" t="s">
        <v>297</v>
      </c>
      <c r="BM264" s="217" t="s">
        <v>2341</v>
      </c>
    </row>
    <row r="265" s="2" customFormat="1" ht="16.5" customHeight="1">
      <c r="A265" s="40"/>
      <c r="B265" s="41"/>
      <c r="C265" s="206" t="s">
        <v>1420</v>
      </c>
      <c r="D265" s="279" t="s">
        <v>177</v>
      </c>
      <c r="E265" s="207" t="s">
        <v>4953</v>
      </c>
      <c r="F265" s="208" t="s">
        <v>4954</v>
      </c>
      <c r="G265" s="209" t="s">
        <v>468</v>
      </c>
      <c r="H265" s="210">
        <v>2</v>
      </c>
      <c r="I265" s="211"/>
      <c r="J265" s="212">
        <f>ROUND(I265*H265,2)</f>
        <v>0</v>
      </c>
      <c r="K265" s="208" t="s">
        <v>4640</v>
      </c>
      <c r="L265" s="46"/>
      <c r="M265" s="213" t="s">
        <v>19</v>
      </c>
      <c r="N265" s="214" t="s">
        <v>39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297</v>
      </c>
      <c r="AT265" s="217" t="s">
        <v>177</v>
      </c>
      <c r="AU265" s="217" t="s">
        <v>76</v>
      </c>
      <c r="AY265" s="19" t="s">
        <v>175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76</v>
      </c>
      <c r="BK265" s="218">
        <f>ROUND(I265*H265,2)</f>
        <v>0</v>
      </c>
      <c r="BL265" s="19" t="s">
        <v>297</v>
      </c>
      <c r="BM265" s="217" t="s">
        <v>2351</v>
      </c>
    </row>
    <row r="266" s="2" customFormat="1" ht="16.5" customHeight="1">
      <c r="A266" s="40"/>
      <c r="B266" s="41"/>
      <c r="C266" s="206" t="s">
        <v>1426</v>
      </c>
      <c r="D266" s="279" t="s">
        <v>177</v>
      </c>
      <c r="E266" s="207" t="s">
        <v>4955</v>
      </c>
      <c r="F266" s="208" t="s">
        <v>4956</v>
      </c>
      <c r="G266" s="209" t="s">
        <v>468</v>
      </c>
      <c r="H266" s="210">
        <v>4</v>
      </c>
      <c r="I266" s="211"/>
      <c r="J266" s="212">
        <f>ROUND(I266*H266,2)</f>
        <v>0</v>
      </c>
      <c r="K266" s="208" t="s">
        <v>4640</v>
      </c>
      <c r="L266" s="46"/>
      <c r="M266" s="213" t="s">
        <v>19</v>
      </c>
      <c r="N266" s="214" t="s">
        <v>39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297</v>
      </c>
      <c r="AT266" s="217" t="s">
        <v>177</v>
      </c>
      <c r="AU266" s="217" t="s">
        <v>76</v>
      </c>
      <c r="AY266" s="19" t="s">
        <v>175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76</v>
      </c>
      <c r="BK266" s="218">
        <f>ROUND(I266*H266,2)</f>
        <v>0</v>
      </c>
      <c r="BL266" s="19" t="s">
        <v>297</v>
      </c>
      <c r="BM266" s="217" t="s">
        <v>2360</v>
      </c>
    </row>
    <row r="267" s="2" customFormat="1" ht="21.75" customHeight="1">
      <c r="A267" s="40"/>
      <c r="B267" s="41"/>
      <c r="C267" s="206" t="s">
        <v>1432</v>
      </c>
      <c r="D267" s="279" t="s">
        <v>177</v>
      </c>
      <c r="E267" s="207" t="s">
        <v>4957</v>
      </c>
      <c r="F267" s="208" t="s">
        <v>4958</v>
      </c>
      <c r="G267" s="209" t="s">
        <v>391</v>
      </c>
      <c r="H267" s="210">
        <v>4</v>
      </c>
      <c r="I267" s="211"/>
      <c r="J267" s="212">
        <f>ROUND(I267*H267,2)</f>
        <v>0</v>
      </c>
      <c r="K267" s="208" t="s">
        <v>4640</v>
      </c>
      <c r="L267" s="46"/>
      <c r="M267" s="213" t="s">
        <v>19</v>
      </c>
      <c r="N267" s="214" t="s">
        <v>39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297</v>
      </c>
      <c r="AT267" s="217" t="s">
        <v>177</v>
      </c>
      <c r="AU267" s="217" t="s">
        <v>76</v>
      </c>
      <c r="AY267" s="19" t="s">
        <v>175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76</v>
      </c>
      <c r="BK267" s="218">
        <f>ROUND(I267*H267,2)</f>
        <v>0</v>
      </c>
      <c r="BL267" s="19" t="s">
        <v>297</v>
      </c>
      <c r="BM267" s="217" t="s">
        <v>2368</v>
      </c>
    </row>
    <row r="268" s="2" customFormat="1" ht="16.5" customHeight="1">
      <c r="A268" s="40"/>
      <c r="B268" s="41"/>
      <c r="C268" s="206" t="s">
        <v>1438</v>
      </c>
      <c r="D268" s="279" t="s">
        <v>177</v>
      </c>
      <c r="E268" s="207" t="s">
        <v>4939</v>
      </c>
      <c r="F268" s="208" t="s">
        <v>4940</v>
      </c>
      <c r="G268" s="209" t="s">
        <v>468</v>
      </c>
      <c r="H268" s="210">
        <v>4</v>
      </c>
      <c r="I268" s="211"/>
      <c r="J268" s="212">
        <f>ROUND(I268*H268,2)</f>
        <v>0</v>
      </c>
      <c r="K268" s="208" t="s">
        <v>4640</v>
      </c>
      <c r="L268" s="46"/>
      <c r="M268" s="213" t="s">
        <v>19</v>
      </c>
      <c r="N268" s="214" t="s">
        <v>39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297</v>
      </c>
      <c r="AT268" s="217" t="s">
        <v>177</v>
      </c>
      <c r="AU268" s="217" t="s">
        <v>76</v>
      </c>
      <c r="AY268" s="19" t="s">
        <v>175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76</v>
      </c>
      <c r="BK268" s="218">
        <f>ROUND(I268*H268,2)</f>
        <v>0</v>
      </c>
      <c r="BL268" s="19" t="s">
        <v>297</v>
      </c>
      <c r="BM268" s="217" t="s">
        <v>2376</v>
      </c>
    </row>
    <row r="269" s="2" customFormat="1" ht="16.5" customHeight="1">
      <c r="A269" s="40"/>
      <c r="B269" s="41"/>
      <c r="C269" s="206" t="s">
        <v>1444</v>
      </c>
      <c r="D269" s="206" t="s">
        <v>177</v>
      </c>
      <c r="E269" s="207" t="s">
        <v>4959</v>
      </c>
      <c r="F269" s="208" t="s">
        <v>4960</v>
      </c>
      <c r="G269" s="209" t="s">
        <v>468</v>
      </c>
      <c r="H269" s="210">
        <v>12</v>
      </c>
      <c r="I269" s="211"/>
      <c r="J269" s="212">
        <f>ROUND(I269*H269,2)</f>
        <v>0</v>
      </c>
      <c r="K269" s="208" t="s">
        <v>4640</v>
      </c>
      <c r="L269" s="46"/>
      <c r="M269" s="213" t="s">
        <v>19</v>
      </c>
      <c r="N269" s="214" t="s">
        <v>39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297</v>
      </c>
      <c r="AT269" s="217" t="s">
        <v>177</v>
      </c>
      <c r="AU269" s="217" t="s">
        <v>76</v>
      </c>
      <c r="AY269" s="19" t="s">
        <v>175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76</v>
      </c>
      <c r="BK269" s="218">
        <f>ROUND(I269*H269,2)</f>
        <v>0</v>
      </c>
      <c r="BL269" s="19" t="s">
        <v>297</v>
      </c>
      <c r="BM269" s="217" t="s">
        <v>2386</v>
      </c>
    </row>
    <row r="270" s="2" customFormat="1" ht="16.5" customHeight="1">
      <c r="A270" s="40"/>
      <c r="B270" s="41"/>
      <c r="C270" s="206" t="s">
        <v>1450</v>
      </c>
      <c r="D270" s="206" t="s">
        <v>177</v>
      </c>
      <c r="E270" s="207" t="s">
        <v>4961</v>
      </c>
      <c r="F270" s="208" t="s">
        <v>4962</v>
      </c>
      <c r="G270" s="209" t="s">
        <v>468</v>
      </c>
      <c r="H270" s="210">
        <v>1</v>
      </c>
      <c r="I270" s="211"/>
      <c r="J270" s="212">
        <f>ROUND(I270*H270,2)</f>
        <v>0</v>
      </c>
      <c r="K270" s="208" t="s">
        <v>4640</v>
      </c>
      <c r="L270" s="46"/>
      <c r="M270" s="213" t="s">
        <v>19</v>
      </c>
      <c r="N270" s="214" t="s">
        <v>39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297</v>
      </c>
      <c r="AT270" s="217" t="s">
        <v>177</v>
      </c>
      <c r="AU270" s="217" t="s">
        <v>76</v>
      </c>
      <c r="AY270" s="19" t="s">
        <v>175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76</v>
      </c>
      <c r="BK270" s="218">
        <f>ROUND(I270*H270,2)</f>
        <v>0</v>
      </c>
      <c r="BL270" s="19" t="s">
        <v>297</v>
      </c>
      <c r="BM270" s="217" t="s">
        <v>2394</v>
      </c>
    </row>
    <row r="271" s="2" customFormat="1" ht="16.5" customHeight="1">
      <c r="A271" s="40"/>
      <c r="B271" s="41"/>
      <c r="C271" s="206" t="s">
        <v>1456</v>
      </c>
      <c r="D271" s="206" t="s">
        <v>177</v>
      </c>
      <c r="E271" s="207" t="s">
        <v>4963</v>
      </c>
      <c r="F271" s="208" t="s">
        <v>4964</v>
      </c>
      <c r="G271" s="209" t="s">
        <v>391</v>
      </c>
      <c r="H271" s="210">
        <v>13</v>
      </c>
      <c r="I271" s="211"/>
      <c r="J271" s="212">
        <f>ROUND(I271*H271,2)</f>
        <v>0</v>
      </c>
      <c r="K271" s="208" t="s">
        <v>4640</v>
      </c>
      <c r="L271" s="46"/>
      <c r="M271" s="213" t="s">
        <v>19</v>
      </c>
      <c r="N271" s="214" t="s">
        <v>39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297</v>
      </c>
      <c r="AT271" s="217" t="s">
        <v>177</v>
      </c>
      <c r="AU271" s="217" t="s">
        <v>76</v>
      </c>
      <c r="AY271" s="19" t="s">
        <v>175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76</v>
      </c>
      <c r="BK271" s="218">
        <f>ROUND(I271*H271,2)</f>
        <v>0</v>
      </c>
      <c r="BL271" s="19" t="s">
        <v>297</v>
      </c>
      <c r="BM271" s="217" t="s">
        <v>2402</v>
      </c>
    </row>
    <row r="272" s="2" customFormat="1" ht="16.5" customHeight="1">
      <c r="A272" s="40"/>
      <c r="B272" s="41"/>
      <c r="C272" s="206" t="s">
        <v>1462</v>
      </c>
      <c r="D272" s="206" t="s">
        <v>177</v>
      </c>
      <c r="E272" s="207" t="s">
        <v>4965</v>
      </c>
      <c r="F272" s="208" t="s">
        <v>4966</v>
      </c>
      <c r="G272" s="209" t="s">
        <v>391</v>
      </c>
      <c r="H272" s="210">
        <v>13</v>
      </c>
      <c r="I272" s="211"/>
      <c r="J272" s="212">
        <f>ROUND(I272*H272,2)</f>
        <v>0</v>
      </c>
      <c r="K272" s="208" t="s">
        <v>4640</v>
      </c>
      <c r="L272" s="46"/>
      <c r="M272" s="213" t="s">
        <v>19</v>
      </c>
      <c r="N272" s="214" t="s">
        <v>39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297</v>
      </c>
      <c r="AT272" s="217" t="s">
        <v>177</v>
      </c>
      <c r="AU272" s="217" t="s">
        <v>76</v>
      </c>
      <c r="AY272" s="19" t="s">
        <v>175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76</v>
      </c>
      <c r="BK272" s="218">
        <f>ROUND(I272*H272,2)</f>
        <v>0</v>
      </c>
      <c r="BL272" s="19" t="s">
        <v>297</v>
      </c>
      <c r="BM272" s="217" t="s">
        <v>2410</v>
      </c>
    </row>
    <row r="273" s="2" customFormat="1" ht="16.5" customHeight="1">
      <c r="A273" s="40"/>
      <c r="B273" s="41"/>
      <c r="C273" s="206" t="s">
        <v>1468</v>
      </c>
      <c r="D273" s="206" t="s">
        <v>177</v>
      </c>
      <c r="E273" s="207" t="s">
        <v>4967</v>
      </c>
      <c r="F273" s="208" t="s">
        <v>4968</v>
      </c>
      <c r="G273" s="209" t="s">
        <v>391</v>
      </c>
      <c r="H273" s="210">
        <v>12</v>
      </c>
      <c r="I273" s="211"/>
      <c r="J273" s="212">
        <f>ROUND(I273*H273,2)</f>
        <v>0</v>
      </c>
      <c r="K273" s="208" t="s">
        <v>4640</v>
      </c>
      <c r="L273" s="46"/>
      <c r="M273" s="213" t="s">
        <v>19</v>
      </c>
      <c r="N273" s="214" t="s">
        <v>39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297</v>
      </c>
      <c r="AT273" s="217" t="s">
        <v>177</v>
      </c>
      <c r="AU273" s="217" t="s">
        <v>76</v>
      </c>
      <c r="AY273" s="19" t="s">
        <v>175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76</v>
      </c>
      <c r="BK273" s="218">
        <f>ROUND(I273*H273,2)</f>
        <v>0</v>
      </c>
      <c r="BL273" s="19" t="s">
        <v>297</v>
      </c>
      <c r="BM273" s="217" t="s">
        <v>2418</v>
      </c>
    </row>
    <row r="274" s="2" customFormat="1" ht="16.5" customHeight="1">
      <c r="A274" s="40"/>
      <c r="B274" s="41"/>
      <c r="C274" s="206" t="s">
        <v>1475</v>
      </c>
      <c r="D274" s="206" t="s">
        <v>177</v>
      </c>
      <c r="E274" s="207" t="s">
        <v>4969</v>
      </c>
      <c r="F274" s="208" t="s">
        <v>4970</v>
      </c>
      <c r="G274" s="209" t="s">
        <v>391</v>
      </c>
      <c r="H274" s="210">
        <v>1</v>
      </c>
      <c r="I274" s="211"/>
      <c r="J274" s="212">
        <f>ROUND(I274*H274,2)</f>
        <v>0</v>
      </c>
      <c r="K274" s="208" t="s">
        <v>4640</v>
      </c>
      <c r="L274" s="46"/>
      <c r="M274" s="213" t="s">
        <v>19</v>
      </c>
      <c r="N274" s="214" t="s">
        <v>39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297</v>
      </c>
      <c r="AT274" s="217" t="s">
        <v>177</v>
      </c>
      <c r="AU274" s="217" t="s">
        <v>76</v>
      </c>
      <c r="AY274" s="19" t="s">
        <v>175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76</v>
      </c>
      <c r="BK274" s="218">
        <f>ROUND(I274*H274,2)</f>
        <v>0</v>
      </c>
      <c r="BL274" s="19" t="s">
        <v>297</v>
      </c>
      <c r="BM274" s="217" t="s">
        <v>2426</v>
      </c>
    </row>
    <row r="275" s="2" customFormat="1" ht="16.5" customHeight="1">
      <c r="A275" s="40"/>
      <c r="B275" s="41"/>
      <c r="C275" s="206" t="s">
        <v>1481</v>
      </c>
      <c r="D275" s="206" t="s">
        <v>177</v>
      </c>
      <c r="E275" s="207" t="s">
        <v>4971</v>
      </c>
      <c r="F275" s="208" t="s">
        <v>4972</v>
      </c>
      <c r="G275" s="209" t="s">
        <v>468</v>
      </c>
      <c r="H275" s="210">
        <v>13</v>
      </c>
      <c r="I275" s="211"/>
      <c r="J275" s="212">
        <f>ROUND(I275*H275,2)</f>
        <v>0</v>
      </c>
      <c r="K275" s="208" t="s">
        <v>4640</v>
      </c>
      <c r="L275" s="46"/>
      <c r="M275" s="213" t="s">
        <v>19</v>
      </c>
      <c r="N275" s="214" t="s">
        <v>39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297</v>
      </c>
      <c r="AT275" s="217" t="s">
        <v>177</v>
      </c>
      <c r="AU275" s="217" t="s">
        <v>76</v>
      </c>
      <c r="AY275" s="19" t="s">
        <v>175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76</v>
      </c>
      <c r="BK275" s="218">
        <f>ROUND(I275*H275,2)</f>
        <v>0</v>
      </c>
      <c r="BL275" s="19" t="s">
        <v>297</v>
      </c>
      <c r="BM275" s="217" t="s">
        <v>2434</v>
      </c>
    </row>
    <row r="276" s="2" customFormat="1" ht="16.5" customHeight="1">
      <c r="A276" s="40"/>
      <c r="B276" s="41"/>
      <c r="C276" s="206" t="s">
        <v>1487</v>
      </c>
      <c r="D276" s="206" t="s">
        <v>177</v>
      </c>
      <c r="E276" s="207" t="s">
        <v>4973</v>
      </c>
      <c r="F276" s="208" t="s">
        <v>4974</v>
      </c>
      <c r="G276" s="209" t="s">
        <v>391</v>
      </c>
      <c r="H276" s="210">
        <v>2</v>
      </c>
      <c r="I276" s="211"/>
      <c r="J276" s="212">
        <f>ROUND(I276*H276,2)</f>
        <v>0</v>
      </c>
      <c r="K276" s="208" t="s">
        <v>4640</v>
      </c>
      <c r="L276" s="46"/>
      <c r="M276" s="213" t="s">
        <v>19</v>
      </c>
      <c r="N276" s="214" t="s">
        <v>39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297</v>
      </c>
      <c r="AT276" s="217" t="s">
        <v>177</v>
      </c>
      <c r="AU276" s="217" t="s">
        <v>76</v>
      </c>
      <c r="AY276" s="19" t="s">
        <v>175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76</v>
      </c>
      <c r="BK276" s="218">
        <f>ROUND(I276*H276,2)</f>
        <v>0</v>
      </c>
      <c r="BL276" s="19" t="s">
        <v>297</v>
      </c>
      <c r="BM276" s="217" t="s">
        <v>2442</v>
      </c>
    </row>
    <row r="277" s="2" customFormat="1" ht="21.75" customHeight="1">
      <c r="A277" s="40"/>
      <c r="B277" s="41"/>
      <c r="C277" s="206" t="s">
        <v>1493</v>
      </c>
      <c r="D277" s="206" t="s">
        <v>177</v>
      </c>
      <c r="E277" s="207" t="s">
        <v>4975</v>
      </c>
      <c r="F277" s="208" t="s">
        <v>4976</v>
      </c>
      <c r="G277" s="209" t="s">
        <v>391</v>
      </c>
      <c r="H277" s="210">
        <v>2</v>
      </c>
      <c r="I277" s="211"/>
      <c r="J277" s="212">
        <f>ROUND(I277*H277,2)</f>
        <v>0</v>
      </c>
      <c r="K277" s="208" t="s">
        <v>4640</v>
      </c>
      <c r="L277" s="46"/>
      <c r="M277" s="213" t="s">
        <v>19</v>
      </c>
      <c r="N277" s="214" t="s">
        <v>39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297</v>
      </c>
      <c r="AT277" s="217" t="s">
        <v>177</v>
      </c>
      <c r="AU277" s="217" t="s">
        <v>76</v>
      </c>
      <c r="AY277" s="19" t="s">
        <v>175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76</v>
      </c>
      <c r="BK277" s="218">
        <f>ROUND(I277*H277,2)</f>
        <v>0</v>
      </c>
      <c r="BL277" s="19" t="s">
        <v>297</v>
      </c>
      <c r="BM277" s="217" t="s">
        <v>2450</v>
      </c>
    </row>
    <row r="278" s="2" customFormat="1" ht="16.5" customHeight="1">
      <c r="A278" s="40"/>
      <c r="B278" s="41"/>
      <c r="C278" s="206" t="s">
        <v>1498</v>
      </c>
      <c r="D278" s="206" t="s">
        <v>177</v>
      </c>
      <c r="E278" s="207" t="s">
        <v>4965</v>
      </c>
      <c r="F278" s="208" t="s">
        <v>4966</v>
      </c>
      <c r="G278" s="209" t="s">
        <v>391</v>
      </c>
      <c r="H278" s="210">
        <v>2</v>
      </c>
      <c r="I278" s="211"/>
      <c r="J278" s="212">
        <f>ROUND(I278*H278,2)</f>
        <v>0</v>
      </c>
      <c r="K278" s="208" t="s">
        <v>4640</v>
      </c>
      <c r="L278" s="46"/>
      <c r="M278" s="213" t="s">
        <v>19</v>
      </c>
      <c r="N278" s="214" t="s">
        <v>39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297</v>
      </c>
      <c r="AT278" s="217" t="s">
        <v>177</v>
      </c>
      <c r="AU278" s="217" t="s">
        <v>76</v>
      </c>
      <c r="AY278" s="19" t="s">
        <v>175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76</v>
      </c>
      <c r="BK278" s="218">
        <f>ROUND(I278*H278,2)</f>
        <v>0</v>
      </c>
      <c r="BL278" s="19" t="s">
        <v>297</v>
      </c>
      <c r="BM278" s="217" t="s">
        <v>2460</v>
      </c>
    </row>
    <row r="279" s="2" customFormat="1" ht="16.5" customHeight="1">
      <c r="A279" s="40"/>
      <c r="B279" s="41"/>
      <c r="C279" s="206" t="s">
        <v>1503</v>
      </c>
      <c r="D279" s="206" t="s">
        <v>177</v>
      </c>
      <c r="E279" s="207" t="s">
        <v>4977</v>
      </c>
      <c r="F279" s="208" t="s">
        <v>4978</v>
      </c>
      <c r="G279" s="209" t="s">
        <v>468</v>
      </c>
      <c r="H279" s="210">
        <v>2</v>
      </c>
      <c r="I279" s="211"/>
      <c r="J279" s="212">
        <f>ROUND(I279*H279,2)</f>
        <v>0</v>
      </c>
      <c r="K279" s="208" t="s">
        <v>4640</v>
      </c>
      <c r="L279" s="46"/>
      <c r="M279" s="213" t="s">
        <v>19</v>
      </c>
      <c r="N279" s="214" t="s">
        <v>39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297</v>
      </c>
      <c r="AT279" s="217" t="s">
        <v>177</v>
      </c>
      <c r="AU279" s="217" t="s">
        <v>76</v>
      </c>
      <c r="AY279" s="19" t="s">
        <v>175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76</v>
      </c>
      <c r="BK279" s="218">
        <f>ROUND(I279*H279,2)</f>
        <v>0</v>
      </c>
      <c r="BL279" s="19" t="s">
        <v>297</v>
      </c>
      <c r="BM279" s="217" t="s">
        <v>2469</v>
      </c>
    </row>
    <row r="280" s="2" customFormat="1" ht="33" customHeight="1">
      <c r="A280" s="40"/>
      <c r="B280" s="41"/>
      <c r="C280" s="206" t="s">
        <v>1509</v>
      </c>
      <c r="D280" s="206" t="s">
        <v>177</v>
      </c>
      <c r="E280" s="207" t="s">
        <v>4979</v>
      </c>
      <c r="F280" s="208" t="s">
        <v>4980</v>
      </c>
      <c r="G280" s="209" t="s">
        <v>4779</v>
      </c>
      <c r="H280" s="210">
        <v>4</v>
      </c>
      <c r="I280" s="211"/>
      <c r="J280" s="212">
        <f>ROUND(I280*H280,2)</f>
        <v>0</v>
      </c>
      <c r="K280" s="208" t="s">
        <v>19</v>
      </c>
      <c r="L280" s="46"/>
      <c r="M280" s="213" t="s">
        <v>19</v>
      </c>
      <c r="N280" s="214" t="s">
        <v>39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297</v>
      </c>
      <c r="AT280" s="217" t="s">
        <v>177</v>
      </c>
      <c r="AU280" s="217" t="s">
        <v>76</v>
      </c>
      <c r="AY280" s="19" t="s">
        <v>175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76</v>
      </c>
      <c r="BK280" s="218">
        <f>ROUND(I280*H280,2)</f>
        <v>0</v>
      </c>
      <c r="BL280" s="19" t="s">
        <v>297</v>
      </c>
      <c r="BM280" s="217" t="s">
        <v>2478</v>
      </c>
    </row>
    <row r="281" s="2" customFormat="1" ht="24.15" customHeight="1">
      <c r="A281" s="40"/>
      <c r="B281" s="41"/>
      <c r="C281" s="206" t="s">
        <v>1515</v>
      </c>
      <c r="D281" s="206" t="s">
        <v>177</v>
      </c>
      <c r="E281" s="207" t="s">
        <v>4981</v>
      </c>
      <c r="F281" s="208" t="s">
        <v>4982</v>
      </c>
      <c r="G281" s="209" t="s">
        <v>4779</v>
      </c>
      <c r="H281" s="210">
        <v>4</v>
      </c>
      <c r="I281" s="211"/>
      <c r="J281" s="212">
        <f>ROUND(I281*H281,2)</f>
        <v>0</v>
      </c>
      <c r="K281" s="208" t="s">
        <v>19</v>
      </c>
      <c r="L281" s="46"/>
      <c r="M281" s="213" t="s">
        <v>19</v>
      </c>
      <c r="N281" s="214" t="s">
        <v>39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297</v>
      </c>
      <c r="AT281" s="217" t="s">
        <v>177</v>
      </c>
      <c r="AU281" s="217" t="s">
        <v>76</v>
      </c>
      <c r="AY281" s="19" t="s">
        <v>175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76</v>
      </c>
      <c r="BK281" s="218">
        <f>ROUND(I281*H281,2)</f>
        <v>0</v>
      </c>
      <c r="BL281" s="19" t="s">
        <v>297</v>
      </c>
      <c r="BM281" s="217" t="s">
        <v>2488</v>
      </c>
    </row>
    <row r="282" s="2" customFormat="1" ht="16.5" customHeight="1">
      <c r="A282" s="40"/>
      <c r="B282" s="41"/>
      <c r="C282" s="206" t="s">
        <v>1521</v>
      </c>
      <c r="D282" s="206" t="s">
        <v>177</v>
      </c>
      <c r="E282" s="207" t="s">
        <v>4983</v>
      </c>
      <c r="F282" s="208" t="s">
        <v>4984</v>
      </c>
      <c r="G282" s="209" t="s">
        <v>468</v>
      </c>
      <c r="H282" s="210">
        <v>4</v>
      </c>
      <c r="I282" s="211"/>
      <c r="J282" s="212">
        <f>ROUND(I282*H282,2)</f>
        <v>0</v>
      </c>
      <c r="K282" s="208" t="s">
        <v>4640</v>
      </c>
      <c r="L282" s="46"/>
      <c r="M282" s="213" t="s">
        <v>19</v>
      </c>
      <c r="N282" s="214" t="s">
        <v>39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297</v>
      </c>
      <c r="AT282" s="217" t="s">
        <v>177</v>
      </c>
      <c r="AU282" s="217" t="s">
        <v>76</v>
      </c>
      <c r="AY282" s="19" t="s">
        <v>175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76</v>
      </c>
      <c r="BK282" s="218">
        <f>ROUND(I282*H282,2)</f>
        <v>0</v>
      </c>
      <c r="BL282" s="19" t="s">
        <v>297</v>
      </c>
      <c r="BM282" s="217" t="s">
        <v>2496</v>
      </c>
    </row>
    <row r="283" s="2" customFormat="1" ht="16.5" customHeight="1">
      <c r="A283" s="40"/>
      <c r="B283" s="41"/>
      <c r="C283" s="206" t="s">
        <v>1527</v>
      </c>
      <c r="D283" s="206" t="s">
        <v>177</v>
      </c>
      <c r="E283" s="207" t="s">
        <v>4985</v>
      </c>
      <c r="F283" s="208" t="s">
        <v>4986</v>
      </c>
      <c r="G283" s="209" t="s">
        <v>391</v>
      </c>
      <c r="H283" s="210">
        <v>4</v>
      </c>
      <c r="I283" s="211"/>
      <c r="J283" s="212">
        <f>ROUND(I283*H283,2)</f>
        <v>0</v>
      </c>
      <c r="K283" s="208" t="s">
        <v>4640</v>
      </c>
      <c r="L283" s="46"/>
      <c r="M283" s="213" t="s">
        <v>19</v>
      </c>
      <c r="N283" s="214" t="s">
        <v>39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297</v>
      </c>
      <c r="AT283" s="217" t="s">
        <v>177</v>
      </c>
      <c r="AU283" s="217" t="s">
        <v>76</v>
      </c>
      <c r="AY283" s="19" t="s">
        <v>175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76</v>
      </c>
      <c r="BK283" s="218">
        <f>ROUND(I283*H283,2)</f>
        <v>0</v>
      </c>
      <c r="BL283" s="19" t="s">
        <v>297</v>
      </c>
      <c r="BM283" s="217" t="s">
        <v>2508</v>
      </c>
    </row>
    <row r="284" s="2" customFormat="1" ht="21.75" customHeight="1">
      <c r="A284" s="40"/>
      <c r="B284" s="41"/>
      <c r="C284" s="206" t="s">
        <v>1534</v>
      </c>
      <c r="D284" s="279" t="s">
        <v>177</v>
      </c>
      <c r="E284" s="207" t="s">
        <v>4987</v>
      </c>
      <c r="F284" s="208" t="s">
        <v>4988</v>
      </c>
      <c r="G284" s="209" t="s">
        <v>468</v>
      </c>
      <c r="H284" s="210">
        <v>4</v>
      </c>
      <c r="I284" s="211"/>
      <c r="J284" s="212">
        <f>ROUND(I284*H284,2)</f>
        <v>0</v>
      </c>
      <c r="K284" s="208" t="s">
        <v>4640</v>
      </c>
      <c r="L284" s="46"/>
      <c r="M284" s="213" t="s">
        <v>19</v>
      </c>
      <c r="N284" s="214" t="s">
        <v>39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297</v>
      </c>
      <c r="AT284" s="217" t="s">
        <v>177</v>
      </c>
      <c r="AU284" s="217" t="s">
        <v>76</v>
      </c>
      <c r="AY284" s="19" t="s">
        <v>175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76</v>
      </c>
      <c r="BK284" s="218">
        <f>ROUND(I284*H284,2)</f>
        <v>0</v>
      </c>
      <c r="BL284" s="19" t="s">
        <v>297</v>
      </c>
      <c r="BM284" s="217" t="s">
        <v>2516</v>
      </c>
    </row>
    <row r="285" s="2" customFormat="1" ht="16.5" customHeight="1">
      <c r="A285" s="40"/>
      <c r="B285" s="41"/>
      <c r="C285" s="206" t="s">
        <v>1540</v>
      </c>
      <c r="D285" s="206" t="s">
        <v>177</v>
      </c>
      <c r="E285" s="207" t="s">
        <v>4989</v>
      </c>
      <c r="F285" s="208" t="s">
        <v>4990</v>
      </c>
      <c r="G285" s="209" t="s">
        <v>391</v>
      </c>
      <c r="H285" s="210">
        <v>4</v>
      </c>
      <c r="I285" s="211"/>
      <c r="J285" s="212">
        <f>ROUND(I285*H285,2)</f>
        <v>0</v>
      </c>
      <c r="K285" s="208" t="s">
        <v>4640</v>
      </c>
      <c r="L285" s="46"/>
      <c r="M285" s="213" t="s">
        <v>19</v>
      </c>
      <c r="N285" s="214" t="s">
        <v>39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297</v>
      </c>
      <c r="AT285" s="217" t="s">
        <v>177</v>
      </c>
      <c r="AU285" s="217" t="s">
        <v>76</v>
      </c>
      <c r="AY285" s="19" t="s">
        <v>175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76</v>
      </c>
      <c r="BK285" s="218">
        <f>ROUND(I285*H285,2)</f>
        <v>0</v>
      </c>
      <c r="BL285" s="19" t="s">
        <v>297</v>
      </c>
      <c r="BM285" s="217" t="s">
        <v>2528</v>
      </c>
    </row>
    <row r="286" s="2" customFormat="1" ht="24.15" customHeight="1">
      <c r="A286" s="40"/>
      <c r="B286" s="41"/>
      <c r="C286" s="206" t="s">
        <v>1546</v>
      </c>
      <c r="D286" s="206" t="s">
        <v>177</v>
      </c>
      <c r="E286" s="207" t="s">
        <v>4991</v>
      </c>
      <c r="F286" s="208" t="s">
        <v>4992</v>
      </c>
      <c r="G286" s="209" t="s">
        <v>391</v>
      </c>
      <c r="H286" s="210">
        <v>2</v>
      </c>
      <c r="I286" s="211"/>
      <c r="J286" s="212">
        <f>ROUND(I286*H286,2)</f>
        <v>0</v>
      </c>
      <c r="K286" s="208" t="s">
        <v>4640</v>
      </c>
      <c r="L286" s="46"/>
      <c r="M286" s="213" t="s">
        <v>19</v>
      </c>
      <c r="N286" s="214" t="s">
        <v>39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297</v>
      </c>
      <c r="AT286" s="217" t="s">
        <v>177</v>
      </c>
      <c r="AU286" s="217" t="s">
        <v>76</v>
      </c>
      <c r="AY286" s="19" t="s">
        <v>175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76</v>
      </c>
      <c r="BK286" s="218">
        <f>ROUND(I286*H286,2)</f>
        <v>0</v>
      </c>
      <c r="BL286" s="19" t="s">
        <v>297</v>
      </c>
      <c r="BM286" s="217" t="s">
        <v>2536</v>
      </c>
    </row>
    <row r="287" s="2" customFormat="1" ht="33" customHeight="1">
      <c r="A287" s="40"/>
      <c r="B287" s="41"/>
      <c r="C287" s="206" t="s">
        <v>1552</v>
      </c>
      <c r="D287" s="206" t="s">
        <v>177</v>
      </c>
      <c r="E287" s="207" t="s">
        <v>4993</v>
      </c>
      <c r="F287" s="208" t="s">
        <v>4994</v>
      </c>
      <c r="G287" s="209" t="s">
        <v>468</v>
      </c>
      <c r="H287" s="210">
        <v>36</v>
      </c>
      <c r="I287" s="211"/>
      <c r="J287" s="212">
        <f>ROUND(I287*H287,2)</f>
        <v>0</v>
      </c>
      <c r="K287" s="208" t="s">
        <v>4640</v>
      </c>
      <c r="L287" s="46"/>
      <c r="M287" s="213" t="s">
        <v>19</v>
      </c>
      <c r="N287" s="214" t="s">
        <v>39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297</v>
      </c>
      <c r="AT287" s="217" t="s">
        <v>177</v>
      </c>
      <c r="AU287" s="217" t="s">
        <v>76</v>
      </c>
      <c r="AY287" s="19" t="s">
        <v>175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76</v>
      </c>
      <c r="BK287" s="218">
        <f>ROUND(I287*H287,2)</f>
        <v>0</v>
      </c>
      <c r="BL287" s="19" t="s">
        <v>297</v>
      </c>
      <c r="BM287" s="217" t="s">
        <v>2546</v>
      </c>
    </row>
    <row r="288" s="2" customFormat="1" ht="21.75" customHeight="1">
      <c r="A288" s="40"/>
      <c r="B288" s="41"/>
      <c r="C288" s="206" t="s">
        <v>1557</v>
      </c>
      <c r="D288" s="206" t="s">
        <v>177</v>
      </c>
      <c r="E288" s="207" t="s">
        <v>4995</v>
      </c>
      <c r="F288" s="208" t="s">
        <v>4996</v>
      </c>
      <c r="G288" s="209" t="s">
        <v>468</v>
      </c>
      <c r="H288" s="210">
        <v>2</v>
      </c>
      <c r="I288" s="211"/>
      <c r="J288" s="212">
        <f>ROUND(I288*H288,2)</f>
        <v>0</v>
      </c>
      <c r="K288" s="208" t="s">
        <v>4640</v>
      </c>
      <c r="L288" s="46"/>
      <c r="M288" s="213" t="s">
        <v>19</v>
      </c>
      <c r="N288" s="214" t="s">
        <v>39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297</v>
      </c>
      <c r="AT288" s="217" t="s">
        <v>177</v>
      </c>
      <c r="AU288" s="217" t="s">
        <v>76</v>
      </c>
      <c r="AY288" s="19" t="s">
        <v>175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76</v>
      </c>
      <c r="BK288" s="218">
        <f>ROUND(I288*H288,2)</f>
        <v>0</v>
      </c>
      <c r="BL288" s="19" t="s">
        <v>297</v>
      </c>
      <c r="BM288" s="217" t="s">
        <v>2558</v>
      </c>
    </row>
    <row r="289" s="2" customFormat="1" ht="16.5" customHeight="1">
      <c r="A289" s="40"/>
      <c r="B289" s="41"/>
      <c r="C289" s="206" t="s">
        <v>1564</v>
      </c>
      <c r="D289" s="206" t="s">
        <v>177</v>
      </c>
      <c r="E289" s="207" t="s">
        <v>4997</v>
      </c>
      <c r="F289" s="208" t="s">
        <v>4998</v>
      </c>
      <c r="G289" s="209" t="s">
        <v>468</v>
      </c>
      <c r="H289" s="210">
        <v>36</v>
      </c>
      <c r="I289" s="211"/>
      <c r="J289" s="212">
        <f>ROUND(I289*H289,2)</f>
        <v>0</v>
      </c>
      <c r="K289" s="208" t="s">
        <v>4640</v>
      </c>
      <c r="L289" s="46"/>
      <c r="M289" s="213" t="s">
        <v>19</v>
      </c>
      <c r="N289" s="214" t="s">
        <v>39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297</v>
      </c>
      <c r="AT289" s="217" t="s">
        <v>177</v>
      </c>
      <c r="AU289" s="217" t="s">
        <v>76</v>
      </c>
      <c r="AY289" s="19" t="s">
        <v>175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76</v>
      </c>
      <c r="BK289" s="218">
        <f>ROUND(I289*H289,2)</f>
        <v>0</v>
      </c>
      <c r="BL289" s="19" t="s">
        <v>297</v>
      </c>
      <c r="BM289" s="217" t="s">
        <v>2566</v>
      </c>
    </row>
    <row r="290" s="2" customFormat="1" ht="16.5" customHeight="1">
      <c r="A290" s="40"/>
      <c r="B290" s="41"/>
      <c r="C290" s="206" t="s">
        <v>1569</v>
      </c>
      <c r="D290" s="206" t="s">
        <v>177</v>
      </c>
      <c r="E290" s="207" t="s">
        <v>4999</v>
      </c>
      <c r="F290" s="208" t="s">
        <v>5000</v>
      </c>
      <c r="G290" s="209" t="s">
        <v>468</v>
      </c>
      <c r="H290" s="210">
        <v>2</v>
      </c>
      <c r="I290" s="211"/>
      <c r="J290" s="212">
        <f>ROUND(I290*H290,2)</f>
        <v>0</v>
      </c>
      <c r="K290" s="208" t="s">
        <v>4640</v>
      </c>
      <c r="L290" s="46"/>
      <c r="M290" s="213" t="s">
        <v>19</v>
      </c>
      <c r="N290" s="214" t="s">
        <v>39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297</v>
      </c>
      <c r="AT290" s="217" t="s">
        <v>177</v>
      </c>
      <c r="AU290" s="217" t="s">
        <v>76</v>
      </c>
      <c r="AY290" s="19" t="s">
        <v>175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76</v>
      </c>
      <c r="BK290" s="218">
        <f>ROUND(I290*H290,2)</f>
        <v>0</v>
      </c>
      <c r="BL290" s="19" t="s">
        <v>297</v>
      </c>
      <c r="BM290" s="217" t="s">
        <v>2574</v>
      </c>
    </row>
    <row r="291" s="2" customFormat="1" ht="21.75" customHeight="1">
      <c r="A291" s="40"/>
      <c r="B291" s="41"/>
      <c r="C291" s="206" t="s">
        <v>1574</v>
      </c>
      <c r="D291" s="206" t="s">
        <v>177</v>
      </c>
      <c r="E291" s="207" t="s">
        <v>5001</v>
      </c>
      <c r="F291" s="208" t="s">
        <v>5002</v>
      </c>
      <c r="G291" s="209" t="s">
        <v>265</v>
      </c>
      <c r="H291" s="210">
        <v>0.78900000000000003</v>
      </c>
      <c r="I291" s="211"/>
      <c r="J291" s="212">
        <f>ROUND(I291*H291,2)</f>
        <v>0</v>
      </c>
      <c r="K291" s="208" t="s">
        <v>4640</v>
      </c>
      <c r="L291" s="46"/>
      <c r="M291" s="275" t="s">
        <v>19</v>
      </c>
      <c r="N291" s="276" t="s">
        <v>39</v>
      </c>
      <c r="O291" s="273"/>
      <c r="P291" s="277">
        <f>O291*H291</f>
        <v>0</v>
      </c>
      <c r="Q291" s="277">
        <v>0</v>
      </c>
      <c r="R291" s="277">
        <f>Q291*H291</f>
        <v>0</v>
      </c>
      <c r="S291" s="277">
        <v>0</v>
      </c>
      <c r="T291" s="27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297</v>
      </c>
      <c r="AT291" s="217" t="s">
        <v>177</v>
      </c>
      <c r="AU291" s="217" t="s">
        <v>76</v>
      </c>
      <c r="AY291" s="19" t="s">
        <v>175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76</v>
      </c>
      <c r="BK291" s="218">
        <f>ROUND(I291*H291,2)</f>
        <v>0</v>
      </c>
      <c r="BL291" s="19" t="s">
        <v>297</v>
      </c>
      <c r="BM291" s="217" t="s">
        <v>2582</v>
      </c>
    </row>
    <row r="292" s="2" customFormat="1" ht="6.96" customHeight="1">
      <c r="A292" s="40"/>
      <c r="B292" s="61"/>
      <c r="C292" s="62"/>
      <c r="D292" s="62"/>
      <c r="E292" s="62"/>
      <c r="F292" s="62"/>
      <c r="G292" s="62"/>
      <c r="H292" s="62"/>
      <c r="I292" s="62"/>
      <c r="J292" s="62"/>
      <c r="K292" s="62"/>
      <c r="L292" s="46"/>
      <c r="M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</sheetData>
  <sheetProtection sheet="1" autoFilter="0" formatColumns="0" formatRows="0" objects="1" scenarios="1" spinCount="100000" saltValue="iISR+gWgvmmzmPh6t7qGXjJlelgZNM6+rjAjoOE7Jbgawq8uDUB0KS7LFsclLNBCPGmJ1Hu/clw2vuoY74LLjQ==" hashValue="NGztEfMGVFWB9Tmb35hWj+Bs/iOqbP9I31vz1aiQRaB6wbtF+zw0zZM+s1PMkzzyWZcbvcinKEKypdAi/+GQJg==" algorithmName="SHA-512" password="CC35"/>
  <autoFilter ref="C84:K29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5003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ROUND((SUM(BE80:BE96)),  2)</f>
        <v>0</v>
      </c>
      <c r="G33" s="40"/>
      <c r="H33" s="40"/>
      <c r="I33" s="150">
        <v>0.20999999999999999</v>
      </c>
      <c r="J33" s="149">
        <f>ROUND(((SUM(BE80:BE96))*I33),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ROUND((SUM(BF80:BF96)),  2)</f>
        <v>0</v>
      </c>
      <c r="G34" s="40"/>
      <c r="H34" s="40"/>
      <c r="I34" s="150">
        <v>0.12</v>
      </c>
      <c r="J34" s="149">
        <f>ROUND(((SUM(BF80:BF96))*I34),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ROUND((SUM(BG80:BG96)),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ROUND((SUM(BH80:BH96)),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ROUND((SUM(BI80:BI96)),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Plyn - Plynové zařízení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5004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160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PD - Výstavba zázemí SDH Cheb - Háje - Dotazy 05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113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Plyn - Plynové zařízení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 xml:space="preserve"> </v>
      </c>
      <c r="G74" s="42"/>
      <c r="H74" s="42"/>
      <c r="I74" s="34" t="s">
        <v>23</v>
      </c>
      <c r="J74" s="74" t="str">
        <f>IF(J12="","",J12)</f>
        <v>7. 5. 2025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 xml:space="preserve"> </v>
      </c>
      <c r="G76" s="42"/>
      <c r="H76" s="42"/>
      <c r="I76" s="34" t="s">
        <v>30</v>
      </c>
      <c r="J76" s="38" t="str">
        <f>E21</f>
        <v xml:space="preserve"> 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28</v>
      </c>
      <c r="D77" s="42"/>
      <c r="E77" s="42"/>
      <c r="F77" s="29" t="str">
        <f>IF(E18="","",E18)</f>
        <v>Vyplň údaj</v>
      </c>
      <c r="G77" s="42"/>
      <c r="H77" s="42"/>
      <c r="I77" s="34" t="s">
        <v>31</v>
      </c>
      <c r="J77" s="38" t="str">
        <f>E24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161</v>
      </c>
      <c r="D79" s="182" t="s">
        <v>53</v>
      </c>
      <c r="E79" s="182" t="s">
        <v>49</v>
      </c>
      <c r="F79" s="182" t="s">
        <v>50</v>
      </c>
      <c r="G79" s="182" t="s">
        <v>162</v>
      </c>
      <c r="H79" s="182" t="s">
        <v>163</v>
      </c>
      <c r="I79" s="182" t="s">
        <v>164</v>
      </c>
      <c r="J79" s="182" t="s">
        <v>117</v>
      </c>
      <c r="K79" s="183" t="s">
        <v>165</v>
      </c>
      <c r="L79" s="184"/>
      <c r="M79" s="94" t="s">
        <v>19</v>
      </c>
      <c r="N79" s="95" t="s">
        <v>38</v>
      </c>
      <c r="O79" s="95" t="s">
        <v>166</v>
      </c>
      <c r="P79" s="95" t="s">
        <v>167</v>
      </c>
      <c r="Q79" s="95" t="s">
        <v>168</v>
      </c>
      <c r="R79" s="95" t="s">
        <v>169</v>
      </c>
      <c r="S79" s="95" t="s">
        <v>170</v>
      </c>
      <c r="T79" s="96" t="s">
        <v>171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172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67</v>
      </c>
      <c r="AU80" s="19" t="s">
        <v>118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67</v>
      </c>
      <c r="E81" s="193" t="s">
        <v>5005</v>
      </c>
      <c r="F81" s="193" t="s">
        <v>5006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SUM(P82:P96)</f>
        <v>0</v>
      </c>
      <c r="Q81" s="198"/>
      <c r="R81" s="199">
        <f>SUM(R82:R96)</f>
        <v>0</v>
      </c>
      <c r="S81" s="198"/>
      <c r="T81" s="200">
        <f>SUM(T82:T96)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78</v>
      </c>
      <c r="AT81" s="202" t="s">
        <v>67</v>
      </c>
      <c r="AU81" s="202" t="s">
        <v>68</v>
      </c>
      <c r="AY81" s="201" t="s">
        <v>175</v>
      </c>
      <c r="BK81" s="203">
        <f>SUM(BK82:BK96)</f>
        <v>0</v>
      </c>
    </row>
    <row r="82" s="2" customFormat="1" ht="21.75" customHeight="1">
      <c r="A82" s="40"/>
      <c r="B82" s="41"/>
      <c r="C82" s="206" t="s">
        <v>76</v>
      </c>
      <c r="D82" s="206" t="s">
        <v>177</v>
      </c>
      <c r="E82" s="207" t="s">
        <v>5007</v>
      </c>
      <c r="F82" s="208" t="s">
        <v>5008</v>
      </c>
      <c r="G82" s="209" t="s">
        <v>402</v>
      </c>
      <c r="H82" s="210">
        <v>22</v>
      </c>
      <c r="I82" s="211"/>
      <c r="J82" s="212">
        <f>ROUND(I82*H82,2)</f>
        <v>0</v>
      </c>
      <c r="K82" s="208" t="s">
        <v>4640</v>
      </c>
      <c r="L82" s="46"/>
      <c r="M82" s="213" t="s">
        <v>19</v>
      </c>
      <c r="N82" s="214" t="s">
        <v>39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297</v>
      </c>
      <c r="AT82" s="217" t="s">
        <v>177</v>
      </c>
      <c r="AU82" s="217" t="s">
        <v>76</v>
      </c>
      <c r="AY82" s="19" t="s">
        <v>175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76</v>
      </c>
      <c r="BK82" s="218">
        <f>ROUND(I82*H82,2)</f>
        <v>0</v>
      </c>
      <c r="BL82" s="19" t="s">
        <v>297</v>
      </c>
      <c r="BM82" s="217" t="s">
        <v>5009</v>
      </c>
    </row>
    <row r="83" s="2" customFormat="1" ht="21.75" customHeight="1">
      <c r="A83" s="40"/>
      <c r="B83" s="41"/>
      <c r="C83" s="206" t="s">
        <v>78</v>
      </c>
      <c r="D83" s="206" t="s">
        <v>177</v>
      </c>
      <c r="E83" s="207" t="s">
        <v>4773</v>
      </c>
      <c r="F83" s="208" t="s">
        <v>4774</v>
      </c>
      <c r="G83" s="209" t="s">
        <v>194</v>
      </c>
      <c r="H83" s="210">
        <v>20</v>
      </c>
      <c r="I83" s="211"/>
      <c r="J83" s="212">
        <f>ROUND(I83*H83,2)</f>
        <v>0</v>
      </c>
      <c r="K83" s="208" t="s">
        <v>4640</v>
      </c>
      <c r="L83" s="46"/>
      <c r="M83" s="213" t="s">
        <v>19</v>
      </c>
      <c r="N83" s="214" t="s">
        <v>39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297</v>
      </c>
      <c r="AT83" s="217" t="s">
        <v>177</v>
      </c>
      <c r="AU83" s="217" t="s">
        <v>76</v>
      </c>
      <c r="AY83" s="19" t="s">
        <v>175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76</v>
      </c>
      <c r="BK83" s="218">
        <f>ROUND(I83*H83,2)</f>
        <v>0</v>
      </c>
      <c r="BL83" s="19" t="s">
        <v>297</v>
      </c>
      <c r="BM83" s="217" t="s">
        <v>5010</v>
      </c>
    </row>
    <row r="84" s="2" customFormat="1" ht="21.75" customHeight="1">
      <c r="A84" s="40"/>
      <c r="B84" s="41"/>
      <c r="C84" s="206" t="s">
        <v>200</v>
      </c>
      <c r="D84" s="206" t="s">
        <v>177</v>
      </c>
      <c r="E84" s="207" t="s">
        <v>4664</v>
      </c>
      <c r="F84" s="208" t="s">
        <v>4665</v>
      </c>
      <c r="G84" s="209" t="s">
        <v>194</v>
      </c>
      <c r="H84" s="210">
        <v>20</v>
      </c>
      <c r="I84" s="211"/>
      <c r="J84" s="212">
        <f>ROUND(I84*H84,2)</f>
        <v>0</v>
      </c>
      <c r="K84" s="208" t="s">
        <v>4640</v>
      </c>
      <c r="L84" s="46"/>
      <c r="M84" s="213" t="s">
        <v>19</v>
      </c>
      <c r="N84" s="214" t="s">
        <v>39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297</v>
      </c>
      <c r="AT84" s="217" t="s">
        <v>177</v>
      </c>
      <c r="AU84" s="217" t="s">
        <v>76</v>
      </c>
      <c r="AY84" s="19" t="s">
        <v>175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76</v>
      </c>
      <c r="BK84" s="218">
        <f>ROUND(I84*H84,2)</f>
        <v>0</v>
      </c>
      <c r="BL84" s="19" t="s">
        <v>297</v>
      </c>
      <c r="BM84" s="217" t="s">
        <v>5011</v>
      </c>
    </row>
    <row r="85" s="2" customFormat="1" ht="16.5" customHeight="1">
      <c r="A85" s="40"/>
      <c r="B85" s="41"/>
      <c r="C85" s="206" t="s">
        <v>182</v>
      </c>
      <c r="D85" s="206" t="s">
        <v>177</v>
      </c>
      <c r="E85" s="207" t="s">
        <v>4662</v>
      </c>
      <c r="F85" s="208" t="s">
        <v>4663</v>
      </c>
      <c r="G85" s="209" t="s">
        <v>194</v>
      </c>
      <c r="H85" s="210">
        <v>20</v>
      </c>
      <c r="I85" s="211"/>
      <c r="J85" s="212">
        <f>ROUND(I85*H85,2)</f>
        <v>0</v>
      </c>
      <c r="K85" s="208" t="s">
        <v>4640</v>
      </c>
      <c r="L85" s="46"/>
      <c r="M85" s="213" t="s">
        <v>19</v>
      </c>
      <c r="N85" s="214" t="s">
        <v>39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297</v>
      </c>
      <c r="AT85" s="217" t="s">
        <v>177</v>
      </c>
      <c r="AU85" s="217" t="s">
        <v>76</v>
      </c>
      <c r="AY85" s="19" t="s">
        <v>175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76</v>
      </c>
      <c r="BK85" s="218">
        <f>ROUND(I85*H85,2)</f>
        <v>0</v>
      </c>
      <c r="BL85" s="19" t="s">
        <v>297</v>
      </c>
      <c r="BM85" s="217" t="s">
        <v>5012</v>
      </c>
    </row>
    <row r="86" s="2" customFormat="1" ht="24.15" customHeight="1">
      <c r="A86" s="40"/>
      <c r="B86" s="41"/>
      <c r="C86" s="206" t="s">
        <v>213</v>
      </c>
      <c r="D86" s="206" t="s">
        <v>177</v>
      </c>
      <c r="E86" s="207" t="s">
        <v>4660</v>
      </c>
      <c r="F86" s="208" t="s">
        <v>4661</v>
      </c>
      <c r="G86" s="209" t="s">
        <v>194</v>
      </c>
      <c r="H86" s="210">
        <v>20</v>
      </c>
      <c r="I86" s="211"/>
      <c r="J86" s="212">
        <f>ROUND(I86*H86,2)</f>
        <v>0</v>
      </c>
      <c r="K86" s="208" t="s">
        <v>4640</v>
      </c>
      <c r="L86" s="46"/>
      <c r="M86" s="213" t="s">
        <v>19</v>
      </c>
      <c r="N86" s="214" t="s">
        <v>39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297</v>
      </c>
      <c r="AT86" s="217" t="s">
        <v>177</v>
      </c>
      <c r="AU86" s="217" t="s">
        <v>76</v>
      </c>
      <c r="AY86" s="19" t="s">
        <v>175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76</v>
      </c>
      <c r="BK86" s="218">
        <f>ROUND(I86*H86,2)</f>
        <v>0</v>
      </c>
      <c r="BL86" s="19" t="s">
        <v>297</v>
      </c>
      <c r="BM86" s="217" t="s">
        <v>5013</v>
      </c>
    </row>
    <row r="87" s="2" customFormat="1" ht="21.75" customHeight="1">
      <c r="A87" s="40"/>
      <c r="B87" s="41"/>
      <c r="C87" s="206" t="s">
        <v>224</v>
      </c>
      <c r="D87" s="206" t="s">
        <v>177</v>
      </c>
      <c r="E87" s="207" t="s">
        <v>4666</v>
      </c>
      <c r="F87" s="208" t="s">
        <v>4667</v>
      </c>
      <c r="G87" s="209" t="s">
        <v>194</v>
      </c>
      <c r="H87" s="210">
        <v>2</v>
      </c>
      <c r="I87" s="211"/>
      <c r="J87" s="212">
        <f>ROUND(I87*H87,2)</f>
        <v>0</v>
      </c>
      <c r="K87" s="208" t="s">
        <v>4640</v>
      </c>
      <c r="L87" s="46"/>
      <c r="M87" s="213" t="s">
        <v>19</v>
      </c>
      <c r="N87" s="214" t="s">
        <v>39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297</v>
      </c>
      <c r="AT87" s="217" t="s">
        <v>177</v>
      </c>
      <c r="AU87" s="217" t="s">
        <v>76</v>
      </c>
      <c r="AY87" s="19" t="s">
        <v>175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76</v>
      </c>
      <c r="BK87" s="218">
        <f>ROUND(I87*H87,2)</f>
        <v>0</v>
      </c>
      <c r="BL87" s="19" t="s">
        <v>297</v>
      </c>
      <c r="BM87" s="217" t="s">
        <v>5014</v>
      </c>
    </row>
    <row r="88" s="2" customFormat="1" ht="16.5" customHeight="1">
      <c r="A88" s="40"/>
      <c r="B88" s="41"/>
      <c r="C88" s="206" t="s">
        <v>235</v>
      </c>
      <c r="D88" s="206" t="s">
        <v>177</v>
      </c>
      <c r="E88" s="207" t="s">
        <v>4668</v>
      </c>
      <c r="F88" s="208" t="s">
        <v>4776</v>
      </c>
      <c r="G88" s="209" t="s">
        <v>194</v>
      </c>
      <c r="H88" s="210">
        <v>3</v>
      </c>
      <c r="I88" s="211"/>
      <c r="J88" s="212">
        <f>ROUND(I88*H88,2)</f>
        <v>0</v>
      </c>
      <c r="K88" s="208" t="s">
        <v>4640</v>
      </c>
      <c r="L88" s="46"/>
      <c r="M88" s="213" t="s">
        <v>19</v>
      </c>
      <c r="N88" s="214" t="s">
        <v>39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297</v>
      </c>
      <c r="AT88" s="217" t="s">
        <v>177</v>
      </c>
      <c r="AU88" s="217" t="s">
        <v>76</v>
      </c>
      <c r="AY88" s="19" t="s">
        <v>175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76</v>
      </c>
      <c r="BK88" s="218">
        <f>ROUND(I88*H88,2)</f>
        <v>0</v>
      </c>
      <c r="BL88" s="19" t="s">
        <v>297</v>
      </c>
      <c r="BM88" s="217" t="s">
        <v>5015</v>
      </c>
    </row>
    <row r="89" s="2" customFormat="1" ht="16.5" customHeight="1">
      <c r="A89" s="40"/>
      <c r="B89" s="41"/>
      <c r="C89" s="206" t="s">
        <v>244</v>
      </c>
      <c r="D89" s="206" t="s">
        <v>177</v>
      </c>
      <c r="E89" s="207" t="s">
        <v>4670</v>
      </c>
      <c r="F89" s="208" t="s">
        <v>4671</v>
      </c>
      <c r="G89" s="209" t="s">
        <v>194</v>
      </c>
      <c r="H89" s="210">
        <v>15</v>
      </c>
      <c r="I89" s="211"/>
      <c r="J89" s="212">
        <f>ROUND(I89*H89,2)</f>
        <v>0</v>
      </c>
      <c r="K89" s="208" t="s">
        <v>4640</v>
      </c>
      <c r="L89" s="46"/>
      <c r="M89" s="213" t="s">
        <v>19</v>
      </c>
      <c r="N89" s="214" t="s">
        <v>39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297</v>
      </c>
      <c r="AT89" s="217" t="s">
        <v>177</v>
      </c>
      <c r="AU89" s="217" t="s">
        <v>76</v>
      </c>
      <c r="AY89" s="19" t="s">
        <v>175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76</v>
      </c>
      <c r="BK89" s="218">
        <f>ROUND(I89*H89,2)</f>
        <v>0</v>
      </c>
      <c r="BL89" s="19" t="s">
        <v>297</v>
      </c>
      <c r="BM89" s="217" t="s">
        <v>5016</v>
      </c>
    </row>
    <row r="90" s="2" customFormat="1" ht="16.5" customHeight="1">
      <c r="A90" s="40"/>
      <c r="B90" s="41"/>
      <c r="C90" s="206" t="s">
        <v>250</v>
      </c>
      <c r="D90" s="206" t="s">
        <v>177</v>
      </c>
      <c r="E90" s="207" t="s">
        <v>4691</v>
      </c>
      <c r="F90" s="208" t="s">
        <v>5017</v>
      </c>
      <c r="G90" s="209" t="s">
        <v>402</v>
      </c>
      <c r="H90" s="210">
        <v>19</v>
      </c>
      <c r="I90" s="211"/>
      <c r="J90" s="212">
        <f>ROUND(I90*H90,2)</f>
        <v>0</v>
      </c>
      <c r="K90" s="208" t="s">
        <v>4640</v>
      </c>
      <c r="L90" s="46"/>
      <c r="M90" s="213" t="s">
        <v>19</v>
      </c>
      <c r="N90" s="214" t="s">
        <v>39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297</v>
      </c>
      <c r="AT90" s="217" t="s">
        <v>177</v>
      </c>
      <c r="AU90" s="217" t="s">
        <v>76</v>
      </c>
      <c r="AY90" s="19" t="s">
        <v>175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76</v>
      </c>
      <c r="BK90" s="218">
        <f>ROUND(I90*H90,2)</f>
        <v>0</v>
      </c>
      <c r="BL90" s="19" t="s">
        <v>297</v>
      </c>
      <c r="BM90" s="217" t="s">
        <v>5018</v>
      </c>
    </row>
    <row r="91" s="2" customFormat="1" ht="16.5" customHeight="1">
      <c r="A91" s="40"/>
      <c r="B91" s="41"/>
      <c r="C91" s="206" t="s">
        <v>255</v>
      </c>
      <c r="D91" s="206" t="s">
        <v>177</v>
      </c>
      <c r="E91" s="207" t="s">
        <v>5019</v>
      </c>
      <c r="F91" s="208" t="s">
        <v>5020</v>
      </c>
      <c r="G91" s="209" t="s">
        <v>391</v>
      </c>
      <c r="H91" s="210">
        <v>1</v>
      </c>
      <c r="I91" s="211"/>
      <c r="J91" s="212">
        <f>ROUND(I91*H91,2)</f>
        <v>0</v>
      </c>
      <c r="K91" s="208" t="s">
        <v>4640</v>
      </c>
      <c r="L91" s="46"/>
      <c r="M91" s="213" t="s">
        <v>19</v>
      </c>
      <c r="N91" s="214" t="s">
        <v>39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297</v>
      </c>
      <c r="AT91" s="217" t="s">
        <v>177</v>
      </c>
      <c r="AU91" s="217" t="s">
        <v>76</v>
      </c>
      <c r="AY91" s="19" t="s">
        <v>175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76</v>
      </c>
      <c r="BK91" s="218">
        <f>ROUND(I91*H91,2)</f>
        <v>0</v>
      </c>
      <c r="BL91" s="19" t="s">
        <v>297</v>
      </c>
      <c r="BM91" s="217" t="s">
        <v>5021</v>
      </c>
    </row>
    <row r="92" s="2" customFormat="1" ht="16.5" customHeight="1">
      <c r="A92" s="40"/>
      <c r="B92" s="41"/>
      <c r="C92" s="206" t="s">
        <v>262</v>
      </c>
      <c r="D92" s="206" t="s">
        <v>177</v>
      </c>
      <c r="E92" s="207" t="s">
        <v>4689</v>
      </c>
      <c r="F92" s="208" t="s">
        <v>4690</v>
      </c>
      <c r="G92" s="209" t="s">
        <v>402</v>
      </c>
      <c r="H92" s="210">
        <v>19</v>
      </c>
      <c r="I92" s="211"/>
      <c r="J92" s="212">
        <f>ROUND(I92*H92,2)</f>
        <v>0</v>
      </c>
      <c r="K92" s="208" t="s">
        <v>4640</v>
      </c>
      <c r="L92" s="46"/>
      <c r="M92" s="213" t="s">
        <v>19</v>
      </c>
      <c r="N92" s="214" t="s">
        <v>39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297</v>
      </c>
      <c r="AT92" s="217" t="s">
        <v>177</v>
      </c>
      <c r="AU92" s="217" t="s">
        <v>76</v>
      </c>
      <c r="AY92" s="19" t="s">
        <v>175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76</v>
      </c>
      <c r="BK92" s="218">
        <f>ROUND(I92*H92,2)</f>
        <v>0</v>
      </c>
      <c r="BL92" s="19" t="s">
        <v>297</v>
      </c>
      <c r="BM92" s="217" t="s">
        <v>5022</v>
      </c>
    </row>
    <row r="93" s="2" customFormat="1" ht="16.5" customHeight="1">
      <c r="A93" s="40"/>
      <c r="B93" s="41"/>
      <c r="C93" s="206" t="s">
        <v>8</v>
      </c>
      <c r="D93" s="206" t="s">
        <v>177</v>
      </c>
      <c r="E93" s="207" t="s">
        <v>5023</v>
      </c>
      <c r="F93" s="208" t="s">
        <v>5024</v>
      </c>
      <c r="G93" s="209" t="s">
        <v>402</v>
      </c>
      <c r="H93" s="210">
        <v>42</v>
      </c>
      <c r="I93" s="211"/>
      <c r="J93" s="212">
        <f>ROUND(I93*H93,2)</f>
        <v>0</v>
      </c>
      <c r="K93" s="208" t="s">
        <v>4640</v>
      </c>
      <c r="L93" s="46"/>
      <c r="M93" s="213" t="s">
        <v>19</v>
      </c>
      <c r="N93" s="214" t="s">
        <v>39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297</v>
      </c>
      <c r="AT93" s="217" t="s">
        <v>177</v>
      </c>
      <c r="AU93" s="217" t="s">
        <v>76</v>
      </c>
      <c r="AY93" s="19" t="s">
        <v>175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76</v>
      </c>
      <c r="BK93" s="218">
        <f>ROUND(I93*H93,2)</f>
        <v>0</v>
      </c>
      <c r="BL93" s="19" t="s">
        <v>297</v>
      </c>
      <c r="BM93" s="217" t="s">
        <v>5025</v>
      </c>
    </row>
    <row r="94" s="2" customFormat="1" ht="16.5" customHeight="1">
      <c r="A94" s="40"/>
      <c r="B94" s="41"/>
      <c r="C94" s="206" t="s">
        <v>276</v>
      </c>
      <c r="D94" s="206" t="s">
        <v>177</v>
      </c>
      <c r="E94" s="207" t="s">
        <v>5026</v>
      </c>
      <c r="F94" s="208" t="s">
        <v>5027</v>
      </c>
      <c r="G94" s="209" t="s">
        <v>402</v>
      </c>
      <c r="H94" s="210">
        <v>42</v>
      </c>
      <c r="I94" s="211"/>
      <c r="J94" s="212">
        <f>ROUND(I94*H94,2)</f>
        <v>0</v>
      </c>
      <c r="K94" s="208" t="s">
        <v>4640</v>
      </c>
      <c r="L94" s="46"/>
      <c r="M94" s="213" t="s">
        <v>19</v>
      </c>
      <c r="N94" s="214" t="s">
        <v>39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297</v>
      </c>
      <c r="AT94" s="217" t="s">
        <v>177</v>
      </c>
      <c r="AU94" s="217" t="s">
        <v>76</v>
      </c>
      <c r="AY94" s="19" t="s">
        <v>175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76</v>
      </c>
      <c r="BK94" s="218">
        <f>ROUND(I94*H94,2)</f>
        <v>0</v>
      </c>
      <c r="BL94" s="19" t="s">
        <v>297</v>
      </c>
      <c r="BM94" s="217" t="s">
        <v>5028</v>
      </c>
    </row>
    <row r="95" s="2" customFormat="1" ht="16.5" customHeight="1">
      <c r="A95" s="40"/>
      <c r="B95" s="41"/>
      <c r="C95" s="206" t="s">
        <v>287</v>
      </c>
      <c r="D95" s="206" t="s">
        <v>177</v>
      </c>
      <c r="E95" s="207" t="s">
        <v>5029</v>
      </c>
      <c r="F95" s="208" t="s">
        <v>5030</v>
      </c>
      <c r="G95" s="209" t="s">
        <v>391</v>
      </c>
      <c r="H95" s="210">
        <v>1</v>
      </c>
      <c r="I95" s="211"/>
      <c r="J95" s="212">
        <f>ROUND(I95*H95,2)</f>
        <v>0</v>
      </c>
      <c r="K95" s="208" t="s">
        <v>4640</v>
      </c>
      <c r="L95" s="46"/>
      <c r="M95" s="213" t="s">
        <v>19</v>
      </c>
      <c r="N95" s="214" t="s">
        <v>39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297</v>
      </c>
      <c r="AT95" s="217" t="s">
        <v>177</v>
      </c>
      <c r="AU95" s="217" t="s">
        <v>76</v>
      </c>
      <c r="AY95" s="19" t="s">
        <v>175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76</v>
      </c>
      <c r="BK95" s="218">
        <f>ROUND(I95*H95,2)</f>
        <v>0</v>
      </c>
      <c r="BL95" s="19" t="s">
        <v>297</v>
      </c>
      <c r="BM95" s="217" t="s">
        <v>5031</v>
      </c>
    </row>
    <row r="96" s="2" customFormat="1" ht="16.5" customHeight="1">
      <c r="A96" s="40"/>
      <c r="B96" s="41"/>
      <c r="C96" s="206" t="s">
        <v>292</v>
      </c>
      <c r="D96" s="206" t="s">
        <v>177</v>
      </c>
      <c r="E96" s="207" t="s">
        <v>4796</v>
      </c>
      <c r="F96" s="208" t="s">
        <v>5032</v>
      </c>
      <c r="G96" s="209" t="s">
        <v>402</v>
      </c>
      <c r="H96" s="210">
        <v>2</v>
      </c>
      <c r="I96" s="211"/>
      <c r="J96" s="212">
        <f>ROUND(I96*H96,2)</f>
        <v>0</v>
      </c>
      <c r="K96" s="208" t="s">
        <v>19</v>
      </c>
      <c r="L96" s="46"/>
      <c r="M96" s="275" t="s">
        <v>19</v>
      </c>
      <c r="N96" s="276" t="s">
        <v>39</v>
      </c>
      <c r="O96" s="273"/>
      <c r="P96" s="277">
        <f>O96*H96</f>
        <v>0</v>
      </c>
      <c r="Q96" s="277">
        <v>0</v>
      </c>
      <c r="R96" s="277">
        <f>Q96*H96</f>
        <v>0</v>
      </c>
      <c r="S96" s="277">
        <v>0</v>
      </c>
      <c r="T96" s="27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297</v>
      </c>
      <c r="AT96" s="217" t="s">
        <v>177</v>
      </c>
      <c r="AU96" s="217" t="s">
        <v>76</v>
      </c>
      <c r="AY96" s="19" t="s">
        <v>175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76</v>
      </c>
      <c r="BK96" s="218">
        <f>ROUND(I96*H96,2)</f>
        <v>0</v>
      </c>
      <c r="BL96" s="19" t="s">
        <v>297</v>
      </c>
      <c r="BM96" s="217" t="s">
        <v>5033</v>
      </c>
    </row>
    <row r="97" s="2" customFormat="1" ht="6.96" customHeight="1">
      <c r="A97" s="40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46"/>
      <c r="M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</sheetData>
  <sheetProtection sheet="1" autoFilter="0" formatColumns="0" formatRows="0" objects="1" scenarios="1" spinCount="100000" saltValue="nVkfFhi7UzyWyRt6I6d3+iJHGPAsh6zjt5dP+8ylfrAVQ8EWWK/uAc8ObWNTjTWuxhucLU1Il9/ZbbyVC9RMEQ==" hashValue="YmL7uIGEKXMSefMHD+0o/UmKkuNI8ATkH3U6SLE/A8xRrx2BwsEq/d4xWXnD4Qg3sgz+eGSq667+EOD0sW941Q==" algorithmName="SHA-512" password="CC35"/>
  <autoFilter ref="C79:K96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5034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ROUND((SUM(BE84:BE334)),  2)</f>
        <v>0</v>
      </c>
      <c r="G33" s="40"/>
      <c r="H33" s="40"/>
      <c r="I33" s="150">
        <v>0.20999999999999999</v>
      </c>
      <c r="J33" s="149">
        <f>ROUND(((SUM(BE84:BE334))*I33),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ROUND((SUM(BF84:BF334)),  2)</f>
        <v>0</v>
      </c>
      <c r="G34" s="40"/>
      <c r="H34" s="40"/>
      <c r="I34" s="150">
        <v>0.12</v>
      </c>
      <c r="J34" s="149">
        <f>ROUND(((SUM(BF84:BF334))*I34),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ROUND((SUM(BG84:BG334)),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ROUND((SUM(BH84:BH334)),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ROUND((SUM(BI84:BI334)),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UT - Vytápění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5035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5036</v>
      </c>
      <c r="E61" s="170"/>
      <c r="F61" s="170"/>
      <c r="G61" s="170"/>
      <c r="H61" s="170"/>
      <c r="I61" s="170"/>
      <c r="J61" s="171">
        <f>J233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5037</v>
      </c>
      <c r="E62" s="170"/>
      <c r="F62" s="170"/>
      <c r="G62" s="170"/>
      <c r="H62" s="170"/>
      <c r="I62" s="170"/>
      <c r="J62" s="171">
        <f>J274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5038</v>
      </c>
      <c r="E63" s="170"/>
      <c r="F63" s="170"/>
      <c r="G63" s="170"/>
      <c r="H63" s="170"/>
      <c r="I63" s="170"/>
      <c r="J63" s="171">
        <f>J287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5039</v>
      </c>
      <c r="E64" s="170"/>
      <c r="F64" s="170"/>
      <c r="G64" s="170"/>
      <c r="H64" s="170"/>
      <c r="I64" s="170"/>
      <c r="J64" s="171">
        <f>J321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160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PD - Výstavba zázemí SDH Cheb - Háje - Dotazy 05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UT - Vytápění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7. 5. 2025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31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161</v>
      </c>
      <c r="D83" s="182" t="s">
        <v>53</v>
      </c>
      <c r="E83" s="182" t="s">
        <v>49</v>
      </c>
      <c r="F83" s="182" t="s">
        <v>50</v>
      </c>
      <c r="G83" s="182" t="s">
        <v>162</v>
      </c>
      <c r="H83" s="182" t="s">
        <v>163</v>
      </c>
      <c r="I83" s="182" t="s">
        <v>164</v>
      </c>
      <c r="J83" s="182" t="s">
        <v>117</v>
      </c>
      <c r="K83" s="183" t="s">
        <v>165</v>
      </c>
      <c r="L83" s="184"/>
      <c r="M83" s="94" t="s">
        <v>19</v>
      </c>
      <c r="N83" s="95" t="s">
        <v>38</v>
      </c>
      <c r="O83" s="95" t="s">
        <v>166</v>
      </c>
      <c r="P83" s="95" t="s">
        <v>167</v>
      </c>
      <c r="Q83" s="95" t="s">
        <v>168</v>
      </c>
      <c r="R83" s="95" t="s">
        <v>169</v>
      </c>
      <c r="S83" s="95" t="s">
        <v>170</v>
      </c>
      <c r="T83" s="96" t="s">
        <v>171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172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P85+P233+P274+P287+P321</f>
        <v>0</v>
      </c>
      <c r="Q84" s="98"/>
      <c r="R84" s="187">
        <f>R85+R233+R274+R287+R321</f>
        <v>0</v>
      </c>
      <c r="S84" s="98"/>
      <c r="T84" s="188">
        <f>T85+T233+T274+T287+T321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67</v>
      </c>
      <c r="AU84" s="19" t="s">
        <v>118</v>
      </c>
      <c r="BK84" s="189">
        <f>BK85+BK233+BK274+BK287+BK321</f>
        <v>0</v>
      </c>
    </row>
    <row r="85" s="12" customFormat="1" ht="25.92" customHeight="1">
      <c r="A85" s="12"/>
      <c r="B85" s="190"/>
      <c r="C85" s="191"/>
      <c r="D85" s="192" t="s">
        <v>67</v>
      </c>
      <c r="E85" s="193" t="s">
        <v>3289</v>
      </c>
      <c r="F85" s="193" t="s">
        <v>5040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SUM(P86:P232)</f>
        <v>0</v>
      </c>
      <c r="Q85" s="198"/>
      <c r="R85" s="199">
        <f>SUM(R86:R232)</f>
        <v>0</v>
      </c>
      <c r="S85" s="198"/>
      <c r="T85" s="200">
        <f>SUM(T86:T232)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76</v>
      </c>
      <c r="AT85" s="202" t="s">
        <v>67</v>
      </c>
      <c r="AU85" s="202" t="s">
        <v>68</v>
      </c>
      <c r="AY85" s="201" t="s">
        <v>175</v>
      </c>
      <c r="BK85" s="203">
        <f>SUM(BK86:BK232)</f>
        <v>0</v>
      </c>
    </row>
    <row r="86" s="2" customFormat="1" ht="134.25" customHeight="1">
      <c r="A86" s="40"/>
      <c r="B86" s="41"/>
      <c r="C86" s="206" t="s">
        <v>76</v>
      </c>
      <c r="D86" s="206" t="s">
        <v>177</v>
      </c>
      <c r="E86" s="207" t="s">
        <v>5041</v>
      </c>
      <c r="F86" s="208" t="s">
        <v>5042</v>
      </c>
      <c r="G86" s="209" t="s">
        <v>4779</v>
      </c>
      <c r="H86" s="210">
        <v>2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39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182</v>
      </c>
      <c r="AT86" s="217" t="s">
        <v>177</v>
      </c>
      <c r="AU86" s="217" t="s">
        <v>76</v>
      </c>
      <c r="AY86" s="19" t="s">
        <v>175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76</v>
      </c>
      <c r="BK86" s="218">
        <f>ROUND(I86*H86,2)</f>
        <v>0</v>
      </c>
      <c r="BL86" s="19" t="s">
        <v>182</v>
      </c>
      <c r="BM86" s="217" t="s">
        <v>78</v>
      </c>
    </row>
    <row r="87" s="14" customFormat="1">
      <c r="A87" s="14"/>
      <c r="B87" s="235"/>
      <c r="C87" s="236"/>
      <c r="D87" s="226" t="s">
        <v>186</v>
      </c>
      <c r="E87" s="237" t="s">
        <v>19</v>
      </c>
      <c r="F87" s="238" t="s">
        <v>78</v>
      </c>
      <c r="G87" s="236"/>
      <c r="H87" s="239">
        <v>2</v>
      </c>
      <c r="I87" s="240"/>
      <c r="J87" s="236"/>
      <c r="K87" s="236"/>
      <c r="L87" s="241"/>
      <c r="M87" s="242"/>
      <c r="N87" s="243"/>
      <c r="O87" s="243"/>
      <c r="P87" s="243"/>
      <c r="Q87" s="243"/>
      <c r="R87" s="243"/>
      <c r="S87" s="243"/>
      <c r="T87" s="24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5" t="s">
        <v>186</v>
      </c>
      <c r="AU87" s="245" t="s">
        <v>76</v>
      </c>
      <c r="AV87" s="14" t="s">
        <v>78</v>
      </c>
      <c r="AW87" s="14" t="s">
        <v>188</v>
      </c>
      <c r="AX87" s="14" t="s">
        <v>68</v>
      </c>
      <c r="AY87" s="245" t="s">
        <v>175</v>
      </c>
    </row>
    <row r="88" s="15" customFormat="1">
      <c r="A88" s="15"/>
      <c r="B88" s="246"/>
      <c r="C88" s="247"/>
      <c r="D88" s="226" t="s">
        <v>186</v>
      </c>
      <c r="E88" s="248" t="s">
        <v>19</v>
      </c>
      <c r="F88" s="249" t="s">
        <v>191</v>
      </c>
      <c r="G88" s="247"/>
      <c r="H88" s="250">
        <v>2</v>
      </c>
      <c r="I88" s="251"/>
      <c r="J88" s="247"/>
      <c r="K88" s="247"/>
      <c r="L88" s="252"/>
      <c r="M88" s="253"/>
      <c r="N88" s="254"/>
      <c r="O88" s="254"/>
      <c r="P88" s="254"/>
      <c r="Q88" s="254"/>
      <c r="R88" s="254"/>
      <c r="S88" s="254"/>
      <c r="T88" s="25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56" t="s">
        <v>186</v>
      </c>
      <c r="AU88" s="256" t="s">
        <v>76</v>
      </c>
      <c r="AV88" s="15" t="s">
        <v>182</v>
      </c>
      <c r="AW88" s="15" t="s">
        <v>188</v>
      </c>
      <c r="AX88" s="15" t="s">
        <v>76</v>
      </c>
      <c r="AY88" s="256" t="s">
        <v>175</v>
      </c>
    </row>
    <row r="89" s="2" customFormat="1" ht="101.25" customHeight="1">
      <c r="A89" s="40"/>
      <c r="B89" s="41"/>
      <c r="C89" s="206" t="s">
        <v>78</v>
      </c>
      <c r="D89" s="206" t="s">
        <v>177</v>
      </c>
      <c r="E89" s="207" t="s">
        <v>5043</v>
      </c>
      <c r="F89" s="208" t="s">
        <v>5044</v>
      </c>
      <c r="G89" s="209" t="s">
        <v>4779</v>
      </c>
      <c r="H89" s="210">
        <v>2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39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182</v>
      </c>
      <c r="AT89" s="217" t="s">
        <v>177</v>
      </c>
      <c r="AU89" s="217" t="s">
        <v>76</v>
      </c>
      <c r="AY89" s="19" t="s">
        <v>175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76</v>
      </c>
      <c r="BK89" s="218">
        <f>ROUND(I89*H89,2)</f>
        <v>0</v>
      </c>
      <c r="BL89" s="19" t="s">
        <v>182</v>
      </c>
      <c r="BM89" s="217" t="s">
        <v>182</v>
      </c>
    </row>
    <row r="90" s="14" customFormat="1">
      <c r="A90" s="14"/>
      <c r="B90" s="235"/>
      <c r="C90" s="236"/>
      <c r="D90" s="226" t="s">
        <v>186</v>
      </c>
      <c r="E90" s="237" t="s">
        <v>19</v>
      </c>
      <c r="F90" s="238" t="s">
        <v>78</v>
      </c>
      <c r="G90" s="236"/>
      <c r="H90" s="239">
        <v>2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5" t="s">
        <v>186</v>
      </c>
      <c r="AU90" s="245" t="s">
        <v>76</v>
      </c>
      <c r="AV90" s="14" t="s">
        <v>78</v>
      </c>
      <c r="AW90" s="14" t="s">
        <v>188</v>
      </c>
      <c r="AX90" s="14" t="s">
        <v>68</v>
      </c>
      <c r="AY90" s="245" t="s">
        <v>175</v>
      </c>
    </row>
    <row r="91" s="15" customFormat="1">
      <c r="A91" s="15"/>
      <c r="B91" s="246"/>
      <c r="C91" s="247"/>
      <c r="D91" s="226" t="s">
        <v>186</v>
      </c>
      <c r="E91" s="248" t="s">
        <v>19</v>
      </c>
      <c r="F91" s="249" t="s">
        <v>191</v>
      </c>
      <c r="G91" s="247"/>
      <c r="H91" s="250">
        <v>2</v>
      </c>
      <c r="I91" s="251"/>
      <c r="J91" s="247"/>
      <c r="K91" s="247"/>
      <c r="L91" s="252"/>
      <c r="M91" s="253"/>
      <c r="N91" s="254"/>
      <c r="O91" s="254"/>
      <c r="P91" s="254"/>
      <c r="Q91" s="254"/>
      <c r="R91" s="254"/>
      <c r="S91" s="254"/>
      <c r="T91" s="25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6" t="s">
        <v>186</v>
      </c>
      <c r="AU91" s="256" t="s">
        <v>76</v>
      </c>
      <c r="AV91" s="15" t="s">
        <v>182</v>
      </c>
      <c r="AW91" s="15" t="s">
        <v>188</v>
      </c>
      <c r="AX91" s="15" t="s">
        <v>76</v>
      </c>
      <c r="AY91" s="256" t="s">
        <v>175</v>
      </c>
    </row>
    <row r="92" s="2" customFormat="1" ht="62.7" customHeight="1">
      <c r="A92" s="40"/>
      <c r="B92" s="41"/>
      <c r="C92" s="206" t="s">
        <v>200</v>
      </c>
      <c r="D92" s="206" t="s">
        <v>177</v>
      </c>
      <c r="E92" s="207" t="s">
        <v>5045</v>
      </c>
      <c r="F92" s="208" t="s">
        <v>5046</v>
      </c>
      <c r="G92" s="209" t="s">
        <v>4779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39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182</v>
      </c>
      <c r="AT92" s="217" t="s">
        <v>177</v>
      </c>
      <c r="AU92" s="217" t="s">
        <v>76</v>
      </c>
      <c r="AY92" s="19" t="s">
        <v>175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76</v>
      </c>
      <c r="BK92" s="218">
        <f>ROUND(I92*H92,2)</f>
        <v>0</v>
      </c>
      <c r="BL92" s="19" t="s">
        <v>182</v>
      </c>
      <c r="BM92" s="217" t="s">
        <v>224</v>
      </c>
    </row>
    <row r="93" s="14" customFormat="1">
      <c r="A93" s="14"/>
      <c r="B93" s="235"/>
      <c r="C93" s="236"/>
      <c r="D93" s="226" t="s">
        <v>186</v>
      </c>
      <c r="E93" s="237" t="s">
        <v>19</v>
      </c>
      <c r="F93" s="238" t="s">
        <v>76</v>
      </c>
      <c r="G93" s="236"/>
      <c r="H93" s="239">
        <v>1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186</v>
      </c>
      <c r="AU93" s="245" t="s">
        <v>76</v>
      </c>
      <c r="AV93" s="14" t="s">
        <v>78</v>
      </c>
      <c r="AW93" s="14" t="s">
        <v>188</v>
      </c>
      <c r="AX93" s="14" t="s">
        <v>68</v>
      </c>
      <c r="AY93" s="245" t="s">
        <v>175</v>
      </c>
    </row>
    <row r="94" s="15" customFormat="1">
      <c r="A94" s="15"/>
      <c r="B94" s="246"/>
      <c r="C94" s="247"/>
      <c r="D94" s="226" t="s">
        <v>186</v>
      </c>
      <c r="E94" s="248" t="s">
        <v>19</v>
      </c>
      <c r="F94" s="249" t="s">
        <v>191</v>
      </c>
      <c r="G94" s="247"/>
      <c r="H94" s="250">
        <v>1</v>
      </c>
      <c r="I94" s="251"/>
      <c r="J94" s="247"/>
      <c r="K94" s="247"/>
      <c r="L94" s="252"/>
      <c r="M94" s="253"/>
      <c r="N94" s="254"/>
      <c r="O94" s="254"/>
      <c r="P94" s="254"/>
      <c r="Q94" s="254"/>
      <c r="R94" s="254"/>
      <c r="S94" s="254"/>
      <c r="T94" s="25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6" t="s">
        <v>186</v>
      </c>
      <c r="AU94" s="256" t="s">
        <v>76</v>
      </c>
      <c r="AV94" s="15" t="s">
        <v>182</v>
      </c>
      <c r="AW94" s="15" t="s">
        <v>188</v>
      </c>
      <c r="AX94" s="15" t="s">
        <v>76</v>
      </c>
      <c r="AY94" s="256" t="s">
        <v>175</v>
      </c>
    </row>
    <row r="95" s="2" customFormat="1" ht="76.35" customHeight="1">
      <c r="A95" s="40"/>
      <c r="B95" s="41"/>
      <c r="C95" s="206" t="s">
        <v>182</v>
      </c>
      <c r="D95" s="206" t="s">
        <v>177</v>
      </c>
      <c r="E95" s="207" t="s">
        <v>5047</v>
      </c>
      <c r="F95" s="208" t="s">
        <v>5048</v>
      </c>
      <c r="G95" s="209" t="s">
        <v>4779</v>
      </c>
      <c r="H95" s="210">
        <v>2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39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182</v>
      </c>
      <c r="AT95" s="217" t="s">
        <v>177</v>
      </c>
      <c r="AU95" s="217" t="s">
        <v>76</v>
      </c>
      <c r="AY95" s="19" t="s">
        <v>175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76</v>
      </c>
      <c r="BK95" s="218">
        <f>ROUND(I95*H95,2)</f>
        <v>0</v>
      </c>
      <c r="BL95" s="19" t="s">
        <v>182</v>
      </c>
      <c r="BM95" s="217" t="s">
        <v>244</v>
      </c>
    </row>
    <row r="96" s="14" customFormat="1">
      <c r="A96" s="14"/>
      <c r="B96" s="235"/>
      <c r="C96" s="236"/>
      <c r="D96" s="226" t="s">
        <v>186</v>
      </c>
      <c r="E96" s="237" t="s">
        <v>19</v>
      </c>
      <c r="F96" s="238" t="s">
        <v>78</v>
      </c>
      <c r="G96" s="236"/>
      <c r="H96" s="239">
        <v>2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186</v>
      </c>
      <c r="AU96" s="245" t="s">
        <v>76</v>
      </c>
      <c r="AV96" s="14" t="s">
        <v>78</v>
      </c>
      <c r="AW96" s="14" t="s">
        <v>188</v>
      </c>
      <c r="AX96" s="14" t="s">
        <v>68</v>
      </c>
      <c r="AY96" s="245" t="s">
        <v>175</v>
      </c>
    </row>
    <row r="97" s="15" customFormat="1">
      <c r="A97" s="15"/>
      <c r="B97" s="246"/>
      <c r="C97" s="247"/>
      <c r="D97" s="226" t="s">
        <v>186</v>
      </c>
      <c r="E97" s="248" t="s">
        <v>19</v>
      </c>
      <c r="F97" s="249" t="s">
        <v>191</v>
      </c>
      <c r="G97" s="247"/>
      <c r="H97" s="250">
        <v>2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6" t="s">
        <v>186</v>
      </c>
      <c r="AU97" s="256" t="s">
        <v>76</v>
      </c>
      <c r="AV97" s="15" t="s">
        <v>182</v>
      </c>
      <c r="AW97" s="15" t="s">
        <v>188</v>
      </c>
      <c r="AX97" s="15" t="s">
        <v>76</v>
      </c>
      <c r="AY97" s="256" t="s">
        <v>175</v>
      </c>
    </row>
    <row r="98" s="2" customFormat="1" ht="153.45" customHeight="1">
      <c r="A98" s="40"/>
      <c r="B98" s="41"/>
      <c r="C98" s="206" t="s">
        <v>213</v>
      </c>
      <c r="D98" s="206" t="s">
        <v>177</v>
      </c>
      <c r="E98" s="207" t="s">
        <v>5049</v>
      </c>
      <c r="F98" s="208" t="s">
        <v>5050</v>
      </c>
      <c r="G98" s="209" t="s">
        <v>4779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39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182</v>
      </c>
      <c r="AT98" s="217" t="s">
        <v>177</v>
      </c>
      <c r="AU98" s="217" t="s">
        <v>76</v>
      </c>
      <c r="AY98" s="19" t="s">
        <v>175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76</v>
      </c>
      <c r="BK98" s="218">
        <f>ROUND(I98*H98,2)</f>
        <v>0</v>
      </c>
      <c r="BL98" s="19" t="s">
        <v>182</v>
      </c>
      <c r="BM98" s="217" t="s">
        <v>255</v>
      </c>
    </row>
    <row r="99" s="14" customFormat="1">
      <c r="A99" s="14"/>
      <c r="B99" s="235"/>
      <c r="C99" s="236"/>
      <c r="D99" s="226" t="s">
        <v>186</v>
      </c>
      <c r="E99" s="237" t="s">
        <v>19</v>
      </c>
      <c r="F99" s="238" t="s">
        <v>76</v>
      </c>
      <c r="G99" s="236"/>
      <c r="H99" s="239">
        <v>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186</v>
      </c>
      <c r="AU99" s="245" t="s">
        <v>76</v>
      </c>
      <c r="AV99" s="14" t="s">
        <v>78</v>
      </c>
      <c r="AW99" s="14" t="s">
        <v>188</v>
      </c>
      <c r="AX99" s="14" t="s">
        <v>68</v>
      </c>
      <c r="AY99" s="245" t="s">
        <v>175</v>
      </c>
    </row>
    <row r="100" s="15" customFormat="1">
      <c r="A100" s="15"/>
      <c r="B100" s="246"/>
      <c r="C100" s="247"/>
      <c r="D100" s="226" t="s">
        <v>186</v>
      </c>
      <c r="E100" s="248" t="s">
        <v>19</v>
      </c>
      <c r="F100" s="249" t="s">
        <v>191</v>
      </c>
      <c r="G100" s="247"/>
      <c r="H100" s="250">
        <v>1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186</v>
      </c>
      <c r="AU100" s="256" t="s">
        <v>76</v>
      </c>
      <c r="AV100" s="15" t="s">
        <v>182</v>
      </c>
      <c r="AW100" s="15" t="s">
        <v>188</v>
      </c>
      <c r="AX100" s="15" t="s">
        <v>76</v>
      </c>
      <c r="AY100" s="256" t="s">
        <v>175</v>
      </c>
    </row>
    <row r="101" s="2" customFormat="1" ht="66.75" customHeight="1">
      <c r="A101" s="40"/>
      <c r="B101" s="41"/>
      <c r="C101" s="206" t="s">
        <v>224</v>
      </c>
      <c r="D101" s="206" t="s">
        <v>177</v>
      </c>
      <c r="E101" s="207" t="s">
        <v>5051</v>
      </c>
      <c r="F101" s="208" t="s">
        <v>5052</v>
      </c>
      <c r="G101" s="209" t="s">
        <v>4779</v>
      </c>
      <c r="H101" s="210">
        <v>1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39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182</v>
      </c>
      <c r="AT101" s="217" t="s">
        <v>177</v>
      </c>
      <c r="AU101" s="217" t="s">
        <v>76</v>
      </c>
      <c r="AY101" s="19" t="s">
        <v>175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76</v>
      </c>
      <c r="BK101" s="218">
        <f>ROUND(I101*H101,2)</f>
        <v>0</v>
      </c>
      <c r="BL101" s="19" t="s">
        <v>182</v>
      </c>
      <c r="BM101" s="217" t="s">
        <v>8</v>
      </c>
    </row>
    <row r="102" s="14" customFormat="1">
      <c r="A102" s="14"/>
      <c r="B102" s="235"/>
      <c r="C102" s="236"/>
      <c r="D102" s="226" t="s">
        <v>186</v>
      </c>
      <c r="E102" s="237" t="s">
        <v>19</v>
      </c>
      <c r="F102" s="238" t="s">
        <v>76</v>
      </c>
      <c r="G102" s="236"/>
      <c r="H102" s="239">
        <v>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186</v>
      </c>
      <c r="AU102" s="245" t="s">
        <v>76</v>
      </c>
      <c r="AV102" s="14" t="s">
        <v>78</v>
      </c>
      <c r="AW102" s="14" t="s">
        <v>188</v>
      </c>
      <c r="AX102" s="14" t="s">
        <v>68</v>
      </c>
      <c r="AY102" s="245" t="s">
        <v>175</v>
      </c>
    </row>
    <row r="103" s="15" customFormat="1">
      <c r="A103" s="15"/>
      <c r="B103" s="246"/>
      <c r="C103" s="247"/>
      <c r="D103" s="226" t="s">
        <v>186</v>
      </c>
      <c r="E103" s="248" t="s">
        <v>19</v>
      </c>
      <c r="F103" s="249" t="s">
        <v>191</v>
      </c>
      <c r="G103" s="247"/>
      <c r="H103" s="250">
        <v>1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186</v>
      </c>
      <c r="AU103" s="256" t="s">
        <v>76</v>
      </c>
      <c r="AV103" s="15" t="s">
        <v>182</v>
      </c>
      <c r="AW103" s="15" t="s">
        <v>188</v>
      </c>
      <c r="AX103" s="15" t="s">
        <v>76</v>
      </c>
      <c r="AY103" s="256" t="s">
        <v>175</v>
      </c>
    </row>
    <row r="104" s="2" customFormat="1" ht="101.25" customHeight="1">
      <c r="A104" s="40"/>
      <c r="B104" s="41"/>
      <c r="C104" s="206" t="s">
        <v>235</v>
      </c>
      <c r="D104" s="206" t="s">
        <v>177</v>
      </c>
      <c r="E104" s="207" t="s">
        <v>5053</v>
      </c>
      <c r="F104" s="208" t="s">
        <v>5054</v>
      </c>
      <c r="G104" s="209" t="s">
        <v>4779</v>
      </c>
      <c r="H104" s="210">
        <v>2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39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182</v>
      </c>
      <c r="AT104" s="217" t="s">
        <v>177</v>
      </c>
      <c r="AU104" s="217" t="s">
        <v>76</v>
      </c>
      <c r="AY104" s="19" t="s">
        <v>175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76</v>
      </c>
      <c r="BK104" s="218">
        <f>ROUND(I104*H104,2)</f>
        <v>0</v>
      </c>
      <c r="BL104" s="19" t="s">
        <v>182</v>
      </c>
      <c r="BM104" s="217" t="s">
        <v>287</v>
      </c>
    </row>
    <row r="105" s="14" customFormat="1">
      <c r="A105" s="14"/>
      <c r="B105" s="235"/>
      <c r="C105" s="236"/>
      <c r="D105" s="226" t="s">
        <v>186</v>
      </c>
      <c r="E105" s="237" t="s">
        <v>19</v>
      </c>
      <c r="F105" s="238" t="s">
        <v>78</v>
      </c>
      <c r="G105" s="236"/>
      <c r="H105" s="239">
        <v>2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186</v>
      </c>
      <c r="AU105" s="245" t="s">
        <v>76</v>
      </c>
      <c r="AV105" s="14" t="s">
        <v>78</v>
      </c>
      <c r="AW105" s="14" t="s">
        <v>188</v>
      </c>
      <c r="AX105" s="14" t="s">
        <v>68</v>
      </c>
      <c r="AY105" s="245" t="s">
        <v>175</v>
      </c>
    </row>
    <row r="106" s="15" customFormat="1">
      <c r="A106" s="15"/>
      <c r="B106" s="246"/>
      <c r="C106" s="247"/>
      <c r="D106" s="226" t="s">
        <v>186</v>
      </c>
      <c r="E106" s="248" t="s">
        <v>19</v>
      </c>
      <c r="F106" s="249" t="s">
        <v>191</v>
      </c>
      <c r="G106" s="247"/>
      <c r="H106" s="250">
        <v>2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186</v>
      </c>
      <c r="AU106" s="256" t="s">
        <v>76</v>
      </c>
      <c r="AV106" s="15" t="s">
        <v>182</v>
      </c>
      <c r="AW106" s="15" t="s">
        <v>188</v>
      </c>
      <c r="AX106" s="15" t="s">
        <v>76</v>
      </c>
      <c r="AY106" s="256" t="s">
        <v>175</v>
      </c>
    </row>
    <row r="107" s="2" customFormat="1" ht="90" customHeight="1">
      <c r="A107" s="40"/>
      <c r="B107" s="41"/>
      <c r="C107" s="206" t="s">
        <v>244</v>
      </c>
      <c r="D107" s="206" t="s">
        <v>177</v>
      </c>
      <c r="E107" s="207" t="s">
        <v>5055</v>
      </c>
      <c r="F107" s="208" t="s">
        <v>5056</v>
      </c>
      <c r="G107" s="209" t="s">
        <v>4779</v>
      </c>
      <c r="H107" s="210">
        <v>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39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182</v>
      </c>
      <c r="AT107" s="217" t="s">
        <v>177</v>
      </c>
      <c r="AU107" s="217" t="s">
        <v>76</v>
      </c>
      <c r="AY107" s="19" t="s">
        <v>175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76</v>
      </c>
      <c r="BK107" s="218">
        <f>ROUND(I107*H107,2)</f>
        <v>0</v>
      </c>
      <c r="BL107" s="19" t="s">
        <v>182</v>
      </c>
      <c r="BM107" s="217" t="s">
        <v>297</v>
      </c>
    </row>
    <row r="108" s="14" customFormat="1">
      <c r="A108" s="14"/>
      <c r="B108" s="235"/>
      <c r="C108" s="236"/>
      <c r="D108" s="226" t="s">
        <v>186</v>
      </c>
      <c r="E108" s="237" t="s">
        <v>19</v>
      </c>
      <c r="F108" s="238" t="s">
        <v>76</v>
      </c>
      <c r="G108" s="236"/>
      <c r="H108" s="239">
        <v>1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186</v>
      </c>
      <c r="AU108" s="245" t="s">
        <v>76</v>
      </c>
      <c r="AV108" s="14" t="s">
        <v>78</v>
      </c>
      <c r="AW108" s="14" t="s">
        <v>188</v>
      </c>
      <c r="AX108" s="14" t="s">
        <v>68</v>
      </c>
      <c r="AY108" s="245" t="s">
        <v>175</v>
      </c>
    </row>
    <row r="109" s="15" customFormat="1">
      <c r="A109" s="15"/>
      <c r="B109" s="246"/>
      <c r="C109" s="247"/>
      <c r="D109" s="226" t="s">
        <v>186</v>
      </c>
      <c r="E109" s="248" t="s">
        <v>19</v>
      </c>
      <c r="F109" s="249" t="s">
        <v>191</v>
      </c>
      <c r="G109" s="247"/>
      <c r="H109" s="250">
        <v>1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186</v>
      </c>
      <c r="AU109" s="256" t="s">
        <v>76</v>
      </c>
      <c r="AV109" s="15" t="s">
        <v>182</v>
      </c>
      <c r="AW109" s="15" t="s">
        <v>188</v>
      </c>
      <c r="AX109" s="15" t="s">
        <v>76</v>
      </c>
      <c r="AY109" s="256" t="s">
        <v>175</v>
      </c>
    </row>
    <row r="110" s="2" customFormat="1" ht="101.25" customHeight="1">
      <c r="A110" s="40"/>
      <c r="B110" s="41"/>
      <c r="C110" s="206" t="s">
        <v>250</v>
      </c>
      <c r="D110" s="206" t="s">
        <v>177</v>
      </c>
      <c r="E110" s="207" t="s">
        <v>5057</v>
      </c>
      <c r="F110" s="208" t="s">
        <v>5058</v>
      </c>
      <c r="G110" s="209" t="s">
        <v>4779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39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182</v>
      </c>
      <c r="AT110" s="217" t="s">
        <v>177</v>
      </c>
      <c r="AU110" s="217" t="s">
        <v>76</v>
      </c>
      <c r="AY110" s="19" t="s">
        <v>175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76</v>
      </c>
      <c r="BK110" s="218">
        <f>ROUND(I110*H110,2)</f>
        <v>0</v>
      </c>
      <c r="BL110" s="19" t="s">
        <v>182</v>
      </c>
      <c r="BM110" s="217" t="s">
        <v>285</v>
      </c>
    </row>
    <row r="111" s="14" customFormat="1">
      <c r="A111" s="14"/>
      <c r="B111" s="235"/>
      <c r="C111" s="236"/>
      <c r="D111" s="226" t="s">
        <v>186</v>
      </c>
      <c r="E111" s="237" t="s">
        <v>19</v>
      </c>
      <c r="F111" s="238" t="s">
        <v>76</v>
      </c>
      <c r="G111" s="236"/>
      <c r="H111" s="239">
        <v>1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186</v>
      </c>
      <c r="AU111" s="245" t="s">
        <v>76</v>
      </c>
      <c r="AV111" s="14" t="s">
        <v>78</v>
      </c>
      <c r="AW111" s="14" t="s">
        <v>188</v>
      </c>
      <c r="AX111" s="14" t="s">
        <v>68</v>
      </c>
      <c r="AY111" s="245" t="s">
        <v>175</v>
      </c>
    </row>
    <row r="112" s="15" customFormat="1">
      <c r="A112" s="15"/>
      <c r="B112" s="246"/>
      <c r="C112" s="247"/>
      <c r="D112" s="226" t="s">
        <v>186</v>
      </c>
      <c r="E112" s="248" t="s">
        <v>19</v>
      </c>
      <c r="F112" s="249" t="s">
        <v>191</v>
      </c>
      <c r="G112" s="247"/>
      <c r="H112" s="250">
        <v>1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186</v>
      </c>
      <c r="AU112" s="256" t="s">
        <v>76</v>
      </c>
      <c r="AV112" s="15" t="s">
        <v>182</v>
      </c>
      <c r="AW112" s="15" t="s">
        <v>188</v>
      </c>
      <c r="AX112" s="15" t="s">
        <v>76</v>
      </c>
      <c r="AY112" s="256" t="s">
        <v>175</v>
      </c>
    </row>
    <row r="113" s="2" customFormat="1" ht="33" customHeight="1">
      <c r="A113" s="40"/>
      <c r="B113" s="41"/>
      <c r="C113" s="206" t="s">
        <v>255</v>
      </c>
      <c r="D113" s="206" t="s">
        <v>177</v>
      </c>
      <c r="E113" s="207" t="s">
        <v>5059</v>
      </c>
      <c r="F113" s="208" t="s">
        <v>5060</v>
      </c>
      <c r="G113" s="209" t="s">
        <v>4779</v>
      </c>
      <c r="H113" s="210">
        <v>1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39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182</v>
      </c>
      <c r="AT113" s="217" t="s">
        <v>177</v>
      </c>
      <c r="AU113" s="217" t="s">
        <v>76</v>
      </c>
      <c r="AY113" s="19" t="s">
        <v>175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76</v>
      </c>
      <c r="BK113" s="218">
        <f>ROUND(I113*H113,2)</f>
        <v>0</v>
      </c>
      <c r="BL113" s="19" t="s">
        <v>182</v>
      </c>
      <c r="BM113" s="217" t="s">
        <v>322</v>
      </c>
    </row>
    <row r="114" s="14" customFormat="1">
      <c r="A114" s="14"/>
      <c r="B114" s="235"/>
      <c r="C114" s="236"/>
      <c r="D114" s="226" t="s">
        <v>186</v>
      </c>
      <c r="E114" s="237" t="s">
        <v>19</v>
      </c>
      <c r="F114" s="238" t="s">
        <v>76</v>
      </c>
      <c r="G114" s="236"/>
      <c r="H114" s="239">
        <v>1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186</v>
      </c>
      <c r="AU114" s="245" t="s">
        <v>76</v>
      </c>
      <c r="AV114" s="14" t="s">
        <v>78</v>
      </c>
      <c r="AW114" s="14" t="s">
        <v>188</v>
      </c>
      <c r="AX114" s="14" t="s">
        <v>68</v>
      </c>
      <c r="AY114" s="245" t="s">
        <v>175</v>
      </c>
    </row>
    <row r="115" s="15" customFormat="1">
      <c r="A115" s="15"/>
      <c r="B115" s="246"/>
      <c r="C115" s="247"/>
      <c r="D115" s="226" t="s">
        <v>186</v>
      </c>
      <c r="E115" s="248" t="s">
        <v>19</v>
      </c>
      <c r="F115" s="249" t="s">
        <v>191</v>
      </c>
      <c r="G115" s="247"/>
      <c r="H115" s="250">
        <v>1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186</v>
      </c>
      <c r="AU115" s="256" t="s">
        <v>76</v>
      </c>
      <c r="AV115" s="15" t="s">
        <v>182</v>
      </c>
      <c r="AW115" s="15" t="s">
        <v>188</v>
      </c>
      <c r="AX115" s="15" t="s">
        <v>76</v>
      </c>
      <c r="AY115" s="256" t="s">
        <v>175</v>
      </c>
    </row>
    <row r="116" s="2" customFormat="1" ht="90" customHeight="1">
      <c r="A116" s="40"/>
      <c r="B116" s="41"/>
      <c r="C116" s="206" t="s">
        <v>262</v>
      </c>
      <c r="D116" s="206" t="s">
        <v>177</v>
      </c>
      <c r="E116" s="207" t="s">
        <v>5061</v>
      </c>
      <c r="F116" s="208" t="s">
        <v>5062</v>
      </c>
      <c r="G116" s="209" t="s">
        <v>1403</v>
      </c>
      <c r="H116" s="210">
        <v>1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39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182</v>
      </c>
      <c r="AT116" s="217" t="s">
        <v>177</v>
      </c>
      <c r="AU116" s="217" t="s">
        <v>76</v>
      </c>
      <c r="AY116" s="19" t="s">
        <v>175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76</v>
      </c>
      <c r="BK116" s="218">
        <f>ROUND(I116*H116,2)</f>
        <v>0</v>
      </c>
      <c r="BL116" s="19" t="s">
        <v>182</v>
      </c>
      <c r="BM116" s="217" t="s">
        <v>336</v>
      </c>
    </row>
    <row r="117" s="14" customFormat="1">
      <c r="A117" s="14"/>
      <c r="B117" s="235"/>
      <c r="C117" s="236"/>
      <c r="D117" s="226" t="s">
        <v>186</v>
      </c>
      <c r="E117" s="237" t="s">
        <v>19</v>
      </c>
      <c r="F117" s="238" t="s">
        <v>76</v>
      </c>
      <c r="G117" s="236"/>
      <c r="H117" s="239">
        <v>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186</v>
      </c>
      <c r="AU117" s="245" t="s">
        <v>76</v>
      </c>
      <c r="AV117" s="14" t="s">
        <v>78</v>
      </c>
      <c r="AW117" s="14" t="s">
        <v>188</v>
      </c>
      <c r="AX117" s="14" t="s">
        <v>68</v>
      </c>
      <c r="AY117" s="245" t="s">
        <v>175</v>
      </c>
    </row>
    <row r="118" s="15" customFormat="1">
      <c r="A118" s="15"/>
      <c r="B118" s="246"/>
      <c r="C118" s="247"/>
      <c r="D118" s="226" t="s">
        <v>186</v>
      </c>
      <c r="E118" s="248" t="s">
        <v>19</v>
      </c>
      <c r="F118" s="249" t="s">
        <v>191</v>
      </c>
      <c r="G118" s="247"/>
      <c r="H118" s="250">
        <v>1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6" t="s">
        <v>186</v>
      </c>
      <c r="AU118" s="256" t="s">
        <v>76</v>
      </c>
      <c r="AV118" s="15" t="s">
        <v>182</v>
      </c>
      <c r="AW118" s="15" t="s">
        <v>188</v>
      </c>
      <c r="AX118" s="15" t="s">
        <v>76</v>
      </c>
      <c r="AY118" s="256" t="s">
        <v>175</v>
      </c>
    </row>
    <row r="119" s="2" customFormat="1" ht="66.75" customHeight="1">
      <c r="A119" s="40"/>
      <c r="B119" s="41"/>
      <c r="C119" s="206" t="s">
        <v>8</v>
      </c>
      <c r="D119" s="206" t="s">
        <v>177</v>
      </c>
      <c r="E119" s="207" t="s">
        <v>5063</v>
      </c>
      <c r="F119" s="208" t="s">
        <v>5064</v>
      </c>
      <c r="G119" s="209" t="s">
        <v>1403</v>
      </c>
      <c r="H119" s="210">
        <v>1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39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182</v>
      </c>
      <c r="AT119" s="217" t="s">
        <v>177</v>
      </c>
      <c r="AU119" s="217" t="s">
        <v>76</v>
      </c>
      <c r="AY119" s="19" t="s">
        <v>175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76</v>
      </c>
      <c r="BK119" s="218">
        <f>ROUND(I119*H119,2)</f>
        <v>0</v>
      </c>
      <c r="BL119" s="19" t="s">
        <v>182</v>
      </c>
      <c r="BM119" s="217" t="s">
        <v>348</v>
      </c>
    </row>
    <row r="120" s="14" customFormat="1">
      <c r="A120" s="14"/>
      <c r="B120" s="235"/>
      <c r="C120" s="236"/>
      <c r="D120" s="226" t="s">
        <v>186</v>
      </c>
      <c r="E120" s="237" t="s">
        <v>19</v>
      </c>
      <c r="F120" s="238" t="s">
        <v>76</v>
      </c>
      <c r="G120" s="236"/>
      <c r="H120" s="239">
        <v>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186</v>
      </c>
      <c r="AU120" s="245" t="s">
        <v>76</v>
      </c>
      <c r="AV120" s="14" t="s">
        <v>78</v>
      </c>
      <c r="AW120" s="14" t="s">
        <v>188</v>
      </c>
      <c r="AX120" s="14" t="s">
        <v>68</v>
      </c>
      <c r="AY120" s="245" t="s">
        <v>175</v>
      </c>
    </row>
    <row r="121" s="15" customFormat="1">
      <c r="A121" s="15"/>
      <c r="B121" s="246"/>
      <c r="C121" s="247"/>
      <c r="D121" s="226" t="s">
        <v>186</v>
      </c>
      <c r="E121" s="248" t="s">
        <v>19</v>
      </c>
      <c r="F121" s="249" t="s">
        <v>191</v>
      </c>
      <c r="G121" s="247"/>
      <c r="H121" s="250">
        <v>1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186</v>
      </c>
      <c r="AU121" s="256" t="s">
        <v>76</v>
      </c>
      <c r="AV121" s="15" t="s">
        <v>182</v>
      </c>
      <c r="AW121" s="15" t="s">
        <v>188</v>
      </c>
      <c r="AX121" s="15" t="s">
        <v>76</v>
      </c>
      <c r="AY121" s="256" t="s">
        <v>175</v>
      </c>
    </row>
    <row r="122" s="2" customFormat="1" ht="90" customHeight="1">
      <c r="A122" s="40"/>
      <c r="B122" s="41"/>
      <c r="C122" s="206" t="s">
        <v>276</v>
      </c>
      <c r="D122" s="206" t="s">
        <v>177</v>
      </c>
      <c r="E122" s="207" t="s">
        <v>5065</v>
      </c>
      <c r="F122" s="208" t="s">
        <v>5066</v>
      </c>
      <c r="G122" s="209" t="s">
        <v>1403</v>
      </c>
      <c r="H122" s="210">
        <v>1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39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182</v>
      </c>
      <c r="AT122" s="217" t="s">
        <v>177</v>
      </c>
      <c r="AU122" s="217" t="s">
        <v>76</v>
      </c>
      <c r="AY122" s="19" t="s">
        <v>175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76</v>
      </c>
      <c r="BK122" s="218">
        <f>ROUND(I122*H122,2)</f>
        <v>0</v>
      </c>
      <c r="BL122" s="19" t="s">
        <v>182</v>
      </c>
      <c r="BM122" s="217" t="s">
        <v>358</v>
      </c>
    </row>
    <row r="123" s="14" customFormat="1">
      <c r="A123" s="14"/>
      <c r="B123" s="235"/>
      <c r="C123" s="236"/>
      <c r="D123" s="226" t="s">
        <v>186</v>
      </c>
      <c r="E123" s="237" t="s">
        <v>19</v>
      </c>
      <c r="F123" s="238" t="s">
        <v>76</v>
      </c>
      <c r="G123" s="236"/>
      <c r="H123" s="239">
        <v>1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186</v>
      </c>
      <c r="AU123" s="245" t="s">
        <v>76</v>
      </c>
      <c r="AV123" s="14" t="s">
        <v>78</v>
      </c>
      <c r="AW123" s="14" t="s">
        <v>188</v>
      </c>
      <c r="AX123" s="14" t="s">
        <v>68</v>
      </c>
      <c r="AY123" s="245" t="s">
        <v>175</v>
      </c>
    </row>
    <row r="124" s="15" customFormat="1">
      <c r="A124" s="15"/>
      <c r="B124" s="246"/>
      <c r="C124" s="247"/>
      <c r="D124" s="226" t="s">
        <v>186</v>
      </c>
      <c r="E124" s="248" t="s">
        <v>19</v>
      </c>
      <c r="F124" s="249" t="s">
        <v>191</v>
      </c>
      <c r="G124" s="247"/>
      <c r="H124" s="250">
        <v>1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186</v>
      </c>
      <c r="AU124" s="256" t="s">
        <v>76</v>
      </c>
      <c r="AV124" s="15" t="s">
        <v>182</v>
      </c>
      <c r="AW124" s="15" t="s">
        <v>188</v>
      </c>
      <c r="AX124" s="15" t="s">
        <v>76</v>
      </c>
      <c r="AY124" s="256" t="s">
        <v>175</v>
      </c>
    </row>
    <row r="125" s="2" customFormat="1" ht="101.25" customHeight="1">
      <c r="A125" s="40"/>
      <c r="B125" s="41"/>
      <c r="C125" s="206" t="s">
        <v>287</v>
      </c>
      <c r="D125" s="206" t="s">
        <v>177</v>
      </c>
      <c r="E125" s="207" t="s">
        <v>5067</v>
      </c>
      <c r="F125" s="208" t="s">
        <v>5068</v>
      </c>
      <c r="G125" s="209" t="s">
        <v>1403</v>
      </c>
      <c r="H125" s="210">
        <v>2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39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182</v>
      </c>
      <c r="AT125" s="217" t="s">
        <v>177</v>
      </c>
      <c r="AU125" s="217" t="s">
        <v>76</v>
      </c>
      <c r="AY125" s="19" t="s">
        <v>175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76</v>
      </c>
      <c r="BK125" s="218">
        <f>ROUND(I125*H125,2)</f>
        <v>0</v>
      </c>
      <c r="BL125" s="19" t="s">
        <v>182</v>
      </c>
      <c r="BM125" s="217" t="s">
        <v>372</v>
      </c>
    </row>
    <row r="126" s="14" customFormat="1">
      <c r="A126" s="14"/>
      <c r="B126" s="235"/>
      <c r="C126" s="236"/>
      <c r="D126" s="226" t="s">
        <v>186</v>
      </c>
      <c r="E126" s="237" t="s">
        <v>19</v>
      </c>
      <c r="F126" s="238" t="s">
        <v>78</v>
      </c>
      <c r="G126" s="236"/>
      <c r="H126" s="239">
        <v>2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186</v>
      </c>
      <c r="AU126" s="245" t="s">
        <v>76</v>
      </c>
      <c r="AV126" s="14" t="s">
        <v>78</v>
      </c>
      <c r="AW126" s="14" t="s">
        <v>188</v>
      </c>
      <c r="AX126" s="14" t="s">
        <v>68</v>
      </c>
      <c r="AY126" s="245" t="s">
        <v>175</v>
      </c>
    </row>
    <row r="127" s="15" customFormat="1">
      <c r="A127" s="15"/>
      <c r="B127" s="246"/>
      <c r="C127" s="247"/>
      <c r="D127" s="226" t="s">
        <v>186</v>
      </c>
      <c r="E127" s="248" t="s">
        <v>19</v>
      </c>
      <c r="F127" s="249" t="s">
        <v>191</v>
      </c>
      <c r="G127" s="247"/>
      <c r="H127" s="250">
        <v>2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186</v>
      </c>
      <c r="AU127" s="256" t="s">
        <v>76</v>
      </c>
      <c r="AV127" s="15" t="s">
        <v>182</v>
      </c>
      <c r="AW127" s="15" t="s">
        <v>188</v>
      </c>
      <c r="AX127" s="15" t="s">
        <v>76</v>
      </c>
      <c r="AY127" s="256" t="s">
        <v>175</v>
      </c>
    </row>
    <row r="128" s="2" customFormat="1" ht="66.75" customHeight="1">
      <c r="A128" s="40"/>
      <c r="B128" s="41"/>
      <c r="C128" s="206" t="s">
        <v>292</v>
      </c>
      <c r="D128" s="206" t="s">
        <v>177</v>
      </c>
      <c r="E128" s="207" t="s">
        <v>5069</v>
      </c>
      <c r="F128" s="208" t="s">
        <v>5070</v>
      </c>
      <c r="G128" s="209" t="s">
        <v>1403</v>
      </c>
      <c r="H128" s="210">
        <v>1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39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182</v>
      </c>
      <c r="AT128" s="217" t="s">
        <v>177</v>
      </c>
      <c r="AU128" s="217" t="s">
        <v>76</v>
      </c>
      <c r="AY128" s="19" t="s">
        <v>175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76</v>
      </c>
      <c r="BK128" s="218">
        <f>ROUND(I128*H128,2)</f>
        <v>0</v>
      </c>
      <c r="BL128" s="19" t="s">
        <v>182</v>
      </c>
      <c r="BM128" s="217" t="s">
        <v>388</v>
      </c>
    </row>
    <row r="129" s="14" customFormat="1">
      <c r="A129" s="14"/>
      <c r="B129" s="235"/>
      <c r="C129" s="236"/>
      <c r="D129" s="226" t="s">
        <v>186</v>
      </c>
      <c r="E129" s="237" t="s">
        <v>19</v>
      </c>
      <c r="F129" s="238" t="s">
        <v>76</v>
      </c>
      <c r="G129" s="236"/>
      <c r="H129" s="239">
        <v>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186</v>
      </c>
      <c r="AU129" s="245" t="s">
        <v>76</v>
      </c>
      <c r="AV129" s="14" t="s">
        <v>78</v>
      </c>
      <c r="AW129" s="14" t="s">
        <v>188</v>
      </c>
      <c r="AX129" s="14" t="s">
        <v>68</v>
      </c>
      <c r="AY129" s="245" t="s">
        <v>175</v>
      </c>
    </row>
    <row r="130" s="15" customFormat="1">
      <c r="A130" s="15"/>
      <c r="B130" s="246"/>
      <c r="C130" s="247"/>
      <c r="D130" s="226" t="s">
        <v>186</v>
      </c>
      <c r="E130" s="248" t="s">
        <v>19</v>
      </c>
      <c r="F130" s="249" t="s">
        <v>191</v>
      </c>
      <c r="G130" s="247"/>
      <c r="H130" s="250">
        <v>1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186</v>
      </c>
      <c r="AU130" s="256" t="s">
        <v>76</v>
      </c>
      <c r="AV130" s="15" t="s">
        <v>182</v>
      </c>
      <c r="AW130" s="15" t="s">
        <v>188</v>
      </c>
      <c r="AX130" s="15" t="s">
        <v>76</v>
      </c>
      <c r="AY130" s="256" t="s">
        <v>175</v>
      </c>
    </row>
    <row r="131" s="2" customFormat="1" ht="62.7" customHeight="1">
      <c r="A131" s="40"/>
      <c r="B131" s="41"/>
      <c r="C131" s="206" t="s">
        <v>297</v>
      </c>
      <c r="D131" s="206" t="s">
        <v>177</v>
      </c>
      <c r="E131" s="207" t="s">
        <v>5071</v>
      </c>
      <c r="F131" s="208" t="s">
        <v>5072</v>
      </c>
      <c r="G131" s="209" t="s">
        <v>4779</v>
      </c>
      <c r="H131" s="210">
        <v>1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39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182</v>
      </c>
      <c r="AT131" s="217" t="s">
        <v>177</v>
      </c>
      <c r="AU131" s="217" t="s">
        <v>76</v>
      </c>
      <c r="AY131" s="19" t="s">
        <v>175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76</v>
      </c>
      <c r="BK131" s="218">
        <f>ROUND(I131*H131,2)</f>
        <v>0</v>
      </c>
      <c r="BL131" s="19" t="s">
        <v>182</v>
      </c>
      <c r="BM131" s="217" t="s">
        <v>399</v>
      </c>
    </row>
    <row r="132" s="14" customFormat="1">
      <c r="A132" s="14"/>
      <c r="B132" s="235"/>
      <c r="C132" s="236"/>
      <c r="D132" s="226" t="s">
        <v>186</v>
      </c>
      <c r="E132" s="237" t="s">
        <v>19</v>
      </c>
      <c r="F132" s="238" t="s">
        <v>76</v>
      </c>
      <c r="G132" s="236"/>
      <c r="H132" s="239">
        <v>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186</v>
      </c>
      <c r="AU132" s="245" t="s">
        <v>76</v>
      </c>
      <c r="AV132" s="14" t="s">
        <v>78</v>
      </c>
      <c r="AW132" s="14" t="s">
        <v>188</v>
      </c>
      <c r="AX132" s="14" t="s">
        <v>68</v>
      </c>
      <c r="AY132" s="245" t="s">
        <v>175</v>
      </c>
    </row>
    <row r="133" s="15" customFormat="1">
      <c r="A133" s="15"/>
      <c r="B133" s="246"/>
      <c r="C133" s="247"/>
      <c r="D133" s="226" t="s">
        <v>186</v>
      </c>
      <c r="E133" s="248" t="s">
        <v>19</v>
      </c>
      <c r="F133" s="249" t="s">
        <v>191</v>
      </c>
      <c r="G133" s="247"/>
      <c r="H133" s="250">
        <v>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6" t="s">
        <v>186</v>
      </c>
      <c r="AU133" s="256" t="s">
        <v>76</v>
      </c>
      <c r="AV133" s="15" t="s">
        <v>182</v>
      </c>
      <c r="AW133" s="15" t="s">
        <v>188</v>
      </c>
      <c r="AX133" s="15" t="s">
        <v>76</v>
      </c>
      <c r="AY133" s="256" t="s">
        <v>175</v>
      </c>
    </row>
    <row r="134" s="2" customFormat="1" ht="62.7" customHeight="1">
      <c r="A134" s="40"/>
      <c r="B134" s="41"/>
      <c r="C134" s="206" t="s">
        <v>302</v>
      </c>
      <c r="D134" s="206" t="s">
        <v>177</v>
      </c>
      <c r="E134" s="207" t="s">
        <v>5073</v>
      </c>
      <c r="F134" s="208" t="s">
        <v>5074</v>
      </c>
      <c r="G134" s="209" t="s">
        <v>4779</v>
      </c>
      <c r="H134" s="210">
        <v>1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39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182</v>
      </c>
      <c r="AT134" s="217" t="s">
        <v>177</v>
      </c>
      <c r="AU134" s="217" t="s">
        <v>76</v>
      </c>
      <c r="AY134" s="19" t="s">
        <v>175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76</v>
      </c>
      <c r="BK134" s="218">
        <f>ROUND(I134*H134,2)</f>
        <v>0</v>
      </c>
      <c r="BL134" s="19" t="s">
        <v>182</v>
      </c>
      <c r="BM134" s="217" t="s">
        <v>413</v>
      </c>
    </row>
    <row r="135" s="14" customFormat="1">
      <c r="A135" s="14"/>
      <c r="B135" s="235"/>
      <c r="C135" s="236"/>
      <c r="D135" s="226" t="s">
        <v>186</v>
      </c>
      <c r="E135" s="237" t="s">
        <v>19</v>
      </c>
      <c r="F135" s="238" t="s">
        <v>76</v>
      </c>
      <c r="G135" s="236"/>
      <c r="H135" s="239">
        <v>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186</v>
      </c>
      <c r="AU135" s="245" t="s">
        <v>76</v>
      </c>
      <c r="AV135" s="14" t="s">
        <v>78</v>
      </c>
      <c r="AW135" s="14" t="s">
        <v>188</v>
      </c>
      <c r="AX135" s="14" t="s">
        <v>68</v>
      </c>
      <c r="AY135" s="245" t="s">
        <v>175</v>
      </c>
    </row>
    <row r="136" s="15" customFormat="1">
      <c r="A136" s="15"/>
      <c r="B136" s="246"/>
      <c r="C136" s="247"/>
      <c r="D136" s="226" t="s">
        <v>186</v>
      </c>
      <c r="E136" s="248" t="s">
        <v>19</v>
      </c>
      <c r="F136" s="249" t="s">
        <v>191</v>
      </c>
      <c r="G136" s="247"/>
      <c r="H136" s="250">
        <v>1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6" t="s">
        <v>186</v>
      </c>
      <c r="AU136" s="256" t="s">
        <v>76</v>
      </c>
      <c r="AV136" s="15" t="s">
        <v>182</v>
      </c>
      <c r="AW136" s="15" t="s">
        <v>188</v>
      </c>
      <c r="AX136" s="15" t="s">
        <v>76</v>
      </c>
      <c r="AY136" s="256" t="s">
        <v>175</v>
      </c>
    </row>
    <row r="137" s="2" customFormat="1" ht="62.7" customHeight="1">
      <c r="A137" s="40"/>
      <c r="B137" s="41"/>
      <c r="C137" s="206" t="s">
        <v>285</v>
      </c>
      <c r="D137" s="206" t="s">
        <v>177</v>
      </c>
      <c r="E137" s="207" t="s">
        <v>5075</v>
      </c>
      <c r="F137" s="208" t="s">
        <v>5076</v>
      </c>
      <c r="G137" s="209" t="s">
        <v>4779</v>
      </c>
      <c r="H137" s="210">
        <v>1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39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182</v>
      </c>
      <c r="AT137" s="217" t="s">
        <v>177</v>
      </c>
      <c r="AU137" s="217" t="s">
        <v>76</v>
      </c>
      <c r="AY137" s="19" t="s">
        <v>175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76</v>
      </c>
      <c r="BK137" s="218">
        <f>ROUND(I137*H137,2)</f>
        <v>0</v>
      </c>
      <c r="BL137" s="19" t="s">
        <v>182</v>
      </c>
      <c r="BM137" s="217" t="s">
        <v>431</v>
      </c>
    </row>
    <row r="138" s="14" customFormat="1">
      <c r="A138" s="14"/>
      <c r="B138" s="235"/>
      <c r="C138" s="236"/>
      <c r="D138" s="226" t="s">
        <v>186</v>
      </c>
      <c r="E138" s="237" t="s">
        <v>19</v>
      </c>
      <c r="F138" s="238" t="s">
        <v>76</v>
      </c>
      <c r="G138" s="236"/>
      <c r="H138" s="239">
        <v>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186</v>
      </c>
      <c r="AU138" s="245" t="s">
        <v>76</v>
      </c>
      <c r="AV138" s="14" t="s">
        <v>78</v>
      </c>
      <c r="AW138" s="14" t="s">
        <v>188</v>
      </c>
      <c r="AX138" s="14" t="s">
        <v>68</v>
      </c>
      <c r="AY138" s="245" t="s">
        <v>175</v>
      </c>
    </row>
    <row r="139" s="15" customFormat="1">
      <c r="A139" s="15"/>
      <c r="B139" s="246"/>
      <c r="C139" s="247"/>
      <c r="D139" s="226" t="s">
        <v>186</v>
      </c>
      <c r="E139" s="248" t="s">
        <v>19</v>
      </c>
      <c r="F139" s="249" t="s">
        <v>191</v>
      </c>
      <c r="G139" s="247"/>
      <c r="H139" s="250">
        <v>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186</v>
      </c>
      <c r="AU139" s="256" t="s">
        <v>76</v>
      </c>
      <c r="AV139" s="15" t="s">
        <v>182</v>
      </c>
      <c r="AW139" s="15" t="s">
        <v>188</v>
      </c>
      <c r="AX139" s="15" t="s">
        <v>76</v>
      </c>
      <c r="AY139" s="256" t="s">
        <v>175</v>
      </c>
    </row>
    <row r="140" s="2" customFormat="1" ht="33" customHeight="1">
      <c r="A140" s="40"/>
      <c r="B140" s="41"/>
      <c r="C140" s="206" t="s">
        <v>317</v>
      </c>
      <c r="D140" s="206" t="s">
        <v>177</v>
      </c>
      <c r="E140" s="207" t="s">
        <v>5077</v>
      </c>
      <c r="F140" s="208" t="s">
        <v>5078</v>
      </c>
      <c r="G140" s="209" t="s">
        <v>4779</v>
      </c>
      <c r="H140" s="210">
        <v>1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39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182</v>
      </c>
      <c r="AT140" s="217" t="s">
        <v>177</v>
      </c>
      <c r="AU140" s="217" t="s">
        <v>76</v>
      </c>
      <c r="AY140" s="19" t="s">
        <v>175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76</v>
      </c>
      <c r="BK140" s="218">
        <f>ROUND(I140*H140,2)</f>
        <v>0</v>
      </c>
      <c r="BL140" s="19" t="s">
        <v>182</v>
      </c>
      <c r="BM140" s="217" t="s">
        <v>447</v>
      </c>
    </row>
    <row r="141" s="14" customFormat="1">
      <c r="A141" s="14"/>
      <c r="B141" s="235"/>
      <c r="C141" s="236"/>
      <c r="D141" s="226" t="s">
        <v>186</v>
      </c>
      <c r="E141" s="237" t="s">
        <v>19</v>
      </c>
      <c r="F141" s="238" t="s">
        <v>76</v>
      </c>
      <c r="G141" s="236"/>
      <c r="H141" s="239">
        <v>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186</v>
      </c>
      <c r="AU141" s="245" t="s">
        <v>76</v>
      </c>
      <c r="AV141" s="14" t="s">
        <v>78</v>
      </c>
      <c r="AW141" s="14" t="s">
        <v>188</v>
      </c>
      <c r="AX141" s="14" t="s">
        <v>68</v>
      </c>
      <c r="AY141" s="245" t="s">
        <v>175</v>
      </c>
    </row>
    <row r="142" s="15" customFormat="1">
      <c r="A142" s="15"/>
      <c r="B142" s="246"/>
      <c r="C142" s="247"/>
      <c r="D142" s="226" t="s">
        <v>186</v>
      </c>
      <c r="E142" s="248" t="s">
        <v>19</v>
      </c>
      <c r="F142" s="249" t="s">
        <v>191</v>
      </c>
      <c r="G142" s="247"/>
      <c r="H142" s="250">
        <v>1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186</v>
      </c>
      <c r="AU142" s="256" t="s">
        <v>76</v>
      </c>
      <c r="AV142" s="15" t="s">
        <v>182</v>
      </c>
      <c r="AW142" s="15" t="s">
        <v>188</v>
      </c>
      <c r="AX142" s="15" t="s">
        <v>76</v>
      </c>
      <c r="AY142" s="256" t="s">
        <v>175</v>
      </c>
    </row>
    <row r="143" s="2" customFormat="1" ht="33" customHeight="1">
      <c r="A143" s="40"/>
      <c r="B143" s="41"/>
      <c r="C143" s="206" t="s">
        <v>322</v>
      </c>
      <c r="D143" s="206" t="s">
        <v>177</v>
      </c>
      <c r="E143" s="207" t="s">
        <v>5079</v>
      </c>
      <c r="F143" s="208" t="s">
        <v>5080</v>
      </c>
      <c r="G143" s="209" t="s">
        <v>4779</v>
      </c>
      <c r="H143" s="210">
        <v>1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39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182</v>
      </c>
      <c r="AT143" s="217" t="s">
        <v>177</v>
      </c>
      <c r="AU143" s="217" t="s">
        <v>76</v>
      </c>
      <c r="AY143" s="19" t="s">
        <v>175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76</v>
      </c>
      <c r="BK143" s="218">
        <f>ROUND(I143*H143,2)</f>
        <v>0</v>
      </c>
      <c r="BL143" s="19" t="s">
        <v>182</v>
      </c>
      <c r="BM143" s="217" t="s">
        <v>459</v>
      </c>
    </row>
    <row r="144" s="14" customFormat="1">
      <c r="A144" s="14"/>
      <c r="B144" s="235"/>
      <c r="C144" s="236"/>
      <c r="D144" s="226" t="s">
        <v>186</v>
      </c>
      <c r="E144" s="237" t="s">
        <v>19</v>
      </c>
      <c r="F144" s="238" t="s">
        <v>76</v>
      </c>
      <c r="G144" s="236"/>
      <c r="H144" s="239">
        <v>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186</v>
      </c>
      <c r="AU144" s="245" t="s">
        <v>76</v>
      </c>
      <c r="AV144" s="14" t="s">
        <v>78</v>
      </c>
      <c r="AW144" s="14" t="s">
        <v>188</v>
      </c>
      <c r="AX144" s="14" t="s">
        <v>68</v>
      </c>
      <c r="AY144" s="245" t="s">
        <v>175</v>
      </c>
    </row>
    <row r="145" s="15" customFormat="1">
      <c r="A145" s="15"/>
      <c r="B145" s="246"/>
      <c r="C145" s="247"/>
      <c r="D145" s="226" t="s">
        <v>186</v>
      </c>
      <c r="E145" s="248" t="s">
        <v>19</v>
      </c>
      <c r="F145" s="249" t="s">
        <v>191</v>
      </c>
      <c r="G145" s="247"/>
      <c r="H145" s="250">
        <v>1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186</v>
      </c>
      <c r="AU145" s="256" t="s">
        <v>76</v>
      </c>
      <c r="AV145" s="15" t="s">
        <v>182</v>
      </c>
      <c r="AW145" s="15" t="s">
        <v>188</v>
      </c>
      <c r="AX145" s="15" t="s">
        <v>76</v>
      </c>
      <c r="AY145" s="256" t="s">
        <v>175</v>
      </c>
    </row>
    <row r="146" s="2" customFormat="1" ht="90" customHeight="1">
      <c r="A146" s="40"/>
      <c r="B146" s="41"/>
      <c r="C146" s="206" t="s">
        <v>7</v>
      </c>
      <c r="D146" s="279" t="s">
        <v>177</v>
      </c>
      <c r="E146" s="207" t="s">
        <v>5081</v>
      </c>
      <c r="F146" s="208" t="s">
        <v>5082</v>
      </c>
      <c r="G146" s="209" t="s">
        <v>1403</v>
      </c>
      <c r="H146" s="210">
        <v>2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39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182</v>
      </c>
      <c r="AT146" s="217" t="s">
        <v>177</v>
      </c>
      <c r="AU146" s="217" t="s">
        <v>76</v>
      </c>
      <c r="AY146" s="19" t="s">
        <v>175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76</v>
      </c>
      <c r="BK146" s="218">
        <f>ROUND(I146*H146,2)</f>
        <v>0</v>
      </c>
      <c r="BL146" s="19" t="s">
        <v>182</v>
      </c>
      <c r="BM146" s="217" t="s">
        <v>471</v>
      </c>
    </row>
    <row r="147" s="14" customFormat="1">
      <c r="A147" s="14"/>
      <c r="B147" s="235"/>
      <c r="C147" s="236"/>
      <c r="D147" s="226" t="s">
        <v>186</v>
      </c>
      <c r="E147" s="237" t="s">
        <v>19</v>
      </c>
      <c r="F147" s="238" t="s">
        <v>78</v>
      </c>
      <c r="G147" s="236"/>
      <c r="H147" s="239">
        <v>2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186</v>
      </c>
      <c r="AU147" s="245" t="s">
        <v>76</v>
      </c>
      <c r="AV147" s="14" t="s">
        <v>78</v>
      </c>
      <c r="AW147" s="14" t="s">
        <v>188</v>
      </c>
      <c r="AX147" s="14" t="s">
        <v>68</v>
      </c>
      <c r="AY147" s="245" t="s">
        <v>175</v>
      </c>
    </row>
    <row r="148" s="15" customFormat="1">
      <c r="A148" s="15"/>
      <c r="B148" s="246"/>
      <c r="C148" s="247"/>
      <c r="D148" s="226" t="s">
        <v>186</v>
      </c>
      <c r="E148" s="248" t="s">
        <v>19</v>
      </c>
      <c r="F148" s="249" t="s">
        <v>191</v>
      </c>
      <c r="G148" s="247"/>
      <c r="H148" s="250">
        <v>2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186</v>
      </c>
      <c r="AU148" s="256" t="s">
        <v>76</v>
      </c>
      <c r="AV148" s="15" t="s">
        <v>182</v>
      </c>
      <c r="AW148" s="15" t="s">
        <v>188</v>
      </c>
      <c r="AX148" s="15" t="s">
        <v>76</v>
      </c>
      <c r="AY148" s="256" t="s">
        <v>175</v>
      </c>
    </row>
    <row r="149" s="2" customFormat="1" ht="24.15" customHeight="1">
      <c r="A149" s="40"/>
      <c r="B149" s="41"/>
      <c r="C149" s="206" t="s">
        <v>336</v>
      </c>
      <c r="D149" s="206" t="s">
        <v>177</v>
      </c>
      <c r="E149" s="207" t="s">
        <v>5083</v>
      </c>
      <c r="F149" s="208" t="s">
        <v>5084</v>
      </c>
      <c r="G149" s="209" t="s">
        <v>4779</v>
      </c>
      <c r="H149" s="210">
        <v>2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39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182</v>
      </c>
      <c r="AT149" s="217" t="s">
        <v>177</v>
      </c>
      <c r="AU149" s="217" t="s">
        <v>76</v>
      </c>
      <c r="AY149" s="19" t="s">
        <v>175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76</v>
      </c>
      <c r="BK149" s="218">
        <f>ROUND(I149*H149,2)</f>
        <v>0</v>
      </c>
      <c r="BL149" s="19" t="s">
        <v>182</v>
      </c>
      <c r="BM149" s="217" t="s">
        <v>483</v>
      </c>
    </row>
    <row r="150" s="14" customFormat="1">
      <c r="A150" s="14"/>
      <c r="B150" s="235"/>
      <c r="C150" s="236"/>
      <c r="D150" s="226" t="s">
        <v>186</v>
      </c>
      <c r="E150" s="237" t="s">
        <v>19</v>
      </c>
      <c r="F150" s="238" t="s">
        <v>78</v>
      </c>
      <c r="G150" s="236"/>
      <c r="H150" s="239">
        <v>2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186</v>
      </c>
      <c r="AU150" s="245" t="s">
        <v>76</v>
      </c>
      <c r="AV150" s="14" t="s">
        <v>78</v>
      </c>
      <c r="AW150" s="14" t="s">
        <v>188</v>
      </c>
      <c r="AX150" s="14" t="s">
        <v>68</v>
      </c>
      <c r="AY150" s="245" t="s">
        <v>175</v>
      </c>
    </row>
    <row r="151" s="15" customFormat="1">
      <c r="A151" s="15"/>
      <c r="B151" s="246"/>
      <c r="C151" s="247"/>
      <c r="D151" s="226" t="s">
        <v>186</v>
      </c>
      <c r="E151" s="248" t="s">
        <v>19</v>
      </c>
      <c r="F151" s="249" t="s">
        <v>191</v>
      </c>
      <c r="G151" s="247"/>
      <c r="H151" s="250">
        <v>2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6" t="s">
        <v>186</v>
      </c>
      <c r="AU151" s="256" t="s">
        <v>76</v>
      </c>
      <c r="AV151" s="15" t="s">
        <v>182</v>
      </c>
      <c r="AW151" s="15" t="s">
        <v>188</v>
      </c>
      <c r="AX151" s="15" t="s">
        <v>76</v>
      </c>
      <c r="AY151" s="256" t="s">
        <v>175</v>
      </c>
    </row>
    <row r="152" s="2" customFormat="1" ht="66.75" customHeight="1">
      <c r="A152" s="40"/>
      <c r="B152" s="41"/>
      <c r="C152" s="206" t="s">
        <v>343</v>
      </c>
      <c r="D152" s="206" t="s">
        <v>177</v>
      </c>
      <c r="E152" s="207" t="s">
        <v>5085</v>
      </c>
      <c r="F152" s="208" t="s">
        <v>5086</v>
      </c>
      <c r="G152" s="209" t="s">
        <v>4779</v>
      </c>
      <c r="H152" s="210">
        <v>2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39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182</v>
      </c>
      <c r="AT152" s="217" t="s">
        <v>177</v>
      </c>
      <c r="AU152" s="217" t="s">
        <v>76</v>
      </c>
      <c r="AY152" s="19" t="s">
        <v>175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76</v>
      </c>
      <c r="BK152" s="218">
        <f>ROUND(I152*H152,2)</f>
        <v>0</v>
      </c>
      <c r="BL152" s="19" t="s">
        <v>182</v>
      </c>
      <c r="BM152" s="217" t="s">
        <v>493</v>
      </c>
    </row>
    <row r="153" s="14" customFormat="1">
      <c r="A153" s="14"/>
      <c r="B153" s="235"/>
      <c r="C153" s="236"/>
      <c r="D153" s="226" t="s">
        <v>186</v>
      </c>
      <c r="E153" s="237" t="s">
        <v>19</v>
      </c>
      <c r="F153" s="238" t="s">
        <v>78</v>
      </c>
      <c r="G153" s="236"/>
      <c r="H153" s="239">
        <v>2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186</v>
      </c>
      <c r="AU153" s="245" t="s">
        <v>76</v>
      </c>
      <c r="AV153" s="14" t="s">
        <v>78</v>
      </c>
      <c r="AW153" s="14" t="s">
        <v>188</v>
      </c>
      <c r="AX153" s="14" t="s">
        <v>68</v>
      </c>
      <c r="AY153" s="245" t="s">
        <v>175</v>
      </c>
    </row>
    <row r="154" s="15" customFormat="1">
      <c r="A154" s="15"/>
      <c r="B154" s="246"/>
      <c r="C154" s="247"/>
      <c r="D154" s="226" t="s">
        <v>186</v>
      </c>
      <c r="E154" s="248" t="s">
        <v>19</v>
      </c>
      <c r="F154" s="249" t="s">
        <v>191</v>
      </c>
      <c r="G154" s="247"/>
      <c r="H154" s="250">
        <v>2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186</v>
      </c>
      <c r="AU154" s="256" t="s">
        <v>76</v>
      </c>
      <c r="AV154" s="15" t="s">
        <v>182</v>
      </c>
      <c r="AW154" s="15" t="s">
        <v>188</v>
      </c>
      <c r="AX154" s="15" t="s">
        <v>76</v>
      </c>
      <c r="AY154" s="256" t="s">
        <v>175</v>
      </c>
    </row>
    <row r="155" s="2" customFormat="1" ht="16.5" customHeight="1">
      <c r="A155" s="40"/>
      <c r="B155" s="41"/>
      <c r="C155" s="206" t="s">
        <v>348</v>
      </c>
      <c r="D155" s="206" t="s">
        <v>177</v>
      </c>
      <c r="E155" s="207" t="s">
        <v>5087</v>
      </c>
      <c r="F155" s="208" t="s">
        <v>5088</v>
      </c>
      <c r="G155" s="209" t="s">
        <v>1403</v>
      </c>
      <c r="H155" s="210">
        <v>1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39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182</v>
      </c>
      <c r="AT155" s="217" t="s">
        <v>177</v>
      </c>
      <c r="AU155" s="217" t="s">
        <v>76</v>
      </c>
      <c r="AY155" s="19" t="s">
        <v>175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76</v>
      </c>
      <c r="BK155" s="218">
        <f>ROUND(I155*H155,2)</f>
        <v>0</v>
      </c>
      <c r="BL155" s="19" t="s">
        <v>182</v>
      </c>
      <c r="BM155" s="217" t="s">
        <v>505</v>
      </c>
    </row>
    <row r="156" s="14" customFormat="1">
      <c r="A156" s="14"/>
      <c r="B156" s="235"/>
      <c r="C156" s="236"/>
      <c r="D156" s="226" t="s">
        <v>186</v>
      </c>
      <c r="E156" s="237" t="s">
        <v>19</v>
      </c>
      <c r="F156" s="238" t="s">
        <v>76</v>
      </c>
      <c r="G156" s="236"/>
      <c r="H156" s="239">
        <v>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186</v>
      </c>
      <c r="AU156" s="245" t="s">
        <v>76</v>
      </c>
      <c r="AV156" s="14" t="s">
        <v>78</v>
      </c>
      <c r="AW156" s="14" t="s">
        <v>188</v>
      </c>
      <c r="AX156" s="14" t="s">
        <v>68</v>
      </c>
      <c r="AY156" s="245" t="s">
        <v>175</v>
      </c>
    </row>
    <row r="157" s="15" customFormat="1">
      <c r="A157" s="15"/>
      <c r="B157" s="246"/>
      <c r="C157" s="247"/>
      <c r="D157" s="226" t="s">
        <v>186</v>
      </c>
      <c r="E157" s="248" t="s">
        <v>19</v>
      </c>
      <c r="F157" s="249" t="s">
        <v>191</v>
      </c>
      <c r="G157" s="247"/>
      <c r="H157" s="250">
        <v>1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186</v>
      </c>
      <c r="AU157" s="256" t="s">
        <v>76</v>
      </c>
      <c r="AV157" s="15" t="s">
        <v>182</v>
      </c>
      <c r="AW157" s="15" t="s">
        <v>188</v>
      </c>
      <c r="AX157" s="15" t="s">
        <v>76</v>
      </c>
      <c r="AY157" s="256" t="s">
        <v>175</v>
      </c>
    </row>
    <row r="158" s="2" customFormat="1" ht="16.5" customHeight="1">
      <c r="A158" s="40"/>
      <c r="B158" s="41"/>
      <c r="C158" s="206" t="s">
        <v>353</v>
      </c>
      <c r="D158" s="206" t="s">
        <v>177</v>
      </c>
      <c r="E158" s="207" t="s">
        <v>5089</v>
      </c>
      <c r="F158" s="208" t="s">
        <v>5090</v>
      </c>
      <c r="G158" s="209" t="s">
        <v>1403</v>
      </c>
      <c r="H158" s="210">
        <v>2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39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182</v>
      </c>
      <c r="AT158" s="217" t="s">
        <v>177</v>
      </c>
      <c r="AU158" s="217" t="s">
        <v>76</v>
      </c>
      <c r="AY158" s="19" t="s">
        <v>175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76</v>
      </c>
      <c r="BK158" s="218">
        <f>ROUND(I158*H158,2)</f>
        <v>0</v>
      </c>
      <c r="BL158" s="19" t="s">
        <v>182</v>
      </c>
      <c r="BM158" s="217" t="s">
        <v>517</v>
      </c>
    </row>
    <row r="159" s="14" customFormat="1">
      <c r="A159" s="14"/>
      <c r="B159" s="235"/>
      <c r="C159" s="236"/>
      <c r="D159" s="226" t="s">
        <v>186</v>
      </c>
      <c r="E159" s="237" t="s">
        <v>19</v>
      </c>
      <c r="F159" s="238" t="s">
        <v>78</v>
      </c>
      <c r="G159" s="236"/>
      <c r="H159" s="239">
        <v>2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186</v>
      </c>
      <c r="AU159" s="245" t="s">
        <v>76</v>
      </c>
      <c r="AV159" s="14" t="s">
        <v>78</v>
      </c>
      <c r="AW159" s="14" t="s">
        <v>188</v>
      </c>
      <c r="AX159" s="14" t="s">
        <v>68</v>
      </c>
      <c r="AY159" s="245" t="s">
        <v>175</v>
      </c>
    </row>
    <row r="160" s="15" customFormat="1">
      <c r="A160" s="15"/>
      <c r="B160" s="246"/>
      <c r="C160" s="247"/>
      <c r="D160" s="226" t="s">
        <v>186</v>
      </c>
      <c r="E160" s="248" t="s">
        <v>19</v>
      </c>
      <c r="F160" s="249" t="s">
        <v>191</v>
      </c>
      <c r="G160" s="247"/>
      <c r="H160" s="250">
        <v>2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186</v>
      </c>
      <c r="AU160" s="256" t="s">
        <v>76</v>
      </c>
      <c r="AV160" s="15" t="s">
        <v>182</v>
      </c>
      <c r="AW160" s="15" t="s">
        <v>188</v>
      </c>
      <c r="AX160" s="15" t="s">
        <v>76</v>
      </c>
      <c r="AY160" s="256" t="s">
        <v>175</v>
      </c>
    </row>
    <row r="161" s="2" customFormat="1" ht="16.5" customHeight="1">
      <c r="A161" s="40"/>
      <c r="B161" s="41"/>
      <c r="C161" s="206" t="s">
        <v>358</v>
      </c>
      <c r="D161" s="206" t="s">
        <v>177</v>
      </c>
      <c r="E161" s="207" t="s">
        <v>5091</v>
      </c>
      <c r="F161" s="208" t="s">
        <v>5092</v>
      </c>
      <c r="G161" s="209" t="s">
        <v>1403</v>
      </c>
      <c r="H161" s="210">
        <v>28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39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182</v>
      </c>
      <c r="AT161" s="217" t="s">
        <v>177</v>
      </c>
      <c r="AU161" s="217" t="s">
        <v>76</v>
      </c>
      <c r="AY161" s="19" t="s">
        <v>175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76</v>
      </c>
      <c r="BK161" s="218">
        <f>ROUND(I161*H161,2)</f>
        <v>0</v>
      </c>
      <c r="BL161" s="19" t="s">
        <v>182</v>
      </c>
      <c r="BM161" s="217" t="s">
        <v>528</v>
      </c>
    </row>
    <row r="162" s="14" customFormat="1">
      <c r="A162" s="14"/>
      <c r="B162" s="235"/>
      <c r="C162" s="236"/>
      <c r="D162" s="226" t="s">
        <v>186</v>
      </c>
      <c r="E162" s="237" t="s">
        <v>19</v>
      </c>
      <c r="F162" s="238" t="s">
        <v>372</v>
      </c>
      <c r="G162" s="236"/>
      <c r="H162" s="239">
        <v>28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186</v>
      </c>
      <c r="AU162" s="245" t="s">
        <v>76</v>
      </c>
      <c r="AV162" s="14" t="s">
        <v>78</v>
      </c>
      <c r="AW162" s="14" t="s">
        <v>188</v>
      </c>
      <c r="AX162" s="14" t="s">
        <v>68</v>
      </c>
      <c r="AY162" s="245" t="s">
        <v>175</v>
      </c>
    </row>
    <row r="163" s="15" customFormat="1">
      <c r="A163" s="15"/>
      <c r="B163" s="246"/>
      <c r="C163" s="247"/>
      <c r="D163" s="226" t="s">
        <v>186</v>
      </c>
      <c r="E163" s="248" t="s">
        <v>19</v>
      </c>
      <c r="F163" s="249" t="s">
        <v>191</v>
      </c>
      <c r="G163" s="247"/>
      <c r="H163" s="250">
        <v>28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186</v>
      </c>
      <c r="AU163" s="256" t="s">
        <v>76</v>
      </c>
      <c r="AV163" s="15" t="s">
        <v>182</v>
      </c>
      <c r="AW163" s="15" t="s">
        <v>188</v>
      </c>
      <c r="AX163" s="15" t="s">
        <v>76</v>
      </c>
      <c r="AY163" s="256" t="s">
        <v>175</v>
      </c>
    </row>
    <row r="164" s="2" customFormat="1" ht="16.5" customHeight="1">
      <c r="A164" s="40"/>
      <c r="B164" s="41"/>
      <c r="C164" s="206" t="s">
        <v>366</v>
      </c>
      <c r="D164" s="206" t="s">
        <v>177</v>
      </c>
      <c r="E164" s="207" t="s">
        <v>5093</v>
      </c>
      <c r="F164" s="208" t="s">
        <v>5094</v>
      </c>
      <c r="G164" s="209" t="s">
        <v>1403</v>
      </c>
      <c r="H164" s="210">
        <v>12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39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182</v>
      </c>
      <c r="AT164" s="217" t="s">
        <v>177</v>
      </c>
      <c r="AU164" s="217" t="s">
        <v>76</v>
      </c>
      <c r="AY164" s="19" t="s">
        <v>175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76</v>
      </c>
      <c r="BK164" s="218">
        <f>ROUND(I164*H164,2)</f>
        <v>0</v>
      </c>
      <c r="BL164" s="19" t="s">
        <v>182</v>
      </c>
      <c r="BM164" s="217" t="s">
        <v>540</v>
      </c>
    </row>
    <row r="165" s="14" customFormat="1">
      <c r="A165" s="14"/>
      <c r="B165" s="235"/>
      <c r="C165" s="236"/>
      <c r="D165" s="226" t="s">
        <v>186</v>
      </c>
      <c r="E165" s="237" t="s">
        <v>19</v>
      </c>
      <c r="F165" s="238" t="s">
        <v>8</v>
      </c>
      <c r="G165" s="236"/>
      <c r="H165" s="239">
        <v>12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186</v>
      </c>
      <c r="AU165" s="245" t="s">
        <v>76</v>
      </c>
      <c r="AV165" s="14" t="s">
        <v>78</v>
      </c>
      <c r="AW165" s="14" t="s">
        <v>188</v>
      </c>
      <c r="AX165" s="14" t="s">
        <v>68</v>
      </c>
      <c r="AY165" s="245" t="s">
        <v>175</v>
      </c>
    </row>
    <row r="166" s="15" customFormat="1">
      <c r="A166" s="15"/>
      <c r="B166" s="246"/>
      <c r="C166" s="247"/>
      <c r="D166" s="226" t="s">
        <v>186</v>
      </c>
      <c r="E166" s="248" t="s">
        <v>19</v>
      </c>
      <c r="F166" s="249" t="s">
        <v>191</v>
      </c>
      <c r="G166" s="247"/>
      <c r="H166" s="250">
        <v>12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6" t="s">
        <v>186</v>
      </c>
      <c r="AU166" s="256" t="s">
        <v>76</v>
      </c>
      <c r="AV166" s="15" t="s">
        <v>182</v>
      </c>
      <c r="AW166" s="15" t="s">
        <v>188</v>
      </c>
      <c r="AX166" s="15" t="s">
        <v>76</v>
      </c>
      <c r="AY166" s="256" t="s">
        <v>175</v>
      </c>
    </row>
    <row r="167" s="2" customFormat="1" ht="16.5" customHeight="1">
      <c r="A167" s="40"/>
      <c r="B167" s="41"/>
      <c r="C167" s="206" t="s">
        <v>372</v>
      </c>
      <c r="D167" s="206" t="s">
        <v>177</v>
      </c>
      <c r="E167" s="207" t="s">
        <v>5095</v>
      </c>
      <c r="F167" s="208" t="s">
        <v>5096</v>
      </c>
      <c r="G167" s="209" t="s">
        <v>1403</v>
      </c>
      <c r="H167" s="210">
        <v>1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39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182</v>
      </c>
      <c r="AT167" s="217" t="s">
        <v>177</v>
      </c>
      <c r="AU167" s="217" t="s">
        <v>76</v>
      </c>
      <c r="AY167" s="19" t="s">
        <v>175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76</v>
      </c>
      <c r="BK167" s="218">
        <f>ROUND(I167*H167,2)</f>
        <v>0</v>
      </c>
      <c r="BL167" s="19" t="s">
        <v>182</v>
      </c>
      <c r="BM167" s="217" t="s">
        <v>560</v>
      </c>
    </row>
    <row r="168" s="14" customFormat="1">
      <c r="A168" s="14"/>
      <c r="B168" s="235"/>
      <c r="C168" s="236"/>
      <c r="D168" s="226" t="s">
        <v>186</v>
      </c>
      <c r="E168" s="237" t="s">
        <v>19</v>
      </c>
      <c r="F168" s="238" t="s">
        <v>76</v>
      </c>
      <c r="G168" s="236"/>
      <c r="H168" s="239">
        <v>1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186</v>
      </c>
      <c r="AU168" s="245" t="s">
        <v>76</v>
      </c>
      <c r="AV168" s="14" t="s">
        <v>78</v>
      </c>
      <c r="AW168" s="14" t="s">
        <v>188</v>
      </c>
      <c r="AX168" s="14" t="s">
        <v>68</v>
      </c>
      <c r="AY168" s="245" t="s">
        <v>175</v>
      </c>
    </row>
    <row r="169" s="15" customFormat="1">
      <c r="A169" s="15"/>
      <c r="B169" s="246"/>
      <c r="C169" s="247"/>
      <c r="D169" s="226" t="s">
        <v>186</v>
      </c>
      <c r="E169" s="248" t="s">
        <v>19</v>
      </c>
      <c r="F169" s="249" t="s">
        <v>191</v>
      </c>
      <c r="G169" s="247"/>
      <c r="H169" s="250">
        <v>1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6" t="s">
        <v>186</v>
      </c>
      <c r="AU169" s="256" t="s">
        <v>76</v>
      </c>
      <c r="AV169" s="15" t="s">
        <v>182</v>
      </c>
      <c r="AW169" s="15" t="s">
        <v>188</v>
      </c>
      <c r="AX169" s="15" t="s">
        <v>76</v>
      </c>
      <c r="AY169" s="256" t="s">
        <v>175</v>
      </c>
    </row>
    <row r="170" s="2" customFormat="1" ht="16.5" customHeight="1">
      <c r="A170" s="40"/>
      <c r="B170" s="41"/>
      <c r="C170" s="206" t="s">
        <v>377</v>
      </c>
      <c r="D170" s="206" t="s">
        <v>177</v>
      </c>
      <c r="E170" s="207" t="s">
        <v>5097</v>
      </c>
      <c r="F170" s="208" t="s">
        <v>5098</v>
      </c>
      <c r="G170" s="209" t="s">
        <v>1403</v>
      </c>
      <c r="H170" s="210">
        <v>1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39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182</v>
      </c>
      <c r="AT170" s="217" t="s">
        <v>177</v>
      </c>
      <c r="AU170" s="217" t="s">
        <v>76</v>
      </c>
      <c r="AY170" s="19" t="s">
        <v>175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76</v>
      </c>
      <c r="BK170" s="218">
        <f>ROUND(I170*H170,2)</f>
        <v>0</v>
      </c>
      <c r="BL170" s="19" t="s">
        <v>182</v>
      </c>
      <c r="BM170" s="217" t="s">
        <v>568</v>
      </c>
    </row>
    <row r="171" s="14" customFormat="1">
      <c r="A171" s="14"/>
      <c r="B171" s="235"/>
      <c r="C171" s="236"/>
      <c r="D171" s="226" t="s">
        <v>186</v>
      </c>
      <c r="E171" s="237" t="s">
        <v>19</v>
      </c>
      <c r="F171" s="238" t="s">
        <v>76</v>
      </c>
      <c r="G171" s="236"/>
      <c r="H171" s="239">
        <v>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186</v>
      </c>
      <c r="AU171" s="245" t="s">
        <v>76</v>
      </c>
      <c r="AV171" s="14" t="s">
        <v>78</v>
      </c>
      <c r="AW171" s="14" t="s">
        <v>188</v>
      </c>
      <c r="AX171" s="14" t="s">
        <v>68</v>
      </c>
      <c r="AY171" s="245" t="s">
        <v>175</v>
      </c>
    </row>
    <row r="172" s="15" customFormat="1">
      <c r="A172" s="15"/>
      <c r="B172" s="246"/>
      <c r="C172" s="247"/>
      <c r="D172" s="226" t="s">
        <v>186</v>
      </c>
      <c r="E172" s="248" t="s">
        <v>19</v>
      </c>
      <c r="F172" s="249" t="s">
        <v>191</v>
      </c>
      <c r="G172" s="247"/>
      <c r="H172" s="250">
        <v>1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186</v>
      </c>
      <c r="AU172" s="256" t="s">
        <v>76</v>
      </c>
      <c r="AV172" s="15" t="s">
        <v>182</v>
      </c>
      <c r="AW172" s="15" t="s">
        <v>188</v>
      </c>
      <c r="AX172" s="15" t="s">
        <v>76</v>
      </c>
      <c r="AY172" s="256" t="s">
        <v>175</v>
      </c>
    </row>
    <row r="173" s="2" customFormat="1" ht="24.15" customHeight="1">
      <c r="A173" s="40"/>
      <c r="B173" s="41"/>
      <c r="C173" s="206" t="s">
        <v>388</v>
      </c>
      <c r="D173" s="206" t="s">
        <v>177</v>
      </c>
      <c r="E173" s="207" t="s">
        <v>5099</v>
      </c>
      <c r="F173" s="208" t="s">
        <v>5100</v>
      </c>
      <c r="G173" s="209" t="s">
        <v>1403</v>
      </c>
      <c r="H173" s="210">
        <v>2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39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182</v>
      </c>
      <c r="AT173" s="217" t="s">
        <v>177</v>
      </c>
      <c r="AU173" s="217" t="s">
        <v>76</v>
      </c>
      <c r="AY173" s="19" t="s">
        <v>175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76</v>
      </c>
      <c r="BK173" s="218">
        <f>ROUND(I173*H173,2)</f>
        <v>0</v>
      </c>
      <c r="BL173" s="19" t="s">
        <v>182</v>
      </c>
      <c r="BM173" s="217" t="s">
        <v>576</v>
      </c>
    </row>
    <row r="174" s="14" customFormat="1">
      <c r="A174" s="14"/>
      <c r="B174" s="235"/>
      <c r="C174" s="236"/>
      <c r="D174" s="226" t="s">
        <v>186</v>
      </c>
      <c r="E174" s="237" t="s">
        <v>19</v>
      </c>
      <c r="F174" s="238" t="s">
        <v>78</v>
      </c>
      <c r="G174" s="236"/>
      <c r="H174" s="239">
        <v>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186</v>
      </c>
      <c r="AU174" s="245" t="s">
        <v>76</v>
      </c>
      <c r="AV174" s="14" t="s">
        <v>78</v>
      </c>
      <c r="AW174" s="14" t="s">
        <v>188</v>
      </c>
      <c r="AX174" s="14" t="s">
        <v>68</v>
      </c>
      <c r="AY174" s="245" t="s">
        <v>175</v>
      </c>
    </row>
    <row r="175" s="15" customFormat="1">
      <c r="A175" s="15"/>
      <c r="B175" s="246"/>
      <c r="C175" s="247"/>
      <c r="D175" s="226" t="s">
        <v>186</v>
      </c>
      <c r="E175" s="248" t="s">
        <v>19</v>
      </c>
      <c r="F175" s="249" t="s">
        <v>191</v>
      </c>
      <c r="G175" s="247"/>
      <c r="H175" s="250">
        <v>2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186</v>
      </c>
      <c r="AU175" s="256" t="s">
        <v>76</v>
      </c>
      <c r="AV175" s="15" t="s">
        <v>182</v>
      </c>
      <c r="AW175" s="15" t="s">
        <v>188</v>
      </c>
      <c r="AX175" s="15" t="s">
        <v>76</v>
      </c>
      <c r="AY175" s="256" t="s">
        <v>175</v>
      </c>
    </row>
    <row r="176" s="2" customFormat="1" ht="16.5" customHeight="1">
      <c r="A176" s="40"/>
      <c r="B176" s="41"/>
      <c r="C176" s="206" t="s">
        <v>394</v>
      </c>
      <c r="D176" s="206" t="s">
        <v>177</v>
      </c>
      <c r="E176" s="207" t="s">
        <v>5101</v>
      </c>
      <c r="F176" s="208" t="s">
        <v>5102</v>
      </c>
      <c r="G176" s="209" t="s">
        <v>1403</v>
      </c>
      <c r="H176" s="210">
        <v>2</v>
      </c>
      <c r="I176" s="211"/>
      <c r="J176" s="212">
        <f>ROUND(I176*H176,2)</f>
        <v>0</v>
      </c>
      <c r="K176" s="208" t="s">
        <v>19</v>
      </c>
      <c r="L176" s="46"/>
      <c r="M176" s="213" t="s">
        <v>19</v>
      </c>
      <c r="N176" s="214" t="s">
        <v>39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182</v>
      </c>
      <c r="AT176" s="217" t="s">
        <v>177</v>
      </c>
      <c r="AU176" s="217" t="s">
        <v>76</v>
      </c>
      <c r="AY176" s="19" t="s">
        <v>175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76</v>
      </c>
      <c r="BK176" s="218">
        <f>ROUND(I176*H176,2)</f>
        <v>0</v>
      </c>
      <c r="BL176" s="19" t="s">
        <v>182</v>
      </c>
      <c r="BM176" s="217" t="s">
        <v>587</v>
      </c>
    </row>
    <row r="177" s="14" customFormat="1">
      <c r="A177" s="14"/>
      <c r="B177" s="235"/>
      <c r="C177" s="236"/>
      <c r="D177" s="226" t="s">
        <v>186</v>
      </c>
      <c r="E177" s="237" t="s">
        <v>19</v>
      </c>
      <c r="F177" s="238" t="s">
        <v>78</v>
      </c>
      <c r="G177" s="236"/>
      <c r="H177" s="239">
        <v>2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186</v>
      </c>
      <c r="AU177" s="245" t="s">
        <v>76</v>
      </c>
      <c r="AV177" s="14" t="s">
        <v>78</v>
      </c>
      <c r="AW177" s="14" t="s">
        <v>188</v>
      </c>
      <c r="AX177" s="14" t="s">
        <v>68</v>
      </c>
      <c r="AY177" s="245" t="s">
        <v>175</v>
      </c>
    </row>
    <row r="178" s="15" customFormat="1">
      <c r="A178" s="15"/>
      <c r="B178" s="246"/>
      <c r="C178" s="247"/>
      <c r="D178" s="226" t="s">
        <v>186</v>
      </c>
      <c r="E178" s="248" t="s">
        <v>19</v>
      </c>
      <c r="F178" s="249" t="s">
        <v>191</v>
      </c>
      <c r="G178" s="247"/>
      <c r="H178" s="250">
        <v>2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186</v>
      </c>
      <c r="AU178" s="256" t="s">
        <v>76</v>
      </c>
      <c r="AV178" s="15" t="s">
        <v>182</v>
      </c>
      <c r="AW178" s="15" t="s">
        <v>188</v>
      </c>
      <c r="AX178" s="15" t="s">
        <v>76</v>
      </c>
      <c r="AY178" s="256" t="s">
        <v>175</v>
      </c>
    </row>
    <row r="179" s="2" customFormat="1" ht="16.5" customHeight="1">
      <c r="A179" s="40"/>
      <c r="B179" s="41"/>
      <c r="C179" s="206" t="s">
        <v>399</v>
      </c>
      <c r="D179" s="206" t="s">
        <v>177</v>
      </c>
      <c r="E179" s="207" t="s">
        <v>5103</v>
      </c>
      <c r="F179" s="208" t="s">
        <v>5104</v>
      </c>
      <c r="G179" s="209" t="s">
        <v>1403</v>
      </c>
      <c r="H179" s="210">
        <v>1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39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182</v>
      </c>
      <c r="AT179" s="217" t="s">
        <v>177</v>
      </c>
      <c r="AU179" s="217" t="s">
        <v>76</v>
      </c>
      <c r="AY179" s="19" t="s">
        <v>175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76</v>
      </c>
      <c r="BK179" s="218">
        <f>ROUND(I179*H179,2)</f>
        <v>0</v>
      </c>
      <c r="BL179" s="19" t="s">
        <v>182</v>
      </c>
      <c r="BM179" s="217" t="s">
        <v>607</v>
      </c>
    </row>
    <row r="180" s="14" customFormat="1">
      <c r="A180" s="14"/>
      <c r="B180" s="235"/>
      <c r="C180" s="236"/>
      <c r="D180" s="226" t="s">
        <v>186</v>
      </c>
      <c r="E180" s="237" t="s">
        <v>19</v>
      </c>
      <c r="F180" s="238" t="s">
        <v>76</v>
      </c>
      <c r="G180" s="236"/>
      <c r="H180" s="239">
        <v>1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186</v>
      </c>
      <c r="AU180" s="245" t="s">
        <v>76</v>
      </c>
      <c r="AV180" s="14" t="s">
        <v>78</v>
      </c>
      <c r="AW180" s="14" t="s">
        <v>188</v>
      </c>
      <c r="AX180" s="14" t="s">
        <v>68</v>
      </c>
      <c r="AY180" s="245" t="s">
        <v>175</v>
      </c>
    </row>
    <row r="181" s="15" customFormat="1">
      <c r="A181" s="15"/>
      <c r="B181" s="246"/>
      <c r="C181" s="247"/>
      <c r="D181" s="226" t="s">
        <v>186</v>
      </c>
      <c r="E181" s="248" t="s">
        <v>19</v>
      </c>
      <c r="F181" s="249" t="s">
        <v>191</v>
      </c>
      <c r="G181" s="247"/>
      <c r="H181" s="250">
        <v>1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186</v>
      </c>
      <c r="AU181" s="256" t="s">
        <v>76</v>
      </c>
      <c r="AV181" s="15" t="s">
        <v>182</v>
      </c>
      <c r="AW181" s="15" t="s">
        <v>188</v>
      </c>
      <c r="AX181" s="15" t="s">
        <v>76</v>
      </c>
      <c r="AY181" s="256" t="s">
        <v>175</v>
      </c>
    </row>
    <row r="182" s="2" customFormat="1" ht="16.5" customHeight="1">
      <c r="A182" s="40"/>
      <c r="B182" s="41"/>
      <c r="C182" s="206" t="s">
        <v>405</v>
      </c>
      <c r="D182" s="206" t="s">
        <v>177</v>
      </c>
      <c r="E182" s="207" t="s">
        <v>5105</v>
      </c>
      <c r="F182" s="208" t="s">
        <v>5106</v>
      </c>
      <c r="G182" s="209" t="s">
        <v>1403</v>
      </c>
      <c r="H182" s="210">
        <v>2</v>
      </c>
      <c r="I182" s="211"/>
      <c r="J182" s="212">
        <f>ROUND(I182*H182,2)</f>
        <v>0</v>
      </c>
      <c r="K182" s="208" t="s">
        <v>19</v>
      </c>
      <c r="L182" s="46"/>
      <c r="M182" s="213" t="s">
        <v>19</v>
      </c>
      <c r="N182" s="214" t="s">
        <v>39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182</v>
      </c>
      <c r="AT182" s="217" t="s">
        <v>177</v>
      </c>
      <c r="AU182" s="217" t="s">
        <v>76</v>
      </c>
      <c r="AY182" s="19" t="s">
        <v>175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76</v>
      </c>
      <c r="BK182" s="218">
        <f>ROUND(I182*H182,2)</f>
        <v>0</v>
      </c>
      <c r="BL182" s="19" t="s">
        <v>182</v>
      </c>
      <c r="BM182" s="217" t="s">
        <v>622</v>
      </c>
    </row>
    <row r="183" s="14" customFormat="1">
      <c r="A183" s="14"/>
      <c r="B183" s="235"/>
      <c r="C183" s="236"/>
      <c r="D183" s="226" t="s">
        <v>186</v>
      </c>
      <c r="E183" s="237" t="s">
        <v>19</v>
      </c>
      <c r="F183" s="238" t="s">
        <v>78</v>
      </c>
      <c r="G183" s="236"/>
      <c r="H183" s="239">
        <v>2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186</v>
      </c>
      <c r="AU183" s="245" t="s">
        <v>76</v>
      </c>
      <c r="AV183" s="14" t="s">
        <v>78</v>
      </c>
      <c r="AW183" s="14" t="s">
        <v>188</v>
      </c>
      <c r="AX183" s="14" t="s">
        <v>68</v>
      </c>
      <c r="AY183" s="245" t="s">
        <v>175</v>
      </c>
    </row>
    <row r="184" s="15" customFormat="1">
      <c r="A184" s="15"/>
      <c r="B184" s="246"/>
      <c r="C184" s="247"/>
      <c r="D184" s="226" t="s">
        <v>186</v>
      </c>
      <c r="E184" s="248" t="s">
        <v>19</v>
      </c>
      <c r="F184" s="249" t="s">
        <v>191</v>
      </c>
      <c r="G184" s="247"/>
      <c r="H184" s="250">
        <v>2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6" t="s">
        <v>186</v>
      </c>
      <c r="AU184" s="256" t="s">
        <v>76</v>
      </c>
      <c r="AV184" s="15" t="s">
        <v>182</v>
      </c>
      <c r="AW184" s="15" t="s">
        <v>188</v>
      </c>
      <c r="AX184" s="15" t="s">
        <v>76</v>
      </c>
      <c r="AY184" s="256" t="s">
        <v>175</v>
      </c>
    </row>
    <row r="185" s="2" customFormat="1" ht="16.5" customHeight="1">
      <c r="A185" s="40"/>
      <c r="B185" s="41"/>
      <c r="C185" s="206" t="s">
        <v>413</v>
      </c>
      <c r="D185" s="206" t="s">
        <v>177</v>
      </c>
      <c r="E185" s="207" t="s">
        <v>5107</v>
      </c>
      <c r="F185" s="208" t="s">
        <v>5108</v>
      </c>
      <c r="G185" s="209" t="s">
        <v>1403</v>
      </c>
      <c r="H185" s="210">
        <v>1</v>
      </c>
      <c r="I185" s="211"/>
      <c r="J185" s="212">
        <f>ROUND(I185*H185,2)</f>
        <v>0</v>
      </c>
      <c r="K185" s="208" t="s">
        <v>19</v>
      </c>
      <c r="L185" s="46"/>
      <c r="M185" s="213" t="s">
        <v>19</v>
      </c>
      <c r="N185" s="214" t="s">
        <v>39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182</v>
      </c>
      <c r="AT185" s="217" t="s">
        <v>177</v>
      </c>
      <c r="AU185" s="217" t="s">
        <v>76</v>
      </c>
      <c r="AY185" s="19" t="s">
        <v>175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76</v>
      </c>
      <c r="BK185" s="218">
        <f>ROUND(I185*H185,2)</f>
        <v>0</v>
      </c>
      <c r="BL185" s="19" t="s">
        <v>182</v>
      </c>
      <c r="BM185" s="217" t="s">
        <v>636</v>
      </c>
    </row>
    <row r="186" s="14" customFormat="1">
      <c r="A186" s="14"/>
      <c r="B186" s="235"/>
      <c r="C186" s="236"/>
      <c r="D186" s="226" t="s">
        <v>186</v>
      </c>
      <c r="E186" s="237" t="s">
        <v>19</v>
      </c>
      <c r="F186" s="238" t="s">
        <v>76</v>
      </c>
      <c r="G186" s="236"/>
      <c r="H186" s="239">
        <v>1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186</v>
      </c>
      <c r="AU186" s="245" t="s">
        <v>76</v>
      </c>
      <c r="AV186" s="14" t="s">
        <v>78</v>
      </c>
      <c r="AW186" s="14" t="s">
        <v>188</v>
      </c>
      <c r="AX186" s="14" t="s">
        <v>68</v>
      </c>
      <c r="AY186" s="245" t="s">
        <v>175</v>
      </c>
    </row>
    <row r="187" s="15" customFormat="1">
      <c r="A187" s="15"/>
      <c r="B187" s="246"/>
      <c r="C187" s="247"/>
      <c r="D187" s="226" t="s">
        <v>186</v>
      </c>
      <c r="E187" s="248" t="s">
        <v>19</v>
      </c>
      <c r="F187" s="249" t="s">
        <v>191</v>
      </c>
      <c r="G187" s="247"/>
      <c r="H187" s="250">
        <v>1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186</v>
      </c>
      <c r="AU187" s="256" t="s">
        <v>76</v>
      </c>
      <c r="AV187" s="15" t="s">
        <v>182</v>
      </c>
      <c r="AW187" s="15" t="s">
        <v>188</v>
      </c>
      <c r="AX187" s="15" t="s">
        <v>76</v>
      </c>
      <c r="AY187" s="256" t="s">
        <v>175</v>
      </c>
    </row>
    <row r="188" s="2" customFormat="1" ht="16.5" customHeight="1">
      <c r="A188" s="40"/>
      <c r="B188" s="41"/>
      <c r="C188" s="206" t="s">
        <v>420</v>
      </c>
      <c r="D188" s="206" t="s">
        <v>177</v>
      </c>
      <c r="E188" s="207" t="s">
        <v>5109</v>
      </c>
      <c r="F188" s="208" t="s">
        <v>5110</v>
      </c>
      <c r="G188" s="209" t="s">
        <v>1403</v>
      </c>
      <c r="H188" s="210">
        <v>2</v>
      </c>
      <c r="I188" s="211"/>
      <c r="J188" s="212">
        <f>ROUND(I188*H188,2)</f>
        <v>0</v>
      </c>
      <c r="K188" s="208" t="s">
        <v>19</v>
      </c>
      <c r="L188" s="46"/>
      <c r="M188" s="213" t="s">
        <v>19</v>
      </c>
      <c r="N188" s="214" t="s">
        <v>39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182</v>
      </c>
      <c r="AT188" s="217" t="s">
        <v>177</v>
      </c>
      <c r="AU188" s="217" t="s">
        <v>76</v>
      </c>
      <c r="AY188" s="19" t="s">
        <v>175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76</v>
      </c>
      <c r="BK188" s="218">
        <f>ROUND(I188*H188,2)</f>
        <v>0</v>
      </c>
      <c r="BL188" s="19" t="s">
        <v>182</v>
      </c>
      <c r="BM188" s="217" t="s">
        <v>655</v>
      </c>
    </row>
    <row r="189" s="14" customFormat="1">
      <c r="A189" s="14"/>
      <c r="B189" s="235"/>
      <c r="C189" s="236"/>
      <c r="D189" s="226" t="s">
        <v>186</v>
      </c>
      <c r="E189" s="237" t="s">
        <v>19</v>
      </c>
      <c r="F189" s="238" t="s">
        <v>78</v>
      </c>
      <c r="G189" s="236"/>
      <c r="H189" s="239">
        <v>2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186</v>
      </c>
      <c r="AU189" s="245" t="s">
        <v>76</v>
      </c>
      <c r="AV189" s="14" t="s">
        <v>78</v>
      </c>
      <c r="AW189" s="14" t="s">
        <v>188</v>
      </c>
      <c r="AX189" s="14" t="s">
        <v>68</v>
      </c>
      <c r="AY189" s="245" t="s">
        <v>175</v>
      </c>
    </row>
    <row r="190" s="15" customFormat="1">
      <c r="A190" s="15"/>
      <c r="B190" s="246"/>
      <c r="C190" s="247"/>
      <c r="D190" s="226" t="s">
        <v>186</v>
      </c>
      <c r="E190" s="248" t="s">
        <v>19</v>
      </c>
      <c r="F190" s="249" t="s">
        <v>191</v>
      </c>
      <c r="G190" s="247"/>
      <c r="H190" s="250">
        <v>2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186</v>
      </c>
      <c r="AU190" s="256" t="s">
        <v>76</v>
      </c>
      <c r="AV190" s="15" t="s">
        <v>182</v>
      </c>
      <c r="AW190" s="15" t="s">
        <v>188</v>
      </c>
      <c r="AX190" s="15" t="s">
        <v>76</v>
      </c>
      <c r="AY190" s="256" t="s">
        <v>175</v>
      </c>
    </row>
    <row r="191" s="2" customFormat="1" ht="16.5" customHeight="1">
      <c r="A191" s="40"/>
      <c r="B191" s="41"/>
      <c r="C191" s="206" t="s">
        <v>431</v>
      </c>
      <c r="D191" s="206" t="s">
        <v>177</v>
      </c>
      <c r="E191" s="207" t="s">
        <v>5111</v>
      </c>
      <c r="F191" s="208" t="s">
        <v>5112</v>
      </c>
      <c r="G191" s="209" t="s">
        <v>1403</v>
      </c>
      <c r="H191" s="210">
        <v>1</v>
      </c>
      <c r="I191" s="211"/>
      <c r="J191" s="212">
        <f>ROUND(I191*H191,2)</f>
        <v>0</v>
      </c>
      <c r="K191" s="208" t="s">
        <v>19</v>
      </c>
      <c r="L191" s="46"/>
      <c r="M191" s="213" t="s">
        <v>19</v>
      </c>
      <c r="N191" s="214" t="s">
        <v>39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182</v>
      </c>
      <c r="AT191" s="217" t="s">
        <v>177</v>
      </c>
      <c r="AU191" s="217" t="s">
        <v>76</v>
      </c>
      <c r="AY191" s="19" t="s">
        <v>175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76</v>
      </c>
      <c r="BK191" s="218">
        <f>ROUND(I191*H191,2)</f>
        <v>0</v>
      </c>
      <c r="BL191" s="19" t="s">
        <v>182</v>
      </c>
      <c r="BM191" s="217" t="s">
        <v>669</v>
      </c>
    </row>
    <row r="192" s="14" customFormat="1">
      <c r="A192" s="14"/>
      <c r="B192" s="235"/>
      <c r="C192" s="236"/>
      <c r="D192" s="226" t="s">
        <v>186</v>
      </c>
      <c r="E192" s="237" t="s">
        <v>19</v>
      </c>
      <c r="F192" s="238" t="s">
        <v>76</v>
      </c>
      <c r="G192" s="236"/>
      <c r="H192" s="239">
        <v>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186</v>
      </c>
      <c r="AU192" s="245" t="s">
        <v>76</v>
      </c>
      <c r="AV192" s="14" t="s">
        <v>78</v>
      </c>
      <c r="AW192" s="14" t="s">
        <v>188</v>
      </c>
      <c r="AX192" s="14" t="s">
        <v>68</v>
      </c>
      <c r="AY192" s="245" t="s">
        <v>175</v>
      </c>
    </row>
    <row r="193" s="15" customFormat="1">
      <c r="A193" s="15"/>
      <c r="B193" s="246"/>
      <c r="C193" s="247"/>
      <c r="D193" s="226" t="s">
        <v>186</v>
      </c>
      <c r="E193" s="248" t="s">
        <v>19</v>
      </c>
      <c r="F193" s="249" t="s">
        <v>191</v>
      </c>
      <c r="G193" s="247"/>
      <c r="H193" s="250">
        <v>1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186</v>
      </c>
      <c r="AU193" s="256" t="s">
        <v>76</v>
      </c>
      <c r="AV193" s="15" t="s">
        <v>182</v>
      </c>
      <c r="AW193" s="15" t="s">
        <v>188</v>
      </c>
      <c r="AX193" s="15" t="s">
        <v>76</v>
      </c>
      <c r="AY193" s="256" t="s">
        <v>175</v>
      </c>
    </row>
    <row r="194" s="2" customFormat="1" ht="16.5" customHeight="1">
      <c r="A194" s="40"/>
      <c r="B194" s="41"/>
      <c r="C194" s="206" t="s">
        <v>438</v>
      </c>
      <c r="D194" s="206" t="s">
        <v>177</v>
      </c>
      <c r="E194" s="207" t="s">
        <v>5113</v>
      </c>
      <c r="F194" s="208" t="s">
        <v>5114</v>
      </c>
      <c r="G194" s="209" t="s">
        <v>1403</v>
      </c>
      <c r="H194" s="210">
        <v>6</v>
      </c>
      <c r="I194" s="211"/>
      <c r="J194" s="212">
        <f>ROUND(I194*H194,2)</f>
        <v>0</v>
      </c>
      <c r="K194" s="208" t="s">
        <v>19</v>
      </c>
      <c r="L194" s="46"/>
      <c r="M194" s="213" t="s">
        <v>19</v>
      </c>
      <c r="N194" s="214" t="s">
        <v>39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182</v>
      </c>
      <c r="AT194" s="217" t="s">
        <v>177</v>
      </c>
      <c r="AU194" s="217" t="s">
        <v>76</v>
      </c>
      <c r="AY194" s="19" t="s">
        <v>175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76</v>
      </c>
      <c r="BK194" s="218">
        <f>ROUND(I194*H194,2)</f>
        <v>0</v>
      </c>
      <c r="BL194" s="19" t="s">
        <v>182</v>
      </c>
      <c r="BM194" s="217" t="s">
        <v>680</v>
      </c>
    </row>
    <row r="195" s="14" customFormat="1">
      <c r="A195" s="14"/>
      <c r="B195" s="235"/>
      <c r="C195" s="236"/>
      <c r="D195" s="226" t="s">
        <v>186</v>
      </c>
      <c r="E195" s="237" t="s">
        <v>19</v>
      </c>
      <c r="F195" s="238" t="s">
        <v>224</v>
      </c>
      <c r="G195" s="236"/>
      <c r="H195" s="239">
        <v>6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186</v>
      </c>
      <c r="AU195" s="245" t="s">
        <v>76</v>
      </c>
      <c r="AV195" s="14" t="s">
        <v>78</v>
      </c>
      <c r="AW195" s="14" t="s">
        <v>188</v>
      </c>
      <c r="AX195" s="14" t="s">
        <v>68</v>
      </c>
      <c r="AY195" s="245" t="s">
        <v>175</v>
      </c>
    </row>
    <row r="196" s="15" customFormat="1">
      <c r="A196" s="15"/>
      <c r="B196" s="246"/>
      <c r="C196" s="247"/>
      <c r="D196" s="226" t="s">
        <v>186</v>
      </c>
      <c r="E196" s="248" t="s">
        <v>19</v>
      </c>
      <c r="F196" s="249" t="s">
        <v>191</v>
      </c>
      <c r="G196" s="247"/>
      <c r="H196" s="250">
        <v>6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6" t="s">
        <v>186</v>
      </c>
      <c r="AU196" s="256" t="s">
        <v>76</v>
      </c>
      <c r="AV196" s="15" t="s">
        <v>182</v>
      </c>
      <c r="AW196" s="15" t="s">
        <v>188</v>
      </c>
      <c r="AX196" s="15" t="s">
        <v>76</v>
      </c>
      <c r="AY196" s="256" t="s">
        <v>175</v>
      </c>
    </row>
    <row r="197" s="2" customFormat="1" ht="16.5" customHeight="1">
      <c r="A197" s="40"/>
      <c r="B197" s="41"/>
      <c r="C197" s="206" t="s">
        <v>447</v>
      </c>
      <c r="D197" s="206" t="s">
        <v>177</v>
      </c>
      <c r="E197" s="207" t="s">
        <v>5115</v>
      </c>
      <c r="F197" s="208" t="s">
        <v>5116</v>
      </c>
      <c r="G197" s="209" t="s">
        <v>1403</v>
      </c>
      <c r="H197" s="210">
        <v>8</v>
      </c>
      <c r="I197" s="211"/>
      <c r="J197" s="212">
        <f>ROUND(I197*H197,2)</f>
        <v>0</v>
      </c>
      <c r="K197" s="208" t="s">
        <v>19</v>
      </c>
      <c r="L197" s="46"/>
      <c r="M197" s="213" t="s">
        <v>19</v>
      </c>
      <c r="N197" s="214" t="s">
        <v>39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182</v>
      </c>
      <c r="AT197" s="217" t="s">
        <v>177</v>
      </c>
      <c r="AU197" s="217" t="s">
        <v>76</v>
      </c>
      <c r="AY197" s="19" t="s">
        <v>175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76</v>
      </c>
      <c r="BK197" s="218">
        <f>ROUND(I197*H197,2)</f>
        <v>0</v>
      </c>
      <c r="BL197" s="19" t="s">
        <v>182</v>
      </c>
      <c r="BM197" s="217" t="s">
        <v>715</v>
      </c>
    </row>
    <row r="198" s="14" customFormat="1">
      <c r="A198" s="14"/>
      <c r="B198" s="235"/>
      <c r="C198" s="236"/>
      <c r="D198" s="226" t="s">
        <v>186</v>
      </c>
      <c r="E198" s="237" t="s">
        <v>19</v>
      </c>
      <c r="F198" s="238" t="s">
        <v>244</v>
      </c>
      <c r="G198" s="236"/>
      <c r="H198" s="239">
        <v>8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186</v>
      </c>
      <c r="AU198" s="245" t="s">
        <v>76</v>
      </c>
      <c r="AV198" s="14" t="s">
        <v>78</v>
      </c>
      <c r="AW198" s="14" t="s">
        <v>188</v>
      </c>
      <c r="AX198" s="14" t="s">
        <v>68</v>
      </c>
      <c r="AY198" s="245" t="s">
        <v>175</v>
      </c>
    </row>
    <row r="199" s="15" customFormat="1">
      <c r="A199" s="15"/>
      <c r="B199" s="246"/>
      <c r="C199" s="247"/>
      <c r="D199" s="226" t="s">
        <v>186</v>
      </c>
      <c r="E199" s="248" t="s">
        <v>19</v>
      </c>
      <c r="F199" s="249" t="s">
        <v>191</v>
      </c>
      <c r="G199" s="247"/>
      <c r="H199" s="250">
        <v>8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6" t="s">
        <v>186</v>
      </c>
      <c r="AU199" s="256" t="s">
        <v>76</v>
      </c>
      <c r="AV199" s="15" t="s">
        <v>182</v>
      </c>
      <c r="AW199" s="15" t="s">
        <v>188</v>
      </c>
      <c r="AX199" s="15" t="s">
        <v>76</v>
      </c>
      <c r="AY199" s="256" t="s">
        <v>175</v>
      </c>
    </row>
    <row r="200" s="2" customFormat="1" ht="16.5" customHeight="1">
      <c r="A200" s="40"/>
      <c r="B200" s="41"/>
      <c r="C200" s="206" t="s">
        <v>453</v>
      </c>
      <c r="D200" s="206" t="s">
        <v>177</v>
      </c>
      <c r="E200" s="207" t="s">
        <v>5117</v>
      </c>
      <c r="F200" s="208" t="s">
        <v>5118</v>
      </c>
      <c r="G200" s="209" t="s">
        <v>1403</v>
      </c>
      <c r="H200" s="210">
        <v>14</v>
      </c>
      <c r="I200" s="211"/>
      <c r="J200" s="212">
        <f>ROUND(I200*H200,2)</f>
        <v>0</v>
      </c>
      <c r="K200" s="208" t="s">
        <v>19</v>
      </c>
      <c r="L200" s="46"/>
      <c r="M200" s="213" t="s">
        <v>19</v>
      </c>
      <c r="N200" s="214" t="s">
        <v>39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182</v>
      </c>
      <c r="AT200" s="217" t="s">
        <v>177</v>
      </c>
      <c r="AU200" s="217" t="s">
        <v>76</v>
      </c>
      <c r="AY200" s="19" t="s">
        <v>175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76</v>
      </c>
      <c r="BK200" s="218">
        <f>ROUND(I200*H200,2)</f>
        <v>0</v>
      </c>
      <c r="BL200" s="19" t="s">
        <v>182</v>
      </c>
      <c r="BM200" s="217" t="s">
        <v>746</v>
      </c>
    </row>
    <row r="201" s="14" customFormat="1">
      <c r="A201" s="14"/>
      <c r="B201" s="235"/>
      <c r="C201" s="236"/>
      <c r="D201" s="226" t="s">
        <v>186</v>
      </c>
      <c r="E201" s="237" t="s">
        <v>19</v>
      </c>
      <c r="F201" s="238" t="s">
        <v>287</v>
      </c>
      <c r="G201" s="236"/>
      <c r="H201" s="239">
        <v>14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186</v>
      </c>
      <c r="AU201" s="245" t="s">
        <v>76</v>
      </c>
      <c r="AV201" s="14" t="s">
        <v>78</v>
      </c>
      <c r="AW201" s="14" t="s">
        <v>188</v>
      </c>
      <c r="AX201" s="14" t="s">
        <v>68</v>
      </c>
      <c r="AY201" s="245" t="s">
        <v>175</v>
      </c>
    </row>
    <row r="202" s="15" customFormat="1">
      <c r="A202" s="15"/>
      <c r="B202" s="246"/>
      <c r="C202" s="247"/>
      <c r="D202" s="226" t="s">
        <v>186</v>
      </c>
      <c r="E202" s="248" t="s">
        <v>19</v>
      </c>
      <c r="F202" s="249" t="s">
        <v>191</v>
      </c>
      <c r="G202" s="247"/>
      <c r="H202" s="250">
        <v>14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186</v>
      </c>
      <c r="AU202" s="256" t="s">
        <v>76</v>
      </c>
      <c r="AV202" s="15" t="s">
        <v>182</v>
      </c>
      <c r="AW202" s="15" t="s">
        <v>188</v>
      </c>
      <c r="AX202" s="15" t="s">
        <v>76</v>
      </c>
      <c r="AY202" s="256" t="s">
        <v>175</v>
      </c>
    </row>
    <row r="203" s="2" customFormat="1" ht="16.5" customHeight="1">
      <c r="A203" s="40"/>
      <c r="B203" s="41"/>
      <c r="C203" s="206" t="s">
        <v>459</v>
      </c>
      <c r="D203" s="206" t="s">
        <v>177</v>
      </c>
      <c r="E203" s="207" t="s">
        <v>3422</v>
      </c>
      <c r="F203" s="208" t="s">
        <v>3423</v>
      </c>
      <c r="G203" s="209" t="s">
        <v>1403</v>
      </c>
      <c r="H203" s="210">
        <v>6</v>
      </c>
      <c r="I203" s="211"/>
      <c r="J203" s="212">
        <f>ROUND(I203*H203,2)</f>
        <v>0</v>
      </c>
      <c r="K203" s="208" t="s">
        <v>19</v>
      </c>
      <c r="L203" s="46"/>
      <c r="M203" s="213" t="s">
        <v>19</v>
      </c>
      <c r="N203" s="214" t="s">
        <v>39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182</v>
      </c>
      <c r="AT203" s="217" t="s">
        <v>177</v>
      </c>
      <c r="AU203" s="217" t="s">
        <v>76</v>
      </c>
      <c r="AY203" s="19" t="s">
        <v>175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76</v>
      </c>
      <c r="BK203" s="218">
        <f>ROUND(I203*H203,2)</f>
        <v>0</v>
      </c>
      <c r="BL203" s="19" t="s">
        <v>182</v>
      </c>
      <c r="BM203" s="217" t="s">
        <v>770</v>
      </c>
    </row>
    <row r="204" s="14" customFormat="1">
      <c r="A204" s="14"/>
      <c r="B204" s="235"/>
      <c r="C204" s="236"/>
      <c r="D204" s="226" t="s">
        <v>186</v>
      </c>
      <c r="E204" s="237" t="s">
        <v>19</v>
      </c>
      <c r="F204" s="238" t="s">
        <v>224</v>
      </c>
      <c r="G204" s="236"/>
      <c r="H204" s="239">
        <v>6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186</v>
      </c>
      <c r="AU204" s="245" t="s">
        <v>76</v>
      </c>
      <c r="AV204" s="14" t="s">
        <v>78</v>
      </c>
      <c r="AW204" s="14" t="s">
        <v>188</v>
      </c>
      <c r="AX204" s="14" t="s">
        <v>68</v>
      </c>
      <c r="AY204" s="245" t="s">
        <v>175</v>
      </c>
    </row>
    <row r="205" s="15" customFormat="1">
      <c r="A205" s="15"/>
      <c r="B205" s="246"/>
      <c r="C205" s="247"/>
      <c r="D205" s="226" t="s">
        <v>186</v>
      </c>
      <c r="E205" s="248" t="s">
        <v>19</v>
      </c>
      <c r="F205" s="249" t="s">
        <v>191</v>
      </c>
      <c r="G205" s="247"/>
      <c r="H205" s="250">
        <v>6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186</v>
      </c>
      <c r="AU205" s="256" t="s">
        <v>76</v>
      </c>
      <c r="AV205" s="15" t="s">
        <v>182</v>
      </c>
      <c r="AW205" s="15" t="s">
        <v>188</v>
      </c>
      <c r="AX205" s="15" t="s">
        <v>76</v>
      </c>
      <c r="AY205" s="256" t="s">
        <v>175</v>
      </c>
    </row>
    <row r="206" s="2" customFormat="1" ht="16.5" customHeight="1">
      <c r="A206" s="40"/>
      <c r="B206" s="41"/>
      <c r="C206" s="206" t="s">
        <v>465</v>
      </c>
      <c r="D206" s="206" t="s">
        <v>177</v>
      </c>
      <c r="E206" s="207" t="s">
        <v>5119</v>
      </c>
      <c r="F206" s="208" t="s">
        <v>5120</v>
      </c>
      <c r="G206" s="209" t="s">
        <v>1403</v>
      </c>
      <c r="H206" s="210">
        <v>1</v>
      </c>
      <c r="I206" s="211"/>
      <c r="J206" s="212">
        <f>ROUND(I206*H206,2)</f>
        <v>0</v>
      </c>
      <c r="K206" s="208" t="s">
        <v>19</v>
      </c>
      <c r="L206" s="46"/>
      <c r="M206" s="213" t="s">
        <v>19</v>
      </c>
      <c r="N206" s="214" t="s">
        <v>39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182</v>
      </c>
      <c r="AT206" s="217" t="s">
        <v>177</v>
      </c>
      <c r="AU206" s="217" t="s">
        <v>76</v>
      </c>
      <c r="AY206" s="19" t="s">
        <v>175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76</v>
      </c>
      <c r="BK206" s="218">
        <f>ROUND(I206*H206,2)</f>
        <v>0</v>
      </c>
      <c r="BL206" s="19" t="s">
        <v>182</v>
      </c>
      <c r="BM206" s="217" t="s">
        <v>788</v>
      </c>
    </row>
    <row r="207" s="14" customFormat="1">
      <c r="A207" s="14"/>
      <c r="B207" s="235"/>
      <c r="C207" s="236"/>
      <c r="D207" s="226" t="s">
        <v>186</v>
      </c>
      <c r="E207" s="237" t="s">
        <v>19</v>
      </c>
      <c r="F207" s="238" t="s">
        <v>76</v>
      </c>
      <c r="G207" s="236"/>
      <c r="H207" s="239">
        <v>1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186</v>
      </c>
      <c r="AU207" s="245" t="s">
        <v>76</v>
      </c>
      <c r="AV207" s="14" t="s">
        <v>78</v>
      </c>
      <c r="AW207" s="14" t="s">
        <v>188</v>
      </c>
      <c r="AX207" s="14" t="s">
        <v>68</v>
      </c>
      <c r="AY207" s="245" t="s">
        <v>175</v>
      </c>
    </row>
    <row r="208" s="15" customFormat="1">
      <c r="A208" s="15"/>
      <c r="B208" s="246"/>
      <c r="C208" s="247"/>
      <c r="D208" s="226" t="s">
        <v>186</v>
      </c>
      <c r="E208" s="248" t="s">
        <v>19</v>
      </c>
      <c r="F208" s="249" t="s">
        <v>191</v>
      </c>
      <c r="G208" s="247"/>
      <c r="H208" s="250">
        <v>1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186</v>
      </c>
      <c r="AU208" s="256" t="s">
        <v>76</v>
      </c>
      <c r="AV208" s="15" t="s">
        <v>182</v>
      </c>
      <c r="AW208" s="15" t="s">
        <v>188</v>
      </c>
      <c r="AX208" s="15" t="s">
        <v>76</v>
      </c>
      <c r="AY208" s="256" t="s">
        <v>175</v>
      </c>
    </row>
    <row r="209" s="2" customFormat="1" ht="16.5" customHeight="1">
      <c r="A209" s="40"/>
      <c r="B209" s="41"/>
      <c r="C209" s="206" t="s">
        <v>471</v>
      </c>
      <c r="D209" s="206" t="s">
        <v>177</v>
      </c>
      <c r="E209" s="207" t="s">
        <v>5121</v>
      </c>
      <c r="F209" s="208" t="s">
        <v>5122</v>
      </c>
      <c r="G209" s="209" t="s">
        <v>1403</v>
      </c>
      <c r="H209" s="210">
        <v>2</v>
      </c>
      <c r="I209" s="211"/>
      <c r="J209" s="212">
        <f>ROUND(I209*H209,2)</f>
        <v>0</v>
      </c>
      <c r="K209" s="208" t="s">
        <v>19</v>
      </c>
      <c r="L209" s="46"/>
      <c r="M209" s="213" t="s">
        <v>19</v>
      </c>
      <c r="N209" s="214" t="s">
        <v>39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182</v>
      </c>
      <c r="AT209" s="217" t="s">
        <v>177</v>
      </c>
      <c r="AU209" s="217" t="s">
        <v>76</v>
      </c>
      <c r="AY209" s="19" t="s">
        <v>175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76</v>
      </c>
      <c r="BK209" s="218">
        <f>ROUND(I209*H209,2)</f>
        <v>0</v>
      </c>
      <c r="BL209" s="19" t="s">
        <v>182</v>
      </c>
      <c r="BM209" s="217" t="s">
        <v>807</v>
      </c>
    </row>
    <row r="210" s="14" customFormat="1">
      <c r="A210" s="14"/>
      <c r="B210" s="235"/>
      <c r="C210" s="236"/>
      <c r="D210" s="226" t="s">
        <v>186</v>
      </c>
      <c r="E210" s="237" t="s">
        <v>19</v>
      </c>
      <c r="F210" s="238" t="s">
        <v>78</v>
      </c>
      <c r="G210" s="236"/>
      <c r="H210" s="239">
        <v>2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186</v>
      </c>
      <c r="AU210" s="245" t="s">
        <v>76</v>
      </c>
      <c r="AV210" s="14" t="s">
        <v>78</v>
      </c>
      <c r="AW210" s="14" t="s">
        <v>188</v>
      </c>
      <c r="AX210" s="14" t="s">
        <v>68</v>
      </c>
      <c r="AY210" s="245" t="s">
        <v>175</v>
      </c>
    </row>
    <row r="211" s="15" customFormat="1">
      <c r="A211" s="15"/>
      <c r="B211" s="246"/>
      <c r="C211" s="247"/>
      <c r="D211" s="226" t="s">
        <v>186</v>
      </c>
      <c r="E211" s="248" t="s">
        <v>19</v>
      </c>
      <c r="F211" s="249" t="s">
        <v>191</v>
      </c>
      <c r="G211" s="247"/>
      <c r="H211" s="250">
        <v>2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6" t="s">
        <v>186</v>
      </c>
      <c r="AU211" s="256" t="s">
        <v>76</v>
      </c>
      <c r="AV211" s="15" t="s">
        <v>182</v>
      </c>
      <c r="AW211" s="15" t="s">
        <v>188</v>
      </c>
      <c r="AX211" s="15" t="s">
        <v>76</v>
      </c>
      <c r="AY211" s="256" t="s">
        <v>175</v>
      </c>
    </row>
    <row r="212" s="2" customFormat="1" ht="16.5" customHeight="1">
      <c r="A212" s="40"/>
      <c r="B212" s="41"/>
      <c r="C212" s="206" t="s">
        <v>478</v>
      </c>
      <c r="D212" s="206" t="s">
        <v>177</v>
      </c>
      <c r="E212" s="207" t="s">
        <v>5123</v>
      </c>
      <c r="F212" s="208" t="s">
        <v>5124</v>
      </c>
      <c r="G212" s="209" t="s">
        <v>1403</v>
      </c>
      <c r="H212" s="210">
        <v>11</v>
      </c>
      <c r="I212" s="211"/>
      <c r="J212" s="212">
        <f>ROUND(I212*H212,2)</f>
        <v>0</v>
      </c>
      <c r="K212" s="208" t="s">
        <v>19</v>
      </c>
      <c r="L212" s="46"/>
      <c r="M212" s="213" t="s">
        <v>19</v>
      </c>
      <c r="N212" s="214" t="s">
        <v>39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182</v>
      </c>
      <c r="AT212" s="217" t="s">
        <v>177</v>
      </c>
      <c r="AU212" s="217" t="s">
        <v>76</v>
      </c>
      <c r="AY212" s="19" t="s">
        <v>175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76</v>
      </c>
      <c r="BK212" s="218">
        <f>ROUND(I212*H212,2)</f>
        <v>0</v>
      </c>
      <c r="BL212" s="19" t="s">
        <v>182</v>
      </c>
      <c r="BM212" s="217" t="s">
        <v>817</v>
      </c>
    </row>
    <row r="213" s="14" customFormat="1">
      <c r="A213" s="14"/>
      <c r="B213" s="235"/>
      <c r="C213" s="236"/>
      <c r="D213" s="226" t="s">
        <v>186</v>
      </c>
      <c r="E213" s="237" t="s">
        <v>19</v>
      </c>
      <c r="F213" s="238" t="s">
        <v>262</v>
      </c>
      <c r="G213" s="236"/>
      <c r="H213" s="239">
        <v>11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186</v>
      </c>
      <c r="AU213" s="245" t="s">
        <v>76</v>
      </c>
      <c r="AV213" s="14" t="s">
        <v>78</v>
      </c>
      <c r="AW213" s="14" t="s">
        <v>188</v>
      </c>
      <c r="AX213" s="14" t="s">
        <v>68</v>
      </c>
      <c r="AY213" s="245" t="s">
        <v>175</v>
      </c>
    </row>
    <row r="214" s="15" customFormat="1">
      <c r="A214" s="15"/>
      <c r="B214" s="246"/>
      <c r="C214" s="247"/>
      <c r="D214" s="226" t="s">
        <v>186</v>
      </c>
      <c r="E214" s="248" t="s">
        <v>19</v>
      </c>
      <c r="F214" s="249" t="s">
        <v>191</v>
      </c>
      <c r="G214" s="247"/>
      <c r="H214" s="250">
        <v>11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186</v>
      </c>
      <c r="AU214" s="256" t="s">
        <v>76</v>
      </c>
      <c r="AV214" s="15" t="s">
        <v>182</v>
      </c>
      <c r="AW214" s="15" t="s">
        <v>188</v>
      </c>
      <c r="AX214" s="15" t="s">
        <v>76</v>
      </c>
      <c r="AY214" s="256" t="s">
        <v>175</v>
      </c>
    </row>
    <row r="215" s="2" customFormat="1" ht="24.15" customHeight="1">
      <c r="A215" s="40"/>
      <c r="B215" s="41"/>
      <c r="C215" s="206" t="s">
        <v>483</v>
      </c>
      <c r="D215" s="206" t="s">
        <v>177</v>
      </c>
      <c r="E215" s="207" t="s">
        <v>5125</v>
      </c>
      <c r="F215" s="208" t="s">
        <v>5126</v>
      </c>
      <c r="G215" s="209" t="s">
        <v>1403</v>
      </c>
      <c r="H215" s="210">
        <v>1</v>
      </c>
      <c r="I215" s="211"/>
      <c r="J215" s="212">
        <f>ROUND(I215*H215,2)</f>
        <v>0</v>
      </c>
      <c r="K215" s="208" t="s">
        <v>19</v>
      </c>
      <c r="L215" s="46"/>
      <c r="M215" s="213" t="s">
        <v>19</v>
      </c>
      <c r="N215" s="214" t="s">
        <v>39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182</v>
      </c>
      <c r="AT215" s="217" t="s">
        <v>177</v>
      </c>
      <c r="AU215" s="217" t="s">
        <v>76</v>
      </c>
      <c r="AY215" s="19" t="s">
        <v>175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76</v>
      </c>
      <c r="BK215" s="218">
        <f>ROUND(I215*H215,2)</f>
        <v>0</v>
      </c>
      <c r="BL215" s="19" t="s">
        <v>182</v>
      </c>
      <c r="BM215" s="217" t="s">
        <v>830</v>
      </c>
    </row>
    <row r="216" s="14" customFormat="1">
      <c r="A216" s="14"/>
      <c r="B216" s="235"/>
      <c r="C216" s="236"/>
      <c r="D216" s="226" t="s">
        <v>186</v>
      </c>
      <c r="E216" s="237" t="s">
        <v>19</v>
      </c>
      <c r="F216" s="238" t="s">
        <v>76</v>
      </c>
      <c r="G216" s="236"/>
      <c r="H216" s="239">
        <v>1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186</v>
      </c>
      <c r="AU216" s="245" t="s">
        <v>76</v>
      </c>
      <c r="AV216" s="14" t="s">
        <v>78</v>
      </c>
      <c r="AW216" s="14" t="s">
        <v>188</v>
      </c>
      <c r="AX216" s="14" t="s">
        <v>68</v>
      </c>
      <c r="AY216" s="245" t="s">
        <v>175</v>
      </c>
    </row>
    <row r="217" s="15" customFormat="1">
      <c r="A217" s="15"/>
      <c r="B217" s="246"/>
      <c r="C217" s="247"/>
      <c r="D217" s="226" t="s">
        <v>186</v>
      </c>
      <c r="E217" s="248" t="s">
        <v>19</v>
      </c>
      <c r="F217" s="249" t="s">
        <v>191</v>
      </c>
      <c r="G217" s="247"/>
      <c r="H217" s="250">
        <v>1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6" t="s">
        <v>186</v>
      </c>
      <c r="AU217" s="256" t="s">
        <v>76</v>
      </c>
      <c r="AV217" s="15" t="s">
        <v>182</v>
      </c>
      <c r="AW217" s="15" t="s">
        <v>188</v>
      </c>
      <c r="AX217" s="15" t="s">
        <v>76</v>
      </c>
      <c r="AY217" s="256" t="s">
        <v>175</v>
      </c>
    </row>
    <row r="218" s="2" customFormat="1" ht="16.5" customHeight="1">
      <c r="A218" s="40"/>
      <c r="B218" s="41"/>
      <c r="C218" s="206" t="s">
        <v>489</v>
      </c>
      <c r="D218" s="206" t="s">
        <v>177</v>
      </c>
      <c r="E218" s="207" t="s">
        <v>5127</v>
      </c>
      <c r="F218" s="208" t="s">
        <v>5128</v>
      </c>
      <c r="G218" s="209" t="s">
        <v>1403</v>
      </c>
      <c r="H218" s="210">
        <v>6</v>
      </c>
      <c r="I218" s="211"/>
      <c r="J218" s="212">
        <f>ROUND(I218*H218,2)</f>
        <v>0</v>
      </c>
      <c r="K218" s="208" t="s">
        <v>19</v>
      </c>
      <c r="L218" s="46"/>
      <c r="M218" s="213" t="s">
        <v>19</v>
      </c>
      <c r="N218" s="214" t="s">
        <v>39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182</v>
      </c>
      <c r="AT218" s="217" t="s">
        <v>177</v>
      </c>
      <c r="AU218" s="217" t="s">
        <v>76</v>
      </c>
      <c r="AY218" s="19" t="s">
        <v>175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76</v>
      </c>
      <c r="BK218" s="218">
        <f>ROUND(I218*H218,2)</f>
        <v>0</v>
      </c>
      <c r="BL218" s="19" t="s">
        <v>182</v>
      </c>
      <c r="BM218" s="217" t="s">
        <v>871</v>
      </c>
    </row>
    <row r="219" s="14" customFormat="1">
      <c r="A219" s="14"/>
      <c r="B219" s="235"/>
      <c r="C219" s="236"/>
      <c r="D219" s="226" t="s">
        <v>186</v>
      </c>
      <c r="E219" s="237" t="s">
        <v>19</v>
      </c>
      <c r="F219" s="238" t="s">
        <v>224</v>
      </c>
      <c r="G219" s="236"/>
      <c r="H219" s="239">
        <v>6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186</v>
      </c>
      <c r="AU219" s="245" t="s">
        <v>76</v>
      </c>
      <c r="AV219" s="14" t="s">
        <v>78</v>
      </c>
      <c r="AW219" s="14" t="s">
        <v>188</v>
      </c>
      <c r="AX219" s="14" t="s">
        <v>68</v>
      </c>
      <c r="AY219" s="245" t="s">
        <v>175</v>
      </c>
    </row>
    <row r="220" s="15" customFormat="1">
      <c r="A220" s="15"/>
      <c r="B220" s="246"/>
      <c r="C220" s="247"/>
      <c r="D220" s="226" t="s">
        <v>186</v>
      </c>
      <c r="E220" s="248" t="s">
        <v>19</v>
      </c>
      <c r="F220" s="249" t="s">
        <v>191</v>
      </c>
      <c r="G220" s="247"/>
      <c r="H220" s="250">
        <v>6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186</v>
      </c>
      <c r="AU220" s="256" t="s">
        <v>76</v>
      </c>
      <c r="AV220" s="15" t="s">
        <v>182</v>
      </c>
      <c r="AW220" s="15" t="s">
        <v>188</v>
      </c>
      <c r="AX220" s="15" t="s">
        <v>76</v>
      </c>
      <c r="AY220" s="256" t="s">
        <v>175</v>
      </c>
    </row>
    <row r="221" s="2" customFormat="1" ht="16.5" customHeight="1">
      <c r="A221" s="40"/>
      <c r="B221" s="41"/>
      <c r="C221" s="206" t="s">
        <v>493</v>
      </c>
      <c r="D221" s="206" t="s">
        <v>177</v>
      </c>
      <c r="E221" s="207" t="s">
        <v>5129</v>
      </c>
      <c r="F221" s="208" t="s">
        <v>5130</v>
      </c>
      <c r="G221" s="209" t="s">
        <v>1403</v>
      </c>
      <c r="H221" s="210">
        <v>4</v>
      </c>
      <c r="I221" s="211"/>
      <c r="J221" s="212">
        <f>ROUND(I221*H221,2)</f>
        <v>0</v>
      </c>
      <c r="K221" s="208" t="s">
        <v>19</v>
      </c>
      <c r="L221" s="46"/>
      <c r="M221" s="213" t="s">
        <v>19</v>
      </c>
      <c r="N221" s="214" t="s">
        <v>39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182</v>
      </c>
      <c r="AT221" s="217" t="s">
        <v>177</v>
      </c>
      <c r="AU221" s="217" t="s">
        <v>76</v>
      </c>
      <c r="AY221" s="19" t="s">
        <v>175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76</v>
      </c>
      <c r="BK221" s="218">
        <f>ROUND(I221*H221,2)</f>
        <v>0</v>
      </c>
      <c r="BL221" s="19" t="s">
        <v>182</v>
      </c>
      <c r="BM221" s="217" t="s">
        <v>888</v>
      </c>
    </row>
    <row r="222" s="14" customFormat="1">
      <c r="A222" s="14"/>
      <c r="B222" s="235"/>
      <c r="C222" s="236"/>
      <c r="D222" s="226" t="s">
        <v>186</v>
      </c>
      <c r="E222" s="237" t="s">
        <v>19</v>
      </c>
      <c r="F222" s="238" t="s">
        <v>182</v>
      </c>
      <c r="G222" s="236"/>
      <c r="H222" s="239">
        <v>4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186</v>
      </c>
      <c r="AU222" s="245" t="s">
        <v>76</v>
      </c>
      <c r="AV222" s="14" t="s">
        <v>78</v>
      </c>
      <c r="AW222" s="14" t="s">
        <v>188</v>
      </c>
      <c r="AX222" s="14" t="s">
        <v>68</v>
      </c>
      <c r="AY222" s="245" t="s">
        <v>175</v>
      </c>
    </row>
    <row r="223" s="15" customFormat="1">
      <c r="A223" s="15"/>
      <c r="B223" s="246"/>
      <c r="C223" s="247"/>
      <c r="D223" s="226" t="s">
        <v>186</v>
      </c>
      <c r="E223" s="248" t="s">
        <v>19</v>
      </c>
      <c r="F223" s="249" t="s">
        <v>191</v>
      </c>
      <c r="G223" s="247"/>
      <c r="H223" s="250">
        <v>4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6" t="s">
        <v>186</v>
      </c>
      <c r="AU223" s="256" t="s">
        <v>76</v>
      </c>
      <c r="AV223" s="15" t="s">
        <v>182</v>
      </c>
      <c r="AW223" s="15" t="s">
        <v>188</v>
      </c>
      <c r="AX223" s="15" t="s">
        <v>76</v>
      </c>
      <c r="AY223" s="256" t="s">
        <v>175</v>
      </c>
    </row>
    <row r="224" s="2" customFormat="1" ht="16.5" customHeight="1">
      <c r="A224" s="40"/>
      <c r="B224" s="41"/>
      <c r="C224" s="206" t="s">
        <v>499</v>
      </c>
      <c r="D224" s="206" t="s">
        <v>177</v>
      </c>
      <c r="E224" s="207" t="s">
        <v>5131</v>
      </c>
      <c r="F224" s="208" t="s">
        <v>5132</v>
      </c>
      <c r="G224" s="209" t="s">
        <v>1403</v>
      </c>
      <c r="H224" s="210">
        <v>16</v>
      </c>
      <c r="I224" s="211"/>
      <c r="J224" s="212">
        <f>ROUND(I224*H224,2)</f>
        <v>0</v>
      </c>
      <c r="K224" s="208" t="s">
        <v>19</v>
      </c>
      <c r="L224" s="46"/>
      <c r="M224" s="213" t="s">
        <v>19</v>
      </c>
      <c r="N224" s="214" t="s">
        <v>39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182</v>
      </c>
      <c r="AT224" s="217" t="s">
        <v>177</v>
      </c>
      <c r="AU224" s="217" t="s">
        <v>76</v>
      </c>
      <c r="AY224" s="19" t="s">
        <v>175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76</v>
      </c>
      <c r="BK224" s="218">
        <f>ROUND(I224*H224,2)</f>
        <v>0</v>
      </c>
      <c r="BL224" s="19" t="s">
        <v>182</v>
      </c>
      <c r="BM224" s="217" t="s">
        <v>899</v>
      </c>
    </row>
    <row r="225" s="14" customFormat="1">
      <c r="A225" s="14"/>
      <c r="B225" s="235"/>
      <c r="C225" s="236"/>
      <c r="D225" s="226" t="s">
        <v>186</v>
      </c>
      <c r="E225" s="237" t="s">
        <v>19</v>
      </c>
      <c r="F225" s="238" t="s">
        <v>297</v>
      </c>
      <c r="G225" s="236"/>
      <c r="H225" s="239">
        <v>16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186</v>
      </c>
      <c r="AU225" s="245" t="s">
        <v>76</v>
      </c>
      <c r="AV225" s="14" t="s">
        <v>78</v>
      </c>
      <c r="AW225" s="14" t="s">
        <v>188</v>
      </c>
      <c r="AX225" s="14" t="s">
        <v>68</v>
      </c>
      <c r="AY225" s="245" t="s">
        <v>175</v>
      </c>
    </row>
    <row r="226" s="15" customFormat="1">
      <c r="A226" s="15"/>
      <c r="B226" s="246"/>
      <c r="C226" s="247"/>
      <c r="D226" s="226" t="s">
        <v>186</v>
      </c>
      <c r="E226" s="248" t="s">
        <v>19</v>
      </c>
      <c r="F226" s="249" t="s">
        <v>191</v>
      </c>
      <c r="G226" s="247"/>
      <c r="H226" s="250">
        <v>16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186</v>
      </c>
      <c r="AU226" s="256" t="s">
        <v>76</v>
      </c>
      <c r="AV226" s="15" t="s">
        <v>182</v>
      </c>
      <c r="AW226" s="15" t="s">
        <v>188</v>
      </c>
      <c r="AX226" s="15" t="s">
        <v>76</v>
      </c>
      <c r="AY226" s="256" t="s">
        <v>175</v>
      </c>
    </row>
    <row r="227" s="2" customFormat="1" ht="16.5" customHeight="1">
      <c r="A227" s="40"/>
      <c r="B227" s="41"/>
      <c r="C227" s="206" t="s">
        <v>505</v>
      </c>
      <c r="D227" s="206" t="s">
        <v>177</v>
      </c>
      <c r="E227" s="207" t="s">
        <v>5133</v>
      </c>
      <c r="F227" s="208" t="s">
        <v>5134</v>
      </c>
      <c r="G227" s="209" t="s">
        <v>1403</v>
      </c>
      <c r="H227" s="210">
        <v>6</v>
      </c>
      <c r="I227" s="211"/>
      <c r="J227" s="212">
        <f>ROUND(I227*H227,2)</f>
        <v>0</v>
      </c>
      <c r="K227" s="208" t="s">
        <v>19</v>
      </c>
      <c r="L227" s="46"/>
      <c r="M227" s="213" t="s">
        <v>19</v>
      </c>
      <c r="N227" s="214" t="s">
        <v>39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182</v>
      </c>
      <c r="AT227" s="217" t="s">
        <v>177</v>
      </c>
      <c r="AU227" s="217" t="s">
        <v>76</v>
      </c>
      <c r="AY227" s="19" t="s">
        <v>175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76</v>
      </c>
      <c r="BK227" s="218">
        <f>ROUND(I227*H227,2)</f>
        <v>0</v>
      </c>
      <c r="BL227" s="19" t="s">
        <v>182</v>
      </c>
      <c r="BM227" s="217" t="s">
        <v>923</v>
      </c>
    </row>
    <row r="228" s="14" customFormat="1">
      <c r="A228" s="14"/>
      <c r="B228" s="235"/>
      <c r="C228" s="236"/>
      <c r="D228" s="226" t="s">
        <v>186</v>
      </c>
      <c r="E228" s="237" t="s">
        <v>19</v>
      </c>
      <c r="F228" s="238" t="s">
        <v>224</v>
      </c>
      <c r="G228" s="236"/>
      <c r="H228" s="239">
        <v>6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186</v>
      </c>
      <c r="AU228" s="245" t="s">
        <v>76</v>
      </c>
      <c r="AV228" s="14" t="s">
        <v>78</v>
      </c>
      <c r="AW228" s="14" t="s">
        <v>188</v>
      </c>
      <c r="AX228" s="14" t="s">
        <v>68</v>
      </c>
      <c r="AY228" s="245" t="s">
        <v>175</v>
      </c>
    </row>
    <row r="229" s="15" customFormat="1">
      <c r="A229" s="15"/>
      <c r="B229" s="246"/>
      <c r="C229" s="247"/>
      <c r="D229" s="226" t="s">
        <v>186</v>
      </c>
      <c r="E229" s="248" t="s">
        <v>19</v>
      </c>
      <c r="F229" s="249" t="s">
        <v>191</v>
      </c>
      <c r="G229" s="247"/>
      <c r="H229" s="250">
        <v>6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186</v>
      </c>
      <c r="AU229" s="256" t="s">
        <v>76</v>
      </c>
      <c r="AV229" s="15" t="s">
        <v>182</v>
      </c>
      <c r="AW229" s="15" t="s">
        <v>188</v>
      </c>
      <c r="AX229" s="15" t="s">
        <v>76</v>
      </c>
      <c r="AY229" s="256" t="s">
        <v>175</v>
      </c>
    </row>
    <row r="230" s="2" customFormat="1" ht="16.5" customHeight="1">
      <c r="A230" s="40"/>
      <c r="B230" s="41"/>
      <c r="C230" s="206" t="s">
        <v>511</v>
      </c>
      <c r="D230" s="206" t="s">
        <v>177</v>
      </c>
      <c r="E230" s="207" t="s">
        <v>5135</v>
      </c>
      <c r="F230" s="208" t="s">
        <v>5136</v>
      </c>
      <c r="G230" s="209" t="s">
        <v>1403</v>
      </c>
      <c r="H230" s="210">
        <v>1</v>
      </c>
      <c r="I230" s="211"/>
      <c r="J230" s="212">
        <f>ROUND(I230*H230,2)</f>
        <v>0</v>
      </c>
      <c r="K230" s="208" t="s">
        <v>19</v>
      </c>
      <c r="L230" s="46"/>
      <c r="M230" s="213" t="s">
        <v>19</v>
      </c>
      <c r="N230" s="214" t="s">
        <v>39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182</v>
      </c>
      <c r="AT230" s="217" t="s">
        <v>177</v>
      </c>
      <c r="AU230" s="217" t="s">
        <v>76</v>
      </c>
      <c r="AY230" s="19" t="s">
        <v>175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76</v>
      </c>
      <c r="BK230" s="218">
        <f>ROUND(I230*H230,2)</f>
        <v>0</v>
      </c>
      <c r="BL230" s="19" t="s">
        <v>182</v>
      </c>
      <c r="BM230" s="217" t="s">
        <v>936</v>
      </c>
    </row>
    <row r="231" s="14" customFormat="1">
      <c r="A231" s="14"/>
      <c r="B231" s="235"/>
      <c r="C231" s="236"/>
      <c r="D231" s="226" t="s">
        <v>186</v>
      </c>
      <c r="E231" s="237" t="s">
        <v>19</v>
      </c>
      <c r="F231" s="238" t="s">
        <v>76</v>
      </c>
      <c r="G231" s="236"/>
      <c r="H231" s="239">
        <v>1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186</v>
      </c>
      <c r="AU231" s="245" t="s">
        <v>76</v>
      </c>
      <c r="AV231" s="14" t="s">
        <v>78</v>
      </c>
      <c r="AW231" s="14" t="s">
        <v>188</v>
      </c>
      <c r="AX231" s="14" t="s">
        <v>68</v>
      </c>
      <c r="AY231" s="245" t="s">
        <v>175</v>
      </c>
    </row>
    <row r="232" s="15" customFormat="1">
      <c r="A232" s="15"/>
      <c r="B232" s="246"/>
      <c r="C232" s="247"/>
      <c r="D232" s="226" t="s">
        <v>186</v>
      </c>
      <c r="E232" s="248" t="s">
        <v>19</v>
      </c>
      <c r="F232" s="249" t="s">
        <v>191</v>
      </c>
      <c r="G232" s="247"/>
      <c r="H232" s="250">
        <v>1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186</v>
      </c>
      <c r="AU232" s="256" t="s">
        <v>76</v>
      </c>
      <c r="AV232" s="15" t="s">
        <v>182</v>
      </c>
      <c r="AW232" s="15" t="s">
        <v>188</v>
      </c>
      <c r="AX232" s="15" t="s">
        <v>76</v>
      </c>
      <c r="AY232" s="256" t="s">
        <v>175</v>
      </c>
    </row>
    <row r="233" s="12" customFormat="1" ht="25.92" customHeight="1">
      <c r="A233" s="12"/>
      <c r="B233" s="190"/>
      <c r="C233" s="191"/>
      <c r="D233" s="192" t="s">
        <v>67</v>
      </c>
      <c r="E233" s="193" t="s">
        <v>3334</v>
      </c>
      <c r="F233" s="193" t="s">
        <v>5137</v>
      </c>
      <c r="G233" s="191"/>
      <c r="H233" s="191"/>
      <c r="I233" s="194"/>
      <c r="J233" s="195">
        <f>BK233</f>
        <v>0</v>
      </c>
      <c r="K233" s="191"/>
      <c r="L233" s="196"/>
      <c r="M233" s="197"/>
      <c r="N233" s="198"/>
      <c r="O233" s="198"/>
      <c r="P233" s="199">
        <f>SUM(P234:P273)</f>
        <v>0</v>
      </c>
      <c r="Q233" s="198"/>
      <c r="R233" s="199">
        <f>SUM(R234:R273)</f>
        <v>0</v>
      </c>
      <c r="S233" s="198"/>
      <c r="T233" s="200">
        <f>SUM(T234:T273)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1" t="s">
        <v>76</v>
      </c>
      <c r="AT233" s="202" t="s">
        <v>67</v>
      </c>
      <c r="AU233" s="202" t="s">
        <v>68</v>
      </c>
      <c r="AY233" s="201" t="s">
        <v>175</v>
      </c>
      <c r="BK233" s="203">
        <f>SUM(BK234:BK273)</f>
        <v>0</v>
      </c>
    </row>
    <row r="234" s="2" customFormat="1" ht="33" customHeight="1">
      <c r="A234" s="40"/>
      <c r="B234" s="41"/>
      <c r="C234" s="206" t="s">
        <v>517</v>
      </c>
      <c r="D234" s="206" t="s">
        <v>177</v>
      </c>
      <c r="E234" s="207" t="s">
        <v>5138</v>
      </c>
      <c r="F234" s="208" t="s">
        <v>5139</v>
      </c>
      <c r="G234" s="209" t="s">
        <v>402</v>
      </c>
      <c r="H234" s="210">
        <v>3084</v>
      </c>
      <c r="I234" s="211"/>
      <c r="J234" s="212">
        <f>ROUND(I234*H234,2)</f>
        <v>0</v>
      </c>
      <c r="K234" s="208" t="s">
        <v>19</v>
      </c>
      <c r="L234" s="46"/>
      <c r="M234" s="213" t="s">
        <v>19</v>
      </c>
      <c r="N234" s="214" t="s">
        <v>39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182</v>
      </c>
      <c r="AT234" s="217" t="s">
        <v>177</v>
      </c>
      <c r="AU234" s="217" t="s">
        <v>76</v>
      </c>
      <c r="AY234" s="19" t="s">
        <v>175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76</v>
      </c>
      <c r="BK234" s="218">
        <f>ROUND(I234*H234,2)</f>
        <v>0</v>
      </c>
      <c r="BL234" s="19" t="s">
        <v>182</v>
      </c>
      <c r="BM234" s="217" t="s">
        <v>948</v>
      </c>
    </row>
    <row r="235" s="14" customFormat="1">
      <c r="A235" s="14"/>
      <c r="B235" s="235"/>
      <c r="C235" s="236"/>
      <c r="D235" s="226" t="s">
        <v>186</v>
      </c>
      <c r="E235" s="237" t="s">
        <v>19</v>
      </c>
      <c r="F235" s="238" t="s">
        <v>5140</v>
      </c>
      <c r="G235" s="236"/>
      <c r="H235" s="239">
        <v>3084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186</v>
      </c>
      <c r="AU235" s="245" t="s">
        <v>76</v>
      </c>
      <c r="AV235" s="14" t="s">
        <v>78</v>
      </c>
      <c r="AW235" s="14" t="s">
        <v>188</v>
      </c>
      <c r="AX235" s="14" t="s">
        <v>68</v>
      </c>
      <c r="AY235" s="245" t="s">
        <v>175</v>
      </c>
    </row>
    <row r="236" s="15" customFormat="1">
      <c r="A236" s="15"/>
      <c r="B236" s="246"/>
      <c r="C236" s="247"/>
      <c r="D236" s="226" t="s">
        <v>186</v>
      </c>
      <c r="E236" s="248" t="s">
        <v>19</v>
      </c>
      <c r="F236" s="249" t="s">
        <v>191</v>
      </c>
      <c r="G236" s="247"/>
      <c r="H236" s="250">
        <v>3084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6" t="s">
        <v>186</v>
      </c>
      <c r="AU236" s="256" t="s">
        <v>76</v>
      </c>
      <c r="AV236" s="15" t="s">
        <v>182</v>
      </c>
      <c r="AW236" s="15" t="s">
        <v>188</v>
      </c>
      <c r="AX236" s="15" t="s">
        <v>76</v>
      </c>
      <c r="AY236" s="256" t="s">
        <v>175</v>
      </c>
    </row>
    <row r="237" s="2" customFormat="1" ht="33" customHeight="1">
      <c r="A237" s="40"/>
      <c r="B237" s="41"/>
      <c r="C237" s="206" t="s">
        <v>522</v>
      </c>
      <c r="D237" s="279" t="s">
        <v>177</v>
      </c>
      <c r="E237" s="207" t="s">
        <v>5141</v>
      </c>
      <c r="F237" s="208" t="s">
        <v>5142</v>
      </c>
      <c r="G237" s="209" t="s">
        <v>180</v>
      </c>
      <c r="H237" s="210">
        <v>508</v>
      </c>
      <c r="I237" s="211"/>
      <c r="J237" s="212">
        <f>ROUND(I237*H237,2)</f>
        <v>0</v>
      </c>
      <c r="K237" s="208" t="s">
        <v>19</v>
      </c>
      <c r="L237" s="46"/>
      <c r="M237" s="213" t="s">
        <v>19</v>
      </c>
      <c r="N237" s="214" t="s">
        <v>39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182</v>
      </c>
      <c r="AT237" s="217" t="s">
        <v>177</v>
      </c>
      <c r="AU237" s="217" t="s">
        <v>76</v>
      </c>
      <c r="AY237" s="19" t="s">
        <v>175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76</v>
      </c>
      <c r="BK237" s="218">
        <f>ROUND(I237*H237,2)</f>
        <v>0</v>
      </c>
      <c r="BL237" s="19" t="s">
        <v>182</v>
      </c>
      <c r="BM237" s="217" t="s">
        <v>961</v>
      </c>
    </row>
    <row r="238" s="14" customFormat="1">
      <c r="A238" s="14"/>
      <c r="B238" s="235"/>
      <c r="C238" s="236"/>
      <c r="D238" s="226" t="s">
        <v>186</v>
      </c>
      <c r="E238" s="237" t="s">
        <v>19</v>
      </c>
      <c r="F238" s="238" t="s">
        <v>5143</v>
      </c>
      <c r="G238" s="236"/>
      <c r="H238" s="239">
        <v>508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186</v>
      </c>
      <c r="AU238" s="245" t="s">
        <v>76</v>
      </c>
      <c r="AV238" s="14" t="s">
        <v>78</v>
      </c>
      <c r="AW238" s="14" t="s">
        <v>188</v>
      </c>
      <c r="AX238" s="14" t="s">
        <v>68</v>
      </c>
      <c r="AY238" s="245" t="s">
        <v>175</v>
      </c>
    </row>
    <row r="239" s="15" customFormat="1">
      <c r="A239" s="15"/>
      <c r="B239" s="246"/>
      <c r="C239" s="247"/>
      <c r="D239" s="226" t="s">
        <v>186</v>
      </c>
      <c r="E239" s="248" t="s">
        <v>19</v>
      </c>
      <c r="F239" s="249" t="s">
        <v>191</v>
      </c>
      <c r="G239" s="247"/>
      <c r="H239" s="250">
        <v>508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186</v>
      </c>
      <c r="AU239" s="256" t="s">
        <v>76</v>
      </c>
      <c r="AV239" s="15" t="s">
        <v>182</v>
      </c>
      <c r="AW239" s="15" t="s">
        <v>188</v>
      </c>
      <c r="AX239" s="15" t="s">
        <v>76</v>
      </c>
      <c r="AY239" s="256" t="s">
        <v>175</v>
      </c>
    </row>
    <row r="240" s="2" customFormat="1" ht="128.55" customHeight="1">
      <c r="A240" s="40"/>
      <c r="B240" s="41"/>
      <c r="C240" s="206" t="s">
        <v>528</v>
      </c>
      <c r="D240" s="206" t="s">
        <v>177</v>
      </c>
      <c r="E240" s="207" t="s">
        <v>5144</v>
      </c>
      <c r="F240" s="208" t="s">
        <v>5145</v>
      </c>
      <c r="G240" s="209" t="s">
        <v>4779</v>
      </c>
      <c r="H240" s="210">
        <v>1</v>
      </c>
      <c r="I240" s="211"/>
      <c r="J240" s="212">
        <f>ROUND(I240*H240,2)</f>
        <v>0</v>
      </c>
      <c r="K240" s="208" t="s">
        <v>19</v>
      </c>
      <c r="L240" s="46"/>
      <c r="M240" s="213" t="s">
        <v>19</v>
      </c>
      <c r="N240" s="214" t="s">
        <v>39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182</v>
      </c>
      <c r="AT240" s="217" t="s">
        <v>177</v>
      </c>
      <c r="AU240" s="217" t="s">
        <v>76</v>
      </c>
      <c r="AY240" s="19" t="s">
        <v>175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76</v>
      </c>
      <c r="BK240" s="218">
        <f>ROUND(I240*H240,2)</f>
        <v>0</v>
      </c>
      <c r="BL240" s="19" t="s">
        <v>182</v>
      </c>
      <c r="BM240" s="217" t="s">
        <v>985</v>
      </c>
    </row>
    <row r="241" s="14" customFormat="1">
      <c r="A241" s="14"/>
      <c r="B241" s="235"/>
      <c r="C241" s="236"/>
      <c r="D241" s="226" t="s">
        <v>186</v>
      </c>
      <c r="E241" s="237" t="s">
        <v>19</v>
      </c>
      <c r="F241" s="238" t="s">
        <v>76</v>
      </c>
      <c r="G241" s="236"/>
      <c r="H241" s="239">
        <v>1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186</v>
      </c>
      <c r="AU241" s="245" t="s">
        <v>76</v>
      </c>
      <c r="AV241" s="14" t="s">
        <v>78</v>
      </c>
      <c r="AW241" s="14" t="s">
        <v>188</v>
      </c>
      <c r="AX241" s="14" t="s">
        <v>68</v>
      </c>
      <c r="AY241" s="245" t="s">
        <v>175</v>
      </c>
    </row>
    <row r="242" s="15" customFormat="1">
      <c r="A242" s="15"/>
      <c r="B242" s="246"/>
      <c r="C242" s="247"/>
      <c r="D242" s="226" t="s">
        <v>186</v>
      </c>
      <c r="E242" s="248" t="s">
        <v>19</v>
      </c>
      <c r="F242" s="249" t="s">
        <v>191</v>
      </c>
      <c r="G242" s="247"/>
      <c r="H242" s="250">
        <v>1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6" t="s">
        <v>186</v>
      </c>
      <c r="AU242" s="256" t="s">
        <v>76</v>
      </c>
      <c r="AV242" s="15" t="s">
        <v>182</v>
      </c>
      <c r="AW242" s="15" t="s">
        <v>188</v>
      </c>
      <c r="AX242" s="15" t="s">
        <v>76</v>
      </c>
      <c r="AY242" s="256" t="s">
        <v>175</v>
      </c>
    </row>
    <row r="243" s="2" customFormat="1" ht="128.55" customHeight="1">
      <c r="A243" s="40"/>
      <c r="B243" s="41"/>
      <c r="C243" s="206" t="s">
        <v>534</v>
      </c>
      <c r="D243" s="206" t="s">
        <v>177</v>
      </c>
      <c r="E243" s="207" t="s">
        <v>5146</v>
      </c>
      <c r="F243" s="208" t="s">
        <v>5145</v>
      </c>
      <c r="G243" s="209" t="s">
        <v>4779</v>
      </c>
      <c r="H243" s="210">
        <v>1</v>
      </c>
      <c r="I243" s="211"/>
      <c r="J243" s="212">
        <f>ROUND(I243*H243,2)</f>
        <v>0</v>
      </c>
      <c r="K243" s="208" t="s">
        <v>19</v>
      </c>
      <c r="L243" s="46"/>
      <c r="M243" s="213" t="s">
        <v>19</v>
      </c>
      <c r="N243" s="214" t="s">
        <v>39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182</v>
      </c>
      <c r="AT243" s="217" t="s">
        <v>177</v>
      </c>
      <c r="AU243" s="217" t="s">
        <v>76</v>
      </c>
      <c r="AY243" s="19" t="s">
        <v>175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76</v>
      </c>
      <c r="BK243" s="218">
        <f>ROUND(I243*H243,2)</f>
        <v>0</v>
      </c>
      <c r="BL243" s="19" t="s">
        <v>182</v>
      </c>
      <c r="BM243" s="217" t="s">
        <v>992</v>
      </c>
    </row>
    <row r="244" s="14" customFormat="1">
      <c r="A244" s="14"/>
      <c r="B244" s="235"/>
      <c r="C244" s="236"/>
      <c r="D244" s="226" t="s">
        <v>186</v>
      </c>
      <c r="E244" s="237" t="s">
        <v>19</v>
      </c>
      <c r="F244" s="238" t="s">
        <v>76</v>
      </c>
      <c r="G244" s="236"/>
      <c r="H244" s="239">
        <v>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186</v>
      </c>
      <c r="AU244" s="245" t="s">
        <v>76</v>
      </c>
      <c r="AV244" s="14" t="s">
        <v>78</v>
      </c>
      <c r="AW244" s="14" t="s">
        <v>188</v>
      </c>
      <c r="AX244" s="14" t="s">
        <v>68</v>
      </c>
      <c r="AY244" s="245" t="s">
        <v>175</v>
      </c>
    </row>
    <row r="245" s="15" customFormat="1">
      <c r="A245" s="15"/>
      <c r="B245" s="246"/>
      <c r="C245" s="247"/>
      <c r="D245" s="226" t="s">
        <v>186</v>
      </c>
      <c r="E245" s="248" t="s">
        <v>19</v>
      </c>
      <c r="F245" s="249" t="s">
        <v>191</v>
      </c>
      <c r="G245" s="247"/>
      <c r="H245" s="250">
        <v>1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186</v>
      </c>
      <c r="AU245" s="256" t="s">
        <v>76</v>
      </c>
      <c r="AV245" s="15" t="s">
        <v>182</v>
      </c>
      <c r="AW245" s="15" t="s">
        <v>188</v>
      </c>
      <c r="AX245" s="15" t="s">
        <v>76</v>
      </c>
      <c r="AY245" s="256" t="s">
        <v>175</v>
      </c>
    </row>
    <row r="246" s="2" customFormat="1" ht="128.55" customHeight="1">
      <c r="A246" s="40"/>
      <c r="B246" s="41"/>
      <c r="C246" s="206" t="s">
        <v>540</v>
      </c>
      <c r="D246" s="206" t="s">
        <v>177</v>
      </c>
      <c r="E246" s="207" t="s">
        <v>5147</v>
      </c>
      <c r="F246" s="208" t="s">
        <v>5148</v>
      </c>
      <c r="G246" s="209" t="s">
        <v>4779</v>
      </c>
      <c r="H246" s="210">
        <v>1</v>
      </c>
      <c r="I246" s="211"/>
      <c r="J246" s="212">
        <f>ROUND(I246*H246,2)</f>
        <v>0</v>
      </c>
      <c r="K246" s="208" t="s">
        <v>19</v>
      </c>
      <c r="L246" s="46"/>
      <c r="M246" s="213" t="s">
        <v>19</v>
      </c>
      <c r="N246" s="214" t="s">
        <v>39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182</v>
      </c>
      <c r="AT246" s="217" t="s">
        <v>177</v>
      </c>
      <c r="AU246" s="217" t="s">
        <v>76</v>
      </c>
      <c r="AY246" s="19" t="s">
        <v>175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76</v>
      </c>
      <c r="BK246" s="218">
        <f>ROUND(I246*H246,2)</f>
        <v>0</v>
      </c>
      <c r="BL246" s="19" t="s">
        <v>182</v>
      </c>
      <c r="BM246" s="217" t="s">
        <v>1003</v>
      </c>
    </row>
    <row r="247" s="2" customFormat="1" ht="128.55" customHeight="1">
      <c r="A247" s="40"/>
      <c r="B247" s="41"/>
      <c r="C247" s="206" t="s">
        <v>555</v>
      </c>
      <c r="D247" s="206" t="s">
        <v>177</v>
      </c>
      <c r="E247" s="207" t="s">
        <v>5149</v>
      </c>
      <c r="F247" s="208" t="s">
        <v>5150</v>
      </c>
      <c r="G247" s="209" t="s">
        <v>4779</v>
      </c>
      <c r="H247" s="210">
        <v>1</v>
      </c>
      <c r="I247" s="211"/>
      <c r="J247" s="212">
        <f>ROUND(I247*H247,2)</f>
        <v>0</v>
      </c>
      <c r="K247" s="208" t="s">
        <v>19</v>
      </c>
      <c r="L247" s="46"/>
      <c r="M247" s="213" t="s">
        <v>19</v>
      </c>
      <c r="N247" s="214" t="s">
        <v>39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182</v>
      </c>
      <c r="AT247" s="217" t="s">
        <v>177</v>
      </c>
      <c r="AU247" s="217" t="s">
        <v>76</v>
      </c>
      <c r="AY247" s="19" t="s">
        <v>175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76</v>
      </c>
      <c r="BK247" s="218">
        <f>ROUND(I247*H247,2)</f>
        <v>0</v>
      </c>
      <c r="BL247" s="19" t="s">
        <v>182</v>
      </c>
      <c r="BM247" s="217" t="s">
        <v>1010</v>
      </c>
    </row>
    <row r="248" s="14" customFormat="1">
      <c r="A248" s="14"/>
      <c r="B248" s="235"/>
      <c r="C248" s="236"/>
      <c r="D248" s="226" t="s">
        <v>186</v>
      </c>
      <c r="E248" s="237" t="s">
        <v>19</v>
      </c>
      <c r="F248" s="238" t="s">
        <v>76</v>
      </c>
      <c r="G248" s="236"/>
      <c r="H248" s="239">
        <v>1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186</v>
      </c>
      <c r="AU248" s="245" t="s">
        <v>76</v>
      </c>
      <c r="AV248" s="14" t="s">
        <v>78</v>
      </c>
      <c r="AW248" s="14" t="s">
        <v>188</v>
      </c>
      <c r="AX248" s="14" t="s">
        <v>68</v>
      </c>
      <c r="AY248" s="245" t="s">
        <v>175</v>
      </c>
    </row>
    <row r="249" s="15" customFormat="1">
      <c r="A249" s="15"/>
      <c r="B249" s="246"/>
      <c r="C249" s="247"/>
      <c r="D249" s="226" t="s">
        <v>186</v>
      </c>
      <c r="E249" s="248" t="s">
        <v>19</v>
      </c>
      <c r="F249" s="249" t="s">
        <v>191</v>
      </c>
      <c r="G249" s="247"/>
      <c r="H249" s="250">
        <v>1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186</v>
      </c>
      <c r="AU249" s="256" t="s">
        <v>76</v>
      </c>
      <c r="AV249" s="15" t="s">
        <v>182</v>
      </c>
      <c r="AW249" s="15" t="s">
        <v>188</v>
      </c>
      <c r="AX249" s="15" t="s">
        <v>76</v>
      </c>
      <c r="AY249" s="256" t="s">
        <v>175</v>
      </c>
    </row>
    <row r="250" s="2" customFormat="1" ht="128.55" customHeight="1">
      <c r="A250" s="40"/>
      <c r="B250" s="41"/>
      <c r="C250" s="206" t="s">
        <v>560</v>
      </c>
      <c r="D250" s="206" t="s">
        <v>177</v>
      </c>
      <c r="E250" s="207" t="s">
        <v>5151</v>
      </c>
      <c r="F250" s="208" t="s">
        <v>5145</v>
      </c>
      <c r="G250" s="209" t="s">
        <v>4779</v>
      </c>
      <c r="H250" s="210">
        <v>1</v>
      </c>
      <c r="I250" s="211"/>
      <c r="J250" s="212">
        <f>ROUND(I250*H250,2)</f>
        <v>0</v>
      </c>
      <c r="K250" s="208" t="s">
        <v>19</v>
      </c>
      <c r="L250" s="46"/>
      <c r="M250" s="213" t="s">
        <v>19</v>
      </c>
      <c r="N250" s="214" t="s">
        <v>39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182</v>
      </c>
      <c r="AT250" s="217" t="s">
        <v>177</v>
      </c>
      <c r="AU250" s="217" t="s">
        <v>76</v>
      </c>
      <c r="AY250" s="19" t="s">
        <v>175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76</v>
      </c>
      <c r="BK250" s="218">
        <f>ROUND(I250*H250,2)</f>
        <v>0</v>
      </c>
      <c r="BL250" s="19" t="s">
        <v>182</v>
      </c>
      <c r="BM250" s="217" t="s">
        <v>1019</v>
      </c>
    </row>
    <row r="251" s="14" customFormat="1">
      <c r="A251" s="14"/>
      <c r="B251" s="235"/>
      <c r="C251" s="236"/>
      <c r="D251" s="226" t="s">
        <v>186</v>
      </c>
      <c r="E251" s="237" t="s">
        <v>19</v>
      </c>
      <c r="F251" s="238" t="s">
        <v>76</v>
      </c>
      <c r="G251" s="236"/>
      <c r="H251" s="239">
        <v>1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186</v>
      </c>
      <c r="AU251" s="245" t="s">
        <v>76</v>
      </c>
      <c r="AV251" s="14" t="s">
        <v>78</v>
      </c>
      <c r="AW251" s="14" t="s">
        <v>188</v>
      </c>
      <c r="AX251" s="14" t="s">
        <v>68</v>
      </c>
      <c r="AY251" s="245" t="s">
        <v>175</v>
      </c>
    </row>
    <row r="252" s="15" customFormat="1">
      <c r="A252" s="15"/>
      <c r="B252" s="246"/>
      <c r="C252" s="247"/>
      <c r="D252" s="226" t="s">
        <v>186</v>
      </c>
      <c r="E252" s="248" t="s">
        <v>19</v>
      </c>
      <c r="F252" s="249" t="s">
        <v>191</v>
      </c>
      <c r="G252" s="247"/>
      <c r="H252" s="250">
        <v>1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186</v>
      </c>
      <c r="AU252" s="256" t="s">
        <v>76</v>
      </c>
      <c r="AV252" s="15" t="s">
        <v>182</v>
      </c>
      <c r="AW252" s="15" t="s">
        <v>188</v>
      </c>
      <c r="AX252" s="15" t="s">
        <v>76</v>
      </c>
      <c r="AY252" s="256" t="s">
        <v>175</v>
      </c>
    </row>
    <row r="253" s="2" customFormat="1" ht="16.5" customHeight="1">
      <c r="A253" s="40"/>
      <c r="B253" s="41"/>
      <c r="C253" s="206" t="s">
        <v>564</v>
      </c>
      <c r="D253" s="206" t="s">
        <v>177</v>
      </c>
      <c r="E253" s="207" t="s">
        <v>5152</v>
      </c>
      <c r="F253" s="208" t="s">
        <v>5153</v>
      </c>
      <c r="G253" s="209" t="s">
        <v>402</v>
      </c>
      <c r="H253" s="210">
        <v>236</v>
      </c>
      <c r="I253" s="211"/>
      <c r="J253" s="212">
        <f>ROUND(I253*H253,2)</f>
        <v>0</v>
      </c>
      <c r="K253" s="208" t="s">
        <v>19</v>
      </c>
      <c r="L253" s="46"/>
      <c r="M253" s="213" t="s">
        <v>19</v>
      </c>
      <c r="N253" s="214" t="s">
        <v>39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182</v>
      </c>
      <c r="AT253" s="217" t="s">
        <v>177</v>
      </c>
      <c r="AU253" s="217" t="s">
        <v>76</v>
      </c>
      <c r="AY253" s="19" t="s">
        <v>175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76</v>
      </c>
      <c r="BK253" s="218">
        <f>ROUND(I253*H253,2)</f>
        <v>0</v>
      </c>
      <c r="BL253" s="19" t="s">
        <v>182</v>
      </c>
      <c r="BM253" s="217" t="s">
        <v>1028</v>
      </c>
    </row>
    <row r="254" s="14" customFormat="1">
      <c r="A254" s="14"/>
      <c r="B254" s="235"/>
      <c r="C254" s="236"/>
      <c r="D254" s="226" t="s">
        <v>186</v>
      </c>
      <c r="E254" s="237" t="s">
        <v>19</v>
      </c>
      <c r="F254" s="238" t="s">
        <v>1803</v>
      </c>
      <c r="G254" s="236"/>
      <c r="H254" s="239">
        <v>236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186</v>
      </c>
      <c r="AU254" s="245" t="s">
        <v>76</v>
      </c>
      <c r="AV254" s="14" t="s">
        <v>78</v>
      </c>
      <c r="AW254" s="14" t="s">
        <v>188</v>
      </c>
      <c r="AX254" s="14" t="s">
        <v>68</v>
      </c>
      <c r="AY254" s="245" t="s">
        <v>175</v>
      </c>
    </row>
    <row r="255" s="15" customFormat="1">
      <c r="A255" s="15"/>
      <c r="B255" s="246"/>
      <c r="C255" s="247"/>
      <c r="D255" s="226" t="s">
        <v>186</v>
      </c>
      <c r="E255" s="248" t="s">
        <v>19</v>
      </c>
      <c r="F255" s="249" t="s">
        <v>191</v>
      </c>
      <c r="G255" s="247"/>
      <c r="H255" s="250">
        <v>236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6" t="s">
        <v>186</v>
      </c>
      <c r="AU255" s="256" t="s">
        <v>76</v>
      </c>
      <c r="AV255" s="15" t="s">
        <v>182</v>
      </c>
      <c r="AW255" s="15" t="s">
        <v>188</v>
      </c>
      <c r="AX255" s="15" t="s">
        <v>76</v>
      </c>
      <c r="AY255" s="256" t="s">
        <v>175</v>
      </c>
    </row>
    <row r="256" s="2" customFormat="1" ht="16.5" customHeight="1">
      <c r="A256" s="40"/>
      <c r="B256" s="41"/>
      <c r="C256" s="206" t="s">
        <v>568</v>
      </c>
      <c r="D256" s="206" t="s">
        <v>177</v>
      </c>
      <c r="E256" s="207" t="s">
        <v>5154</v>
      </c>
      <c r="F256" s="208" t="s">
        <v>5155</v>
      </c>
      <c r="G256" s="209" t="s">
        <v>402</v>
      </c>
      <c r="H256" s="210">
        <v>42</v>
      </c>
      <c r="I256" s="211"/>
      <c r="J256" s="212">
        <f>ROUND(I256*H256,2)</f>
        <v>0</v>
      </c>
      <c r="K256" s="208" t="s">
        <v>19</v>
      </c>
      <c r="L256" s="46"/>
      <c r="M256" s="213" t="s">
        <v>19</v>
      </c>
      <c r="N256" s="214" t="s">
        <v>39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182</v>
      </c>
      <c r="AT256" s="217" t="s">
        <v>177</v>
      </c>
      <c r="AU256" s="217" t="s">
        <v>76</v>
      </c>
      <c r="AY256" s="19" t="s">
        <v>175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76</v>
      </c>
      <c r="BK256" s="218">
        <f>ROUND(I256*H256,2)</f>
        <v>0</v>
      </c>
      <c r="BL256" s="19" t="s">
        <v>182</v>
      </c>
      <c r="BM256" s="217" t="s">
        <v>1043</v>
      </c>
    </row>
    <row r="257" s="14" customFormat="1">
      <c r="A257" s="14"/>
      <c r="B257" s="235"/>
      <c r="C257" s="236"/>
      <c r="D257" s="226" t="s">
        <v>186</v>
      </c>
      <c r="E257" s="237" t="s">
        <v>19</v>
      </c>
      <c r="F257" s="238" t="s">
        <v>471</v>
      </c>
      <c r="G257" s="236"/>
      <c r="H257" s="239">
        <v>42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186</v>
      </c>
      <c r="AU257" s="245" t="s">
        <v>76</v>
      </c>
      <c r="AV257" s="14" t="s">
        <v>78</v>
      </c>
      <c r="AW257" s="14" t="s">
        <v>188</v>
      </c>
      <c r="AX257" s="14" t="s">
        <v>68</v>
      </c>
      <c r="AY257" s="245" t="s">
        <v>175</v>
      </c>
    </row>
    <row r="258" s="15" customFormat="1">
      <c r="A258" s="15"/>
      <c r="B258" s="246"/>
      <c r="C258" s="247"/>
      <c r="D258" s="226" t="s">
        <v>186</v>
      </c>
      <c r="E258" s="248" t="s">
        <v>19</v>
      </c>
      <c r="F258" s="249" t="s">
        <v>191</v>
      </c>
      <c r="G258" s="247"/>
      <c r="H258" s="250">
        <v>42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6" t="s">
        <v>186</v>
      </c>
      <c r="AU258" s="256" t="s">
        <v>76</v>
      </c>
      <c r="AV258" s="15" t="s">
        <v>182</v>
      </c>
      <c r="AW258" s="15" t="s">
        <v>188</v>
      </c>
      <c r="AX258" s="15" t="s">
        <v>76</v>
      </c>
      <c r="AY258" s="256" t="s">
        <v>175</v>
      </c>
    </row>
    <row r="259" s="2" customFormat="1" ht="21.75" customHeight="1">
      <c r="A259" s="40"/>
      <c r="B259" s="41"/>
      <c r="C259" s="206" t="s">
        <v>572</v>
      </c>
      <c r="D259" s="206" t="s">
        <v>177</v>
      </c>
      <c r="E259" s="207" t="s">
        <v>5156</v>
      </c>
      <c r="F259" s="208" t="s">
        <v>5157</v>
      </c>
      <c r="G259" s="209" t="s">
        <v>402</v>
      </c>
      <c r="H259" s="210">
        <v>656</v>
      </c>
      <c r="I259" s="211"/>
      <c r="J259" s="212">
        <f>ROUND(I259*H259,2)</f>
        <v>0</v>
      </c>
      <c r="K259" s="208" t="s">
        <v>19</v>
      </c>
      <c r="L259" s="46"/>
      <c r="M259" s="213" t="s">
        <v>19</v>
      </c>
      <c r="N259" s="214" t="s">
        <v>39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182</v>
      </c>
      <c r="AT259" s="217" t="s">
        <v>177</v>
      </c>
      <c r="AU259" s="217" t="s">
        <v>76</v>
      </c>
      <c r="AY259" s="19" t="s">
        <v>175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76</v>
      </c>
      <c r="BK259" s="218">
        <f>ROUND(I259*H259,2)</f>
        <v>0</v>
      </c>
      <c r="BL259" s="19" t="s">
        <v>182</v>
      </c>
      <c r="BM259" s="217" t="s">
        <v>1052</v>
      </c>
    </row>
    <row r="260" s="14" customFormat="1">
      <c r="A260" s="14"/>
      <c r="B260" s="235"/>
      <c r="C260" s="236"/>
      <c r="D260" s="226" t="s">
        <v>186</v>
      </c>
      <c r="E260" s="237" t="s">
        <v>19</v>
      </c>
      <c r="F260" s="238" t="s">
        <v>5158</v>
      </c>
      <c r="G260" s="236"/>
      <c r="H260" s="239">
        <v>656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186</v>
      </c>
      <c r="AU260" s="245" t="s">
        <v>76</v>
      </c>
      <c r="AV260" s="14" t="s">
        <v>78</v>
      </c>
      <c r="AW260" s="14" t="s">
        <v>188</v>
      </c>
      <c r="AX260" s="14" t="s">
        <v>68</v>
      </c>
      <c r="AY260" s="245" t="s">
        <v>175</v>
      </c>
    </row>
    <row r="261" s="15" customFormat="1">
      <c r="A261" s="15"/>
      <c r="B261" s="246"/>
      <c r="C261" s="247"/>
      <c r="D261" s="226" t="s">
        <v>186</v>
      </c>
      <c r="E261" s="248" t="s">
        <v>19</v>
      </c>
      <c r="F261" s="249" t="s">
        <v>191</v>
      </c>
      <c r="G261" s="247"/>
      <c r="H261" s="250">
        <v>656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6" t="s">
        <v>186</v>
      </c>
      <c r="AU261" s="256" t="s">
        <v>76</v>
      </c>
      <c r="AV261" s="15" t="s">
        <v>182</v>
      </c>
      <c r="AW261" s="15" t="s">
        <v>188</v>
      </c>
      <c r="AX261" s="15" t="s">
        <v>76</v>
      </c>
      <c r="AY261" s="256" t="s">
        <v>175</v>
      </c>
    </row>
    <row r="262" s="2" customFormat="1" ht="33" customHeight="1">
      <c r="A262" s="40"/>
      <c r="B262" s="41"/>
      <c r="C262" s="206" t="s">
        <v>576</v>
      </c>
      <c r="D262" s="279" t="s">
        <v>177</v>
      </c>
      <c r="E262" s="207" t="s">
        <v>5159</v>
      </c>
      <c r="F262" s="208" t="s">
        <v>5160</v>
      </c>
      <c r="G262" s="209" t="s">
        <v>391</v>
      </c>
      <c r="H262" s="210">
        <v>5</v>
      </c>
      <c r="I262" s="211"/>
      <c r="J262" s="212">
        <f>ROUND(I262*H262,2)</f>
        <v>0</v>
      </c>
      <c r="K262" s="208" t="s">
        <v>19</v>
      </c>
      <c r="L262" s="46"/>
      <c r="M262" s="213" t="s">
        <v>19</v>
      </c>
      <c r="N262" s="214" t="s">
        <v>39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182</v>
      </c>
      <c r="AT262" s="217" t="s">
        <v>177</v>
      </c>
      <c r="AU262" s="217" t="s">
        <v>76</v>
      </c>
      <c r="AY262" s="19" t="s">
        <v>175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76</v>
      </c>
      <c r="BK262" s="218">
        <f>ROUND(I262*H262,2)</f>
        <v>0</v>
      </c>
      <c r="BL262" s="19" t="s">
        <v>182</v>
      </c>
      <c r="BM262" s="217" t="s">
        <v>1064</v>
      </c>
    </row>
    <row r="263" s="14" customFormat="1">
      <c r="A263" s="14"/>
      <c r="B263" s="235"/>
      <c r="C263" s="236"/>
      <c r="D263" s="226" t="s">
        <v>186</v>
      </c>
      <c r="E263" s="237" t="s">
        <v>19</v>
      </c>
      <c r="F263" s="238" t="s">
        <v>213</v>
      </c>
      <c r="G263" s="236"/>
      <c r="H263" s="239">
        <v>5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186</v>
      </c>
      <c r="AU263" s="245" t="s">
        <v>76</v>
      </c>
      <c r="AV263" s="14" t="s">
        <v>78</v>
      </c>
      <c r="AW263" s="14" t="s">
        <v>188</v>
      </c>
      <c r="AX263" s="14" t="s">
        <v>68</v>
      </c>
      <c r="AY263" s="245" t="s">
        <v>175</v>
      </c>
    </row>
    <row r="264" s="15" customFormat="1">
      <c r="A264" s="15"/>
      <c r="B264" s="246"/>
      <c r="C264" s="247"/>
      <c r="D264" s="226" t="s">
        <v>186</v>
      </c>
      <c r="E264" s="248" t="s">
        <v>19</v>
      </c>
      <c r="F264" s="249" t="s">
        <v>191</v>
      </c>
      <c r="G264" s="247"/>
      <c r="H264" s="250">
        <v>5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186</v>
      </c>
      <c r="AU264" s="256" t="s">
        <v>76</v>
      </c>
      <c r="AV264" s="15" t="s">
        <v>182</v>
      </c>
      <c r="AW264" s="15" t="s">
        <v>188</v>
      </c>
      <c r="AX264" s="15" t="s">
        <v>76</v>
      </c>
      <c r="AY264" s="256" t="s">
        <v>175</v>
      </c>
    </row>
    <row r="265" s="2" customFormat="1" ht="16.5" customHeight="1">
      <c r="A265" s="40"/>
      <c r="B265" s="41"/>
      <c r="C265" s="206" t="s">
        <v>581</v>
      </c>
      <c r="D265" s="279" t="s">
        <v>177</v>
      </c>
      <c r="E265" s="207" t="s">
        <v>5161</v>
      </c>
      <c r="F265" s="208" t="s">
        <v>5162</v>
      </c>
      <c r="G265" s="209" t="s">
        <v>391</v>
      </c>
      <c r="H265" s="210">
        <v>39</v>
      </c>
      <c r="I265" s="211"/>
      <c r="J265" s="212">
        <f>ROUND(I265*H265,2)</f>
        <v>0</v>
      </c>
      <c r="K265" s="208" t="s">
        <v>19</v>
      </c>
      <c r="L265" s="46"/>
      <c r="M265" s="213" t="s">
        <v>19</v>
      </c>
      <c r="N265" s="214" t="s">
        <v>39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182</v>
      </c>
      <c r="AT265" s="217" t="s">
        <v>177</v>
      </c>
      <c r="AU265" s="217" t="s">
        <v>76</v>
      </c>
      <c r="AY265" s="19" t="s">
        <v>175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76</v>
      </c>
      <c r="BK265" s="218">
        <f>ROUND(I265*H265,2)</f>
        <v>0</v>
      </c>
      <c r="BL265" s="19" t="s">
        <v>182</v>
      </c>
      <c r="BM265" s="217" t="s">
        <v>1112</v>
      </c>
    </row>
    <row r="266" s="14" customFormat="1">
      <c r="A266" s="14"/>
      <c r="B266" s="235"/>
      <c r="C266" s="236"/>
      <c r="D266" s="226" t="s">
        <v>186</v>
      </c>
      <c r="E266" s="237" t="s">
        <v>19</v>
      </c>
      <c r="F266" s="238" t="s">
        <v>453</v>
      </c>
      <c r="G266" s="236"/>
      <c r="H266" s="239">
        <v>39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186</v>
      </c>
      <c r="AU266" s="245" t="s">
        <v>76</v>
      </c>
      <c r="AV266" s="14" t="s">
        <v>78</v>
      </c>
      <c r="AW266" s="14" t="s">
        <v>188</v>
      </c>
      <c r="AX266" s="14" t="s">
        <v>68</v>
      </c>
      <c r="AY266" s="245" t="s">
        <v>175</v>
      </c>
    </row>
    <row r="267" s="15" customFormat="1">
      <c r="A267" s="15"/>
      <c r="B267" s="246"/>
      <c r="C267" s="247"/>
      <c r="D267" s="226" t="s">
        <v>186</v>
      </c>
      <c r="E267" s="248" t="s">
        <v>19</v>
      </c>
      <c r="F267" s="249" t="s">
        <v>191</v>
      </c>
      <c r="G267" s="247"/>
      <c r="H267" s="250">
        <v>39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6" t="s">
        <v>186</v>
      </c>
      <c r="AU267" s="256" t="s">
        <v>76</v>
      </c>
      <c r="AV267" s="15" t="s">
        <v>182</v>
      </c>
      <c r="AW267" s="15" t="s">
        <v>188</v>
      </c>
      <c r="AX267" s="15" t="s">
        <v>76</v>
      </c>
      <c r="AY267" s="256" t="s">
        <v>175</v>
      </c>
    </row>
    <row r="268" s="2" customFormat="1" ht="16.5" customHeight="1">
      <c r="A268" s="40"/>
      <c r="B268" s="41"/>
      <c r="C268" s="206" t="s">
        <v>587</v>
      </c>
      <c r="D268" s="279" t="s">
        <v>177</v>
      </c>
      <c r="E268" s="207" t="s">
        <v>5163</v>
      </c>
      <c r="F268" s="208" t="s">
        <v>5164</v>
      </c>
      <c r="G268" s="209" t="s">
        <v>391</v>
      </c>
      <c r="H268" s="210">
        <v>26</v>
      </c>
      <c r="I268" s="211"/>
      <c r="J268" s="212">
        <f>ROUND(I268*H268,2)</f>
        <v>0</v>
      </c>
      <c r="K268" s="208" t="s">
        <v>19</v>
      </c>
      <c r="L268" s="46"/>
      <c r="M268" s="213" t="s">
        <v>19</v>
      </c>
      <c r="N268" s="214" t="s">
        <v>39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182</v>
      </c>
      <c r="AT268" s="217" t="s">
        <v>177</v>
      </c>
      <c r="AU268" s="217" t="s">
        <v>76</v>
      </c>
      <c r="AY268" s="19" t="s">
        <v>175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76</v>
      </c>
      <c r="BK268" s="218">
        <f>ROUND(I268*H268,2)</f>
        <v>0</v>
      </c>
      <c r="BL268" s="19" t="s">
        <v>182</v>
      </c>
      <c r="BM268" s="217" t="s">
        <v>1124</v>
      </c>
    </row>
    <row r="269" s="14" customFormat="1">
      <c r="A269" s="14"/>
      <c r="B269" s="235"/>
      <c r="C269" s="236"/>
      <c r="D269" s="226" t="s">
        <v>186</v>
      </c>
      <c r="E269" s="237" t="s">
        <v>19</v>
      </c>
      <c r="F269" s="238" t="s">
        <v>358</v>
      </c>
      <c r="G269" s="236"/>
      <c r="H269" s="239">
        <v>26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186</v>
      </c>
      <c r="AU269" s="245" t="s">
        <v>76</v>
      </c>
      <c r="AV269" s="14" t="s">
        <v>78</v>
      </c>
      <c r="AW269" s="14" t="s">
        <v>188</v>
      </c>
      <c r="AX269" s="14" t="s">
        <v>68</v>
      </c>
      <c r="AY269" s="245" t="s">
        <v>175</v>
      </c>
    </row>
    <row r="270" s="15" customFormat="1">
      <c r="A270" s="15"/>
      <c r="B270" s="246"/>
      <c r="C270" s="247"/>
      <c r="D270" s="226" t="s">
        <v>186</v>
      </c>
      <c r="E270" s="248" t="s">
        <v>19</v>
      </c>
      <c r="F270" s="249" t="s">
        <v>191</v>
      </c>
      <c r="G270" s="247"/>
      <c r="H270" s="250">
        <v>26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6" t="s">
        <v>186</v>
      </c>
      <c r="AU270" s="256" t="s">
        <v>76</v>
      </c>
      <c r="AV270" s="15" t="s">
        <v>182</v>
      </c>
      <c r="AW270" s="15" t="s">
        <v>188</v>
      </c>
      <c r="AX270" s="15" t="s">
        <v>76</v>
      </c>
      <c r="AY270" s="256" t="s">
        <v>175</v>
      </c>
    </row>
    <row r="271" s="2" customFormat="1" ht="24.15" customHeight="1">
      <c r="A271" s="40"/>
      <c r="B271" s="41"/>
      <c r="C271" s="206" t="s">
        <v>602</v>
      </c>
      <c r="D271" s="279" t="s">
        <v>177</v>
      </c>
      <c r="E271" s="207" t="s">
        <v>5165</v>
      </c>
      <c r="F271" s="208" t="s">
        <v>5166</v>
      </c>
      <c r="G271" s="209" t="s">
        <v>4779</v>
      </c>
      <c r="H271" s="210">
        <v>1</v>
      </c>
      <c r="I271" s="211"/>
      <c r="J271" s="212">
        <f>ROUND(I271*H271,2)</f>
        <v>0</v>
      </c>
      <c r="K271" s="208" t="s">
        <v>19</v>
      </c>
      <c r="L271" s="46"/>
      <c r="M271" s="213" t="s">
        <v>19</v>
      </c>
      <c r="N271" s="214" t="s">
        <v>39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182</v>
      </c>
      <c r="AT271" s="217" t="s">
        <v>177</v>
      </c>
      <c r="AU271" s="217" t="s">
        <v>76</v>
      </c>
      <c r="AY271" s="19" t="s">
        <v>175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76</v>
      </c>
      <c r="BK271" s="218">
        <f>ROUND(I271*H271,2)</f>
        <v>0</v>
      </c>
      <c r="BL271" s="19" t="s">
        <v>182</v>
      </c>
      <c r="BM271" s="217" t="s">
        <v>1135</v>
      </c>
    </row>
    <row r="272" s="14" customFormat="1">
      <c r="A272" s="14"/>
      <c r="B272" s="235"/>
      <c r="C272" s="236"/>
      <c r="D272" s="226" t="s">
        <v>186</v>
      </c>
      <c r="E272" s="237" t="s">
        <v>19</v>
      </c>
      <c r="F272" s="238" t="s">
        <v>76</v>
      </c>
      <c r="G272" s="236"/>
      <c r="H272" s="239">
        <v>1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186</v>
      </c>
      <c r="AU272" s="245" t="s">
        <v>76</v>
      </c>
      <c r="AV272" s="14" t="s">
        <v>78</v>
      </c>
      <c r="AW272" s="14" t="s">
        <v>188</v>
      </c>
      <c r="AX272" s="14" t="s">
        <v>68</v>
      </c>
      <c r="AY272" s="245" t="s">
        <v>175</v>
      </c>
    </row>
    <row r="273" s="15" customFormat="1">
      <c r="A273" s="15"/>
      <c r="B273" s="246"/>
      <c r="C273" s="247"/>
      <c r="D273" s="226" t="s">
        <v>186</v>
      </c>
      <c r="E273" s="248" t="s">
        <v>19</v>
      </c>
      <c r="F273" s="249" t="s">
        <v>191</v>
      </c>
      <c r="G273" s="247"/>
      <c r="H273" s="250">
        <v>1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6" t="s">
        <v>186</v>
      </c>
      <c r="AU273" s="256" t="s">
        <v>76</v>
      </c>
      <c r="AV273" s="15" t="s">
        <v>182</v>
      </c>
      <c r="AW273" s="15" t="s">
        <v>188</v>
      </c>
      <c r="AX273" s="15" t="s">
        <v>76</v>
      </c>
      <c r="AY273" s="256" t="s">
        <v>175</v>
      </c>
    </row>
    <row r="274" s="12" customFormat="1" ht="25.92" customHeight="1">
      <c r="A274" s="12"/>
      <c r="B274" s="190"/>
      <c r="C274" s="191"/>
      <c r="D274" s="192" t="s">
        <v>67</v>
      </c>
      <c r="E274" s="193" t="s">
        <v>3361</v>
      </c>
      <c r="F274" s="193" t="s">
        <v>5167</v>
      </c>
      <c r="G274" s="191"/>
      <c r="H274" s="191"/>
      <c r="I274" s="194"/>
      <c r="J274" s="195">
        <f>BK274</f>
        <v>0</v>
      </c>
      <c r="K274" s="191"/>
      <c r="L274" s="196"/>
      <c r="M274" s="197"/>
      <c r="N274" s="198"/>
      <c r="O274" s="198"/>
      <c r="P274" s="199">
        <f>SUM(P275:P286)</f>
        <v>0</v>
      </c>
      <c r="Q274" s="198"/>
      <c r="R274" s="199">
        <f>SUM(R275:R286)</f>
        <v>0</v>
      </c>
      <c r="S274" s="198"/>
      <c r="T274" s="200">
        <f>SUM(T275:T286)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1" t="s">
        <v>76</v>
      </c>
      <c r="AT274" s="202" t="s">
        <v>67</v>
      </c>
      <c r="AU274" s="202" t="s">
        <v>68</v>
      </c>
      <c r="AY274" s="201" t="s">
        <v>175</v>
      </c>
      <c r="BK274" s="203">
        <f>SUM(BK275:BK286)</f>
        <v>0</v>
      </c>
    </row>
    <row r="275" s="2" customFormat="1" ht="24.15" customHeight="1">
      <c r="A275" s="40"/>
      <c r="B275" s="41"/>
      <c r="C275" s="206" t="s">
        <v>607</v>
      </c>
      <c r="D275" s="206" t="s">
        <v>177</v>
      </c>
      <c r="E275" s="207" t="s">
        <v>5168</v>
      </c>
      <c r="F275" s="208" t="s">
        <v>5169</v>
      </c>
      <c r="G275" s="209" t="s">
        <v>1403</v>
      </c>
      <c r="H275" s="210">
        <v>3</v>
      </c>
      <c r="I275" s="211"/>
      <c r="J275" s="212">
        <f>ROUND(I275*H275,2)</f>
        <v>0</v>
      </c>
      <c r="K275" s="208" t="s">
        <v>19</v>
      </c>
      <c r="L275" s="46"/>
      <c r="M275" s="213" t="s">
        <v>19</v>
      </c>
      <c r="N275" s="214" t="s">
        <v>39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182</v>
      </c>
      <c r="AT275" s="217" t="s">
        <v>177</v>
      </c>
      <c r="AU275" s="217" t="s">
        <v>76</v>
      </c>
      <c r="AY275" s="19" t="s">
        <v>175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76</v>
      </c>
      <c r="BK275" s="218">
        <f>ROUND(I275*H275,2)</f>
        <v>0</v>
      </c>
      <c r="BL275" s="19" t="s">
        <v>182</v>
      </c>
      <c r="BM275" s="217" t="s">
        <v>1146</v>
      </c>
    </row>
    <row r="276" s="14" customFormat="1">
      <c r="A276" s="14"/>
      <c r="B276" s="235"/>
      <c r="C276" s="236"/>
      <c r="D276" s="226" t="s">
        <v>186</v>
      </c>
      <c r="E276" s="237" t="s">
        <v>19</v>
      </c>
      <c r="F276" s="238" t="s">
        <v>200</v>
      </c>
      <c r="G276" s="236"/>
      <c r="H276" s="239">
        <v>3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186</v>
      </c>
      <c r="AU276" s="245" t="s">
        <v>76</v>
      </c>
      <c r="AV276" s="14" t="s">
        <v>78</v>
      </c>
      <c r="AW276" s="14" t="s">
        <v>188</v>
      </c>
      <c r="AX276" s="14" t="s">
        <v>68</v>
      </c>
      <c r="AY276" s="245" t="s">
        <v>175</v>
      </c>
    </row>
    <row r="277" s="15" customFormat="1">
      <c r="A277" s="15"/>
      <c r="B277" s="246"/>
      <c r="C277" s="247"/>
      <c r="D277" s="226" t="s">
        <v>186</v>
      </c>
      <c r="E277" s="248" t="s">
        <v>19</v>
      </c>
      <c r="F277" s="249" t="s">
        <v>191</v>
      </c>
      <c r="G277" s="247"/>
      <c r="H277" s="250">
        <v>3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186</v>
      </c>
      <c r="AU277" s="256" t="s">
        <v>76</v>
      </c>
      <c r="AV277" s="15" t="s">
        <v>182</v>
      </c>
      <c r="AW277" s="15" t="s">
        <v>188</v>
      </c>
      <c r="AX277" s="15" t="s">
        <v>76</v>
      </c>
      <c r="AY277" s="256" t="s">
        <v>175</v>
      </c>
    </row>
    <row r="278" s="2" customFormat="1" ht="33" customHeight="1">
      <c r="A278" s="40"/>
      <c r="B278" s="41"/>
      <c r="C278" s="206" t="s">
        <v>614</v>
      </c>
      <c r="D278" s="206" t="s">
        <v>177</v>
      </c>
      <c r="E278" s="207" t="s">
        <v>5170</v>
      </c>
      <c r="F278" s="208" t="s">
        <v>5171</v>
      </c>
      <c r="G278" s="209" t="s">
        <v>1403</v>
      </c>
      <c r="H278" s="210">
        <v>3</v>
      </c>
      <c r="I278" s="211"/>
      <c r="J278" s="212">
        <f>ROUND(I278*H278,2)</f>
        <v>0</v>
      </c>
      <c r="K278" s="208" t="s">
        <v>19</v>
      </c>
      <c r="L278" s="46"/>
      <c r="M278" s="213" t="s">
        <v>19</v>
      </c>
      <c r="N278" s="214" t="s">
        <v>39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182</v>
      </c>
      <c r="AT278" s="217" t="s">
        <v>177</v>
      </c>
      <c r="AU278" s="217" t="s">
        <v>76</v>
      </c>
      <c r="AY278" s="19" t="s">
        <v>175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76</v>
      </c>
      <c r="BK278" s="218">
        <f>ROUND(I278*H278,2)</f>
        <v>0</v>
      </c>
      <c r="BL278" s="19" t="s">
        <v>182</v>
      </c>
      <c r="BM278" s="217" t="s">
        <v>1157</v>
      </c>
    </row>
    <row r="279" s="14" customFormat="1">
      <c r="A279" s="14"/>
      <c r="B279" s="235"/>
      <c r="C279" s="236"/>
      <c r="D279" s="226" t="s">
        <v>186</v>
      </c>
      <c r="E279" s="237" t="s">
        <v>19</v>
      </c>
      <c r="F279" s="238" t="s">
        <v>200</v>
      </c>
      <c r="G279" s="236"/>
      <c r="H279" s="239">
        <v>3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186</v>
      </c>
      <c r="AU279" s="245" t="s">
        <v>76</v>
      </c>
      <c r="AV279" s="14" t="s">
        <v>78</v>
      </c>
      <c r="AW279" s="14" t="s">
        <v>188</v>
      </c>
      <c r="AX279" s="14" t="s">
        <v>68</v>
      </c>
      <c r="AY279" s="245" t="s">
        <v>175</v>
      </c>
    </row>
    <row r="280" s="15" customFormat="1">
      <c r="A280" s="15"/>
      <c r="B280" s="246"/>
      <c r="C280" s="247"/>
      <c r="D280" s="226" t="s">
        <v>186</v>
      </c>
      <c r="E280" s="248" t="s">
        <v>19</v>
      </c>
      <c r="F280" s="249" t="s">
        <v>191</v>
      </c>
      <c r="G280" s="247"/>
      <c r="H280" s="250">
        <v>3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6" t="s">
        <v>186</v>
      </c>
      <c r="AU280" s="256" t="s">
        <v>76</v>
      </c>
      <c r="AV280" s="15" t="s">
        <v>182</v>
      </c>
      <c r="AW280" s="15" t="s">
        <v>188</v>
      </c>
      <c r="AX280" s="15" t="s">
        <v>76</v>
      </c>
      <c r="AY280" s="256" t="s">
        <v>175</v>
      </c>
    </row>
    <row r="281" s="2" customFormat="1" ht="44.25" customHeight="1">
      <c r="A281" s="40"/>
      <c r="B281" s="41"/>
      <c r="C281" s="206" t="s">
        <v>622</v>
      </c>
      <c r="D281" s="206" t="s">
        <v>177</v>
      </c>
      <c r="E281" s="207" t="s">
        <v>5172</v>
      </c>
      <c r="F281" s="208" t="s">
        <v>5173</v>
      </c>
      <c r="G281" s="209" t="s">
        <v>1403</v>
      </c>
      <c r="H281" s="210">
        <v>3</v>
      </c>
      <c r="I281" s="211"/>
      <c r="J281" s="212">
        <f>ROUND(I281*H281,2)</f>
        <v>0</v>
      </c>
      <c r="K281" s="208" t="s">
        <v>19</v>
      </c>
      <c r="L281" s="46"/>
      <c r="M281" s="213" t="s">
        <v>19</v>
      </c>
      <c r="N281" s="214" t="s">
        <v>39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182</v>
      </c>
      <c r="AT281" s="217" t="s">
        <v>177</v>
      </c>
      <c r="AU281" s="217" t="s">
        <v>76</v>
      </c>
      <c r="AY281" s="19" t="s">
        <v>175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76</v>
      </c>
      <c r="BK281" s="218">
        <f>ROUND(I281*H281,2)</f>
        <v>0</v>
      </c>
      <c r="BL281" s="19" t="s">
        <v>182</v>
      </c>
      <c r="BM281" s="217" t="s">
        <v>1170</v>
      </c>
    </row>
    <row r="282" s="14" customFormat="1">
      <c r="A282" s="14"/>
      <c r="B282" s="235"/>
      <c r="C282" s="236"/>
      <c r="D282" s="226" t="s">
        <v>186</v>
      </c>
      <c r="E282" s="237" t="s">
        <v>19</v>
      </c>
      <c r="F282" s="238" t="s">
        <v>200</v>
      </c>
      <c r="G282" s="236"/>
      <c r="H282" s="239">
        <v>3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186</v>
      </c>
      <c r="AU282" s="245" t="s">
        <v>76</v>
      </c>
      <c r="AV282" s="14" t="s">
        <v>78</v>
      </c>
      <c r="AW282" s="14" t="s">
        <v>188</v>
      </c>
      <c r="AX282" s="14" t="s">
        <v>68</v>
      </c>
      <c r="AY282" s="245" t="s">
        <v>175</v>
      </c>
    </row>
    <row r="283" s="15" customFormat="1">
      <c r="A283" s="15"/>
      <c r="B283" s="246"/>
      <c r="C283" s="247"/>
      <c r="D283" s="226" t="s">
        <v>186</v>
      </c>
      <c r="E283" s="248" t="s">
        <v>19</v>
      </c>
      <c r="F283" s="249" t="s">
        <v>191</v>
      </c>
      <c r="G283" s="247"/>
      <c r="H283" s="250">
        <v>3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6" t="s">
        <v>186</v>
      </c>
      <c r="AU283" s="256" t="s">
        <v>76</v>
      </c>
      <c r="AV283" s="15" t="s">
        <v>182</v>
      </c>
      <c r="AW283" s="15" t="s">
        <v>188</v>
      </c>
      <c r="AX283" s="15" t="s">
        <v>76</v>
      </c>
      <c r="AY283" s="256" t="s">
        <v>175</v>
      </c>
    </row>
    <row r="284" s="2" customFormat="1" ht="16.5" customHeight="1">
      <c r="A284" s="40"/>
      <c r="B284" s="41"/>
      <c r="C284" s="206" t="s">
        <v>629</v>
      </c>
      <c r="D284" s="206" t="s">
        <v>177</v>
      </c>
      <c r="E284" s="207" t="s">
        <v>5174</v>
      </c>
      <c r="F284" s="208" t="s">
        <v>5175</v>
      </c>
      <c r="G284" s="209" t="s">
        <v>1403</v>
      </c>
      <c r="H284" s="210">
        <v>3</v>
      </c>
      <c r="I284" s="211"/>
      <c r="J284" s="212">
        <f>ROUND(I284*H284,2)</f>
        <v>0</v>
      </c>
      <c r="K284" s="208" t="s">
        <v>19</v>
      </c>
      <c r="L284" s="46"/>
      <c r="M284" s="213" t="s">
        <v>19</v>
      </c>
      <c r="N284" s="214" t="s">
        <v>39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182</v>
      </c>
      <c r="AT284" s="217" t="s">
        <v>177</v>
      </c>
      <c r="AU284" s="217" t="s">
        <v>76</v>
      </c>
      <c r="AY284" s="19" t="s">
        <v>175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76</v>
      </c>
      <c r="BK284" s="218">
        <f>ROUND(I284*H284,2)</f>
        <v>0</v>
      </c>
      <c r="BL284" s="19" t="s">
        <v>182</v>
      </c>
      <c r="BM284" s="217" t="s">
        <v>1180</v>
      </c>
    </row>
    <row r="285" s="14" customFormat="1">
      <c r="A285" s="14"/>
      <c r="B285" s="235"/>
      <c r="C285" s="236"/>
      <c r="D285" s="226" t="s">
        <v>186</v>
      </c>
      <c r="E285" s="237" t="s">
        <v>19</v>
      </c>
      <c r="F285" s="238" t="s">
        <v>200</v>
      </c>
      <c r="G285" s="236"/>
      <c r="H285" s="239">
        <v>3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186</v>
      </c>
      <c r="AU285" s="245" t="s">
        <v>76</v>
      </c>
      <c r="AV285" s="14" t="s">
        <v>78</v>
      </c>
      <c r="AW285" s="14" t="s">
        <v>188</v>
      </c>
      <c r="AX285" s="14" t="s">
        <v>68</v>
      </c>
      <c r="AY285" s="245" t="s">
        <v>175</v>
      </c>
    </row>
    <row r="286" s="15" customFormat="1">
      <c r="A286" s="15"/>
      <c r="B286" s="246"/>
      <c r="C286" s="247"/>
      <c r="D286" s="226" t="s">
        <v>186</v>
      </c>
      <c r="E286" s="248" t="s">
        <v>19</v>
      </c>
      <c r="F286" s="249" t="s">
        <v>191</v>
      </c>
      <c r="G286" s="247"/>
      <c r="H286" s="250">
        <v>3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6" t="s">
        <v>186</v>
      </c>
      <c r="AU286" s="256" t="s">
        <v>76</v>
      </c>
      <c r="AV286" s="15" t="s">
        <v>182</v>
      </c>
      <c r="AW286" s="15" t="s">
        <v>188</v>
      </c>
      <c r="AX286" s="15" t="s">
        <v>76</v>
      </c>
      <c r="AY286" s="256" t="s">
        <v>175</v>
      </c>
    </row>
    <row r="287" s="12" customFormat="1" ht="25.92" customHeight="1">
      <c r="A287" s="12"/>
      <c r="B287" s="190"/>
      <c r="C287" s="191"/>
      <c r="D287" s="192" t="s">
        <v>67</v>
      </c>
      <c r="E287" s="193" t="s">
        <v>5176</v>
      </c>
      <c r="F287" s="193" t="s">
        <v>5177</v>
      </c>
      <c r="G287" s="191"/>
      <c r="H287" s="191"/>
      <c r="I287" s="194"/>
      <c r="J287" s="195">
        <f>BK287</f>
        <v>0</v>
      </c>
      <c r="K287" s="191"/>
      <c r="L287" s="196"/>
      <c r="M287" s="197"/>
      <c r="N287" s="198"/>
      <c r="O287" s="198"/>
      <c r="P287" s="199">
        <f>SUM(P288:P320)</f>
        <v>0</v>
      </c>
      <c r="Q287" s="198"/>
      <c r="R287" s="199">
        <f>SUM(R288:R320)</f>
        <v>0</v>
      </c>
      <c r="S287" s="198"/>
      <c r="T287" s="200">
        <f>SUM(T288:T320)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1" t="s">
        <v>76</v>
      </c>
      <c r="AT287" s="202" t="s">
        <v>67</v>
      </c>
      <c r="AU287" s="202" t="s">
        <v>68</v>
      </c>
      <c r="AY287" s="201" t="s">
        <v>175</v>
      </c>
      <c r="BK287" s="203">
        <f>SUM(BK288:BK320)</f>
        <v>0</v>
      </c>
    </row>
    <row r="288" s="2" customFormat="1" ht="37.8" customHeight="1">
      <c r="A288" s="40"/>
      <c r="B288" s="41"/>
      <c r="C288" s="206" t="s">
        <v>636</v>
      </c>
      <c r="D288" s="206" t="s">
        <v>177</v>
      </c>
      <c r="E288" s="207" t="s">
        <v>5178</v>
      </c>
      <c r="F288" s="208" t="s">
        <v>5179</v>
      </c>
      <c r="G288" s="209" t="s">
        <v>402</v>
      </c>
      <c r="H288" s="210">
        <v>49</v>
      </c>
      <c r="I288" s="211"/>
      <c r="J288" s="212">
        <f>ROUND(I288*H288,2)</f>
        <v>0</v>
      </c>
      <c r="K288" s="208" t="s">
        <v>19</v>
      </c>
      <c r="L288" s="46"/>
      <c r="M288" s="213" t="s">
        <v>19</v>
      </c>
      <c r="N288" s="214" t="s">
        <v>39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182</v>
      </c>
      <c r="AT288" s="217" t="s">
        <v>177</v>
      </c>
      <c r="AU288" s="217" t="s">
        <v>76</v>
      </c>
      <c r="AY288" s="19" t="s">
        <v>175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76</v>
      </c>
      <c r="BK288" s="218">
        <f>ROUND(I288*H288,2)</f>
        <v>0</v>
      </c>
      <c r="BL288" s="19" t="s">
        <v>182</v>
      </c>
      <c r="BM288" s="217" t="s">
        <v>1191</v>
      </c>
    </row>
    <row r="289" s="14" customFormat="1">
      <c r="A289" s="14"/>
      <c r="B289" s="235"/>
      <c r="C289" s="236"/>
      <c r="D289" s="226" t="s">
        <v>186</v>
      </c>
      <c r="E289" s="237" t="s">
        <v>19</v>
      </c>
      <c r="F289" s="238" t="s">
        <v>511</v>
      </c>
      <c r="G289" s="236"/>
      <c r="H289" s="239">
        <v>49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186</v>
      </c>
      <c r="AU289" s="245" t="s">
        <v>76</v>
      </c>
      <c r="AV289" s="14" t="s">
        <v>78</v>
      </c>
      <c r="AW289" s="14" t="s">
        <v>188</v>
      </c>
      <c r="AX289" s="14" t="s">
        <v>68</v>
      </c>
      <c r="AY289" s="245" t="s">
        <v>175</v>
      </c>
    </row>
    <row r="290" s="15" customFormat="1">
      <c r="A290" s="15"/>
      <c r="B290" s="246"/>
      <c r="C290" s="247"/>
      <c r="D290" s="226" t="s">
        <v>186</v>
      </c>
      <c r="E290" s="248" t="s">
        <v>19</v>
      </c>
      <c r="F290" s="249" t="s">
        <v>191</v>
      </c>
      <c r="G290" s="247"/>
      <c r="H290" s="250">
        <v>49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186</v>
      </c>
      <c r="AU290" s="256" t="s">
        <v>76</v>
      </c>
      <c r="AV290" s="15" t="s">
        <v>182</v>
      </c>
      <c r="AW290" s="15" t="s">
        <v>188</v>
      </c>
      <c r="AX290" s="15" t="s">
        <v>76</v>
      </c>
      <c r="AY290" s="256" t="s">
        <v>175</v>
      </c>
    </row>
    <row r="291" s="2" customFormat="1" ht="37.8" customHeight="1">
      <c r="A291" s="40"/>
      <c r="B291" s="41"/>
      <c r="C291" s="206" t="s">
        <v>643</v>
      </c>
      <c r="D291" s="206" t="s">
        <v>177</v>
      </c>
      <c r="E291" s="207" t="s">
        <v>5180</v>
      </c>
      <c r="F291" s="208" t="s">
        <v>5181</v>
      </c>
      <c r="G291" s="209" t="s">
        <v>402</v>
      </c>
      <c r="H291" s="210">
        <v>106</v>
      </c>
      <c r="I291" s="211"/>
      <c r="J291" s="212">
        <f>ROUND(I291*H291,2)</f>
        <v>0</v>
      </c>
      <c r="K291" s="208" t="s">
        <v>19</v>
      </c>
      <c r="L291" s="46"/>
      <c r="M291" s="213" t="s">
        <v>19</v>
      </c>
      <c r="N291" s="214" t="s">
        <v>39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182</v>
      </c>
      <c r="AT291" s="217" t="s">
        <v>177</v>
      </c>
      <c r="AU291" s="217" t="s">
        <v>76</v>
      </c>
      <c r="AY291" s="19" t="s">
        <v>175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76</v>
      </c>
      <c r="BK291" s="218">
        <f>ROUND(I291*H291,2)</f>
        <v>0</v>
      </c>
      <c r="BL291" s="19" t="s">
        <v>182</v>
      </c>
      <c r="BM291" s="217" t="s">
        <v>1202</v>
      </c>
    </row>
    <row r="292" s="14" customFormat="1">
      <c r="A292" s="14"/>
      <c r="B292" s="235"/>
      <c r="C292" s="236"/>
      <c r="D292" s="226" t="s">
        <v>186</v>
      </c>
      <c r="E292" s="237" t="s">
        <v>19</v>
      </c>
      <c r="F292" s="238" t="s">
        <v>992</v>
      </c>
      <c r="G292" s="236"/>
      <c r="H292" s="239">
        <v>106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186</v>
      </c>
      <c r="AU292" s="245" t="s">
        <v>76</v>
      </c>
      <c r="AV292" s="14" t="s">
        <v>78</v>
      </c>
      <c r="AW292" s="14" t="s">
        <v>188</v>
      </c>
      <c r="AX292" s="14" t="s">
        <v>68</v>
      </c>
      <c r="AY292" s="245" t="s">
        <v>175</v>
      </c>
    </row>
    <row r="293" s="15" customFormat="1">
      <c r="A293" s="15"/>
      <c r="B293" s="246"/>
      <c r="C293" s="247"/>
      <c r="D293" s="226" t="s">
        <v>186</v>
      </c>
      <c r="E293" s="248" t="s">
        <v>19</v>
      </c>
      <c r="F293" s="249" t="s">
        <v>191</v>
      </c>
      <c r="G293" s="247"/>
      <c r="H293" s="250">
        <v>106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6" t="s">
        <v>186</v>
      </c>
      <c r="AU293" s="256" t="s">
        <v>76</v>
      </c>
      <c r="AV293" s="15" t="s">
        <v>182</v>
      </c>
      <c r="AW293" s="15" t="s">
        <v>188</v>
      </c>
      <c r="AX293" s="15" t="s">
        <v>76</v>
      </c>
      <c r="AY293" s="256" t="s">
        <v>175</v>
      </c>
    </row>
    <row r="294" s="2" customFormat="1" ht="37.8" customHeight="1">
      <c r="A294" s="40"/>
      <c r="B294" s="41"/>
      <c r="C294" s="206" t="s">
        <v>655</v>
      </c>
      <c r="D294" s="206" t="s">
        <v>177</v>
      </c>
      <c r="E294" s="207" t="s">
        <v>5182</v>
      </c>
      <c r="F294" s="208" t="s">
        <v>5183</v>
      </c>
      <c r="G294" s="209" t="s">
        <v>402</v>
      </c>
      <c r="H294" s="210">
        <v>79</v>
      </c>
      <c r="I294" s="211"/>
      <c r="J294" s="212">
        <f>ROUND(I294*H294,2)</f>
        <v>0</v>
      </c>
      <c r="K294" s="208" t="s">
        <v>19</v>
      </c>
      <c r="L294" s="46"/>
      <c r="M294" s="213" t="s">
        <v>19</v>
      </c>
      <c r="N294" s="214" t="s">
        <v>39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182</v>
      </c>
      <c r="AT294" s="217" t="s">
        <v>177</v>
      </c>
      <c r="AU294" s="217" t="s">
        <v>76</v>
      </c>
      <c r="AY294" s="19" t="s">
        <v>175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76</v>
      </c>
      <c r="BK294" s="218">
        <f>ROUND(I294*H294,2)</f>
        <v>0</v>
      </c>
      <c r="BL294" s="19" t="s">
        <v>182</v>
      </c>
      <c r="BM294" s="217" t="s">
        <v>1217</v>
      </c>
    </row>
    <row r="295" s="14" customFormat="1">
      <c r="A295" s="14"/>
      <c r="B295" s="235"/>
      <c r="C295" s="236"/>
      <c r="D295" s="226" t="s">
        <v>186</v>
      </c>
      <c r="E295" s="237" t="s">
        <v>19</v>
      </c>
      <c r="F295" s="238" t="s">
        <v>765</v>
      </c>
      <c r="G295" s="236"/>
      <c r="H295" s="239">
        <v>79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186</v>
      </c>
      <c r="AU295" s="245" t="s">
        <v>76</v>
      </c>
      <c r="AV295" s="14" t="s">
        <v>78</v>
      </c>
      <c r="AW295" s="14" t="s">
        <v>188</v>
      </c>
      <c r="AX295" s="14" t="s">
        <v>68</v>
      </c>
      <c r="AY295" s="245" t="s">
        <v>175</v>
      </c>
    </row>
    <row r="296" s="15" customFormat="1">
      <c r="A296" s="15"/>
      <c r="B296" s="246"/>
      <c r="C296" s="247"/>
      <c r="D296" s="226" t="s">
        <v>186</v>
      </c>
      <c r="E296" s="248" t="s">
        <v>19</v>
      </c>
      <c r="F296" s="249" t="s">
        <v>191</v>
      </c>
      <c r="G296" s="247"/>
      <c r="H296" s="250">
        <v>79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6" t="s">
        <v>186</v>
      </c>
      <c r="AU296" s="256" t="s">
        <v>76</v>
      </c>
      <c r="AV296" s="15" t="s">
        <v>182</v>
      </c>
      <c r="AW296" s="15" t="s">
        <v>188</v>
      </c>
      <c r="AX296" s="15" t="s">
        <v>76</v>
      </c>
      <c r="AY296" s="256" t="s">
        <v>175</v>
      </c>
    </row>
    <row r="297" s="2" customFormat="1" ht="37.8" customHeight="1">
      <c r="A297" s="40"/>
      <c r="B297" s="41"/>
      <c r="C297" s="206" t="s">
        <v>662</v>
      </c>
      <c r="D297" s="206" t="s">
        <v>177</v>
      </c>
      <c r="E297" s="207" t="s">
        <v>5184</v>
      </c>
      <c r="F297" s="208" t="s">
        <v>5185</v>
      </c>
      <c r="G297" s="209" t="s">
        <v>402</v>
      </c>
      <c r="H297" s="210">
        <v>42</v>
      </c>
      <c r="I297" s="211"/>
      <c r="J297" s="212">
        <f>ROUND(I297*H297,2)</f>
        <v>0</v>
      </c>
      <c r="K297" s="208" t="s">
        <v>19</v>
      </c>
      <c r="L297" s="46"/>
      <c r="M297" s="213" t="s">
        <v>19</v>
      </c>
      <c r="N297" s="214" t="s">
        <v>39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182</v>
      </c>
      <c r="AT297" s="217" t="s">
        <v>177</v>
      </c>
      <c r="AU297" s="217" t="s">
        <v>76</v>
      </c>
      <c r="AY297" s="19" t="s">
        <v>175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76</v>
      </c>
      <c r="BK297" s="218">
        <f>ROUND(I297*H297,2)</f>
        <v>0</v>
      </c>
      <c r="BL297" s="19" t="s">
        <v>182</v>
      </c>
      <c r="BM297" s="217" t="s">
        <v>1226</v>
      </c>
    </row>
    <row r="298" s="14" customFormat="1">
      <c r="A298" s="14"/>
      <c r="B298" s="235"/>
      <c r="C298" s="236"/>
      <c r="D298" s="226" t="s">
        <v>186</v>
      </c>
      <c r="E298" s="237" t="s">
        <v>19</v>
      </c>
      <c r="F298" s="238" t="s">
        <v>471</v>
      </c>
      <c r="G298" s="236"/>
      <c r="H298" s="239">
        <v>42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186</v>
      </c>
      <c r="AU298" s="245" t="s">
        <v>76</v>
      </c>
      <c r="AV298" s="14" t="s">
        <v>78</v>
      </c>
      <c r="AW298" s="14" t="s">
        <v>188</v>
      </c>
      <c r="AX298" s="14" t="s">
        <v>68</v>
      </c>
      <c r="AY298" s="245" t="s">
        <v>175</v>
      </c>
    </row>
    <row r="299" s="15" customFormat="1">
      <c r="A299" s="15"/>
      <c r="B299" s="246"/>
      <c r="C299" s="247"/>
      <c r="D299" s="226" t="s">
        <v>186</v>
      </c>
      <c r="E299" s="248" t="s">
        <v>19</v>
      </c>
      <c r="F299" s="249" t="s">
        <v>191</v>
      </c>
      <c r="G299" s="247"/>
      <c r="H299" s="250">
        <v>42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6" t="s">
        <v>186</v>
      </c>
      <c r="AU299" s="256" t="s">
        <v>76</v>
      </c>
      <c r="AV299" s="15" t="s">
        <v>182</v>
      </c>
      <c r="AW299" s="15" t="s">
        <v>188</v>
      </c>
      <c r="AX299" s="15" t="s">
        <v>76</v>
      </c>
      <c r="AY299" s="256" t="s">
        <v>175</v>
      </c>
    </row>
    <row r="300" s="2" customFormat="1" ht="37.8" customHeight="1">
      <c r="A300" s="40"/>
      <c r="B300" s="41"/>
      <c r="C300" s="206" t="s">
        <v>669</v>
      </c>
      <c r="D300" s="206" t="s">
        <v>177</v>
      </c>
      <c r="E300" s="207" t="s">
        <v>5186</v>
      </c>
      <c r="F300" s="208" t="s">
        <v>5187</v>
      </c>
      <c r="G300" s="209" t="s">
        <v>402</v>
      </c>
      <c r="H300" s="210">
        <v>20</v>
      </c>
      <c r="I300" s="211"/>
      <c r="J300" s="212">
        <f>ROUND(I300*H300,2)</f>
        <v>0</v>
      </c>
      <c r="K300" s="208" t="s">
        <v>19</v>
      </c>
      <c r="L300" s="46"/>
      <c r="M300" s="213" t="s">
        <v>19</v>
      </c>
      <c r="N300" s="214" t="s">
        <v>39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182</v>
      </c>
      <c r="AT300" s="217" t="s">
        <v>177</v>
      </c>
      <c r="AU300" s="217" t="s">
        <v>76</v>
      </c>
      <c r="AY300" s="19" t="s">
        <v>175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76</v>
      </c>
      <c r="BK300" s="218">
        <f>ROUND(I300*H300,2)</f>
        <v>0</v>
      </c>
      <c r="BL300" s="19" t="s">
        <v>182</v>
      </c>
      <c r="BM300" s="217" t="s">
        <v>1239</v>
      </c>
    </row>
    <row r="301" s="14" customFormat="1">
      <c r="A301" s="14"/>
      <c r="B301" s="235"/>
      <c r="C301" s="236"/>
      <c r="D301" s="226" t="s">
        <v>186</v>
      </c>
      <c r="E301" s="237" t="s">
        <v>19</v>
      </c>
      <c r="F301" s="238" t="s">
        <v>322</v>
      </c>
      <c r="G301" s="236"/>
      <c r="H301" s="239">
        <v>20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186</v>
      </c>
      <c r="AU301" s="245" t="s">
        <v>76</v>
      </c>
      <c r="AV301" s="14" t="s">
        <v>78</v>
      </c>
      <c r="AW301" s="14" t="s">
        <v>188</v>
      </c>
      <c r="AX301" s="14" t="s">
        <v>68</v>
      </c>
      <c r="AY301" s="245" t="s">
        <v>175</v>
      </c>
    </row>
    <row r="302" s="15" customFormat="1">
      <c r="A302" s="15"/>
      <c r="B302" s="246"/>
      <c r="C302" s="247"/>
      <c r="D302" s="226" t="s">
        <v>186</v>
      </c>
      <c r="E302" s="248" t="s">
        <v>19</v>
      </c>
      <c r="F302" s="249" t="s">
        <v>191</v>
      </c>
      <c r="G302" s="247"/>
      <c r="H302" s="250">
        <v>20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6" t="s">
        <v>186</v>
      </c>
      <c r="AU302" s="256" t="s">
        <v>76</v>
      </c>
      <c r="AV302" s="15" t="s">
        <v>182</v>
      </c>
      <c r="AW302" s="15" t="s">
        <v>188</v>
      </c>
      <c r="AX302" s="15" t="s">
        <v>76</v>
      </c>
      <c r="AY302" s="256" t="s">
        <v>175</v>
      </c>
    </row>
    <row r="303" s="2" customFormat="1" ht="24.15" customHeight="1">
      <c r="A303" s="40"/>
      <c r="B303" s="41"/>
      <c r="C303" s="206" t="s">
        <v>674</v>
      </c>
      <c r="D303" s="206" t="s">
        <v>177</v>
      </c>
      <c r="E303" s="207" t="s">
        <v>5188</v>
      </c>
      <c r="F303" s="208" t="s">
        <v>5189</v>
      </c>
      <c r="G303" s="209" t="s">
        <v>402</v>
      </c>
      <c r="H303" s="210">
        <v>49</v>
      </c>
      <c r="I303" s="211"/>
      <c r="J303" s="212">
        <f>ROUND(I303*H303,2)</f>
        <v>0</v>
      </c>
      <c r="K303" s="208" t="s">
        <v>19</v>
      </c>
      <c r="L303" s="46"/>
      <c r="M303" s="213" t="s">
        <v>19</v>
      </c>
      <c r="N303" s="214" t="s">
        <v>39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182</v>
      </c>
      <c r="AT303" s="217" t="s">
        <v>177</v>
      </c>
      <c r="AU303" s="217" t="s">
        <v>76</v>
      </c>
      <c r="AY303" s="19" t="s">
        <v>175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76</v>
      </c>
      <c r="BK303" s="218">
        <f>ROUND(I303*H303,2)</f>
        <v>0</v>
      </c>
      <c r="BL303" s="19" t="s">
        <v>182</v>
      </c>
      <c r="BM303" s="217" t="s">
        <v>1253</v>
      </c>
    </row>
    <row r="304" s="14" customFormat="1">
      <c r="A304" s="14"/>
      <c r="B304" s="235"/>
      <c r="C304" s="236"/>
      <c r="D304" s="226" t="s">
        <v>186</v>
      </c>
      <c r="E304" s="237" t="s">
        <v>19</v>
      </c>
      <c r="F304" s="238" t="s">
        <v>511</v>
      </c>
      <c r="G304" s="236"/>
      <c r="H304" s="239">
        <v>49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186</v>
      </c>
      <c r="AU304" s="245" t="s">
        <v>76</v>
      </c>
      <c r="AV304" s="14" t="s">
        <v>78</v>
      </c>
      <c r="AW304" s="14" t="s">
        <v>188</v>
      </c>
      <c r="AX304" s="14" t="s">
        <v>68</v>
      </c>
      <c r="AY304" s="245" t="s">
        <v>175</v>
      </c>
    </row>
    <row r="305" s="15" customFormat="1">
      <c r="A305" s="15"/>
      <c r="B305" s="246"/>
      <c r="C305" s="247"/>
      <c r="D305" s="226" t="s">
        <v>186</v>
      </c>
      <c r="E305" s="248" t="s">
        <v>19</v>
      </c>
      <c r="F305" s="249" t="s">
        <v>191</v>
      </c>
      <c r="G305" s="247"/>
      <c r="H305" s="250">
        <v>49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186</v>
      </c>
      <c r="AU305" s="256" t="s">
        <v>76</v>
      </c>
      <c r="AV305" s="15" t="s">
        <v>182</v>
      </c>
      <c r="AW305" s="15" t="s">
        <v>188</v>
      </c>
      <c r="AX305" s="15" t="s">
        <v>76</v>
      </c>
      <c r="AY305" s="256" t="s">
        <v>175</v>
      </c>
    </row>
    <row r="306" s="2" customFormat="1" ht="24.15" customHeight="1">
      <c r="A306" s="40"/>
      <c r="B306" s="41"/>
      <c r="C306" s="206" t="s">
        <v>680</v>
      </c>
      <c r="D306" s="206" t="s">
        <v>177</v>
      </c>
      <c r="E306" s="207" t="s">
        <v>5190</v>
      </c>
      <c r="F306" s="208" t="s">
        <v>5191</v>
      </c>
      <c r="G306" s="209" t="s">
        <v>402</v>
      </c>
      <c r="H306" s="210">
        <v>70</v>
      </c>
      <c r="I306" s="211"/>
      <c r="J306" s="212">
        <f>ROUND(I306*H306,2)</f>
        <v>0</v>
      </c>
      <c r="K306" s="208" t="s">
        <v>19</v>
      </c>
      <c r="L306" s="46"/>
      <c r="M306" s="213" t="s">
        <v>19</v>
      </c>
      <c r="N306" s="214" t="s">
        <v>39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182</v>
      </c>
      <c r="AT306" s="217" t="s">
        <v>177</v>
      </c>
      <c r="AU306" s="217" t="s">
        <v>76</v>
      </c>
      <c r="AY306" s="19" t="s">
        <v>175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76</v>
      </c>
      <c r="BK306" s="218">
        <f>ROUND(I306*H306,2)</f>
        <v>0</v>
      </c>
      <c r="BL306" s="19" t="s">
        <v>182</v>
      </c>
      <c r="BM306" s="217" t="s">
        <v>1265</v>
      </c>
    </row>
    <row r="307" s="14" customFormat="1">
      <c r="A307" s="14"/>
      <c r="B307" s="235"/>
      <c r="C307" s="236"/>
      <c r="D307" s="226" t="s">
        <v>186</v>
      </c>
      <c r="E307" s="237" t="s">
        <v>19</v>
      </c>
      <c r="F307" s="238" t="s">
        <v>655</v>
      </c>
      <c r="G307" s="236"/>
      <c r="H307" s="239">
        <v>70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186</v>
      </c>
      <c r="AU307" s="245" t="s">
        <v>76</v>
      </c>
      <c r="AV307" s="14" t="s">
        <v>78</v>
      </c>
      <c r="AW307" s="14" t="s">
        <v>188</v>
      </c>
      <c r="AX307" s="14" t="s">
        <v>68</v>
      </c>
      <c r="AY307" s="245" t="s">
        <v>175</v>
      </c>
    </row>
    <row r="308" s="15" customFormat="1">
      <c r="A308" s="15"/>
      <c r="B308" s="246"/>
      <c r="C308" s="247"/>
      <c r="D308" s="226" t="s">
        <v>186</v>
      </c>
      <c r="E308" s="248" t="s">
        <v>19</v>
      </c>
      <c r="F308" s="249" t="s">
        <v>191</v>
      </c>
      <c r="G308" s="247"/>
      <c r="H308" s="250">
        <v>70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6" t="s">
        <v>186</v>
      </c>
      <c r="AU308" s="256" t="s">
        <v>76</v>
      </c>
      <c r="AV308" s="15" t="s">
        <v>182</v>
      </c>
      <c r="AW308" s="15" t="s">
        <v>188</v>
      </c>
      <c r="AX308" s="15" t="s">
        <v>76</v>
      </c>
      <c r="AY308" s="256" t="s">
        <v>175</v>
      </c>
    </row>
    <row r="309" s="2" customFormat="1" ht="24.15" customHeight="1">
      <c r="A309" s="40"/>
      <c r="B309" s="41"/>
      <c r="C309" s="206" t="s">
        <v>696</v>
      </c>
      <c r="D309" s="206" t="s">
        <v>177</v>
      </c>
      <c r="E309" s="207" t="s">
        <v>5192</v>
      </c>
      <c r="F309" s="208" t="s">
        <v>5193</v>
      </c>
      <c r="G309" s="209" t="s">
        <v>402</v>
      </c>
      <c r="H309" s="210">
        <v>50</v>
      </c>
      <c r="I309" s="211"/>
      <c r="J309" s="212">
        <f>ROUND(I309*H309,2)</f>
        <v>0</v>
      </c>
      <c r="K309" s="208" t="s">
        <v>19</v>
      </c>
      <c r="L309" s="46"/>
      <c r="M309" s="213" t="s">
        <v>19</v>
      </c>
      <c r="N309" s="214" t="s">
        <v>39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182</v>
      </c>
      <c r="AT309" s="217" t="s">
        <v>177</v>
      </c>
      <c r="AU309" s="217" t="s">
        <v>76</v>
      </c>
      <c r="AY309" s="19" t="s">
        <v>175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76</v>
      </c>
      <c r="BK309" s="218">
        <f>ROUND(I309*H309,2)</f>
        <v>0</v>
      </c>
      <c r="BL309" s="19" t="s">
        <v>182</v>
      </c>
      <c r="BM309" s="217" t="s">
        <v>1275</v>
      </c>
    </row>
    <row r="310" s="14" customFormat="1">
      <c r="A310" s="14"/>
      <c r="B310" s="235"/>
      <c r="C310" s="236"/>
      <c r="D310" s="226" t="s">
        <v>186</v>
      </c>
      <c r="E310" s="237" t="s">
        <v>19</v>
      </c>
      <c r="F310" s="238" t="s">
        <v>517</v>
      </c>
      <c r="G310" s="236"/>
      <c r="H310" s="239">
        <v>50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186</v>
      </c>
      <c r="AU310" s="245" t="s">
        <v>76</v>
      </c>
      <c r="AV310" s="14" t="s">
        <v>78</v>
      </c>
      <c r="AW310" s="14" t="s">
        <v>188</v>
      </c>
      <c r="AX310" s="14" t="s">
        <v>68</v>
      </c>
      <c r="AY310" s="245" t="s">
        <v>175</v>
      </c>
    </row>
    <row r="311" s="15" customFormat="1">
      <c r="A311" s="15"/>
      <c r="B311" s="246"/>
      <c r="C311" s="247"/>
      <c r="D311" s="226" t="s">
        <v>186</v>
      </c>
      <c r="E311" s="248" t="s">
        <v>19</v>
      </c>
      <c r="F311" s="249" t="s">
        <v>191</v>
      </c>
      <c r="G311" s="247"/>
      <c r="H311" s="250">
        <v>50</v>
      </c>
      <c r="I311" s="251"/>
      <c r="J311" s="247"/>
      <c r="K311" s="247"/>
      <c r="L311" s="252"/>
      <c r="M311" s="253"/>
      <c r="N311" s="254"/>
      <c r="O311" s="254"/>
      <c r="P311" s="254"/>
      <c r="Q311" s="254"/>
      <c r="R311" s="254"/>
      <c r="S311" s="254"/>
      <c r="T311" s="25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6" t="s">
        <v>186</v>
      </c>
      <c r="AU311" s="256" t="s">
        <v>76</v>
      </c>
      <c r="AV311" s="15" t="s">
        <v>182</v>
      </c>
      <c r="AW311" s="15" t="s">
        <v>188</v>
      </c>
      <c r="AX311" s="15" t="s">
        <v>76</v>
      </c>
      <c r="AY311" s="256" t="s">
        <v>175</v>
      </c>
    </row>
    <row r="312" s="2" customFormat="1" ht="24.15" customHeight="1">
      <c r="A312" s="40"/>
      <c r="B312" s="41"/>
      <c r="C312" s="206" t="s">
        <v>715</v>
      </c>
      <c r="D312" s="206" t="s">
        <v>177</v>
      </c>
      <c r="E312" s="207" t="s">
        <v>5194</v>
      </c>
      <c r="F312" s="208" t="s">
        <v>5195</v>
      </c>
      <c r="G312" s="209" t="s">
        <v>402</v>
      </c>
      <c r="H312" s="210">
        <v>42</v>
      </c>
      <c r="I312" s="211"/>
      <c r="J312" s="212">
        <f>ROUND(I312*H312,2)</f>
        <v>0</v>
      </c>
      <c r="K312" s="208" t="s">
        <v>19</v>
      </c>
      <c r="L312" s="46"/>
      <c r="M312" s="213" t="s">
        <v>19</v>
      </c>
      <c r="N312" s="214" t="s">
        <v>39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182</v>
      </c>
      <c r="AT312" s="217" t="s">
        <v>177</v>
      </c>
      <c r="AU312" s="217" t="s">
        <v>76</v>
      </c>
      <c r="AY312" s="19" t="s">
        <v>175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76</v>
      </c>
      <c r="BK312" s="218">
        <f>ROUND(I312*H312,2)</f>
        <v>0</v>
      </c>
      <c r="BL312" s="19" t="s">
        <v>182</v>
      </c>
      <c r="BM312" s="217" t="s">
        <v>1286</v>
      </c>
    </row>
    <row r="313" s="14" customFormat="1">
      <c r="A313" s="14"/>
      <c r="B313" s="235"/>
      <c r="C313" s="236"/>
      <c r="D313" s="226" t="s">
        <v>186</v>
      </c>
      <c r="E313" s="237" t="s">
        <v>19</v>
      </c>
      <c r="F313" s="238" t="s">
        <v>471</v>
      </c>
      <c r="G313" s="236"/>
      <c r="H313" s="239">
        <v>42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186</v>
      </c>
      <c r="AU313" s="245" t="s">
        <v>76</v>
      </c>
      <c r="AV313" s="14" t="s">
        <v>78</v>
      </c>
      <c r="AW313" s="14" t="s">
        <v>188</v>
      </c>
      <c r="AX313" s="14" t="s">
        <v>68</v>
      </c>
      <c r="AY313" s="245" t="s">
        <v>175</v>
      </c>
    </row>
    <row r="314" s="15" customFormat="1">
      <c r="A314" s="15"/>
      <c r="B314" s="246"/>
      <c r="C314" s="247"/>
      <c r="D314" s="226" t="s">
        <v>186</v>
      </c>
      <c r="E314" s="248" t="s">
        <v>19</v>
      </c>
      <c r="F314" s="249" t="s">
        <v>191</v>
      </c>
      <c r="G314" s="247"/>
      <c r="H314" s="250">
        <v>42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6" t="s">
        <v>186</v>
      </c>
      <c r="AU314" s="256" t="s">
        <v>76</v>
      </c>
      <c r="AV314" s="15" t="s">
        <v>182</v>
      </c>
      <c r="AW314" s="15" t="s">
        <v>188</v>
      </c>
      <c r="AX314" s="15" t="s">
        <v>76</v>
      </c>
      <c r="AY314" s="256" t="s">
        <v>175</v>
      </c>
    </row>
    <row r="315" s="2" customFormat="1" ht="24.15" customHeight="1">
      <c r="A315" s="40"/>
      <c r="B315" s="41"/>
      <c r="C315" s="206" t="s">
        <v>726</v>
      </c>
      <c r="D315" s="206" t="s">
        <v>177</v>
      </c>
      <c r="E315" s="207" t="s">
        <v>5196</v>
      </c>
      <c r="F315" s="208" t="s">
        <v>5197</v>
      </c>
      <c r="G315" s="209" t="s">
        <v>402</v>
      </c>
      <c r="H315" s="210">
        <v>20</v>
      </c>
      <c r="I315" s="211"/>
      <c r="J315" s="212">
        <f>ROUND(I315*H315,2)</f>
        <v>0</v>
      </c>
      <c r="K315" s="208" t="s">
        <v>19</v>
      </c>
      <c r="L315" s="46"/>
      <c r="M315" s="213" t="s">
        <v>19</v>
      </c>
      <c r="N315" s="214" t="s">
        <v>39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182</v>
      </c>
      <c r="AT315" s="217" t="s">
        <v>177</v>
      </c>
      <c r="AU315" s="217" t="s">
        <v>76</v>
      </c>
      <c r="AY315" s="19" t="s">
        <v>175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76</v>
      </c>
      <c r="BK315" s="218">
        <f>ROUND(I315*H315,2)</f>
        <v>0</v>
      </c>
      <c r="BL315" s="19" t="s">
        <v>182</v>
      </c>
      <c r="BM315" s="217" t="s">
        <v>1300</v>
      </c>
    </row>
    <row r="316" s="14" customFormat="1">
      <c r="A316" s="14"/>
      <c r="B316" s="235"/>
      <c r="C316" s="236"/>
      <c r="D316" s="226" t="s">
        <v>186</v>
      </c>
      <c r="E316" s="237" t="s">
        <v>19</v>
      </c>
      <c r="F316" s="238" t="s">
        <v>322</v>
      </c>
      <c r="G316" s="236"/>
      <c r="H316" s="239">
        <v>20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186</v>
      </c>
      <c r="AU316" s="245" t="s">
        <v>76</v>
      </c>
      <c r="AV316" s="14" t="s">
        <v>78</v>
      </c>
      <c r="AW316" s="14" t="s">
        <v>188</v>
      </c>
      <c r="AX316" s="14" t="s">
        <v>68</v>
      </c>
      <c r="AY316" s="245" t="s">
        <v>175</v>
      </c>
    </row>
    <row r="317" s="15" customFormat="1">
      <c r="A317" s="15"/>
      <c r="B317" s="246"/>
      <c r="C317" s="247"/>
      <c r="D317" s="226" t="s">
        <v>186</v>
      </c>
      <c r="E317" s="248" t="s">
        <v>19</v>
      </c>
      <c r="F317" s="249" t="s">
        <v>191</v>
      </c>
      <c r="G317" s="247"/>
      <c r="H317" s="250">
        <v>20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186</v>
      </c>
      <c r="AU317" s="256" t="s">
        <v>76</v>
      </c>
      <c r="AV317" s="15" t="s">
        <v>182</v>
      </c>
      <c r="AW317" s="15" t="s">
        <v>188</v>
      </c>
      <c r="AX317" s="15" t="s">
        <v>76</v>
      </c>
      <c r="AY317" s="256" t="s">
        <v>175</v>
      </c>
    </row>
    <row r="318" s="2" customFormat="1" ht="37.8" customHeight="1">
      <c r="A318" s="40"/>
      <c r="B318" s="41"/>
      <c r="C318" s="206" t="s">
        <v>746</v>
      </c>
      <c r="D318" s="206" t="s">
        <v>177</v>
      </c>
      <c r="E318" s="207" t="s">
        <v>5198</v>
      </c>
      <c r="F318" s="208" t="s">
        <v>5199</v>
      </c>
      <c r="G318" s="209" t="s">
        <v>402</v>
      </c>
      <c r="H318" s="210">
        <v>29</v>
      </c>
      <c r="I318" s="211"/>
      <c r="J318" s="212">
        <f>ROUND(I318*H318,2)</f>
        <v>0</v>
      </c>
      <c r="K318" s="208" t="s">
        <v>19</v>
      </c>
      <c r="L318" s="46"/>
      <c r="M318" s="213" t="s">
        <v>19</v>
      </c>
      <c r="N318" s="214" t="s">
        <v>39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182</v>
      </c>
      <c r="AT318" s="217" t="s">
        <v>177</v>
      </c>
      <c r="AU318" s="217" t="s">
        <v>76</v>
      </c>
      <c r="AY318" s="19" t="s">
        <v>175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76</v>
      </c>
      <c r="BK318" s="218">
        <f>ROUND(I318*H318,2)</f>
        <v>0</v>
      </c>
      <c r="BL318" s="19" t="s">
        <v>182</v>
      </c>
      <c r="BM318" s="217" t="s">
        <v>1316</v>
      </c>
    </row>
    <row r="319" s="14" customFormat="1">
      <c r="A319" s="14"/>
      <c r="B319" s="235"/>
      <c r="C319" s="236"/>
      <c r="D319" s="226" t="s">
        <v>186</v>
      </c>
      <c r="E319" s="237" t="s">
        <v>19</v>
      </c>
      <c r="F319" s="238" t="s">
        <v>377</v>
      </c>
      <c r="G319" s="236"/>
      <c r="H319" s="239">
        <v>29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186</v>
      </c>
      <c r="AU319" s="245" t="s">
        <v>76</v>
      </c>
      <c r="AV319" s="14" t="s">
        <v>78</v>
      </c>
      <c r="AW319" s="14" t="s">
        <v>188</v>
      </c>
      <c r="AX319" s="14" t="s">
        <v>68</v>
      </c>
      <c r="AY319" s="245" t="s">
        <v>175</v>
      </c>
    </row>
    <row r="320" s="15" customFormat="1">
      <c r="A320" s="15"/>
      <c r="B320" s="246"/>
      <c r="C320" s="247"/>
      <c r="D320" s="226" t="s">
        <v>186</v>
      </c>
      <c r="E320" s="248" t="s">
        <v>19</v>
      </c>
      <c r="F320" s="249" t="s">
        <v>191</v>
      </c>
      <c r="G320" s="247"/>
      <c r="H320" s="250">
        <v>29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6" t="s">
        <v>186</v>
      </c>
      <c r="AU320" s="256" t="s">
        <v>76</v>
      </c>
      <c r="AV320" s="15" t="s">
        <v>182</v>
      </c>
      <c r="AW320" s="15" t="s">
        <v>188</v>
      </c>
      <c r="AX320" s="15" t="s">
        <v>76</v>
      </c>
      <c r="AY320" s="256" t="s">
        <v>175</v>
      </c>
    </row>
    <row r="321" s="12" customFormat="1" ht="25.92" customHeight="1">
      <c r="A321" s="12"/>
      <c r="B321" s="190"/>
      <c r="C321" s="191"/>
      <c r="D321" s="192" t="s">
        <v>67</v>
      </c>
      <c r="E321" s="193" t="s">
        <v>5200</v>
      </c>
      <c r="F321" s="193" t="s">
        <v>5201</v>
      </c>
      <c r="G321" s="191"/>
      <c r="H321" s="191"/>
      <c r="I321" s="194"/>
      <c r="J321" s="195">
        <f>BK321</f>
        <v>0</v>
      </c>
      <c r="K321" s="191"/>
      <c r="L321" s="196"/>
      <c r="M321" s="197"/>
      <c r="N321" s="198"/>
      <c r="O321" s="198"/>
      <c r="P321" s="199">
        <f>SUM(P322:P334)</f>
        <v>0</v>
      </c>
      <c r="Q321" s="198"/>
      <c r="R321" s="199">
        <f>SUM(R322:R334)</f>
        <v>0</v>
      </c>
      <c r="S321" s="198"/>
      <c r="T321" s="200">
        <f>SUM(T322:T334)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1" t="s">
        <v>76</v>
      </c>
      <c r="AT321" s="202" t="s">
        <v>67</v>
      </c>
      <c r="AU321" s="202" t="s">
        <v>68</v>
      </c>
      <c r="AY321" s="201" t="s">
        <v>175</v>
      </c>
      <c r="BK321" s="203">
        <f>SUM(BK322:BK334)</f>
        <v>0</v>
      </c>
    </row>
    <row r="322" s="2" customFormat="1" ht="44.25" customHeight="1">
      <c r="A322" s="40"/>
      <c r="B322" s="41"/>
      <c r="C322" s="206" t="s">
        <v>765</v>
      </c>
      <c r="D322" s="206" t="s">
        <v>177</v>
      </c>
      <c r="E322" s="207" t="s">
        <v>5202</v>
      </c>
      <c r="F322" s="208" t="s">
        <v>5203</v>
      </c>
      <c r="G322" s="209" t="s">
        <v>4779</v>
      </c>
      <c r="H322" s="210">
        <v>2</v>
      </c>
      <c r="I322" s="211"/>
      <c r="J322" s="212">
        <f>ROUND(I322*H322,2)</f>
        <v>0</v>
      </c>
      <c r="K322" s="208" t="s">
        <v>19</v>
      </c>
      <c r="L322" s="46"/>
      <c r="M322" s="213" t="s">
        <v>19</v>
      </c>
      <c r="N322" s="214" t="s">
        <v>39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182</v>
      </c>
      <c r="AT322" s="217" t="s">
        <v>177</v>
      </c>
      <c r="AU322" s="217" t="s">
        <v>76</v>
      </c>
      <c r="AY322" s="19" t="s">
        <v>175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76</v>
      </c>
      <c r="BK322" s="218">
        <f>ROUND(I322*H322,2)</f>
        <v>0</v>
      </c>
      <c r="BL322" s="19" t="s">
        <v>182</v>
      </c>
      <c r="BM322" s="217" t="s">
        <v>1328</v>
      </c>
    </row>
    <row r="323" s="2" customFormat="1" ht="24.15" customHeight="1">
      <c r="A323" s="40"/>
      <c r="B323" s="41"/>
      <c r="C323" s="206" t="s">
        <v>770</v>
      </c>
      <c r="D323" s="206" t="s">
        <v>177</v>
      </c>
      <c r="E323" s="207" t="s">
        <v>5204</v>
      </c>
      <c r="F323" s="208" t="s">
        <v>5205</v>
      </c>
      <c r="G323" s="209" t="s">
        <v>4779</v>
      </c>
      <c r="H323" s="210">
        <v>1</v>
      </c>
      <c r="I323" s="211"/>
      <c r="J323" s="212">
        <f>ROUND(I323*H323,2)</f>
        <v>0</v>
      </c>
      <c r="K323" s="208" t="s">
        <v>19</v>
      </c>
      <c r="L323" s="46"/>
      <c r="M323" s="213" t="s">
        <v>19</v>
      </c>
      <c r="N323" s="214" t="s">
        <v>39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182</v>
      </c>
      <c r="AT323" s="217" t="s">
        <v>177</v>
      </c>
      <c r="AU323" s="217" t="s">
        <v>76</v>
      </c>
      <c r="AY323" s="19" t="s">
        <v>175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76</v>
      </c>
      <c r="BK323" s="218">
        <f>ROUND(I323*H323,2)</f>
        <v>0</v>
      </c>
      <c r="BL323" s="19" t="s">
        <v>182</v>
      </c>
      <c r="BM323" s="217" t="s">
        <v>1340</v>
      </c>
    </row>
    <row r="324" s="2" customFormat="1" ht="24.15" customHeight="1">
      <c r="A324" s="40"/>
      <c r="B324" s="41"/>
      <c r="C324" s="206" t="s">
        <v>783</v>
      </c>
      <c r="D324" s="206" t="s">
        <v>177</v>
      </c>
      <c r="E324" s="207" t="s">
        <v>5206</v>
      </c>
      <c r="F324" s="208" t="s">
        <v>5207</v>
      </c>
      <c r="G324" s="209" t="s">
        <v>4779</v>
      </c>
      <c r="H324" s="210">
        <v>1</v>
      </c>
      <c r="I324" s="211"/>
      <c r="J324" s="212">
        <f>ROUND(I324*H324,2)</f>
        <v>0</v>
      </c>
      <c r="K324" s="208" t="s">
        <v>19</v>
      </c>
      <c r="L324" s="46"/>
      <c r="M324" s="213" t="s">
        <v>19</v>
      </c>
      <c r="N324" s="214" t="s">
        <v>39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182</v>
      </c>
      <c r="AT324" s="217" t="s">
        <v>177</v>
      </c>
      <c r="AU324" s="217" t="s">
        <v>76</v>
      </c>
      <c r="AY324" s="19" t="s">
        <v>175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76</v>
      </c>
      <c r="BK324" s="218">
        <f>ROUND(I324*H324,2)</f>
        <v>0</v>
      </c>
      <c r="BL324" s="19" t="s">
        <v>182</v>
      </c>
      <c r="BM324" s="217" t="s">
        <v>1351</v>
      </c>
    </row>
    <row r="325" s="2" customFormat="1" ht="24.15" customHeight="1">
      <c r="A325" s="40"/>
      <c r="B325" s="41"/>
      <c r="C325" s="206" t="s">
        <v>788</v>
      </c>
      <c r="D325" s="206" t="s">
        <v>177</v>
      </c>
      <c r="E325" s="207" t="s">
        <v>5208</v>
      </c>
      <c r="F325" s="208" t="s">
        <v>5209</v>
      </c>
      <c r="G325" s="209" t="s">
        <v>4779</v>
      </c>
      <c r="H325" s="210">
        <v>1</v>
      </c>
      <c r="I325" s="211"/>
      <c r="J325" s="212">
        <f>ROUND(I325*H325,2)</f>
        <v>0</v>
      </c>
      <c r="K325" s="208" t="s">
        <v>19</v>
      </c>
      <c r="L325" s="46"/>
      <c r="M325" s="213" t="s">
        <v>19</v>
      </c>
      <c r="N325" s="214" t="s">
        <v>39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182</v>
      </c>
      <c r="AT325" s="217" t="s">
        <v>177</v>
      </c>
      <c r="AU325" s="217" t="s">
        <v>76</v>
      </c>
      <c r="AY325" s="19" t="s">
        <v>175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76</v>
      </c>
      <c r="BK325" s="218">
        <f>ROUND(I325*H325,2)</f>
        <v>0</v>
      </c>
      <c r="BL325" s="19" t="s">
        <v>182</v>
      </c>
      <c r="BM325" s="217" t="s">
        <v>1363</v>
      </c>
    </row>
    <row r="326" s="2" customFormat="1">
      <c r="A326" s="40"/>
      <c r="B326" s="41"/>
      <c r="C326" s="206" t="s">
        <v>802</v>
      </c>
      <c r="D326" s="206" t="s">
        <v>177</v>
      </c>
      <c r="E326" s="207" t="s">
        <v>5210</v>
      </c>
      <c r="F326" s="208" t="s">
        <v>5211</v>
      </c>
      <c r="G326" s="209" t="s">
        <v>4779</v>
      </c>
      <c r="H326" s="210">
        <v>1</v>
      </c>
      <c r="I326" s="211"/>
      <c r="J326" s="212">
        <f>ROUND(I326*H326,2)</f>
        <v>0</v>
      </c>
      <c r="K326" s="208" t="s">
        <v>19</v>
      </c>
      <c r="L326" s="46"/>
      <c r="M326" s="213" t="s">
        <v>19</v>
      </c>
      <c r="N326" s="214" t="s">
        <v>39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182</v>
      </c>
      <c r="AT326" s="217" t="s">
        <v>177</v>
      </c>
      <c r="AU326" s="217" t="s">
        <v>76</v>
      </c>
      <c r="AY326" s="19" t="s">
        <v>175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76</v>
      </c>
      <c r="BK326" s="218">
        <f>ROUND(I326*H326,2)</f>
        <v>0</v>
      </c>
      <c r="BL326" s="19" t="s">
        <v>182</v>
      </c>
      <c r="BM326" s="217" t="s">
        <v>1375</v>
      </c>
    </row>
    <row r="327" s="2" customFormat="1" ht="24.15" customHeight="1">
      <c r="A327" s="40"/>
      <c r="B327" s="41"/>
      <c r="C327" s="206" t="s">
        <v>807</v>
      </c>
      <c r="D327" s="206" t="s">
        <v>177</v>
      </c>
      <c r="E327" s="207" t="s">
        <v>5212</v>
      </c>
      <c r="F327" s="208" t="s">
        <v>5213</v>
      </c>
      <c r="G327" s="209" t="s">
        <v>4779</v>
      </c>
      <c r="H327" s="210">
        <v>1</v>
      </c>
      <c r="I327" s="211"/>
      <c r="J327" s="212">
        <f>ROUND(I327*H327,2)</f>
        <v>0</v>
      </c>
      <c r="K327" s="208" t="s">
        <v>19</v>
      </c>
      <c r="L327" s="46"/>
      <c r="M327" s="213" t="s">
        <v>19</v>
      </c>
      <c r="N327" s="214" t="s">
        <v>39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182</v>
      </c>
      <c r="AT327" s="217" t="s">
        <v>177</v>
      </c>
      <c r="AU327" s="217" t="s">
        <v>76</v>
      </c>
      <c r="AY327" s="19" t="s">
        <v>175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76</v>
      </c>
      <c r="BK327" s="218">
        <f>ROUND(I327*H327,2)</f>
        <v>0</v>
      </c>
      <c r="BL327" s="19" t="s">
        <v>182</v>
      </c>
      <c r="BM327" s="217" t="s">
        <v>1387</v>
      </c>
    </row>
    <row r="328" s="2" customFormat="1" ht="24.15" customHeight="1">
      <c r="A328" s="40"/>
      <c r="B328" s="41"/>
      <c r="C328" s="206" t="s">
        <v>812</v>
      </c>
      <c r="D328" s="206" t="s">
        <v>177</v>
      </c>
      <c r="E328" s="207" t="s">
        <v>5214</v>
      </c>
      <c r="F328" s="208" t="s">
        <v>5215</v>
      </c>
      <c r="G328" s="209" t="s">
        <v>4779</v>
      </c>
      <c r="H328" s="210">
        <v>1</v>
      </c>
      <c r="I328" s="211"/>
      <c r="J328" s="212">
        <f>ROUND(I328*H328,2)</f>
        <v>0</v>
      </c>
      <c r="K328" s="208" t="s">
        <v>19</v>
      </c>
      <c r="L328" s="46"/>
      <c r="M328" s="213" t="s">
        <v>19</v>
      </c>
      <c r="N328" s="214" t="s">
        <v>39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182</v>
      </c>
      <c r="AT328" s="217" t="s">
        <v>177</v>
      </c>
      <c r="AU328" s="217" t="s">
        <v>76</v>
      </c>
      <c r="AY328" s="19" t="s">
        <v>175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76</v>
      </c>
      <c r="BK328" s="218">
        <f>ROUND(I328*H328,2)</f>
        <v>0</v>
      </c>
      <c r="BL328" s="19" t="s">
        <v>182</v>
      </c>
      <c r="BM328" s="217" t="s">
        <v>1396</v>
      </c>
    </row>
    <row r="329" s="2" customFormat="1" ht="24.15" customHeight="1">
      <c r="A329" s="40"/>
      <c r="B329" s="41"/>
      <c r="C329" s="206" t="s">
        <v>817</v>
      </c>
      <c r="D329" s="206" t="s">
        <v>177</v>
      </c>
      <c r="E329" s="207" t="s">
        <v>5216</v>
      </c>
      <c r="F329" s="208" t="s">
        <v>5217</v>
      </c>
      <c r="G329" s="209" t="s">
        <v>4779</v>
      </c>
      <c r="H329" s="210">
        <v>1</v>
      </c>
      <c r="I329" s="211"/>
      <c r="J329" s="212">
        <f>ROUND(I329*H329,2)</f>
        <v>0</v>
      </c>
      <c r="K329" s="208" t="s">
        <v>19</v>
      </c>
      <c r="L329" s="46"/>
      <c r="M329" s="213" t="s">
        <v>19</v>
      </c>
      <c r="N329" s="214" t="s">
        <v>39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182</v>
      </c>
      <c r="AT329" s="217" t="s">
        <v>177</v>
      </c>
      <c r="AU329" s="217" t="s">
        <v>76</v>
      </c>
      <c r="AY329" s="19" t="s">
        <v>175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76</v>
      </c>
      <c r="BK329" s="218">
        <f>ROUND(I329*H329,2)</f>
        <v>0</v>
      </c>
      <c r="BL329" s="19" t="s">
        <v>182</v>
      </c>
      <c r="BM329" s="217" t="s">
        <v>1406</v>
      </c>
    </row>
    <row r="330" s="2" customFormat="1" ht="24.15" customHeight="1">
      <c r="A330" s="40"/>
      <c r="B330" s="41"/>
      <c r="C330" s="206" t="s">
        <v>824</v>
      </c>
      <c r="D330" s="206" t="s">
        <v>177</v>
      </c>
      <c r="E330" s="207" t="s">
        <v>5218</v>
      </c>
      <c r="F330" s="208" t="s">
        <v>5219</v>
      </c>
      <c r="G330" s="209" t="s">
        <v>4779</v>
      </c>
      <c r="H330" s="210">
        <v>1</v>
      </c>
      <c r="I330" s="211"/>
      <c r="J330" s="212">
        <f>ROUND(I330*H330,2)</f>
        <v>0</v>
      </c>
      <c r="K330" s="208" t="s">
        <v>19</v>
      </c>
      <c r="L330" s="46"/>
      <c r="M330" s="213" t="s">
        <v>19</v>
      </c>
      <c r="N330" s="214" t="s">
        <v>39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182</v>
      </c>
      <c r="AT330" s="217" t="s">
        <v>177</v>
      </c>
      <c r="AU330" s="217" t="s">
        <v>76</v>
      </c>
      <c r="AY330" s="19" t="s">
        <v>175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76</v>
      </c>
      <c r="BK330" s="218">
        <f>ROUND(I330*H330,2)</f>
        <v>0</v>
      </c>
      <c r="BL330" s="19" t="s">
        <v>182</v>
      </c>
      <c r="BM330" s="217" t="s">
        <v>1420</v>
      </c>
    </row>
    <row r="331" s="2" customFormat="1" ht="24.15" customHeight="1">
      <c r="A331" s="40"/>
      <c r="B331" s="41"/>
      <c r="C331" s="206" t="s">
        <v>830</v>
      </c>
      <c r="D331" s="206" t="s">
        <v>177</v>
      </c>
      <c r="E331" s="207" t="s">
        <v>5220</v>
      </c>
      <c r="F331" s="208" t="s">
        <v>5221</v>
      </c>
      <c r="G331" s="209" t="s">
        <v>4779</v>
      </c>
      <c r="H331" s="210">
        <v>1</v>
      </c>
      <c r="I331" s="211"/>
      <c r="J331" s="212">
        <f>ROUND(I331*H331,2)</f>
        <v>0</v>
      </c>
      <c r="K331" s="208" t="s">
        <v>19</v>
      </c>
      <c r="L331" s="46"/>
      <c r="M331" s="213" t="s">
        <v>19</v>
      </c>
      <c r="N331" s="214" t="s">
        <v>39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182</v>
      </c>
      <c r="AT331" s="217" t="s">
        <v>177</v>
      </c>
      <c r="AU331" s="217" t="s">
        <v>76</v>
      </c>
      <c r="AY331" s="19" t="s">
        <v>175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76</v>
      </c>
      <c r="BK331" s="218">
        <f>ROUND(I331*H331,2)</f>
        <v>0</v>
      </c>
      <c r="BL331" s="19" t="s">
        <v>182</v>
      </c>
      <c r="BM331" s="217" t="s">
        <v>1432</v>
      </c>
    </row>
    <row r="332" s="2" customFormat="1" ht="24.15" customHeight="1">
      <c r="A332" s="40"/>
      <c r="B332" s="41"/>
      <c r="C332" s="206" t="s">
        <v>866</v>
      </c>
      <c r="D332" s="206" t="s">
        <v>177</v>
      </c>
      <c r="E332" s="207" t="s">
        <v>5222</v>
      </c>
      <c r="F332" s="208" t="s">
        <v>5223</v>
      </c>
      <c r="G332" s="209" t="s">
        <v>4779</v>
      </c>
      <c r="H332" s="210">
        <v>1</v>
      </c>
      <c r="I332" s="211"/>
      <c r="J332" s="212">
        <f>ROUND(I332*H332,2)</f>
        <v>0</v>
      </c>
      <c r="K332" s="208" t="s">
        <v>19</v>
      </c>
      <c r="L332" s="46"/>
      <c r="M332" s="213" t="s">
        <v>19</v>
      </c>
      <c r="N332" s="214" t="s">
        <v>39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182</v>
      </c>
      <c r="AT332" s="217" t="s">
        <v>177</v>
      </c>
      <c r="AU332" s="217" t="s">
        <v>76</v>
      </c>
      <c r="AY332" s="19" t="s">
        <v>175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76</v>
      </c>
      <c r="BK332" s="218">
        <f>ROUND(I332*H332,2)</f>
        <v>0</v>
      </c>
      <c r="BL332" s="19" t="s">
        <v>182</v>
      </c>
      <c r="BM332" s="217" t="s">
        <v>1444</v>
      </c>
    </row>
    <row r="333" s="2" customFormat="1" ht="24.15" customHeight="1">
      <c r="A333" s="40"/>
      <c r="B333" s="41"/>
      <c r="C333" s="206" t="s">
        <v>871</v>
      </c>
      <c r="D333" s="206" t="s">
        <v>177</v>
      </c>
      <c r="E333" s="207" t="s">
        <v>5224</v>
      </c>
      <c r="F333" s="208" t="s">
        <v>5225</v>
      </c>
      <c r="G333" s="209" t="s">
        <v>4779</v>
      </c>
      <c r="H333" s="210">
        <v>1</v>
      </c>
      <c r="I333" s="211"/>
      <c r="J333" s="212">
        <f>ROUND(I333*H333,2)</f>
        <v>0</v>
      </c>
      <c r="K333" s="208" t="s">
        <v>19</v>
      </c>
      <c r="L333" s="46"/>
      <c r="M333" s="213" t="s">
        <v>19</v>
      </c>
      <c r="N333" s="214" t="s">
        <v>39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182</v>
      </c>
      <c r="AT333" s="217" t="s">
        <v>177</v>
      </c>
      <c r="AU333" s="217" t="s">
        <v>76</v>
      </c>
      <c r="AY333" s="19" t="s">
        <v>175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76</v>
      </c>
      <c r="BK333" s="218">
        <f>ROUND(I333*H333,2)</f>
        <v>0</v>
      </c>
      <c r="BL333" s="19" t="s">
        <v>182</v>
      </c>
      <c r="BM333" s="217" t="s">
        <v>1456</v>
      </c>
    </row>
    <row r="334" s="2" customFormat="1">
      <c r="A334" s="40"/>
      <c r="B334" s="41"/>
      <c r="C334" s="206" t="s">
        <v>881</v>
      </c>
      <c r="D334" s="206" t="s">
        <v>177</v>
      </c>
      <c r="E334" s="207" t="s">
        <v>5226</v>
      </c>
      <c r="F334" s="208" t="s">
        <v>5227</v>
      </c>
      <c r="G334" s="209" t="s">
        <v>4779</v>
      </c>
      <c r="H334" s="210">
        <v>1</v>
      </c>
      <c r="I334" s="211"/>
      <c r="J334" s="212">
        <f>ROUND(I334*H334,2)</f>
        <v>0</v>
      </c>
      <c r="K334" s="208" t="s">
        <v>19</v>
      </c>
      <c r="L334" s="46"/>
      <c r="M334" s="275" t="s">
        <v>19</v>
      </c>
      <c r="N334" s="276" t="s">
        <v>39</v>
      </c>
      <c r="O334" s="273"/>
      <c r="P334" s="277">
        <f>O334*H334</f>
        <v>0</v>
      </c>
      <c r="Q334" s="277">
        <v>0</v>
      </c>
      <c r="R334" s="277">
        <f>Q334*H334</f>
        <v>0</v>
      </c>
      <c r="S334" s="277">
        <v>0</v>
      </c>
      <c r="T334" s="27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182</v>
      </c>
      <c r="AT334" s="217" t="s">
        <v>177</v>
      </c>
      <c r="AU334" s="217" t="s">
        <v>76</v>
      </c>
      <c r="AY334" s="19" t="s">
        <v>175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76</v>
      </c>
      <c r="BK334" s="218">
        <f>ROUND(I334*H334,2)</f>
        <v>0</v>
      </c>
      <c r="BL334" s="19" t="s">
        <v>182</v>
      </c>
      <c r="BM334" s="217" t="s">
        <v>1468</v>
      </c>
    </row>
    <row r="335" s="2" customFormat="1" ht="6.96" customHeight="1">
      <c r="A335" s="40"/>
      <c r="B335" s="61"/>
      <c r="C335" s="62"/>
      <c r="D335" s="62"/>
      <c r="E335" s="62"/>
      <c r="F335" s="62"/>
      <c r="G335" s="62"/>
      <c r="H335" s="62"/>
      <c r="I335" s="62"/>
      <c r="J335" s="62"/>
      <c r="K335" s="62"/>
      <c r="L335" s="46"/>
      <c r="M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</row>
  </sheetData>
  <sheetProtection sheet="1" autoFilter="0" formatColumns="0" formatRows="0" objects="1" scenarios="1" spinCount="100000" saltValue="qMAluLxDotkxpYGU6pumB6lnjI1//DWuzkKl6frefKK81rm1dXYCpXoqJnjlbYGj9KTvwnO+rDE+RTyDVTZNpQ==" hashValue="eWRIXe4636VcYN6NJt1JXIq4F6JRLgibZMxH2qU8Zg3TrlRW/rL96zE5ulyUn++1pSDFf8x3LEKyjGvfMIZ9ow==" algorithmName="SHA-512" password="CC35"/>
  <autoFilter ref="C83:K33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5228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ROUND((SUM(BE85:BE312)),  2)</f>
        <v>0</v>
      </c>
      <c r="G33" s="40"/>
      <c r="H33" s="40"/>
      <c r="I33" s="150">
        <v>0.20999999999999999</v>
      </c>
      <c r="J33" s="149">
        <f>ROUND(((SUM(BE85:BE312))*I33),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ROUND((SUM(BF85:BF312)),  2)</f>
        <v>0</v>
      </c>
      <c r="G34" s="40"/>
      <c r="H34" s="40"/>
      <c r="I34" s="150">
        <v>0.12</v>
      </c>
      <c r="J34" s="149">
        <f>ROUND(((SUM(BF85:BF312))*I34),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ROUND((SUM(BG85:BG312)),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ROUND((SUM(BH85:BH312)),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ROUND((SUM(BI85:BI312)),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VZT - Vzduchotechnika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5229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5230</v>
      </c>
      <c r="E61" s="170"/>
      <c r="F61" s="170"/>
      <c r="G61" s="170"/>
      <c r="H61" s="170"/>
      <c r="I61" s="170"/>
      <c r="J61" s="171">
        <f>J237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5231</v>
      </c>
      <c r="E62" s="170"/>
      <c r="F62" s="170"/>
      <c r="G62" s="170"/>
      <c r="H62" s="170"/>
      <c r="I62" s="170"/>
      <c r="J62" s="171">
        <f>J239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5232</v>
      </c>
      <c r="E63" s="170"/>
      <c r="F63" s="170"/>
      <c r="G63" s="170"/>
      <c r="H63" s="170"/>
      <c r="I63" s="170"/>
      <c r="J63" s="171">
        <f>J269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5233</v>
      </c>
      <c r="E64" s="170"/>
      <c r="F64" s="170"/>
      <c r="G64" s="170"/>
      <c r="H64" s="170"/>
      <c r="I64" s="170"/>
      <c r="J64" s="171">
        <f>J283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5234</v>
      </c>
      <c r="E65" s="170"/>
      <c r="F65" s="170"/>
      <c r="G65" s="170"/>
      <c r="H65" s="170"/>
      <c r="I65" s="170"/>
      <c r="J65" s="171">
        <f>J303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160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PD - Výstavba zázemí SDH Cheb - Háje - Dotazy 05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VZT - Vzduchotechnika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7. 5. 2025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30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28</v>
      </c>
      <c r="D82" s="42"/>
      <c r="E82" s="42"/>
      <c r="F82" s="29" t="str">
        <f>IF(E18="","",E18)</f>
        <v>Vyplň údaj</v>
      </c>
      <c r="G82" s="42"/>
      <c r="H82" s="42"/>
      <c r="I82" s="34" t="s">
        <v>31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161</v>
      </c>
      <c r="D84" s="182" t="s">
        <v>53</v>
      </c>
      <c r="E84" s="182" t="s">
        <v>49</v>
      </c>
      <c r="F84" s="182" t="s">
        <v>50</v>
      </c>
      <c r="G84" s="182" t="s">
        <v>162</v>
      </c>
      <c r="H84" s="182" t="s">
        <v>163</v>
      </c>
      <c r="I84" s="182" t="s">
        <v>164</v>
      </c>
      <c r="J84" s="182" t="s">
        <v>117</v>
      </c>
      <c r="K84" s="183" t="s">
        <v>165</v>
      </c>
      <c r="L84" s="184"/>
      <c r="M84" s="94" t="s">
        <v>19</v>
      </c>
      <c r="N84" s="95" t="s">
        <v>38</v>
      </c>
      <c r="O84" s="95" t="s">
        <v>166</v>
      </c>
      <c r="P84" s="95" t="s">
        <v>167</v>
      </c>
      <c r="Q84" s="95" t="s">
        <v>168</v>
      </c>
      <c r="R84" s="95" t="s">
        <v>169</v>
      </c>
      <c r="S84" s="95" t="s">
        <v>170</v>
      </c>
      <c r="T84" s="96" t="s">
        <v>171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172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P86+P237+P239+P269+P283+P303</f>
        <v>0</v>
      </c>
      <c r="Q85" s="98"/>
      <c r="R85" s="187">
        <f>R86+R237+R239+R269+R283+R303</f>
        <v>0</v>
      </c>
      <c r="S85" s="98"/>
      <c r="T85" s="188">
        <f>T86+T237+T239+T269+T283+T303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67</v>
      </c>
      <c r="AU85" s="19" t="s">
        <v>118</v>
      </c>
      <c r="BK85" s="189">
        <f>BK86+BK237+BK239+BK269+BK283+BK303</f>
        <v>0</v>
      </c>
    </row>
    <row r="86" s="12" customFormat="1" ht="25.92" customHeight="1">
      <c r="A86" s="12"/>
      <c r="B86" s="190"/>
      <c r="C86" s="191"/>
      <c r="D86" s="192" t="s">
        <v>67</v>
      </c>
      <c r="E86" s="193" t="s">
        <v>76</v>
      </c>
      <c r="F86" s="193" t="s">
        <v>5235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SUM(P87:P236)</f>
        <v>0</v>
      </c>
      <c r="Q86" s="198"/>
      <c r="R86" s="199">
        <f>SUM(R87:R236)</f>
        <v>0</v>
      </c>
      <c r="S86" s="198"/>
      <c r="T86" s="200">
        <f>SUM(T87:T236)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76</v>
      </c>
      <c r="AT86" s="202" t="s">
        <v>67</v>
      </c>
      <c r="AU86" s="202" t="s">
        <v>68</v>
      </c>
      <c r="AY86" s="201" t="s">
        <v>175</v>
      </c>
      <c r="BK86" s="203">
        <f>SUM(BK87:BK236)</f>
        <v>0</v>
      </c>
    </row>
    <row r="87" s="2" customFormat="1" ht="24.15" customHeight="1">
      <c r="A87" s="40"/>
      <c r="B87" s="41"/>
      <c r="C87" s="206" t="s">
        <v>76</v>
      </c>
      <c r="D87" s="206" t="s">
        <v>177</v>
      </c>
      <c r="E87" s="207" t="s">
        <v>5236</v>
      </c>
      <c r="F87" s="208" t="s">
        <v>5237</v>
      </c>
      <c r="G87" s="209" t="s">
        <v>1403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39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182</v>
      </c>
      <c r="AT87" s="217" t="s">
        <v>177</v>
      </c>
      <c r="AU87" s="217" t="s">
        <v>76</v>
      </c>
      <c r="AY87" s="19" t="s">
        <v>175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76</v>
      </c>
      <c r="BK87" s="218">
        <f>ROUND(I87*H87,2)</f>
        <v>0</v>
      </c>
      <c r="BL87" s="19" t="s">
        <v>182</v>
      </c>
      <c r="BM87" s="217" t="s">
        <v>5238</v>
      </c>
    </row>
    <row r="88" s="13" customFormat="1">
      <c r="A88" s="13"/>
      <c r="B88" s="224"/>
      <c r="C88" s="225"/>
      <c r="D88" s="226" t="s">
        <v>186</v>
      </c>
      <c r="E88" s="227" t="s">
        <v>19</v>
      </c>
      <c r="F88" s="228" t="s">
        <v>5239</v>
      </c>
      <c r="G88" s="225"/>
      <c r="H88" s="227" t="s">
        <v>19</v>
      </c>
      <c r="I88" s="229"/>
      <c r="J88" s="225"/>
      <c r="K88" s="225"/>
      <c r="L88" s="230"/>
      <c r="M88" s="231"/>
      <c r="N88" s="232"/>
      <c r="O88" s="232"/>
      <c r="P88" s="232"/>
      <c r="Q88" s="232"/>
      <c r="R88" s="232"/>
      <c r="S88" s="232"/>
      <c r="T88" s="23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4" t="s">
        <v>186</v>
      </c>
      <c r="AU88" s="234" t="s">
        <v>76</v>
      </c>
      <c r="AV88" s="13" t="s">
        <v>76</v>
      </c>
      <c r="AW88" s="13" t="s">
        <v>188</v>
      </c>
      <c r="AX88" s="13" t="s">
        <v>68</v>
      </c>
      <c r="AY88" s="234" t="s">
        <v>175</v>
      </c>
    </row>
    <row r="89" s="13" customFormat="1">
      <c r="A89" s="13"/>
      <c r="B89" s="224"/>
      <c r="C89" s="225"/>
      <c r="D89" s="226" t="s">
        <v>186</v>
      </c>
      <c r="E89" s="227" t="s">
        <v>19</v>
      </c>
      <c r="F89" s="228" t="s">
        <v>5240</v>
      </c>
      <c r="G89" s="225"/>
      <c r="H89" s="227" t="s">
        <v>19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186</v>
      </c>
      <c r="AU89" s="234" t="s">
        <v>76</v>
      </c>
      <c r="AV89" s="13" t="s">
        <v>76</v>
      </c>
      <c r="AW89" s="13" t="s">
        <v>188</v>
      </c>
      <c r="AX89" s="13" t="s">
        <v>68</v>
      </c>
      <c r="AY89" s="234" t="s">
        <v>175</v>
      </c>
    </row>
    <row r="90" s="13" customFormat="1">
      <c r="A90" s="13"/>
      <c r="B90" s="224"/>
      <c r="C90" s="225"/>
      <c r="D90" s="226" t="s">
        <v>186</v>
      </c>
      <c r="E90" s="227" t="s">
        <v>19</v>
      </c>
      <c r="F90" s="228" t="s">
        <v>5241</v>
      </c>
      <c r="G90" s="225"/>
      <c r="H90" s="227" t="s">
        <v>19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186</v>
      </c>
      <c r="AU90" s="234" t="s">
        <v>76</v>
      </c>
      <c r="AV90" s="13" t="s">
        <v>76</v>
      </c>
      <c r="AW90" s="13" t="s">
        <v>188</v>
      </c>
      <c r="AX90" s="13" t="s">
        <v>68</v>
      </c>
      <c r="AY90" s="234" t="s">
        <v>175</v>
      </c>
    </row>
    <row r="91" s="13" customFormat="1">
      <c r="A91" s="13"/>
      <c r="B91" s="224"/>
      <c r="C91" s="225"/>
      <c r="D91" s="226" t="s">
        <v>186</v>
      </c>
      <c r="E91" s="227" t="s">
        <v>19</v>
      </c>
      <c r="F91" s="228" t="s">
        <v>5242</v>
      </c>
      <c r="G91" s="225"/>
      <c r="H91" s="227" t="s">
        <v>19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186</v>
      </c>
      <c r="AU91" s="234" t="s">
        <v>76</v>
      </c>
      <c r="AV91" s="13" t="s">
        <v>76</v>
      </c>
      <c r="AW91" s="13" t="s">
        <v>188</v>
      </c>
      <c r="AX91" s="13" t="s">
        <v>68</v>
      </c>
      <c r="AY91" s="234" t="s">
        <v>175</v>
      </c>
    </row>
    <row r="92" s="13" customFormat="1">
      <c r="A92" s="13"/>
      <c r="B92" s="224"/>
      <c r="C92" s="225"/>
      <c r="D92" s="226" t="s">
        <v>186</v>
      </c>
      <c r="E92" s="227" t="s">
        <v>19</v>
      </c>
      <c r="F92" s="228" t="s">
        <v>5243</v>
      </c>
      <c r="G92" s="225"/>
      <c r="H92" s="227" t="s">
        <v>19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186</v>
      </c>
      <c r="AU92" s="234" t="s">
        <v>76</v>
      </c>
      <c r="AV92" s="13" t="s">
        <v>76</v>
      </c>
      <c r="AW92" s="13" t="s">
        <v>188</v>
      </c>
      <c r="AX92" s="13" t="s">
        <v>68</v>
      </c>
      <c r="AY92" s="234" t="s">
        <v>175</v>
      </c>
    </row>
    <row r="93" s="13" customFormat="1">
      <c r="A93" s="13"/>
      <c r="B93" s="224"/>
      <c r="C93" s="225"/>
      <c r="D93" s="226" t="s">
        <v>186</v>
      </c>
      <c r="E93" s="227" t="s">
        <v>19</v>
      </c>
      <c r="F93" s="228" t="s">
        <v>5244</v>
      </c>
      <c r="G93" s="225"/>
      <c r="H93" s="227" t="s">
        <v>19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186</v>
      </c>
      <c r="AU93" s="234" t="s">
        <v>76</v>
      </c>
      <c r="AV93" s="13" t="s">
        <v>76</v>
      </c>
      <c r="AW93" s="13" t="s">
        <v>188</v>
      </c>
      <c r="AX93" s="13" t="s">
        <v>68</v>
      </c>
      <c r="AY93" s="234" t="s">
        <v>175</v>
      </c>
    </row>
    <row r="94" s="13" customFormat="1">
      <c r="A94" s="13"/>
      <c r="B94" s="224"/>
      <c r="C94" s="225"/>
      <c r="D94" s="226" t="s">
        <v>186</v>
      </c>
      <c r="E94" s="227" t="s">
        <v>19</v>
      </c>
      <c r="F94" s="228" t="s">
        <v>5245</v>
      </c>
      <c r="G94" s="225"/>
      <c r="H94" s="227" t="s">
        <v>19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186</v>
      </c>
      <c r="AU94" s="234" t="s">
        <v>76</v>
      </c>
      <c r="AV94" s="13" t="s">
        <v>76</v>
      </c>
      <c r="AW94" s="13" t="s">
        <v>188</v>
      </c>
      <c r="AX94" s="13" t="s">
        <v>68</v>
      </c>
      <c r="AY94" s="234" t="s">
        <v>175</v>
      </c>
    </row>
    <row r="95" s="13" customFormat="1">
      <c r="A95" s="13"/>
      <c r="B95" s="224"/>
      <c r="C95" s="225"/>
      <c r="D95" s="226" t="s">
        <v>186</v>
      </c>
      <c r="E95" s="227" t="s">
        <v>19</v>
      </c>
      <c r="F95" s="228" t="s">
        <v>5246</v>
      </c>
      <c r="G95" s="225"/>
      <c r="H95" s="227" t="s">
        <v>19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186</v>
      </c>
      <c r="AU95" s="234" t="s">
        <v>76</v>
      </c>
      <c r="AV95" s="13" t="s">
        <v>76</v>
      </c>
      <c r="AW95" s="13" t="s">
        <v>188</v>
      </c>
      <c r="AX95" s="13" t="s">
        <v>68</v>
      </c>
      <c r="AY95" s="234" t="s">
        <v>175</v>
      </c>
    </row>
    <row r="96" s="13" customFormat="1">
      <c r="A96" s="13"/>
      <c r="B96" s="224"/>
      <c r="C96" s="225"/>
      <c r="D96" s="226" t="s">
        <v>186</v>
      </c>
      <c r="E96" s="227" t="s">
        <v>19</v>
      </c>
      <c r="F96" s="228" t="s">
        <v>5247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186</v>
      </c>
      <c r="AU96" s="234" t="s">
        <v>76</v>
      </c>
      <c r="AV96" s="13" t="s">
        <v>76</v>
      </c>
      <c r="AW96" s="13" t="s">
        <v>188</v>
      </c>
      <c r="AX96" s="13" t="s">
        <v>68</v>
      </c>
      <c r="AY96" s="234" t="s">
        <v>175</v>
      </c>
    </row>
    <row r="97" s="13" customFormat="1">
      <c r="A97" s="13"/>
      <c r="B97" s="224"/>
      <c r="C97" s="225"/>
      <c r="D97" s="226" t="s">
        <v>186</v>
      </c>
      <c r="E97" s="227" t="s">
        <v>19</v>
      </c>
      <c r="F97" s="228" t="s">
        <v>5248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186</v>
      </c>
      <c r="AU97" s="234" t="s">
        <v>76</v>
      </c>
      <c r="AV97" s="13" t="s">
        <v>76</v>
      </c>
      <c r="AW97" s="13" t="s">
        <v>188</v>
      </c>
      <c r="AX97" s="13" t="s">
        <v>68</v>
      </c>
      <c r="AY97" s="234" t="s">
        <v>175</v>
      </c>
    </row>
    <row r="98" s="13" customFormat="1">
      <c r="A98" s="13"/>
      <c r="B98" s="224"/>
      <c r="C98" s="225"/>
      <c r="D98" s="226" t="s">
        <v>186</v>
      </c>
      <c r="E98" s="227" t="s">
        <v>19</v>
      </c>
      <c r="F98" s="228" t="s">
        <v>5249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186</v>
      </c>
      <c r="AU98" s="234" t="s">
        <v>76</v>
      </c>
      <c r="AV98" s="13" t="s">
        <v>76</v>
      </c>
      <c r="AW98" s="13" t="s">
        <v>188</v>
      </c>
      <c r="AX98" s="13" t="s">
        <v>68</v>
      </c>
      <c r="AY98" s="234" t="s">
        <v>175</v>
      </c>
    </row>
    <row r="99" s="13" customFormat="1">
      <c r="A99" s="13"/>
      <c r="B99" s="224"/>
      <c r="C99" s="225"/>
      <c r="D99" s="226" t="s">
        <v>186</v>
      </c>
      <c r="E99" s="227" t="s">
        <v>19</v>
      </c>
      <c r="F99" s="228" t="s">
        <v>5250</v>
      </c>
      <c r="G99" s="225"/>
      <c r="H99" s="227" t="s">
        <v>19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186</v>
      </c>
      <c r="AU99" s="234" t="s">
        <v>76</v>
      </c>
      <c r="AV99" s="13" t="s">
        <v>76</v>
      </c>
      <c r="AW99" s="13" t="s">
        <v>188</v>
      </c>
      <c r="AX99" s="13" t="s">
        <v>68</v>
      </c>
      <c r="AY99" s="234" t="s">
        <v>175</v>
      </c>
    </row>
    <row r="100" s="13" customFormat="1">
      <c r="A100" s="13"/>
      <c r="B100" s="224"/>
      <c r="C100" s="225"/>
      <c r="D100" s="226" t="s">
        <v>186</v>
      </c>
      <c r="E100" s="227" t="s">
        <v>19</v>
      </c>
      <c r="F100" s="228" t="s">
        <v>5251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186</v>
      </c>
      <c r="AU100" s="234" t="s">
        <v>76</v>
      </c>
      <c r="AV100" s="13" t="s">
        <v>76</v>
      </c>
      <c r="AW100" s="13" t="s">
        <v>188</v>
      </c>
      <c r="AX100" s="13" t="s">
        <v>68</v>
      </c>
      <c r="AY100" s="234" t="s">
        <v>175</v>
      </c>
    </row>
    <row r="101" s="13" customFormat="1">
      <c r="A101" s="13"/>
      <c r="B101" s="224"/>
      <c r="C101" s="225"/>
      <c r="D101" s="226" t="s">
        <v>186</v>
      </c>
      <c r="E101" s="227" t="s">
        <v>19</v>
      </c>
      <c r="F101" s="228" t="s">
        <v>5252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186</v>
      </c>
      <c r="AU101" s="234" t="s">
        <v>76</v>
      </c>
      <c r="AV101" s="13" t="s">
        <v>76</v>
      </c>
      <c r="AW101" s="13" t="s">
        <v>188</v>
      </c>
      <c r="AX101" s="13" t="s">
        <v>68</v>
      </c>
      <c r="AY101" s="234" t="s">
        <v>175</v>
      </c>
    </row>
    <row r="102" s="13" customFormat="1">
      <c r="A102" s="13"/>
      <c r="B102" s="224"/>
      <c r="C102" s="225"/>
      <c r="D102" s="226" t="s">
        <v>186</v>
      </c>
      <c r="E102" s="227" t="s">
        <v>19</v>
      </c>
      <c r="F102" s="228" t="s">
        <v>5253</v>
      </c>
      <c r="G102" s="225"/>
      <c r="H102" s="227" t="s">
        <v>19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186</v>
      </c>
      <c r="AU102" s="234" t="s">
        <v>76</v>
      </c>
      <c r="AV102" s="13" t="s">
        <v>76</v>
      </c>
      <c r="AW102" s="13" t="s">
        <v>188</v>
      </c>
      <c r="AX102" s="13" t="s">
        <v>68</v>
      </c>
      <c r="AY102" s="234" t="s">
        <v>175</v>
      </c>
    </row>
    <row r="103" s="13" customFormat="1">
      <c r="A103" s="13"/>
      <c r="B103" s="224"/>
      <c r="C103" s="225"/>
      <c r="D103" s="226" t="s">
        <v>186</v>
      </c>
      <c r="E103" s="227" t="s">
        <v>19</v>
      </c>
      <c r="F103" s="228" t="s">
        <v>5254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186</v>
      </c>
      <c r="AU103" s="234" t="s">
        <v>76</v>
      </c>
      <c r="AV103" s="13" t="s">
        <v>76</v>
      </c>
      <c r="AW103" s="13" t="s">
        <v>188</v>
      </c>
      <c r="AX103" s="13" t="s">
        <v>68</v>
      </c>
      <c r="AY103" s="234" t="s">
        <v>175</v>
      </c>
    </row>
    <row r="104" s="13" customFormat="1">
      <c r="A104" s="13"/>
      <c r="B104" s="224"/>
      <c r="C104" s="225"/>
      <c r="D104" s="226" t="s">
        <v>186</v>
      </c>
      <c r="E104" s="227" t="s">
        <v>19</v>
      </c>
      <c r="F104" s="228" t="s">
        <v>5255</v>
      </c>
      <c r="G104" s="225"/>
      <c r="H104" s="227" t="s">
        <v>19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186</v>
      </c>
      <c r="AU104" s="234" t="s">
        <v>76</v>
      </c>
      <c r="AV104" s="13" t="s">
        <v>76</v>
      </c>
      <c r="AW104" s="13" t="s">
        <v>188</v>
      </c>
      <c r="AX104" s="13" t="s">
        <v>68</v>
      </c>
      <c r="AY104" s="234" t="s">
        <v>175</v>
      </c>
    </row>
    <row r="105" s="13" customFormat="1">
      <c r="A105" s="13"/>
      <c r="B105" s="224"/>
      <c r="C105" s="225"/>
      <c r="D105" s="226" t="s">
        <v>186</v>
      </c>
      <c r="E105" s="227" t="s">
        <v>19</v>
      </c>
      <c r="F105" s="228" t="s">
        <v>5256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186</v>
      </c>
      <c r="AU105" s="234" t="s">
        <v>76</v>
      </c>
      <c r="AV105" s="13" t="s">
        <v>76</v>
      </c>
      <c r="AW105" s="13" t="s">
        <v>188</v>
      </c>
      <c r="AX105" s="13" t="s">
        <v>68</v>
      </c>
      <c r="AY105" s="234" t="s">
        <v>175</v>
      </c>
    </row>
    <row r="106" s="13" customFormat="1">
      <c r="A106" s="13"/>
      <c r="B106" s="224"/>
      <c r="C106" s="225"/>
      <c r="D106" s="226" t="s">
        <v>186</v>
      </c>
      <c r="E106" s="227" t="s">
        <v>19</v>
      </c>
      <c r="F106" s="228" t="s">
        <v>5257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186</v>
      </c>
      <c r="AU106" s="234" t="s">
        <v>76</v>
      </c>
      <c r="AV106" s="13" t="s">
        <v>76</v>
      </c>
      <c r="AW106" s="13" t="s">
        <v>188</v>
      </c>
      <c r="AX106" s="13" t="s">
        <v>68</v>
      </c>
      <c r="AY106" s="234" t="s">
        <v>175</v>
      </c>
    </row>
    <row r="107" s="13" customFormat="1">
      <c r="A107" s="13"/>
      <c r="B107" s="224"/>
      <c r="C107" s="225"/>
      <c r="D107" s="226" t="s">
        <v>186</v>
      </c>
      <c r="E107" s="227" t="s">
        <v>19</v>
      </c>
      <c r="F107" s="228" t="s">
        <v>5258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186</v>
      </c>
      <c r="AU107" s="234" t="s">
        <v>76</v>
      </c>
      <c r="AV107" s="13" t="s">
        <v>76</v>
      </c>
      <c r="AW107" s="13" t="s">
        <v>188</v>
      </c>
      <c r="AX107" s="13" t="s">
        <v>68</v>
      </c>
      <c r="AY107" s="234" t="s">
        <v>175</v>
      </c>
    </row>
    <row r="108" s="13" customFormat="1">
      <c r="A108" s="13"/>
      <c r="B108" s="224"/>
      <c r="C108" s="225"/>
      <c r="D108" s="226" t="s">
        <v>186</v>
      </c>
      <c r="E108" s="227" t="s">
        <v>19</v>
      </c>
      <c r="F108" s="228" t="s">
        <v>5259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186</v>
      </c>
      <c r="AU108" s="234" t="s">
        <v>76</v>
      </c>
      <c r="AV108" s="13" t="s">
        <v>76</v>
      </c>
      <c r="AW108" s="13" t="s">
        <v>188</v>
      </c>
      <c r="AX108" s="13" t="s">
        <v>68</v>
      </c>
      <c r="AY108" s="234" t="s">
        <v>175</v>
      </c>
    </row>
    <row r="109" s="13" customFormat="1">
      <c r="A109" s="13"/>
      <c r="B109" s="224"/>
      <c r="C109" s="225"/>
      <c r="D109" s="226" t="s">
        <v>186</v>
      </c>
      <c r="E109" s="227" t="s">
        <v>19</v>
      </c>
      <c r="F109" s="228" t="s">
        <v>5260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186</v>
      </c>
      <c r="AU109" s="234" t="s">
        <v>76</v>
      </c>
      <c r="AV109" s="13" t="s">
        <v>76</v>
      </c>
      <c r="AW109" s="13" t="s">
        <v>188</v>
      </c>
      <c r="AX109" s="13" t="s">
        <v>68</v>
      </c>
      <c r="AY109" s="234" t="s">
        <v>175</v>
      </c>
    </row>
    <row r="110" s="13" customFormat="1">
      <c r="A110" s="13"/>
      <c r="B110" s="224"/>
      <c r="C110" s="225"/>
      <c r="D110" s="226" t="s">
        <v>186</v>
      </c>
      <c r="E110" s="227" t="s">
        <v>19</v>
      </c>
      <c r="F110" s="228" t="s">
        <v>5261</v>
      </c>
      <c r="G110" s="225"/>
      <c r="H110" s="227" t="s">
        <v>19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186</v>
      </c>
      <c r="AU110" s="234" t="s">
        <v>76</v>
      </c>
      <c r="AV110" s="13" t="s">
        <v>76</v>
      </c>
      <c r="AW110" s="13" t="s">
        <v>188</v>
      </c>
      <c r="AX110" s="13" t="s">
        <v>68</v>
      </c>
      <c r="AY110" s="234" t="s">
        <v>175</v>
      </c>
    </row>
    <row r="111" s="13" customFormat="1">
      <c r="A111" s="13"/>
      <c r="B111" s="224"/>
      <c r="C111" s="225"/>
      <c r="D111" s="226" t="s">
        <v>186</v>
      </c>
      <c r="E111" s="227" t="s">
        <v>19</v>
      </c>
      <c r="F111" s="228" t="s">
        <v>5262</v>
      </c>
      <c r="G111" s="225"/>
      <c r="H111" s="227" t="s">
        <v>19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186</v>
      </c>
      <c r="AU111" s="234" t="s">
        <v>76</v>
      </c>
      <c r="AV111" s="13" t="s">
        <v>76</v>
      </c>
      <c r="AW111" s="13" t="s">
        <v>188</v>
      </c>
      <c r="AX111" s="13" t="s">
        <v>68</v>
      </c>
      <c r="AY111" s="234" t="s">
        <v>175</v>
      </c>
    </row>
    <row r="112" s="14" customFormat="1">
      <c r="A112" s="14"/>
      <c r="B112" s="235"/>
      <c r="C112" s="236"/>
      <c r="D112" s="226" t="s">
        <v>186</v>
      </c>
      <c r="E112" s="237" t="s">
        <v>19</v>
      </c>
      <c r="F112" s="238" t="s">
        <v>76</v>
      </c>
      <c r="G112" s="236"/>
      <c r="H112" s="239">
        <v>1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186</v>
      </c>
      <c r="AU112" s="245" t="s">
        <v>76</v>
      </c>
      <c r="AV112" s="14" t="s">
        <v>78</v>
      </c>
      <c r="AW112" s="14" t="s">
        <v>188</v>
      </c>
      <c r="AX112" s="14" t="s">
        <v>68</v>
      </c>
      <c r="AY112" s="245" t="s">
        <v>175</v>
      </c>
    </row>
    <row r="113" s="15" customFormat="1">
      <c r="A113" s="15"/>
      <c r="B113" s="246"/>
      <c r="C113" s="247"/>
      <c r="D113" s="226" t="s">
        <v>186</v>
      </c>
      <c r="E113" s="248" t="s">
        <v>19</v>
      </c>
      <c r="F113" s="249" t="s">
        <v>191</v>
      </c>
      <c r="G113" s="247"/>
      <c r="H113" s="250">
        <v>1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186</v>
      </c>
      <c r="AU113" s="256" t="s">
        <v>76</v>
      </c>
      <c r="AV113" s="15" t="s">
        <v>182</v>
      </c>
      <c r="AW113" s="15" t="s">
        <v>188</v>
      </c>
      <c r="AX113" s="15" t="s">
        <v>76</v>
      </c>
      <c r="AY113" s="256" t="s">
        <v>175</v>
      </c>
    </row>
    <row r="114" s="2" customFormat="1" ht="16.5" customHeight="1">
      <c r="A114" s="40"/>
      <c r="B114" s="41"/>
      <c r="C114" s="206" t="s">
        <v>78</v>
      </c>
      <c r="D114" s="206" t="s">
        <v>177</v>
      </c>
      <c r="E114" s="207" t="s">
        <v>5263</v>
      </c>
      <c r="F114" s="208" t="s">
        <v>5264</v>
      </c>
      <c r="G114" s="209" t="s">
        <v>1403</v>
      </c>
      <c r="H114" s="210">
        <v>2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39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182</v>
      </c>
      <c r="AT114" s="217" t="s">
        <v>177</v>
      </c>
      <c r="AU114" s="217" t="s">
        <v>76</v>
      </c>
      <c r="AY114" s="19" t="s">
        <v>175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76</v>
      </c>
      <c r="BK114" s="218">
        <f>ROUND(I114*H114,2)</f>
        <v>0</v>
      </c>
      <c r="BL114" s="19" t="s">
        <v>182</v>
      </c>
      <c r="BM114" s="217" t="s">
        <v>5265</v>
      </c>
    </row>
    <row r="115" s="13" customFormat="1">
      <c r="A115" s="13"/>
      <c r="B115" s="224"/>
      <c r="C115" s="225"/>
      <c r="D115" s="226" t="s">
        <v>186</v>
      </c>
      <c r="E115" s="227" t="s">
        <v>19</v>
      </c>
      <c r="F115" s="228" t="s">
        <v>5266</v>
      </c>
      <c r="G115" s="225"/>
      <c r="H115" s="227" t="s">
        <v>19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186</v>
      </c>
      <c r="AU115" s="234" t="s">
        <v>76</v>
      </c>
      <c r="AV115" s="13" t="s">
        <v>76</v>
      </c>
      <c r="AW115" s="13" t="s">
        <v>188</v>
      </c>
      <c r="AX115" s="13" t="s">
        <v>68</v>
      </c>
      <c r="AY115" s="234" t="s">
        <v>175</v>
      </c>
    </row>
    <row r="116" s="13" customFormat="1">
      <c r="A116" s="13"/>
      <c r="B116" s="224"/>
      <c r="C116" s="225"/>
      <c r="D116" s="226" t="s">
        <v>186</v>
      </c>
      <c r="E116" s="227" t="s">
        <v>19</v>
      </c>
      <c r="F116" s="228" t="s">
        <v>5267</v>
      </c>
      <c r="G116" s="225"/>
      <c r="H116" s="227" t="s">
        <v>19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186</v>
      </c>
      <c r="AU116" s="234" t="s">
        <v>76</v>
      </c>
      <c r="AV116" s="13" t="s">
        <v>76</v>
      </c>
      <c r="AW116" s="13" t="s">
        <v>188</v>
      </c>
      <c r="AX116" s="13" t="s">
        <v>68</v>
      </c>
      <c r="AY116" s="234" t="s">
        <v>175</v>
      </c>
    </row>
    <row r="117" s="14" customFormat="1">
      <c r="A117" s="14"/>
      <c r="B117" s="235"/>
      <c r="C117" s="236"/>
      <c r="D117" s="226" t="s">
        <v>186</v>
      </c>
      <c r="E117" s="237" t="s">
        <v>19</v>
      </c>
      <c r="F117" s="238" t="s">
        <v>78</v>
      </c>
      <c r="G117" s="236"/>
      <c r="H117" s="239">
        <v>2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186</v>
      </c>
      <c r="AU117" s="245" t="s">
        <v>76</v>
      </c>
      <c r="AV117" s="14" t="s">
        <v>78</v>
      </c>
      <c r="AW117" s="14" t="s">
        <v>188</v>
      </c>
      <c r="AX117" s="14" t="s">
        <v>68</v>
      </c>
      <c r="AY117" s="245" t="s">
        <v>175</v>
      </c>
    </row>
    <row r="118" s="15" customFormat="1">
      <c r="A118" s="15"/>
      <c r="B118" s="246"/>
      <c r="C118" s="247"/>
      <c r="D118" s="226" t="s">
        <v>186</v>
      </c>
      <c r="E118" s="248" t="s">
        <v>19</v>
      </c>
      <c r="F118" s="249" t="s">
        <v>191</v>
      </c>
      <c r="G118" s="247"/>
      <c r="H118" s="250">
        <v>2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6" t="s">
        <v>186</v>
      </c>
      <c r="AU118" s="256" t="s">
        <v>76</v>
      </c>
      <c r="AV118" s="15" t="s">
        <v>182</v>
      </c>
      <c r="AW118" s="15" t="s">
        <v>188</v>
      </c>
      <c r="AX118" s="15" t="s">
        <v>76</v>
      </c>
      <c r="AY118" s="256" t="s">
        <v>175</v>
      </c>
    </row>
    <row r="119" s="2" customFormat="1" ht="24.15" customHeight="1">
      <c r="A119" s="40"/>
      <c r="B119" s="41"/>
      <c r="C119" s="206" t="s">
        <v>200</v>
      </c>
      <c r="D119" s="206" t="s">
        <v>177</v>
      </c>
      <c r="E119" s="207" t="s">
        <v>5268</v>
      </c>
      <c r="F119" s="208" t="s">
        <v>5269</v>
      </c>
      <c r="G119" s="209" t="s">
        <v>1403</v>
      </c>
      <c r="H119" s="210">
        <v>3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39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182</v>
      </c>
      <c r="AT119" s="217" t="s">
        <v>177</v>
      </c>
      <c r="AU119" s="217" t="s">
        <v>76</v>
      </c>
      <c r="AY119" s="19" t="s">
        <v>175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76</v>
      </c>
      <c r="BK119" s="218">
        <f>ROUND(I119*H119,2)</f>
        <v>0</v>
      </c>
      <c r="BL119" s="19" t="s">
        <v>182</v>
      </c>
      <c r="BM119" s="217" t="s">
        <v>5270</v>
      </c>
    </row>
    <row r="120" s="13" customFormat="1">
      <c r="A120" s="13"/>
      <c r="B120" s="224"/>
      <c r="C120" s="225"/>
      <c r="D120" s="226" t="s">
        <v>186</v>
      </c>
      <c r="E120" s="227" t="s">
        <v>19</v>
      </c>
      <c r="F120" s="228" t="s">
        <v>5271</v>
      </c>
      <c r="G120" s="225"/>
      <c r="H120" s="227" t="s">
        <v>19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186</v>
      </c>
      <c r="AU120" s="234" t="s">
        <v>76</v>
      </c>
      <c r="AV120" s="13" t="s">
        <v>76</v>
      </c>
      <c r="AW120" s="13" t="s">
        <v>188</v>
      </c>
      <c r="AX120" s="13" t="s">
        <v>68</v>
      </c>
      <c r="AY120" s="234" t="s">
        <v>175</v>
      </c>
    </row>
    <row r="121" s="14" customFormat="1">
      <c r="A121" s="14"/>
      <c r="B121" s="235"/>
      <c r="C121" s="236"/>
      <c r="D121" s="226" t="s">
        <v>186</v>
      </c>
      <c r="E121" s="237" t="s">
        <v>19</v>
      </c>
      <c r="F121" s="238" t="s">
        <v>200</v>
      </c>
      <c r="G121" s="236"/>
      <c r="H121" s="239">
        <v>3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186</v>
      </c>
      <c r="AU121" s="245" t="s">
        <v>76</v>
      </c>
      <c r="AV121" s="14" t="s">
        <v>78</v>
      </c>
      <c r="AW121" s="14" t="s">
        <v>188</v>
      </c>
      <c r="AX121" s="14" t="s">
        <v>68</v>
      </c>
      <c r="AY121" s="245" t="s">
        <v>175</v>
      </c>
    </row>
    <row r="122" s="15" customFormat="1">
      <c r="A122" s="15"/>
      <c r="B122" s="246"/>
      <c r="C122" s="247"/>
      <c r="D122" s="226" t="s">
        <v>186</v>
      </c>
      <c r="E122" s="248" t="s">
        <v>19</v>
      </c>
      <c r="F122" s="249" t="s">
        <v>191</v>
      </c>
      <c r="G122" s="247"/>
      <c r="H122" s="250">
        <v>3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186</v>
      </c>
      <c r="AU122" s="256" t="s">
        <v>76</v>
      </c>
      <c r="AV122" s="15" t="s">
        <v>182</v>
      </c>
      <c r="AW122" s="15" t="s">
        <v>188</v>
      </c>
      <c r="AX122" s="15" t="s">
        <v>76</v>
      </c>
      <c r="AY122" s="256" t="s">
        <v>175</v>
      </c>
    </row>
    <row r="123" s="2" customFormat="1" ht="24.15" customHeight="1">
      <c r="A123" s="40"/>
      <c r="B123" s="41"/>
      <c r="C123" s="206" t="s">
        <v>182</v>
      </c>
      <c r="D123" s="206" t="s">
        <v>177</v>
      </c>
      <c r="E123" s="207" t="s">
        <v>5272</v>
      </c>
      <c r="F123" s="208" t="s">
        <v>5273</v>
      </c>
      <c r="G123" s="209" t="s">
        <v>1403</v>
      </c>
      <c r="H123" s="210">
        <v>1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39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182</v>
      </c>
      <c r="AT123" s="217" t="s">
        <v>177</v>
      </c>
      <c r="AU123" s="217" t="s">
        <v>76</v>
      </c>
      <c r="AY123" s="19" t="s">
        <v>175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76</v>
      </c>
      <c r="BK123" s="218">
        <f>ROUND(I123*H123,2)</f>
        <v>0</v>
      </c>
      <c r="BL123" s="19" t="s">
        <v>182</v>
      </c>
      <c r="BM123" s="217" t="s">
        <v>5274</v>
      </c>
    </row>
    <row r="124" s="13" customFormat="1">
      <c r="A124" s="13"/>
      <c r="B124" s="224"/>
      <c r="C124" s="225"/>
      <c r="D124" s="226" t="s">
        <v>186</v>
      </c>
      <c r="E124" s="227" t="s">
        <v>19</v>
      </c>
      <c r="F124" s="228" t="s">
        <v>5275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186</v>
      </c>
      <c r="AU124" s="234" t="s">
        <v>76</v>
      </c>
      <c r="AV124" s="13" t="s">
        <v>76</v>
      </c>
      <c r="AW124" s="13" t="s">
        <v>188</v>
      </c>
      <c r="AX124" s="13" t="s">
        <v>68</v>
      </c>
      <c r="AY124" s="234" t="s">
        <v>175</v>
      </c>
    </row>
    <row r="125" s="14" customFormat="1">
      <c r="A125" s="14"/>
      <c r="B125" s="235"/>
      <c r="C125" s="236"/>
      <c r="D125" s="226" t="s">
        <v>186</v>
      </c>
      <c r="E125" s="237" t="s">
        <v>19</v>
      </c>
      <c r="F125" s="238" t="s">
        <v>76</v>
      </c>
      <c r="G125" s="236"/>
      <c r="H125" s="239">
        <v>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186</v>
      </c>
      <c r="AU125" s="245" t="s">
        <v>76</v>
      </c>
      <c r="AV125" s="14" t="s">
        <v>78</v>
      </c>
      <c r="AW125" s="14" t="s">
        <v>188</v>
      </c>
      <c r="AX125" s="14" t="s">
        <v>68</v>
      </c>
      <c r="AY125" s="245" t="s">
        <v>175</v>
      </c>
    </row>
    <row r="126" s="15" customFormat="1">
      <c r="A126" s="15"/>
      <c r="B126" s="246"/>
      <c r="C126" s="247"/>
      <c r="D126" s="226" t="s">
        <v>186</v>
      </c>
      <c r="E126" s="248" t="s">
        <v>19</v>
      </c>
      <c r="F126" s="249" t="s">
        <v>191</v>
      </c>
      <c r="G126" s="247"/>
      <c r="H126" s="250">
        <v>1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186</v>
      </c>
      <c r="AU126" s="256" t="s">
        <v>76</v>
      </c>
      <c r="AV126" s="15" t="s">
        <v>182</v>
      </c>
      <c r="AW126" s="15" t="s">
        <v>188</v>
      </c>
      <c r="AX126" s="15" t="s">
        <v>76</v>
      </c>
      <c r="AY126" s="256" t="s">
        <v>175</v>
      </c>
    </row>
    <row r="127" s="2" customFormat="1" ht="24.15" customHeight="1">
      <c r="A127" s="40"/>
      <c r="B127" s="41"/>
      <c r="C127" s="206" t="s">
        <v>213</v>
      </c>
      <c r="D127" s="206" t="s">
        <v>177</v>
      </c>
      <c r="E127" s="207" t="s">
        <v>5276</v>
      </c>
      <c r="F127" s="208" t="s">
        <v>5277</v>
      </c>
      <c r="G127" s="209" t="s">
        <v>1403</v>
      </c>
      <c r="H127" s="210">
        <v>2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39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182</v>
      </c>
      <c r="AT127" s="217" t="s">
        <v>177</v>
      </c>
      <c r="AU127" s="217" t="s">
        <v>76</v>
      </c>
      <c r="AY127" s="19" t="s">
        <v>175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76</v>
      </c>
      <c r="BK127" s="218">
        <f>ROUND(I127*H127,2)</f>
        <v>0</v>
      </c>
      <c r="BL127" s="19" t="s">
        <v>182</v>
      </c>
      <c r="BM127" s="217" t="s">
        <v>5278</v>
      </c>
    </row>
    <row r="128" s="13" customFormat="1">
      <c r="A128" s="13"/>
      <c r="B128" s="224"/>
      <c r="C128" s="225"/>
      <c r="D128" s="226" t="s">
        <v>186</v>
      </c>
      <c r="E128" s="227" t="s">
        <v>19</v>
      </c>
      <c r="F128" s="228" t="s">
        <v>5279</v>
      </c>
      <c r="G128" s="225"/>
      <c r="H128" s="227" t="s">
        <v>19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186</v>
      </c>
      <c r="AU128" s="234" t="s">
        <v>76</v>
      </c>
      <c r="AV128" s="13" t="s">
        <v>76</v>
      </c>
      <c r="AW128" s="13" t="s">
        <v>188</v>
      </c>
      <c r="AX128" s="13" t="s">
        <v>68</v>
      </c>
      <c r="AY128" s="234" t="s">
        <v>175</v>
      </c>
    </row>
    <row r="129" s="13" customFormat="1">
      <c r="A129" s="13"/>
      <c r="B129" s="224"/>
      <c r="C129" s="225"/>
      <c r="D129" s="226" t="s">
        <v>186</v>
      </c>
      <c r="E129" s="227" t="s">
        <v>19</v>
      </c>
      <c r="F129" s="228" t="s">
        <v>5280</v>
      </c>
      <c r="G129" s="225"/>
      <c r="H129" s="227" t="s">
        <v>19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186</v>
      </c>
      <c r="AU129" s="234" t="s">
        <v>76</v>
      </c>
      <c r="AV129" s="13" t="s">
        <v>76</v>
      </c>
      <c r="AW129" s="13" t="s">
        <v>188</v>
      </c>
      <c r="AX129" s="13" t="s">
        <v>68</v>
      </c>
      <c r="AY129" s="234" t="s">
        <v>175</v>
      </c>
    </row>
    <row r="130" s="13" customFormat="1">
      <c r="A130" s="13"/>
      <c r="B130" s="224"/>
      <c r="C130" s="225"/>
      <c r="D130" s="226" t="s">
        <v>186</v>
      </c>
      <c r="E130" s="227" t="s">
        <v>19</v>
      </c>
      <c r="F130" s="228" t="s">
        <v>5281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186</v>
      </c>
      <c r="AU130" s="234" t="s">
        <v>76</v>
      </c>
      <c r="AV130" s="13" t="s">
        <v>76</v>
      </c>
      <c r="AW130" s="13" t="s">
        <v>188</v>
      </c>
      <c r="AX130" s="13" t="s">
        <v>68</v>
      </c>
      <c r="AY130" s="234" t="s">
        <v>175</v>
      </c>
    </row>
    <row r="131" s="14" customFormat="1">
      <c r="A131" s="14"/>
      <c r="B131" s="235"/>
      <c r="C131" s="236"/>
      <c r="D131" s="226" t="s">
        <v>186</v>
      </c>
      <c r="E131" s="237" t="s">
        <v>19</v>
      </c>
      <c r="F131" s="238" t="s">
        <v>78</v>
      </c>
      <c r="G131" s="236"/>
      <c r="H131" s="239">
        <v>2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186</v>
      </c>
      <c r="AU131" s="245" t="s">
        <v>76</v>
      </c>
      <c r="AV131" s="14" t="s">
        <v>78</v>
      </c>
      <c r="AW131" s="14" t="s">
        <v>188</v>
      </c>
      <c r="AX131" s="14" t="s">
        <v>68</v>
      </c>
      <c r="AY131" s="245" t="s">
        <v>175</v>
      </c>
    </row>
    <row r="132" s="15" customFormat="1">
      <c r="A132" s="15"/>
      <c r="B132" s="246"/>
      <c r="C132" s="247"/>
      <c r="D132" s="226" t="s">
        <v>186</v>
      </c>
      <c r="E132" s="248" t="s">
        <v>19</v>
      </c>
      <c r="F132" s="249" t="s">
        <v>191</v>
      </c>
      <c r="G132" s="247"/>
      <c r="H132" s="250">
        <v>2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186</v>
      </c>
      <c r="AU132" s="256" t="s">
        <v>76</v>
      </c>
      <c r="AV132" s="15" t="s">
        <v>182</v>
      </c>
      <c r="AW132" s="15" t="s">
        <v>188</v>
      </c>
      <c r="AX132" s="15" t="s">
        <v>76</v>
      </c>
      <c r="AY132" s="256" t="s">
        <v>175</v>
      </c>
    </row>
    <row r="133" s="2" customFormat="1" ht="24.15" customHeight="1">
      <c r="A133" s="40"/>
      <c r="B133" s="41"/>
      <c r="C133" s="206" t="s">
        <v>224</v>
      </c>
      <c r="D133" s="206" t="s">
        <v>177</v>
      </c>
      <c r="E133" s="207" t="s">
        <v>5282</v>
      </c>
      <c r="F133" s="208" t="s">
        <v>5283</v>
      </c>
      <c r="G133" s="209" t="s">
        <v>1403</v>
      </c>
      <c r="H133" s="210">
        <v>2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39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182</v>
      </c>
      <c r="AT133" s="217" t="s">
        <v>177</v>
      </c>
      <c r="AU133" s="217" t="s">
        <v>76</v>
      </c>
      <c r="AY133" s="19" t="s">
        <v>175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76</v>
      </c>
      <c r="BK133" s="218">
        <f>ROUND(I133*H133,2)</f>
        <v>0</v>
      </c>
      <c r="BL133" s="19" t="s">
        <v>182</v>
      </c>
      <c r="BM133" s="217" t="s">
        <v>5284</v>
      </c>
    </row>
    <row r="134" s="13" customFormat="1">
      <c r="A134" s="13"/>
      <c r="B134" s="224"/>
      <c r="C134" s="225"/>
      <c r="D134" s="226" t="s">
        <v>186</v>
      </c>
      <c r="E134" s="227" t="s">
        <v>19</v>
      </c>
      <c r="F134" s="228" t="s">
        <v>5279</v>
      </c>
      <c r="G134" s="225"/>
      <c r="H134" s="227" t="s">
        <v>19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186</v>
      </c>
      <c r="AU134" s="234" t="s">
        <v>76</v>
      </c>
      <c r="AV134" s="13" t="s">
        <v>76</v>
      </c>
      <c r="AW134" s="13" t="s">
        <v>188</v>
      </c>
      <c r="AX134" s="13" t="s">
        <v>68</v>
      </c>
      <c r="AY134" s="234" t="s">
        <v>175</v>
      </c>
    </row>
    <row r="135" s="13" customFormat="1">
      <c r="A135" s="13"/>
      <c r="B135" s="224"/>
      <c r="C135" s="225"/>
      <c r="D135" s="226" t="s">
        <v>186</v>
      </c>
      <c r="E135" s="227" t="s">
        <v>19</v>
      </c>
      <c r="F135" s="228" t="s">
        <v>5280</v>
      </c>
      <c r="G135" s="225"/>
      <c r="H135" s="227" t="s">
        <v>19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186</v>
      </c>
      <c r="AU135" s="234" t="s">
        <v>76</v>
      </c>
      <c r="AV135" s="13" t="s">
        <v>76</v>
      </c>
      <c r="AW135" s="13" t="s">
        <v>188</v>
      </c>
      <c r="AX135" s="13" t="s">
        <v>68</v>
      </c>
      <c r="AY135" s="234" t="s">
        <v>175</v>
      </c>
    </row>
    <row r="136" s="13" customFormat="1">
      <c r="A136" s="13"/>
      <c r="B136" s="224"/>
      <c r="C136" s="225"/>
      <c r="D136" s="226" t="s">
        <v>186</v>
      </c>
      <c r="E136" s="227" t="s">
        <v>19</v>
      </c>
      <c r="F136" s="228" t="s">
        <v>5281</v>
      </c>
      <c r="G136" s="225"/>
      <c r="H136" s="227" t="s">
        <v>19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186</v>
      </c>
      <c r="AU136" s="234" t="s">
        <v>76</v>
      </c>
      <c r="AV136" s="13" t="s">
        <v>76</v>
      </c>
      <c r="AW136" s="13" t="s">
        <v>188</v>
      </c>
      <c r="AX136" s="13" t="s">
        <v>68</v>
      </c>
      <c r="AY136" s="234" t="s">
        <v>175</v>
      </c>
    </row>
    <row r="137" s="14" customFormat="1">
      <c r="A137" s="14"/>
      <c r="B137" s="235"/>
      <c r="C137" s="236"/>
      <c r="D137" s="226" t="s">
        <v>186</v>
      </c>
      <c r="E137" s="237" t="s">
        <v>19</v>
      </c>
      <c r="F137" s="238" t="s">
        <v>78</v>
      </c>
      <c r="G137" s="236"/>
      <c r="H137" s="239">
        <v>2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186</v>
      </c>
      <c r="AU137" s="245" t="s">
        <v>76</v>
      </c>
      <c r="AV137" s="14" t="s">
        <v>78</v>
      </c>
      <c r="AW137" s="14" t="s">
        <v>188</v>
      </c>
      <c r="AX137" s="14" t="s">
        <v>68</v>
      </c>
      <c r="AY137" s="245" t="s">
        <v>175</v>
      </c>
    </row>
    <row r="138" s="15" customFormat="1">
      <c r="A138" s="15"/>
      <c r="B138" s="246"/>
      <c r="C138" s="247"/>
      <c r="D138" s="226" t="s">
        <v>186</v>
      </c>
      <c r="E138" s="248" t="s">
        <v>19</v>
      </c>
      <c r="F138" s="249" t="s">
        <v>191</v>
      </c>
      <c r="G138" s="247"/>
      <c r="H138" s="250">
        <v>2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6" t="s">
        <v>186</v>
      </c>
      <c r="AU138" s="256" t="s">
        <v>76</v>
      </c>
      <c r="AV138" s="15" t="s">
        <v>182</v>
      </c>
      <c r="AW138" s="15" t="s">
        <v>188</v>
      </c>
      <c r="AX138" s="15" t="s">
        <v>76</v>
      </c>
      <c r="AY138" s="256" t="s">
        <v>175</v>
      </c>
    </row>
    <row r="139" s="2" customFormat="1" ht="24.15" customHeight="1">
      <c r="A139" s="40"/>
      <c r="B139" s="41"/>
      <c r="C139" s="206" t="s">
        <v>235</v>
      </c>
      <c r="D139" s="206" t="s">
        <v>177</v>
      </c>
      <c r="E139" s="207" t="s">
        <v>5285</v>
      </c>
      <c r="F139" s="208" t="s">
        <v>5286</v>
      </c>
      <c r="G139" s="209" t="s">
        <v>1403</v>
      </c>
      <c r="H139" s="210">
        <v>2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39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182</v>
      </c>
      <c r="AT139" s="217" t="s">
        <v>177</v>
      </c>
      <c r="AU139" s="217" t="s">
        <v>76</v>
      </c>
      <c r="AY139" s="19" t="s">
        <v>175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76</v>
      </c>
      <c r="BK139" s="218">
        <f>ROUND(I139*H139,2)</f>
        <v>0</v>
      </c>
      <c r="BL139" s="19" t="s">
        <v>182</v>
      </c>
      <c r="BM139" s="217" t="s">
        <v>5287</v>
      </c>
    </row>
    <row r="140" s="13" customFormat="1">
      <c r="A140" s="13"/>
      <c r="B140" s="224"/>
      <c r="C140" s="225"/>
      <c r="D140" s="226" t="s">
        <v>186</v>
      </c>
      <c r="E140" s="227" t="s">
        <v>19</v>
      </c>
      <c r="F140" s="228" t="s">
        <v>5279</v>
      </c>
      <c r="G140" s="225"/>
      <c r="H140" s="227" t="s">
        <v>19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186</v>
      </c>
      <c r="AU140" s="234" t="s">
        <v>76</v>
      </c>
      <c r="AV140" s="13" t="s">
        <v>76</v>
      </c>
      <c r="AW140" s="13" t="s">
        <v>188</v>
      </c>
      <c r="AX140" s="13" t="s">
        <v>68</v>
      </c>
      <c r="AY140" s="234" t="s">
        <v>175</v>
      </c>
    </row>
    <row r="141" s="13" customFormat="1">
      <c r="A141" s="13"/>
      <c r="B141" s="224"/>
      <c r="C141" s="225"/>
      <c r="D141" s="226" t="s">
        <v>186</v>
      </c>
      <c r="E141" s="227" t="s">
        <v>19</v>
      </c>
      <c r="F141" s="228" t="s">
        <v>5280</v>
      </c>
      <c r="G141" s="225"/>
      <c r="H141" s="227" t="s">
        <v>19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186</v>
      </c>
      <c r="AU141" s="234" t="s">
        <v>76</v>
      </c>
      <c r="AV141" s="13" t="s">
        <v>76</v>
      </c>
      <c r="AW141" s="13" t="s">
        <v>188</v>
      </c>
      <c r="AX141" s="13" t="s">
        <v>68</v>
      </c>
      <c r="AY141" s="234" t="s">
        <v>175</v>
      </c>
    </row>
    <row r="142" s="13" customFormat="1">
      <c r="A142" s="13"/>
      <c r="B142" s="224"/>
      <c r="C142" s="225"/>
      <c r="D142" s="226" t="s">
        <v>186</v>
      </c>
      <c r="E142" s="227" t="s">
        <v>19</v>
      </c>
      <c r="F142" s="228" t="s">
        <v>5281</v>
      </c>
      <c r="G142" s="225"/>
      <c r="H142" s="227" t="s">
        <v>19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186</v>
      </c>
      <c r="AU142" s="234" t="s">
        <v>76</v>
      </c>
      <c r="AV142" s="13" t="s">
        <v>76</v>
      </c>
      <c r="AW142" s="13" t="s">
        <v>188</v>
      </c>
      <c r="AX142" s="13" t="s">
        <v>68</v>
      </c>
      <c r="AY142" s="234" t="s">
        <v>175</v>
      </c>
    </row>
    <row r="143" s="14" customFormat="1">
      <c r="A143" s="14"/>
      <c r="B143" s="235"/>
      <c r="C143" s="236"/>
      <c r="D143" s="226" t="s">
        <v>186</v>
      </c>
      <c r="E143" s="237" t="s">
        <v>19</v>
      </c>
      <c r="F143" s="238" t="s">
        <v>78</v>
      </c>
      <c r="G143" s="236"/>
      <c r="H143" s="239">
        <v>2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186</v>
      </c>
      <c r="AU143" s="245" t="s">
        <v>76</v>
      </c>
      <c r="AV143" s="14" t="s">
        <v>78</v>
      </c>
      <c r="AW143" s="14" t="s">
        <v>188</v>
      </c>
      <c r="AX143" s="14" t="s">
        <v>68</v>
      </c>
      <c r="AY143" s="245" t="s">
        <v>175</v>
      </c>
    </row>
    <row r="144" s="15" customFormat="1">
      <c r="A144" s="15"/>
      <c r="B144" s="246"/>
      <c r="C144" s="247"/>
      <c r="D144" s="226" t="s">
        <v>186</v>
      </c>
      <c r="E144" s="248" t="s">
        <v>19</v>
      </c>
      <c r="F144" s="249" t="s">
        <v>191</v>
      </c>
      <c r="G144" s="247"/>
      <c r="H144" s="250">
        <v>2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186</v>
      </c>
      <c r="AU144" s="256" t="s">
        <v>76</v>
      </c>
      <c r="AV144" s="15" t="s">
        <v>182</v>
      </c>
      <c r="AW144" s="15" t="s">
        <v>188</v>
      </c>
      <c r="AX144" s="15" t="s">
        <v>76</v>
      </c>
      <c r="AY144" s="256" t="s">
        <v>175</v>
      </c>
    </row>
    <row r="145" s="2" customFormat="1" ht="24.15" customHeight="1">
      <c r="A145" s="40"/>
      <c r="B145" s="41"/>
      <c r="C145" s="206" t="s">
        <v>244</v>
      </c>
      <c r="D145" s="206" t="s">
        <v>177</v>
      </c>
      <c r="E145" s="207" t="s">
        <v>5288</v>
      </c>
      <c r="F145" s="208" t="s">
        <v>5289</v>
      </c>
      <c r="G145" s="209" t="s">
        <v>1403</v>
      </c>
      <c r="H145" s="210">
        <v>4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39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182</v>
      </c>
      <c r="AT145" s="217" t="s">
        <v>177</v>
      </c>
      <c r="AU145" s="217" t="s">
        <v>76</v>
      </c>
      <c r="AY145" s="19" t="s">
        <v>175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76</v>
      </c>
      <c r="BK145" s="218">
        <f>ROUND(I145*H145,2)</f>
        <v>0</v>
      </c>
      <c r="BL145" s="19" t="s">
        <v>182</v>
      </c>
      <c r="BM145" s="217" t="s">
        <v>5290</v>
      </c>
    </row>
    <row r="146" s="13" customFormat="1">
      <c r="A146" s="13"/>
      <c r="B146" s="224"/>
      <c r="C146" s="225"/>
      <c r="D146" s="226" t="s">
        <v>186</v>
      </c>
      <c r="E146" s="227" t="s">
        <v>19</v>
      </c>
      <c r="F146" s="228" t="s">
        <v>5279</v>
      </c>
      <c r="G146" s="225"/>
      <c r="H146" s="227" t="s">
        <v>19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186</v>
      </c>
      <c r="AU146" s="234" t="s">
        <v>76</v>
      </c>
      <c r="AV146" s="13" t="s">
        <v>76</v>
      </c>
      <c r="AW146" s="13" t="s">
        <v>188</v>
      </c>
      <c r="AX146" s="13" t="s">
        <v>68</v>
      </c>
      <c r="AY146" s="234" t="s">
        <v>175</v>
      </c>
    </row>
    <row r="147" s="13" customFormat="1">
      <c r="A147" s="13"/>
      <c r="B147" s="224"/>
      <c r="C147" s="225"/>
      <c r="D147" s="226" t="s">
        <v>186</v>
      </c>
      <c r="E147" s="227" t="s">
        <v>19</v>
      </c>
      <c r="F147" s="228" t="s">
        <v>5280</v>
      </c>
      <c r="G147" s="225"/>
      <c r="H147" s="227" t="s">
        <v>19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186</v>
      </c>
      <c r="AU147" s="234" t="s">
        <v>76</v>
      </c>
      <c r="AV147" s="13" t="s">
        <v>76</v>
      </c>
      <c r="AW147" s="13" t="s">
        <v>188</v>
      </c>
      <c r="AX147" s="13" t="s">
        <v>68</v>
      </c>
      <c r="AY147" s="234" t="s">
        <v>175</v>
      </c>
    </row>
    <row r="148" s="13" customFormat="1">
      <c r="A148" s="13"/>
      <c r="B148" s="224"/>
      <c r="C148" s="225"/>
      <c r="D148" s="226" t="s">
        <v>186</v>
      </c>
      <c r="E148" s="227" t="s">
        <v>19</v>
      </c>
      <c r="F148" s="228" t="s">
        <v>5281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186</v>
      </c>
      <c r="AU148" s="234" t="s">
        <v>76</v>
      </c>
      <c r="AV148" s="13" t="s">
        <v>76</v>
      </c>
      <c r="AW148" s="13" t="s">
        <v>188</v>
      </c>
      <c r="AX148" s="13" t="s">
        <v>68</v>
      </c>
      <c r="AY148" s="234" t="s">
        <v>175</v>
      </c>
    </row>
    <row r="149" s="14" customFormat="1">
      <c r="A149" s="14"/>
      <c r="B149" s="235"/>
      <c r="C149" s="236"/>
      <c r="D149" s="226" t="s">
        <v>186</v>
      </c>
      <c r="E149" s="237" t="s">
        <v>19</v>
      </c>
      <c r="F149" s="238" t="s">
        <v>182</v>
      </c>
      <c r="G149" s="236"/>
      <c r="H149" s="239">
        <v>4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186</v>
      </c>
      <c r="AU149" s="245" t="s">
        <v>76</v>
      </c>
      <c r="AV149" s="14" t="s">
        <v>78</v>
      </c>
      <c r="AW149" s="14" t="s">
        <v>188</v>
      </c>
      <c r="AX149" s="14" t="s">
        <v>68</v>
      </c>
      <c r="AY149" s="245" t="s">
        <v>175</v>
      </c>
    </row>
    <row r="150" s="15" customFormat="1">
      <c r="A150" s="15"/>
      <c r="B150" s="246"/>
      <c r="C150" s="247"/>
      <c r="D150" s="226" t="s">
        <v>186</v>
      </c>
      <c r="E150" s="248" t="s">
        <v>19</v>
      </c>
      <c r="F150" s="249" t="s">
        <v>191</v>
      </c>
      <c r="G150" s="247"/>
      <c r="H150" s="250">
        <v>4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186</v>
      </c>
      <c r="AU150" s="256" t="s">
        <v>76</v>
      </c>
      <c r="AV150" s="15" t="s">
        <v>182</v>
      </c>
      <c r="AW150" s="15" t="s">
        <v>188</v>
      </c>
      <c r="AX150" s="15" t="s">
        <v>76</v>
      </c>
      <c r="AY150" s="256" t="s">
        <v>175</v>
      </c>
    </row>
    <row r="151" s="2" customFormat="1" ht="55.5" customHeight="1">
      <c r="A151" s="40"/>
      <c r="B151" s="41"/>
      <c r="C151" s="206" t="s">
        <v>250</v>
      </c>
      <c r="D151" s="206" t="s">
        <v>177</v>
      </c>
      <c r="E151" s="207" t="s">
        <v>5291</v>
      </c>
      <c r="F151" s="208" t="s">
        <v>5292</v>
      </c>
      <c r="G151" s="209" t="s">
        <v>1403</v>
      </c>
      <c r="H151" s="210">
        <v>7</v>
      </c>
      <c r="I151" s="211"/>
      <c r="J151" s="212">
        <f>ROUND(I151*H151,2)</f>
        <v>0</v>
      </c>
      <c r="K151" s="208" t="s">
        <v>19</v>
      </c>
      <c r="L151" s="46"/>
      <c r="M151" s="213" t="s">
        <v>19</v>
      </c>
      <c r="N151" s="214" t="s">
        <v>39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182</v>
      </c>
      <c r="AT151" s="217" t="s">
        <v>177</v>
      </c>
      <c r="AU151" s="217" t="s">
        <v>76</v>
      </c>
      <c r="AY151" s="19" t="s">
        <v>175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76</v>
      </c>
      <c r="BK151" s="218">
        <f>ROUND(I151*H151,2)</f>
        <v>0</v>
      </c>
      <c r="BL151" s="19" t="s">
        <v>182</v>
      </c>
      <c r="BM151" s="217" t="s">
        <v>5293</v>
      </c>
    </row>
    <row r="152" s="2" customFormat="1" ht="55.5" customHeight="1">
      <c r="A152" s="40"/>
      <c r="B152" s="41"/>
      <c r="C152" s="206" t="s">
        <v>255</v>
      </c>
      <c r="D152" s="206" t="s">
        <v>177</v>
      </c>
      <c r="E152" s="207" t="s">
        <v>5294</v>
      </c>
      <c r="F152" s="208" t="s">
        <v>5295</v>
      </c>
      <c r="G152" s="209" t="s">
        <v>1403</v>
      </c>
      <c r="H152" s="210">
        <v>4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39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182</v>
      </c>
      <c r="AT152" s="217" t="s">
        <v>177</v>
      </c>
      <c r="AU152" s="217" t="s">
        <v>76</v>
      </c>
      <c r="AY152" s="19" t="s">
        <v>175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76</v>
      </c>
      <c r="BK152" s="218">
        <f>ROUND(I152*H152,2)</f>
        <v>0</v>
      </c>
      <c r="BL152" s="19" t="s">
        <v>182</v>
      </c>
      <c r="BM152" s="217" t="s">
        <v>5296</v>
      </c>
    </row>
    <row r="153" s="2" customFormat="1" ht="55.5" customHeight="1">
      <c r="A153" s="40"/>
      <c r="B153" s="41"/>
      <c r="C153" s="206" t="s">
        <v>262</v>
      </c>
      <c r="D153" s="206" t="s">
        <v>177</v>
      </c>
      <c r="E153" s="207" t="s">
        <v>5297</v>
      </c>
      <c r="F153" s="208" t="s">
        <v>5298</v>
      </c>
      <c r="G153" s="209" t="s">
        <v>1403</v>
      </c>
      <c r="H153" s="210">
        <v>2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39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182</v>
      </c>
      <c r="AT153" s="217" t="s">
        <v>177</v>
      </c>
      <c r="AU153" s="217" t="s">
        <v>76</v>
      </c>
      <c r="AY153" s="19" t="s">
        <v>175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76</v>
      </c>
      <c r="BK153" s="218">
        <f>ROUND(I153*H153,2)</f>
        <v>0</v>
      </c>
      <c r="BL153" s="19" t="s">
        <v>182</v>
      </c>
      <c r="BM153" s="217" t="s">
        <v>5299</v>
      </c>
    </row>
    <row r="154" s="2" customFormat="1" ht="55.5" customHeight="1">
      <c r="A154" s="40"/>
      <c r="B154" s="41"/>
      <c r="C154" s="206" t="s">
        <v>8</v>
      </c>
      <c r="D154" s="206" t="s">
        <v>177</v>
      </c>
      <c r="E154" s="207" t="s">
        <v>5300</v>
      </c>
      <c r="F154" s="208" t="s">
        <v>5301</v>
      </c>
      <c r="G154" s="209" t="s">
        <v>1403</v>
      </c>
      <c r="H154" s="210">
        <v>3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39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182</v>
      </c>
      <c r="AT154" s="217" t="s">
        <v>177</v>
      </c>
      <c r="AU154" s="217" t="s">
        <v>76</v>
      </c>
      <c r="AY154" s="19" t="s">
        <v>175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76</v>
      </c>
      <c r="BK154" s="218">
        <f>ROUND(I154*H154,2)</f>
        <v>0</v>
      </c>
      <c r="BL154" s="19" t="s">
        <v>182</v>
      </c>
      <c r="BM154" s="217" t="s">
        <v>5302</v>
      </c>
    </row>
    <row r="155" s="2" customFormat="1" ht="55.5" customHeight="1">
      <c r="A155" s="40"/>
      <c r="B155" s="41"/>
      <c r="C155" s="206" t="s">
        <v>276</v>
      </c>
      <c r="D155" s="206" t="s">
        <v>177</v>
      </c>
      <c r="E155" s="207" t="s">
        <v>5303</v>
      </c>
      <c r="F155" s="208" t="s">
        <v>5304</v>
      </c>
      <c r="G155" s="209" t="s">
        <v>1403</v>
      </c>
      <c r="H155" s="210">
        <v>19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39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182</v>
      </c>
      <c r="AT155" s="217" t="s">
        <v>177</v>
      </c>
      <c r="AU155" s="217" t="s">
        <v>76</v>
      </c>
      <c r="AY155" s="19" t="s">
        <v>175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76</v>
      </c>
      <c r="BK155" s="218">
        <f>ROUND(I155*H155,2)</f>
        <v>0</v>
      </c>
      <c r="BL155" s="19" t="s">
        <v>182</v>
      </c>
      <c r="BM155" s="217" t="s">
        <v>5305</v>
      </c>
    </row>
    <row r="156" s="2" customFormat="1" ht="55.5" customHeight="1">
      <c r="A156" s="40"/>
      <c r="B156" s="41"/>
      <c r="C156" s="206" t="s">
        <v>287</v>
      </c>
      <c r="D156" s="206" t="s">
        <v>177</v>
      </c>
      <c r="E156" s="207" t="s">
        <v>5306</v>
      </c>
      <c r="F156" s="208" t="s">
        <v>5307</v>
      </c>
      <c r="G156" s="209" t="s">
        <v>1403</v>
      </c>
      <c r="H156" s="210">
        <v>14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39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182</v>
      </c>
      <c r="AT156" s="217" t="s">
        <v>177</v>
      </c>
      <c r="AU156" s="217" t="s">
        <v>76</v>
      </c>
      <c r="AY156" s="19" t="s">
        <v>175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76</v>
      </c>
      <c r="BK156" s="218">
        <f>ROUND(I156*H156,2)</f>
        <v>0</v>
      </c>
      <c r="BL156" s="19" t="s">
        <v>182</v>
      </c>
      <c r="BM156" s="217" t="s">
        <v>5308</v>
      </c>
    </row>
    <row r="157" s="2" customFormat="1" ht="55.5" customHeight="1">
      <c r="A157" s="40"/>
      <c r="B157" s="41"/>
      <c r="C157" s="206" t="s">
        <v>292</v>
      </c>
      <c r="D157" s="206" t="s">
        <v>177</v>
      </c>
      <c r="E157" s="207" t="s">
        <v>5309</v>
      </c>
      <c r="F157" s="208" t="s">
        <v>5310</v>
      </c>
      <c r="G157" s="209" t="s">
        <v>1403</v>
      </c>
      <c r="H157" s="210">
        <v>13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39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182</v>
      </c>
      <c r="AT157" s="217" t="s">
        <v>177</v>
      </c>
      <c r="AU157" s="217" t="s">
        <v>76</v>
      </c>
      <c r="AY157" s="19" t="s">
        <v>175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76</v>
      </c>
      <c r="BK157" s="218">
        <f>ROUND(I157*H157,2)</f>
        <v>0</v>
      </c>
      <c r="BL157" s="19" t="s">
        <v>182</v>
      </c>
      <c r="BM157" s="217" t="s">
        <v>5311</v>
      </c>
    </row>
    <row r="158" s="2" customFormat="1" ht="78" customHeight="1">
      <c r="A158" s="40"/>
      <c r="B158" s="41"/>
      <c r="C158" s="206" t="s">
        <v>297</v>
      </c>
      <c r="D158" s="206" t="s">
        <v>177</v>
      </c>
      <c r="E158" s="207" t="s">
        <v>5312</v>
      </c>
      <c r="F158" s="208" t="s">
        <v>5313</v>
      </c>
      <c r="G158" s="209" t="s">
        <v>1403</v>
      </c>
      <c r="H158" s="210">
        <v>2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39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182</v>
      </c>
      <c r="AT158" s="217" t="s">
        <v>177</v>
      </c>
      <c r="AU158" s="217" t="s">
        <v>76</v>
      </c>
      <c r="AY158" s="19" t="s">
        <v>175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76</v>
      </c>
      <c r="BK158" s="218">
        <f>ROUND(I158*H158,2)</f>
        <v>0</v>
      </c>
      <c r="BL158" s="19" t="s">
        <v>182</v>
      </c>
      <c r="BM158" s="217" t="s">
        <v>5314</v>
      </c>
    </row>
    <row r="159" s="2" customFormat="1" ht="24.15" customHeight="1">
      <c r="A159" s="40"/>
      <c r="B159" s="41"/>
      <c r="C159" s="206" t="s">
        <v>302</v>
      </c>
      <c r="D159" s="206" t="s">
        <v>177</v>
      </c>
      <c r="E159" s="207" t="s">
        <v>5315</v>
      </c>
      <c r="F159" s="208" t="s">
        <v>5316</v>
      </c>
      <c r="G159" s="209" t="s">
        <v>1403</v>
      </c>
      <c r="H159" s="210">
        <v>2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39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182</v>
      </c>
      <c r="AT159" s="217" t="s">
        <v>177</v>
      </c>
      <c r="AU159" s="217" t="s">
        <v>76</v>
      </c>
      <c r="AY159" s="19" t="s">
        <v>175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76</v>
      </c>
      <c r="BK159" s="218">
        <f>ROUND(I159*H159,2)</f>
        <v>0</v>
      </c>
      <c r="BL159" s="19" t="s">
        <v>182</v>
      </c>
      <c r="BM159" s="217" t="s">
        <v>5317</v>
      </c>
    </row>
    <row r="160" s="13" customFormat="1">
      <c r="A160" s="13"/>
      <c r="B160" s="224"/>
      <c r="C160" s="225"/>
      <c r="D160" s="226" t="s">
        <v>186</v>
      </c>
      <c r="E160" s="227" t="s">
        <v>19</v>
      </c>
      <c r="F160" s="228" t="s">
        <v>5318</v>
      </c>
      <c r="G160" s="225"/>
      <c r="H160" s="227" t="s">
        <v>19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186</v>
      </c>
      <c r="AU160" s="234" t="s">
        <v>76</v>
      </c>
      <c r="AV160" s="13" t="s">
        <v>76</v>
      </c>
      <c r="AW160" s="13" t="s">
        <v>188</v>
      </c>
      <c r="AX160" s="13" t="s">
        <v>68</v>
      </c>
      <c r="AY160" s="234" t="s">
        <v>175</v>
      </c>
    </row>
    <row r="161" s="13" customFormat="1">
      <c r="A161" s="13"/>
      <c r="B161" s="224"/>
      <c r="C161" s="225"/>
      <c r="D161" s="226" t="s">
        <v>186</v>
      </c>
      <c r="E161" s="227" t="s">
        <v>19</v>
      </c>
      <c r="F161" s="228" t="s">
        <v>5319</v>
      </c>
      <c r="G161" s="225"/>
      <c r="H161" s="227" t="s">
        <v>19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186</v>
      </c>
      <c r="AU161" s="234" t="s">
        <v>76</v>
      </c>
      <c r="AV161" s="13" t="s">
        <v>76</v>
      </c>
      <c r="AW161" s="13" t="s">
        <v>188</v>
      </c>
      <c r="AX161" s="13" t="s">
        <v>68</v>
      </c>
      <c r="AY161" s="234" t="s">
        <v>175</v>
      </c>
    </row>
    <row r="162" s="14" customFormat="1">
      <c r="A162" s="14"/>
      <c r="B162" s="235"/>
      <c r="C162" s="236"/>
      <c r="D162" s="226" t="s">
        <v>186</v>
      </c>
      <c r="E162" s="237" t="s">
        <v>19</v>
      </c>
      <c r="F162" s="238" t="s">
        <v>78</v>
      </c>
      <c r="G162" s="236"/>
      <c r="H162" s="239">
        <v>2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186</v>
      </c>
      <c r="AU162" s="245" t="s">
        <v>76</v>
      </c>
      <c r="AV162" s="14" t="s">
        <v>78</v>
      </c>
      <c r="AW162" s="14" t="s">
        <v>188</v>
      </c>
      <c r="AX162" s="14" t="s">
        <v>68</v>
      </c>
      <c r="AY162" s="245" t="s">
        <v>175</v>
      </c>
    </row>
    <row r="163" s="15" customFormat="1">
      <c r="A163" s="15"/>
      <c r="B163" s="246"/>
      <c r="C163" s="247"/>
      <c r="D163" s="226" t="s">
        <v>186</v>
      </c>
      <c r="E163" s="248" t="s">
        <v>19</v>
      </c>
      <c r="F163" s="249" t="s">
        <v>191</v>
      </c>
      <c r="G163" s="247"/>
      <c r="H163" s="250">
        <v>2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186</v>
      </c>
      <c r="AU163" s="256" t="s">
        <v>76</v>
      </c>
      <c r="AV163" s="15" t="s">
        <v>182</v>
      </c>
      <c r="AW163" s="15" t="s">
        <v>188</v>
      </c>
      <c r="AX163" s="15" t="s">
        <v>76</v>
      </c>
      <c r="AY163" s="256" t="s">
        <v>175</v>
      </c>
    </row>
    <row r="164" s="2" customFormat="1" ht="24.15" customHeight="1">
      <c r="A164" s="40"/>
      <c r="B164" s="41"/>
      <c r="C164" s="206" t="s">
        <v>285</v>
      </c>
      <c r="D164" s="206" t="s">
        <v>177</v>
      </c>
      <c r="E164" s="207" t="s">
        <v>5320</v>
      </c>
      <c r="F164" s="208" t="s">
        <v>5321</v>
      </c>
      <c r="G164" s="209" t="s">
        <v>1403</v>
      </c>
      <c r="H164" s="210">
        <v>2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39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182</v>
      </c>
      <c r="AT164" s="217" t="s">
        <v>177</v>
      </c>
      <c r="AU164" s="217" t="s">
        <v>76</v>
      </c>
      <c r="AY164" s="19" t="s">
        <v>175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76</v>
      </c>
      <c r="BK164" s="218">
        <f>ROUND(I164*H164,2)</f>
        <v>0</v>
      </c>
      <c r="BL164" s="19" t="s">
        <v>182</v>
      </c>
      <c r="BM164" s="217" t="s">
        <v>5322</v>
      </c>
    </row>
    <row r="165" s="13" customFormat="1">
      <c r="A165" s="13"/>
      <c r="B165" s="224"/>
      <c r="C165" s="225"/>
      <c r="D165" s="226" t="s">
        <v>186</v>
      </c>
      <c r="E165" s="227" t="s">
        <v>19</v>
      </c>
      <c r="F165" s="228" t="s">
        <v>5318</v>
      </c>
      <c r="G165" s="225"/>
      <c r="H165" s="227" t="s">
        <v>19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186</v>
      </c>
      <c r="AU165" s="234" t="s">
        <v>76</v>
      </c>
      <c r="AV165" s="13" t="s">
        <v>76</v>
      </c>
      <c r="AW165" s="13" t="s">
        <v>188</v>
      </c>
      <c r="AX165" s="13" t="s">
        <v>68</v>
      </c>
      <c r="AY165" s="234" t="s">
        <v>175</v>
      </c>
    </row>
    <row r="166" s="13" customFormat="1">
      <c r="A166" s="13"/>
      <c r="B166" s="224"/>
      <c r="C166" s="225"/>
      <c r="D166" s="226" t="s">
        <v>186</v>
      </c>
      <c r="E166" s="227" t="s">
        <v>19</v>
      </c>
      <c r="F166" s="228" t="s">
        <v>5319</v>
      </c>
      <c r="G166" s="225"/>
      <c r="H166" s="227" t="s">
        <v>19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186</v>
      </c>
      <c r="AU166" s="234" t="s">
        <v>76</v>
      </c>
      <c r="AV166" s="13" t="s">
        <v>76</v>
      </c>
      <c r="AW166" s="13" t="s">
        <v>188</v>
      </c>
      <c r="AX166" s="13" t="s">
        <v>68</v>
      </c>
      <c r="AY166" s="234" t="s">
        <v>175</v>
      </c>
    </row>
    <row r="167" s="14" customFormat="1">
      <c r="A167" s="14"/>
      <c r="B167" s="235"/>
      <c r="C167" s="236"/>
      <c r="D167" s="226" t="s">
        <v>186</v>
      </c>
      <c r="E167" s="237" t="s">
        <v>19</v>
      </c>
      <c r="F167" s="238" t="s">
        <v>78</v>
      </c>
      <c r="G167" s="236"/>
      <c r="H167" s="239">
        <v>2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186</v>
      </c>
      <c r="AU167" s="245" t="s">
        <v>76</v>
      </c>
      <c r="AV167" s="14" t="s">
        <v>78</v>
      </c>
      <c r="AW167" s="14" t="s">
        <v>188</v>
      </c>
      <c r="AX167" s="14" t="s">
        <v>68</v>
      </c>
      <c r="AY167" s="245" t="s">
        <v>175</v>
      </c>
    </row>
    <row r="168" s="15" customFormat="1">
      <c r="A168" s="15"/>
      <c r="B168" s="246"/>
      <c r="C168" s="247"/>
      <c r="D168" s="226" t="s">
        <v>186</v>
      </c>
      <c r="E168" s="248" t="s">
        <v>19</v>
      </c>
      <c r="F168" s="249" t="s">
        <v>191</v>
      </c>
      <c r="G168" s="247"/>
      <c r="H168" s="250">
        <v>2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186</v>
      </c>
      <c r="AU168" s="256" t="s">
        <v>76</v>
      </c>
      <c r="AV168" s="15" t="s">
        <v>182</v>
      </c>
      <c r="AW168" s="15" t="s">
        <v>188</v>
      </c>
      <c r="AX168" s="15" t="s">
        <v>76</v>
      </c>
      <c r="AY168" s="256" t="s">
        <v>175</v>
      </c>
    </row>
    <row r="169" s="2" customFormat="1" ht="37.8" customHeight="1">
      <c r="A169" s="40"/>
      <c r="B169" s="41"/>
      <c r="C169" s="206" t="s">
        <v>317</v>
      </c>
      <c r="D169" s="206" t="s">
        <v>177</v>
      </c>
      <c r="E169" s="207" t="s">
        <v>5323</v>
      </c>
      <c r="F169" s="208" t="s">
        <v>5324</v>
      </c>
      <c r="G169" s="209" t="s">
        <v>1403</v>
      </c>
      <c r="H169" s="210">
        <v>2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39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182</v>
      </c>
      <c r="AT169" s="217" t="s">
        <v>177</v>
      </c>
      <c r="AU169" s="217" t="s">
        <v>76</v>
      </c>
      <c r="AY169" s="19" t="s">
        <v>175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76</v>
      </c>
      <c r="BK169" s="218">
        <f>ROUND(I169*H169,2)</f>
        <v>0</v>
      </c>
      <c r="BL169" s="19" t="s">
        <v>182</v>
      </c>
      <c r="BM169" s="217" t="s">
        <v>5325</v>
      </c>
    </row>
    <row r="170" s="13" customFormat="1">
      <c r="A170" s="13"/>
      <c r="B170" s="224"/>
      <c r="C170" s="225"/>
      <c r="D170" s="226" t="s">
        <v>186</v>
      </c>
      <c r="E170" s="227" t="s">
        <v>19</v>
      </c>
      <c r="F170" s="228" t="s">
        <v>5326</v>
      </c>
      <c r="G170" s="225"/>
      <c r="H170" s="227" t="s">
        <v>19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186</v>
      </c>
      <c r="AU170" s="234" t="s">
        <v>76</v>
      </c>
      <c r="AV170" s="13" t="s">
        <v>76</v>
      </c>
      <c r="AW170" s="13" t="s">
        <v>188</v>
      </c>
      <c r="AX170" s="13" t="s">
        <v>68</v>
      </c>
      <c r="AY170" s="234" t="s">
        <v>175</v>
      </c>
    </row>
    <row r="171" s="13" customFormat="1">
      <c r="A171" s="13"/>
      <c r="B171" s="224"/>
      <c r="C171" s="225"/>
      <c r="D171" s="226" t="s">
        <v>186</v>
      </c>
      <c r="E171" s="227" t="s">
        <v>19</v>
      </c>
      <c r="F171" s="228" t="s">
        <v>5327</v>
      </c>
      <c r="G171" s="225"/>
      <c r="H171" s="227" t="s">
        <v>19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186</v>
      </c>
      <c r="AU171" s="234" t="s">
        <v>76</v>
      </c>
      <c r="AV171" s="13" t="s">
        <v>76</v>
      </c>
      <c r="AW171" s="13" t="s">
        <v>188</v>
      </c>
      <c r="AX171" s="13" t="s">
        <v>68</v>
      </c>
      <c r="AY171" s="234" t="s">
        <v>175</v>
      </c>
    </row>
    <row r="172" s="13" customFormat="1">
      <c r="A172" s="13"/>
      <c r="B172" s="224"/>
      <c r="C172" s="225"/>
      <c r="D172" s="226" t="s">
        <v>186</v>
      </c>
      <c r="E172" s="227" t="s">
        <v>19</v>
      </c>
      <c r="F172" s="228" t="s">
        <v>5328</v>
      </c>
      <c r="G172" s="225"/>
      <c r="H172" s="227" t="s">
        <v>19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186</v>
      </c>
      <c r="AU172" s="234" t="s">
        <v>76</v>
      </c>
      <c r="AV172" s="13" t="s">
        <v>76</v>
      </c>
      <c r="AW172" s="13" t="s">
        <v>188</v>
      </c>
      <c r="AX172" s="13" t="s">
        <v>68</v>
      </c>
      <c r="AY172" s="234" t="s">
        <v>175</v>
      </c>
    </row>
    <row r="173" s="14" customFormat="1">
      <c r="A173" s="14"/>
      <c r="B173" s="235"/>
      <c r="C173" s="236"/>
      <c r="D173" s="226" t="s">
        <v>186</v>
      </c>
      <c r="E173" s="237" t="s">
        <v>19</v>
      </c>
      <c r="F173" s="238" t="s">
        <v>78</v>
      </c>
      <c r="G173" s="236"/>
      <c r="H173" s="239">
        <v>2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186</v>
      </c>
      <c r="AU173" s="245" t="s">
        <v>76</v>
      </c>
      <c r="AV173" s="14" t="s">
        <v>78</v>
      </c>
      <c r="AW173" s="14" t="s">
        <v>188</v>
      </c>
      <c r="AX173" s="14" t="s">
        <v>68</v>
      </c>
      <c r="AY173" s="245" t="s">
        <v>175</v>
      </c>
    </row>
    <row r="174" s="15" customFormat="1">
      <c r="A174" s="15"/>
      <c r="B174" s="246"/>
      <c r="C174" s="247"/>
      <c r="D174" s="226" t="s">
        <v>186</v>
      </c>
      <c r="E174" s="248" t="s">
        <v>19</v>
      </c>
      <c r="F174" s="249" t="s">
        <v>191</v>
      </c>
      <c r="G174" s="247"/>
      <c r="H174" s="250">
        <v>2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6" t="s">
        <v>186</v>
      </c>
      <c r="AU174" s="256" t="s">
        <v>76</v>
      </c>
      <c r="AV174" s="15" t="s">
        <v>182</v>
      </c>
      <c r="AW174" s="15" t="s">
        <v>188</v>
      </c>
      <c r="AX174" s="15" t="s">
        <v>76</v>
      </c>
      <c r="AY174" s="256" t="s">
        <v>175</v>
      </c>
    </row>
    <row r="175" s="2" customFormat="1" ht="37.8" customHeight="1">
      <c r="A175" s="40"/>
      <c r="B175" s="41"/>
      <c r="C175" s="206" t="s">
        <v>322</v>
      </c>
      <c r="D175" s="206" t="s">
        <v>177</v>
      </c>
      <c r="E175" s="207" t="s">
        <v>5329</v>
      </c>
      <c r="F175" s="208" t="s">
        <v>5330</v>
      </c>
      <c r="G175" s="209" t="s">
        <v>1403</v>
      </c>
      <c r="H175" s="210">
        <v>1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39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182</v>
      </c>
      <c r="AT175" s="217" t="s">
        <v>177</v>
      </c>
      <c r="AU175" s="217" t="s">
        <v>76</v>
      </c>
      <c r="AY175" s="19" t="s">
        <v>175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76</v>
      </c>
      <c r="BK175" s="218">
        <f>ROUND(I175*H175,2)</f>
        <v>0</v>
      </c>
      <c r="BL175" s="19" t="s">
        <v>182</v>
      </c>
      <c r="BM175" s="217" t="s">
        <v>5331</v>
      </c>
    </row>
    <row r="176" s="13" customFormat="1">
      <c r="A176" s="13"/>
      <c r="B176" s="224"/>
      <c r="C176" s="225"/>
      <c r="D176" s="226" t="s">
        <v>186</v>
      </c>
      <c r="E176" s="227" t="s">
        <v>19</v>
      </c>
      <c r="F176" s="228" t="s">
        <v>5326</v>
      </c>
      <c r="G176" s="225"/>
      <c r="H176" s="227" t="s">
        <v>19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186</v>
      </c>
      <c r="AU176" s="234" t="s">
        <v>76</v>
      </c>
      <c r="AV176" s="13" t="s">
        <v>76</v>
      </c>
      <c r="AW176" s="13" t="s">
        <v>188</v>
      </c>
      <c r="AX176" s="13" t="s">
        <v>68</v>
      </c>
      <c r="AY176" s="234" t="s">
        <v>175</v>
      </c>
    </row>
    <row r="177" s="13" customFormat="1">
      <c r="A177" s="13"/>
      <c r="B177" s="224"/>
      <c r="C177" s="225"/>
      <c r="D177" s="226" t="s">
        <v>186</v>
      </c>
      <c r="E177" s="227" t="s">
        <v>19</v>
      </c>
      <c r="F177" s="228" t="s">
        <v>5327</v>
      </c>
      <c r="G177" s="225"/>
      <c r="H177" s="227" t="s">
        <v>19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186</v>
      </c>
      <c r="AU177" s="234" t="s">
        <v>76</v>
      </c>
      <c r="AV177" s="13" t="s">
        <v>76</v>
      </c>
      <c r="AW177" s="13" t="s">
        <v>188</v>
      </c>
      <c r="AX177" s="13" t="s">
        <v>68</v>
      </c>
      <c r="AY177" s="234" t="s">
        <v>175</v>
      </c>
    </row>
    <row r="178" s="13" customFormat="1">
      <c r="A178" s="13"/>
      <c r="B178" s="224"/>
      <c r="C178" s="225"/>
      <c r="D178" s="226" t="s">
        <v>186</v>
      </c>
      <c r="E178" s="227" t="s">
        <v>19</v>
      </c>
      <c r="F178" s="228" t="s">
        <v>5328</v>
      </c>
      <c r="G178" s="225"/>
      <c r="H178" s="227" t="s">
        <v>19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186</v>
      </c>
      <c r="AU178" s="234" t="s">
        <v>76</v>
      </c>
      <c r="AV178" s="13" t="s">
        <v>76</v>
      </c>
      <c r="AW178" s="13" t="s">
        <v>188</v>
      </c>
      <c r="AX178" s="13" t="s">
        <v>68</v>
      </c>
      <c r="AY178" s="234" t="s">
        <v>175</v>
      </c>
    </row>
    <row r="179" s="14" customFormat="1">
      <c r="A179" s="14"/>
      <c r="B179" s="235"/>
      <c r="C179" s="236"/>
      <c r="D179" s="226" t="s">
        <v>186</v>
      </c>
      <c r="E179" s="237" t="s">
        <v>19</v>
      </c>
      <c r="F179" s="238" t="s">
        <v>76</v>
      </c>
      <c r="G179" s="236"/>
      <c r="H179" s="239">
        <v>1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186</v>
      </c>
      <c r="AU179" s="245" t="s">
        <v>76</v>
      </c>
      <c r="AV179" s="14" t="s">
        <v>78</v>
      </c>
      <c r="AW179" s="14" t="s">
        <v>188</v>
      </c>
      <c r="AX179" s="14" t="s">
        <v>68</v>
      </c>
      <c r="AY179" s="245" t="s">
        <v>175</v>
      </c>
    </row>
    <row r="180" s="15" customFormat="1">
      <c r="A180" s="15"/>
      <c r="B180" s="246"/>
      <c r="C180" s="247"/>
      <c r="D180" s="226" t="s">
        <v>186</v>
      </c>
      <c r="E180" s="248" t="s">
        <v>19</v>
      </c>
      <c r="F180" s="249" t="s">
        <v>191</v>
      </c>
      <c r="G180" s="247"/>
      <c r="H180" s="250">
        <v>1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186</v>
      </c>
      <c r="AU180" s="256" t="s">
        <v>76</v>
      </c>
      <c r="AV180" s="15" t="s">
        <v>182</v>
      </c>
      <c r="AW180" s="15" t="s">
        <v>188</v>
      </c>
      <c r="AX180" s="15" t="s">
        <v>76</v>
      </c>
      <c r="AY180" s="256" t="s">
        <v>175</v>
      </c>
    </row>
    <row r="181" s="2" customFormat="1" ht="37.8" customHeight="1">
      <c r="A181" s="40"/>
      <c r="B181" s="41"/>
      <c r="C181" s="206" t="s">
        <v>7</v>
      </c>
      <c r="D181" s="206" t="s">
        <v>177</v>
      </c>
      <c r="E181" s="207" t="s">
        <v>5332</v>
      </c>
      <c r="F181" s="208" t="s">
        <v>5333</v>
      </c>
      <c r="G181" s="209" t="s">
        <v>1403</v>
      </c>
      <c r="H181" s="210">
        <v>1</v>
      </c>
      <c r="I181" s="211"/>
      <c r="J181" s="212">
        <f>ROUND(I181*H181,2)</f>
        <v>0</v>
      </c>
      <c r="K181" s="208" t="s">
        <v>19</v>
      </c>
      <c r="L181" s="46"/>
      <c r="M181" s="213" t="s">
        <v>19</v>
      </c>
      <c r="N181" s="214" t="s">
        <v>39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182</v>
      </c>
      <c r="AT181" s="217" t="s">
        <v>177</v>
      </c>
      <c r="AU181" s="217" t="s">
        <v>76</v>
      </c>
      <c r="AY181" s="19" t="s">
        <v>175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76</v>
      </c>
      <c r="BK181" s="218">
        <f>ROUND(I181*H181,2)</f>
        <v>0</v>
      </c>
      <c r="BL181" s="19" t="s">
        <v>182</v>
      </c>
      <c r="BM181" s="217" t="s">
        <v>5334</v>
      </c>
    </row>
    <row r="182" s="13" customFormat="1">
      <c r="A182" s="13"/>
      <c r="B182" s="224"/>
      <c r="C182" s="225"/>
      <c r="D182" s="226" t="s">
        <v>186</v>
      </c>
      <c r="E182" s="227" t="s">
        <v>19</v>
      </c>
      <c r="F182" s="228" t="s">
        <v>5326</v>
      </c>
      <c r="G182" s="225"/>
      <c r="H182" s="227" t="s">
        <v>19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186</v>
      </c>
      <c r="AU182" s="234" t="s">
        <v>76</v>
      </c>
      <c r="AV182" s="13" t="s">
        <v>76</v>
      </c>
      <c r="AW182" s="13" t="s">
        <v>188</v>
      </c>
      <c r="AX182" s="13" t="s">
        <v>68</v>
      </c>
      <c r="AY182" s="234" t="s">
        <v>175</v>
      </c>
    </row>
    <row r="183" s="13" customFormat="1">
      <c r="A183" s="13"/>
      <c r="B183" s="224"/>
      <c r="C183" s="225"/>
      <c r="D183" s="226" t="s">
        <v>186</v>
      </c>
      <c r="E183" s="227" t="s">
        <v>19</v>
      </c>
      <c r="F183" s="228" t="s">
        <v>5327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186</v>
      </c>
      <c r="AU183" s="234" t="s">
        <v>76</v>
      </c>
      <c r="AV183" s="13" t="s">
        <v>76</v>
      </c>
      <c r="AW183" s="13" t="s">
        <v>188</v>
      </c>
      <c r="AX183" s="13" t="s">
        <v>68</v>
      </c>
      <c r="AY183" s="234" t="s">
        <v>175</v>
      </c>
    </row>
    <row r="184" s="13" customFormat="1">
      <c r="A184" s="13"/>
      <c r="B184" s="224"/>
      <c r="C184" s="225"/>
      <c r="D184" s="226" t="s">
        <v>186</v>
      </c>
      <c r="E184" s="227" t="s">
        <v>19</v>
      </c>
      <c r="F184" s="228" t="s">
        <v>5328</v>
      </c>
      <c r="G184" s="225"/>
      <c r="H184" s="227" t="s">
        <v>19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186</v>
      </c>
      <c r="AU184" s="234" t="s">
        <v>76</v>
      </c>
      <c r="AV184" s="13" t="s">
        <v>76</v>
      </c>
      <c r="AW184" s="13" t="s">
        <v>188</v>
      </c>
      <c r="AX184" s="13" t="s">
        <v>68</v>
      </c>
      <c r="AY184" s="234" t="s">
        <v>175</v>
      </c>
    </row>
    <row r="185" s="14" customFormat="1">
      <c r="A185" s="14"/>
      <c r="B185" s="235"/>
      <c r="C185" s="236"/>
      <c r="D185" s="226" t="s">
        <v>186</v>
      </c>
      <c r="E185" s="237" t="s">
        <v>19</v>
      </c>
      <c r="F185" s="238" t="s">
        <v>76</v>
      </c>
      <c r="G185" s="236"/>
      <c r="H185" s="239">
        <v>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186</v>
      </c>
      <c r="AU185" s="245" t="s">
        <v>76</v>
      </c>
      <c r="AV185" s="14" t="s">
        <v>78</v>
      </c>
      <c r="AW185" s="14" t="s">
        <v>188</v>
      </c>
      <c r="AX185" s="14" t="s">
        <v>68</v>
      </c>
      <c r="AY185" s="245" t="s">
        <v>175</v>
      </c>
    </row>
    <row r="186" s="15" customFormat="1">
      <c r="A186" s="15"/>
      <c r="B186" s="246"/>
      <c r="C186" s="247"/>
      <c r="D186" s="226" t="s">
        <v>186</v>
      </c>
      <c r="E186" s="248" t="s">
        <v>19</v>
      </c>
      <c r="F186" s="249" t="s">
        <v>191</v>
      </c>
      <c r="G186" s="247"/>
      <c r="H186" s="250">
        <v>1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186</v>
      </c>
      <c r="AU186" s="256" t="s">
        <v>76</v>
      </c>
      <c r="AV186" s="15" t="s">
        <v>182</v>
      </c>
      <c r="AW186" s="15" t="s">
        <v>188</v>
      </c>
      <c r="AX186" s="15" t="s">
        <v>76</v>
      </c>
      <c r="AY186" s="256" t="s">
        <v>175</v>
      </c>
    </row>
    <row r="187" s="2" customFormat="1" ht="37.8" customHeight="1">
      <c r="A187" s="40"/>
      <c r="B187" s="41"/>
      <c r="C187" s="206" t="s">
        <v>336</v>
      </c>
      <c r="D187" s="206" t="s">
        <v>177</v>
      </c>
      <c r="E187" s="207" t="s">
        <v>5335</v>
      </c>
      <c r="F187" s="208" t="s">
        <v>5336</v>
      </c>
      <c r="G187" s="209" t="s">
        <v>1403</v>
      </c>
      <c r="H187" s="210">
        <v>2</v>
      </c>
      <c r="I187" s="211"/>
      <c r="J187" s="212">
        <f>ROUND(I187*H187,2)</f>
        <v>0</v>
      </c>
      <c r="K187" s="208" t="s">
        <v>19</v>
      </c>
      <c r="L187" s="46"/>
      <c r="M187" s="213" t="s">
        <v>19</v>
      </c>
      <c r="N187" s="214" t="s">
        <v>39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182</v>
      </c>
      <c r="AT187" s="217" t="s">
        <v>177</v>
      </c>
      <c r="AU187" s="217" t="s">
        <v>76</v>
      </c>
      <c r="AY187" s="19" t="s">
        <v>175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76</v>
      </c>
      <c r="BK187" s="218">
        <f>ROUND(I187*H187,2)</f>
        <v>0</v>
      </c>
      <c r="BL187" s="19" t="s">
        <v>182</v>
      </c>
      <c r="BM187" s="217" t="s">
        <v>5337</v>
      </c>
    </row>
    <row r="188" s="13" customFormat="1">
      <c r="A188" s="13"/>
      <c r="B188" s="224"/>
      <c r="C188" s="225"/>
      <c r="D188" s="226" t="s">
        <v>186</v>
      </c>
      <c r="E188" s="227" t="s">
        <v>19</v>
      </c>
      <c r="F188" s="228" t="s">
        <v>5326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186</v>
      </c>
      <c r="AU188" s="234" t="s">
        <v>76</v>
      </c>
      <c r="AV188" s="13" t="s">
        <v>76</v>
      </c>
      <c r="AW188" s="13" t="s">
        <v>188</v>
      </c>
      <c r="AX188" s="13" t="s">
        <v>68</v>
      </c>
      <c r="AY188" s="234" t="s">
        <v>175</v>
      </c>
    </row>
    <row r="189" s="13" customFormat="1">
      <c r="A189" s="13"/>
      <c r="B189" s="224"/>
      <c r="C189" s="225"/>
      <c r="D189" s="226" t="s">
        <v>186</v>
      </c>
      <c r="E189" s="227" t="s">
        <v>19</v>
      </c>
      <c r="F189" s="228" t="s">
        <v>5338</v>
      </c>
      <c r="G189" s="225"/>
      <c r="H189" s="227" t="s">
        <v>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186</v>
      </c>
      <c r="AU189" s="234" t="s">
        <v>76</v>
      </c>
      <c r="AV189" s="13" t="s">
        <v>76</v>
      </c>
      <c r="AW189" s="13" t="s">
        <v>188</v>
      </c>
      <c r="AX189" s="13" t="s">
        <v>68</v>
      </c>
      <c r="AY189" s="234" t="s">
        <v>175</v>
      </c>
    </row>
    <row r="190" s="13" customFormat="1">
      <c r="A190" s="13"/>
      <c r="B190" s="224"/>
      <c r="C190" s="225"/>
      <c r="D190" s="226" t="s">
        <v>186</v>
      </c>
      <c r="E190" s="227" t="s">
        <v>19</v>
      </c>
      <c r="F190" s="228" t="s">
        <v>5339</v>
      </c>
      <c r="G190" s="225"/>
      <c r="H190" s="227" t="s">
        <v>19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186</v>
      </c>
      <c r="AU190" s="234" t="s">
        <v>76</v>
      </c>
      <c r="AV190" s="13" t="s">
        <v>76</v>
      </c>
      <c r="AW190" s="13" t="s">
        <v>188</v>
      </c>
      <c r="AX190" s="13" t="s">
        <v>68</v>
      </c>
      <c r="AY190" s="234" t="s">
        <v>175</v>
      </c>
    </row>
    <row r="191" s="13" customFormat="1">
      <c r="A191" s="13"/>
      <c r="B191" s="224"/>
      <c r="C191" s="225"/>
      <c r="D191" s="226" t="s">
        <v>186</v>
      </c>
      <c r="E191" s="227" t="s">
        <v>19</v>
      </c>
      <c r="F191" s="228" t="s">
        <v>5340</v>
      </c>
      <c r="G191" s="225"/>
      <c r="H191" s="227" t="s">
        <v>19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186</v>
      </c>
      <c r="AU191" s="234" t="s">
        <v>76</v>
      </c>
      <c r="AV191" s="13" t="s">
        <v>76</v>
      </c>
      <c r="AW191" s="13" t="s">
        <v>188</v>
      </c>
      <c r="AX191" s="13" t="s">
        <v>68</v>
      </c>
      <c r="AY191" s="234" t="s">
        <v>175</v>
      </c>
    </row>
    <row r="192" s="14" customFormat="1">
      <c r="A192" s="14"/>
      <c r="B192" s="235"/>
      <c r="C192" s="236"/>
      <c r="D192" s="226" t="s">
        <v>186</v>
      </c>
      <c r="E192" s="237" t="s">
        <v>19</v>
      </c>
      <c r="F192" s="238" t="s">
        <v>78</v>
      </c>
      <c r="G192" s="236"/>
      <c r="H192" s="239">
        <v>2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186</v>
      </c>
      <c r="AU192" s="245" t="s">
        <v>76</v>
      </c>
      <c r="AV192" s="14" t="s">
        <v>78</v>
      </c>
      <c r="AW192" s="14" t="s">
        <v>188</v>
      </c>
      <c r="AX192" s="14" t="s">
        <v>68</v>
      </c>
      <c r="AY192" s="245" t="s">
        <v>175</v>
      </c>
    </row>
    <row r="193" s="15" customFormat="1">
      <c r="A193" s="15"/>
      <c r="B193" s="246"/>
      <c r="C193" s="247"/>
      <c r="D193" s="226" t="s">
        <v>186</v>
      </c>
      <c r="E193" s="248" t="s">
        <v>19</v>
      </c>
      <c r="F193" s="249" t="s">
        <v>191</v>
      </c>
      <c r="G193" s="247"/>
      <c r="H193" s="250">
        <v>2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186</v>
      </c>
      <c r="AU193" s="256" t="s">
        <v>76</v>
      </c>
      <c r="AV193" s="15" t="s">
        <v>182</v>
      </c>
      <c r="AW193" s="15" t="s">
        <v>188</v>
      </c>
      <c r="AX193" s="15" t="s">
        <v>76</v>
      </c>
      <c r="AY193" s="256" t="s">
        <v>175</v>
      </c>
    </row>
    <row r="194" s="2" customFormat="1" ht="37.8" customHeight="1">
      <c r="A194" s="40"/>
      <c r="B194" s="41"/>
      <c r="C194" s="206" t="s">
        <v>343</v>
      </c>
      <c r="D194" s="206" t="s">
        <v>177</v>
      </c>
      <c r="E194" s="207" t="s">
        <v>5341</v>
      </c>
      <c r="F194" s="208" t="s">
        <v>5342</v>
      </c>
      <c r="G194" s="209" t="s">
        <v>1403</v>
      </c>
      <c r="H194" s="210">
        <v>2</v>
      </c>
      <c r="I194" s="211"/>
      <c r="J194" s="212">
        <f>ROUND(I194*H194,2)</f>
        <v>0</v>
      </c>
      <c r="K194" s="208" t="s">
        <v>19</v>
      </c>
      <c r="L194" s="46"/>
      <c r="M194" s="213" t="s">
        <v>19</v>
      </c>
      <c r="N194" s="214" t="s">
        <v>39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182</v>
      </c>
      <c r="AT194" s="217" t="s">
        <v>177</v>
      </c>
      <c r="AU194" s="217" t="s">
        <v>76</v>
      </c>
      <c r="AY194" s="19" t="s">
        <v>175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76</v>
      </c>
      <c r="BK194" s="218">
        <f>ROUND(I194*H194,2)</f>
        <v>0</v>
      </c>
      <c r="BL194" s="19" t="s">
        <v>182</v>
      </c>
      <c r="BM194" s="217" t="s">
        <v>5343</v>
      </c>
    </row>
    <row r="195" s="13" customFormat="1">
      <c r="A195" s="13"/>
      <c r="B195" s="224"/>
      <c r="C195" s="225"/>
      <c r="D195" s="226" t="s">
        <v>186</v>
      </c>
      <c r="E195" s="227" t="s">
        <v>19</v>
      </c>
      <c r="F195" s="228" t="s">
        <v>5326</v>
      </c>
      <c r="G195" s="225"/>
      <c r="H195" s="227" t="s">
        <v>19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186</v>
      </c>
      <c r="AU195" s="234" t="s">
        <v>76</v>
      </c>
      <c r="AV195" s="13" t="s">
        <v>76</v>
      </c>
      <c r="AW195" s="13" t="s">
        <v>188</v>
      </c>
      <c r="AX195" s="13" t="s">
        <v>68</v>
      </c>
      <c r="AY195" s="234" t="s">
        <v>175</v>
      </c>
    </row>
    <row r="196" s="13" customFormat="1">
      <c r="A196" s="13"/>
      <c r="B196" s="224"/>
      <c r="C196" s="225"/>
      <c r="D196" s="226" t="s">
        <v>186</v>
      </c>
      <c r="E196" s="227" t="s">
        <v>19</v>
      </c>
      <c r="F196" s="228" t="s">
        <v>5338</v>
      </c>
      <c r="G196" s="225"/>
      <c r="H196" s="227" t="s">
        <v>19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186</v>
      </c>
      <c r="AU196" s="234" t="s">
        <v>76</v>
      </c>
      <c r="AV196" s="13" t="s">
        <v>76</v>
      </c>
      <c r="AW196" s="13" t="s">
        <v>188</v>
      </c>
      <c r="AX196" s="13" t="s">
        <v>68</v>
      </c>
      <c r="AY196" s="234" t="s">
        <v>175</v>
      </c>
    </row>
    <row r="197" s="13" customFormat="1">
      <c r="A197" s="13"/>
      <c r="B197" s="224"/>
      <c r="C197" s="225"/>
      <c r="D197" s="226" t="s">
        <v>186</v>
      </c>
      <c r="E197" s="227" t="s">
        <v>19</v>
      </c>
      <c r="F197" s="228" t="s">
        <v>5339</v>
      </c>
      <c r="G197" s="225"/>
      <c r="H197" s="227" t="s">
        <v>19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186</v>
      </c>
      <c r="AU197" s="234" t="s">
        <v>76</v>
      </c>
      <c r="AV197" s="13" t="s">
        <v>76</v>
      </c>
      <c r="AW197" s="13" t="s">
        <v>188</v>
      </c>
      <c r="AX197" s="13" t="s">
        <v>68</v>
      </c>
      <c r="AY197" s="234" t="s">
        <v>175</v>
      </c>
    </row>
    <row r="198" s="13" customFormat="1">
      <c r="A198" s="13"/>
      <c r="B198" s="224"/>
      <c r="C198" s="225"/>
      <c r="D198" s="226" t="s">
        <v>186</v>
      </c>
      <c r="E198" s="227" t="s">
        <v>19</v>
      </c>
      <c r="F198" s="228" t="s">
        <v>5340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186</v>
      </c>
      <c r="AU198" s="234" t="s">
        <v>76</v>
      </c>
      <c r="AV198" s="13" t="s">
        <v>76</v>
      </c>
      <c r="AW198" s="13" t="s">
        <v>188</v>
      </c>
      <c r="AX198" s="13" t="s">
        <v>68</v>
      </c>
      <c r="AY198" s="234" t="s">
        <v>175</v>
      </c>
    </row>
    <row r="199" s="14" customFormat="1">
      <c r="A199" s="14"/>
      <c r="B199" s="235"/>
      <c r="C199" s="236"/>
      <c r="D199" s="226" t="s">
        <v>186</v>
      </c>
      <c r="E199" s="237" t="s">
        <v>19</v>
      </c>
      <c r="F199" s="238" t="s">
        <v>78</v>
      </c>
      <c r="G199" s="236"/>
      <c r="H199" s="239">
        <v>2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186</v>
      </c>
      <c r="AU199" s="245" t="s">
        <v>76</v>
      </c>
      <c r="AV199" s="14" t="s">
        <v>78</v>
      </c>
      <c r="AW199" s="14" t="s">
        <v>188</v>
      </c>
      <c r="AX199" s="14" t="s">
        <v>68</v>
      </c>
      <c r="AY199" s="245" t="s">
        <v>175</v>
      </c>
    </row>
    <row r="200" s="15" customFormat="1">
      <c r="A200" s="15"/>
      <c r="B200" s="246"/>
      <c r="C200" s="247"/>
      <c r="D200" s="226" t="s">
        <v>186</v>
      </c>
      <c r="E200" s="248" t="s">
        <v>19</v>
      </c>
      <c r="F200" s="249" t="s">
        <v>191</v>
      </c>
      <c r="G200" s="247"/>
      <c r="H200" s="250">
        <v>2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186</v>
      </c>
      <c r="AU200" s="256" t="s">
        <v>76</v>
      </c>
      <c r="AV200" s="15" t="s">
        <v>182</v>
      </c>
      <c r="AW200" s="15" t="s">
        <v>188</v>
      </c>
      <c r="AX200" s="15" t="s">
        <v>76</v>
      </c>
      <c r="AY200" s="256" t="s">
        <v>175</v>
      </c>
    </row>
    <row r="201" s="2" customFormat="1" ht="62.7" customHeight="1">
      <c r="A201" s="40"/>
      <c r="B201" s="41"/>
      <c r="C201" s="206" t="s">
        <v>348</v>
      </c>
      <c r="D201" s="206" t="s">
        <v>177</v>
      </c>
      <c r="E201" s="207" t="s">
        <v>5344</v>
      </c>
      <c r="F201" s="208" t="s">
        <v>5345</v>
      </c>
      <c r="G201" s="209" t="s">
        <v>1403</v>
      </c>
      <c r="H201" s="210">
        <v>2</v>
      </c>
      <c r="I201" s="211"/>
      <c r="J201" s="212">
        <f>ROUND(I201*H201,2)</f>
        <v>0</v>
      </c>
      <c r="K201" s="208" t="s">
        <v>19</v>
      </c>
      <c r="L201" s="46"/>
      <c r="M201" s="213" t="s">
        <v>19</v>
      </c>
      <c r="N201" s="214" t="s">
        <v>39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182</v>
      </c>
      <c r="AT201" s="217" t="s">
        <v>177</v>
      </c>
      <c r="AU201" s="217" t="s">
        <v>76</v>
      </c>
      <c r="AY201" s="19" t="s">
        <v>175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76</v>
      </c>
      <c r="BK201" s="218">
        <f>ROUND(I201*H201,2)</f>
        <v>0</v>
      </c>
      <c r="BL201" s="19" t="s">
        <v>182</v>
      </c>
      <c r="BM201" s="217" t="s">
        <v>5346</v>
      </c>
    </row>
    <row r="202" s="2" customFormat="1" ht="62.7" customHeight="1">
      <c r="A202" s="40"/>
      <c r="B202" s="41"/>
      <c r="C202" s="206" t="s">
        <v>353</v>
      </c>
      <c r="D202" s="206" t="s">
        <v>177</v>
      </c>
      <c r="E202" s="207" t="s">
        <v>5347</v>
      </c>
      <c r="F202" s="208" t="s">
        <v>5348</v>
      </c>
      <c r="G202" s="209" t="s">
        <v>1403</v>
      </c>
      <c r="H202" s="210">
        <v>2</v>
      </c>
      <c r="I202" s="211"/>
      <c r="J202" s="212">
        <f>ROUND(I202*H202,2)</f>
        <v>0</v>
      </c>
      <c r="K202" s="208" t="s">
        <v>19</v>
      </c>
      <c r="L202" s="46"/>
      <c r="M202" s="213" t="s">
        <v>19</v>
      </c>
      <c r="N202" s="214" t="s">
        <v>39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182</v>
      </c>
      <c r="AT202" s="217" t="s">
        <v>177</v>
      </c>
      <c r="AU202" s="217" t="s">
        <v>76</v>
      </c>
      <c r="AY202" s="19" t="s">
        <v>175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76</v>
      </c>
      <c r="BK202" s="218">
        <f>ROUND(I202*H202,2)</f>
        <v>0</v>
      </c>
      <c r="BL202" s="19" t="s">
        <v>182</v>
      </c>
      <c r="BM202" s="217" t="s">
        <v>5349</v>
      </c>
    </row>
    <row r="203" s="2" customFormat="1" ht="44.25" customHeight="1">
      <c r="A203" s="40"/>
      <c r="B203" s="41"/>
      <c r="C203" s="206" t="s">
        <v>358</v>
      </c>
      <c r="D203" s="206" t="s">
        <v>177</v>
      </c>
      <c r="E203" s="207" t="s">
        <v>5350</v>
      </c>
      <c r="F203" s="208" t="s">
        <v>5351</v>
      </c>
      <c r="G203" s="209" t="s">
        <v>1403</v>
      </c>
      <c r="H203" s="210">
        <v>2</v>
      </c>
      <c r="I203" s="211"/>
      <c r="J203" s="212">
        <f>ROUND(I203*H203,2)</f>
        <v>0</v>
      </c>
      <c r="K203" s="208" t="s">
        <v>19</v>
      </c>
      <c r="L203" s="46"/>
      <c r="M203" s="213" t="s">
        <v>19</v>
      </c>
      <c r="N203" s="214" t="s">
        <v>39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182</v>
      </c>
      <c r="AT203" s="217" t="s">
        <v>177</v>
      </c>
      <c r="AU203" s="217" t="s">
        <v>76</v>
      </c>
      <c r="AY203" s="19" t="s">
        <v>175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76</v>
      </c>
      <c r="BK203" s="218">
        <f>ROUND(I203*H203,2)</f>
        <v>0</v>
      </c>
      <c r="BL203" s="19" t="s">
        <v>182</v>
      </c>
      <c r="BM203" s="217" t="s">
        <v>5352</v>
      </c>
    </row>
    <row r="204" s="2" customFormat="1" ht="16.5" customHeight="1">
      <c r="A204" s="40"/>
      <c r="B204" s="41"/>
      <c r="C204" s="206" t="s">
        <v>366</v>
      </c>
      <c r="D204" s="206" t="s">
        <v>177</v>
      </c>
      <c r="E204" s="207" t="s">
        <v>5353</v>
      </c>
      <c r="F204" s="208" t="s">
        <v>5354</v>
      </c>
      <c r="G204" s="209" t="s">
        <v>1403</v>
      </c>
      <c r="H204" s="210">
        <v>2</v>
      </c>
      <c r="I204" s="211"/>
      <c r="J204" s="212">
        <f>ROUND(I204*H204,2)</f>
        <v>0</v>
      </c>
      <c r="K204" s="208" t="s">
        <v>19</v>
      </c>
      <c r="L204" s="46"/>
      <c r="M204" s="213" t="s">
        <v>19</v>
      </c>
      <c r="N204" s="214" t="s">
        <v>39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182</v>
      </c>
      <c r="AT204" s="217" t="s">
        <v>177</v>
      </c>
      <c r="AU204" s="217" t="s">
        <v>76</v>
      </c>
      <c r="AY204" s="19" t="s">
        <v>175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76</v>
      </c>
      <c r="BK204" s="218">
        <f>ROUND(I204*H204,2)</f>
        <v>0</v>
      </c>
      <c r="BL204" s="19" t="s">
        <v>182</v>
      </c>
      <c r="BM204" s="217" t="s">
        <v>5355</v>
      </c>
    </row>
    <row r="205" s="13" customFormat="1">
      <c r="A205" s="13"/>
      <c r="B205" s="224"/>
      <c r="C205" s="225"/>
      <c r="D205" s="226" t="s">
        <v>186</v>
      </c>
      <c r="E205" s="227" t="s">
        <v>19</v>
      </c>
      <c r="F205" s="228" t="s">
        <v>5356</v>
      </c>
      <c r="G205" s="225"/>
      <c r="H205" s="227" t="s">
        <v>19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186</v>
      </c>
      <c r="AU205" s="234" t="s">
        <v>76</v>
      </c>
      <c r="AV205" s="13" t="s">
        <v>76</v>
      </c>
      <c r="AW205" s="13" t="s">
        <v>188</v>
      </c>
      <c r="AX205" s="13" t="s">
        <v>68</v>
      </c>
      <c r="AY205" s="234" t="s">
        <v>175</v>
      </c>
    </row>
    <row r="206" s="13" customFormat="1">
      <c r="A206" s="13"/>
      <c r="B206" s="224"/>
      <c r="C206" s="225"/>
      <c r="D206" s="226" t="s">
        <v>186</v>
      </c>
      <c r="E206" s="227" t="s">
        <v>19</v>
      </c>
      <c r="F206" s="228" t="s">
        <v>5357</v>
      </c>
      <c r="G206" s="225"/>
      <c r="H206" s="227" t="s">
        <v>19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186</v>
      </c>
      <c r="AU206" s="234" t="s">
        <v>76</v>
      </c>
      <c r="AV206" s="13" t="s">
        <v>76</v>
      </c>
      <c r="AW206" s="13" t="s">
        <v>188</v>
      </c>
      <c r="AX206" s="13" t="s">
        <v>68</v>
      </c>
      <c r="AY206" s="234" t="s">
        <v>175</v>
      </c>
    </row>
    <row r="207" s="13" customFormat="1">
      <c r="A207" s="13"/>
      <c r="B207" s="224"/>
      <c r="C207" s="225"/>
      <c r="D207" s="226" t="s">
        <v>186</v>
      </c>
      <c r="E207" s="227" t="s">
        <v>19</v>
      </c>
      <c r="F207" s="228" t="s">
        <v>5358</v>
      </c>
      <c r="G207" s="225"/>
      <c r="H207" s="227" t="s">
        <v>19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186</v>
      </c>
      <c r="AU207" s="234" t="s">
        <v>76</v>
      </c>
      <c r="AV207" s="13" t="s">
        <v>76</v>
      </c>
      <c r="AW207" s="13" t="s">
        <v>188</v>
      </c>
      <c r="AX207" s="13" t="s">
        <v>68</v>
      </c>
      <c r="AY207" s="234" t="s">
        <v>175</v>
      </c>
    </row>
    <row r="208" s="13" customFormat="1">
      <c r="A208" s="13"/>
      <c r="B208" s="224"/>
      <c r="C208" s="225"/>
      <c r="D208" s="226" t="s">
        <v>186</v>
      </c>
      <c r="E208" s="227" t="s">
        <v>19</v>
      </c>
      <c r="F208" s="228" t="s">
        <v>5359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186</v>
      </c>
      <c r="AU208" s="234" t="s">
        <v>76</v>
      </c>
      <c r="AV208" s="13" t="s">
        <v>76</v>
      </c>
      <c r="AW208" s="13" t="s">
        <v>188</v>
      </c>
      <c r="AX208" s="13" t="s">
        <v>68</v>
      </c>
      <c r="AY208" s="234" t="s">
        <v>175</v>
      </c>
    </row>
    <row r="209" s="14" customFormat="1">
      <c r="A209" s="14"/>
      <c r="B209" s="235"/>
      <c r="C209" s="236"/>
      <c r="D209" s="226" t="s">
        <v>186</v>
      </c>
      <c r="E209" s="237" t="s">
        <v>19</v>
      </c>
      <c r="F209" s="238" t="s">
        <v>78</v>
      </c>
      <c r="G209" s="236"/>
      <c r="H209" s="239">
        <v>2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186</v>
      </c>
      <c r="AU209" s="245" t="s">
        <v>76</v>
      </c>
      <c r="AV209" s="14" t="s">
        <v>78</v>
      </c>
      <c r="AW209" s="14" t="s">
        <v>188</v>
      </c>
      <c r="AX209" s="14" t="s">
        <v>68</v>
      </c>
      <c r="AY209" s="245" t="s">
        <v>175</v>
      </c>
    </row>
    <row r="210" s="15" customFormat="1">
      <c r="A210" s="15"/>
      <c r="B210" s="246"/>
      <c r="C210" s="247"/>
      <c r="D210" s="226" t="s">
        <v>186</v>
      </c>
      <c r="E210" s="248" t="s">
        <v>19</v>
      </c>
      <c r="F210" s="249" t="s">
        <v>191</v>
      </c>
      <c r="G210" s="247"/>
      <c r="H210" s="250">
        <v>2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186</v>
      </c>
      <c r="AU210" s="256" t="s">
        <v>76</v>
      </c>
      <c r="AV210" s="15" t="s">
        <v>182</v>
      </c>
      <c r="AW210" s="15" t="s">
        <v>188</v>
      </c>
      <c r="AX210" s="15" t="s">
        <v>76</v>
      </c>
      <c r="AY210" s="256" t="s">
        <v>175</v>
      </c>
    </row>
    <row r="211" s="2" customFormat="1" ht="44.25" customHeight="1">
      <c r="A211" s="40"/>
      <c r="B211" s="41"/>
      <c r="C211" s="206" t="s">
        <v>372</v>
      </c>
      <c r="D211" s="206" t="s">
        <v>177</v>
      </c>
      <c r="E211" s="207" t="s">
        <v>5360</v>
      </c>
      <c r="F211" s="208" t="s">
        <v>5361</v>
      </c>
      <c r="G211" s="209" t="s">
        <v>402</v>
      </c>
      <c r="H211" s="210">
        <v>52</v>
      </c>
      <c r="I211" s="211"/>
      <c r="J211" s="212">
        <f>ROUND(I211*H211,2)</f>
        <v>0</v>
      </c>
      <c r="K211" s="208" t="s">
        <v>19</v>
      </c>
      <c r="L211" s="46"/>
      <c r="M211" s="213" t="s">
        <v>19</v>
      </c>
      <c r="N211" s="214" t="s">
        <v>39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182</v>
      </c>
      <c r="AT211" s="217" t="s">
        <v>177</v>
      </c>
      <c r="AU211" s="217" t="s">
        <v>76</v>
      </c>
      <c r="AY211" s="19" t="s">
        <v>175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76</v>
      </c>
      <c r="BK211" s="218">
        <f>ROUND(I211*H211,2)</f>
        <v>0</v>
      </c>
      <c r="BL211" s="19" t="s">
        <v>182</v>
      </c>
      <c r="BM211" s="217" t="s">
        <v>5362</v>
      </c>
    </row>
    <row r="212" s="2" customFormat="1" ht="44.25" customHeight="1">
      <c r="A212" s="40"/>
      <c r="B212" s="41"/>
      <c r="C212" s="206" t="s">
        <v>377</v>
      </c>
      <c r="D212" s="206" t="s">
        <v>177</v>
      </c>
      <c r="E212" s="207" t="s">
        <v>5363</v>
      </c>
      <c r="F212" s="208" t="s">
        <v>5364</v>
      </c>
      <c r="G212" s="209" t="s">
        <v>402</v>
      </c>
      <c r="H212" s="210">
        <v>36</v>
      </c>
      <c r="I212" s="211"/>
      <c r="J212" s="212">
        <f>ROUND(I212*H212,2)</f>
        <v>0</v>
      </c>
      <c r="K212" s="208" t="s">
        <v>19</v>
      </c>
      <c r="L212" s="46"/>
      <c r="M212" s="213" t="s">
        <v>19</v>
      </c>
      <c r="N212" s="214" t="s">
        <v>39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182</v>
      </c>
      <c r="AT212" s="217" t="s">
        <v>177</v>
      </c>
      <c r="AU212" s="217" t="s">
        <v>76</v>
      </c>
      <c r="AY212" s="19" t="s">
        <v>175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76</v>
      </c>
      <c r="BK212" s="218">
        <f>ROUND(I212*H212,2)</f>
        <v>0</v>
      </c>
      <c r="BL212" s="19" t="s">
        <v>182</v>
      </c>
      <c r="BM212" s="217" t="s">
        <v>5365</v>
      </c>
    </row>
    <row r="213" s="2" customFormat="1" ht="33" customHeight="1">
      <c r="A213" s="40"/>
      <c r="B213" s="41"/>
      <c r="C213" s="206" t="s">
        <v>388</v>
      </c>
      <c r="D213" s="206" t="s">
        <v>177</v>
      </c>
      <c r="E213" s="207" t="s">
        <v>5366</v>
      </c>
      <c r="F213" s="208" t="s">
        <v>5367</v>
      </c>
      <c r="G213" s="209" t="s">
        <v>5368</v>
      </c>
      <c r="H213" s="210">
        <v>25</v>
      </c>
      <c r="I213" s="211"/>
      <c r="J213" s="212">
        <f>ROUND(I213*H213,2)</f>
        <v>0</v>
      </c>
      <c r="K213" s="208" t="s">
        <v>19</v>
      </c>
      <c r="L213" s="46"/>
      <c r="M213" s="213" t="s">
        <v>19</v>
      </c>
      <c r="N213" s="214" t="s">
        <v>39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182</v>
      </c>
      <c r="AT213" s="217" t="s">
        <v>177</v>
      </c>
      <c r="AU213" s="217" t="s">
        <v>76</v>
      </c>
      <c r="AY213" s="19" t="s">
        <v>175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76</v>
      </c>
      <c r="BK213" s="218">
        <f>ROUND(I213*H213,2)</f>
        <v>0</v>
      </c>
      <c r="BL213" s="19" t="s">
        <v>182</v>
      </c>
      <c r="BM213" s="217" t="s">
        <v>5369</v>
      </c>
    </row>
    <row r="214" s="2" customFormat="1" ht="33" customHeight="1">
      <c r="A214" s="40"/>
      <c r="B214" s="41"/>
      <c r="C214" s="206" t="s">
        <v>394</v>
      </c>
      <c r="D214" s="206" t="s">
        <v>177</v>
      </c>
      <c r="E214" s="207" t="s">
        <v>5370</v>
      </c>
      <c r="F214" s="208" t="s">
        <v>5371</v>
      </c>
      <c r="G214" s="209" t="s">
        <v>5368</v>
      </c>
      <c r="H214" s="210">
        <v>47</v>
      </c>
      <c r="I214" s="211"/>
      <c r="J214" s="212">
        <f>ROUND(I214*H214,2)</f>
        <v>0</v>
      </c>
      <c r="K214" s="208" t="s">
        <v>19</v>
      </c>
      <c r="L214" s="46"/>
      <c r="M214" s="213" t="s">
        <v>19</v>
      </c>
      <c r="N214" s="214" t="s">
        <v>39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182</v>
      </c>
      <c r="AT214" s="217" t="s">
        <v>177</v>
      </c>
      <c r="AU214" s="217" t="s">
        <v>76</v>
      </c>
      <c r="AY214" s="19" t="s">
        <v>175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76</v>
      </c>
      <c r="BK214" s="218">
        <f>ROUND(I214*H214,2)</f>
        <v>0</v>
      </c>
      <c r="BL214" s="19" t="s">
        <v>182</v>
      </c>
      <c r="BM214" s="217" t="s">
        <v>5372</v>
      </c>
    </row>
    <row r="215" s="2" customFormat="1" ht="33" customHeight="1">
      <c r="A215" s="40"/>
      <c r="B215" s="41"/>
      <c r="C215" s="206" t="s">
        <v>399</v>
      </c>
      <c r="D215" s="206" t="s">
        <v>177</v>
      </c>
      <c r="E215" s="207" t="s">
        <v>5373</v>
      </c>
      <c r="F215" s="208" t="s">
        <v>5374</v>
      </c>
      <c r="G215" s="209" t="s">
        <v>5368</v>
      </c>
      <c r="H215" s="210">
        <v>81</v>
      </c>
      <c r="I215" s="211"/>
      <c r="J215" s="212">
        <f>ROUND(I215*H215,2)</f>
        <v>0</v>
      </c>
      <c r="K215" s="208" t="s">
        <v>19</v>
      </c>
      <c r="L215" s="46"/>
      <c r="M215" s="213" t="s">
        <v>19</v>
      </c>
      <c r="N215" s="214" t="s">
        <v>39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182</v>
      </c>
      <c r="AT215" s="217" t="s">
        <v>177</v>
      </c>
      <c r="AU215" s="217" t="s">
        <v>76</v>
      </c>
      <c r="AY215" s="19" t="s">
        <v>175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76</v>
      </c>
      <c r="BK215" s="218">
        <f>ROUND(I215*H215,2)</f>
        <v>0</v>
      </c>
      <c r="BL215" s="19" t="s">
        <v>182</v>
      </c>
      <c r="BM215" s="217" t="s">
        <v>5375</v>
      </c>
    </row>
    <row r="216" s="2" customFormat="1" ht="33" customHeight="1">
      <c r="A216" s="40"/>
      <c r="B216" s="41"/>
      <c r="C216" s="206" t="s">
        <v>405</v>
      </c>
      <c r="D216" s="206" t="s">
        <v>177</v>
      </c>
      <c r="E216" s="207" t="s">
        <v>5376</v>
      </c>
      <c r="F216" s="208" t="s">
        <v>5377</v>
      </c>
      <c r="G216" s="209" t="s">
        <v>5368</v>
      </c>
      <c r="H216" s="210">
        <v>35</v>
      </c>
      <c r="I216" s="211"/>
      <c r="J216" s="212">
        <f>ROUND(I216*H216,2)</f>
        <v>0</v>
      </c>
      <c r="K216" s="208" t="s">
        <v>19</v>
      </c>
      <c r="L216" s="46"/>
      <c r="M216" s="213" t="s">
        <v>19</v>
      </c>
      <c r="N216" s="214" t="s">
        <v>39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182</v>
      </c>
      <c r="AT216" s="217" t="s">
        <v>177</v>
      </c>
      <c r="AU216" s="217" t="s">
        <v>76</v>
      </c>
      <c r="AY216" s="19" t="s">
        <v>175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76</v>
      </c>
      <c r="BK216" s="218">
        <f>ROUND(I216*H216,2)</f>
        <v>0</v>
      </c>
      <c r="BL216" s="19" t="s">
        <v>182</v>
      </c>
      <c r="BM216" s="217" t="s">
        <v>5378</v>
      </c>
    </row>
    <row r="217" s="2" customFormat="1" ht="33" customHeight="1">
      <c r="A217" s="40"/>
      <c r="B217" s="41"/>
      <c r="C217" s="206" t="s">
        <v>413</v>
      </c>
      <c r="D217" s="206" t="s">
        <v>177</v>
      </c>
      <c r="E217" s="207" t="s">
        <v>5379</v>
      </c>
      <c r="F217" s="208" t="s">
        <v>5380</v>
      </c>
      <c r="G217" s="209" t="s">
        <v>5368</v>
      </c>
      <c r="H217" s="210">
        <v>2</v>
      </c>
      <c r="I217" s="211"/>
      <c r="J217" s="212">
        <f>ROUND(I217*H217,2)</f>
        <v>0</v>
      </c>
      <c r="K217" s="208" t="s">
        <v>19</v>
      </c>
      <c r="L217" s="46"/>
      <c r="M217" s="213" t="s">
        <v>19</v>
      </c>
      <c r="N217" s="214" t="s">
        <v>39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182</v>
      </c>
      <c r="AT217" s="217" t="s">
        <v>177</v>
      </c>
      <c r="AU217" s="217" t="s">
        <v>76</v>
      </c>
      <c r="AY217" s="19" t="s">
        <v>175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76</v>
      </c>
      <c r="BK217" s="218">
        <f>ROUND(I217*H217,2)</f>
        <v>0</v>
      </c>
      <c r="BL217" s="19" t="s">
        <v>182</v>
      </c>
      <c r="BM217" s="217" t="s">
        <v>5381</v>
      </c>
    </row>
    <row r="218" s="2" customFormat="1" ht="33" customHeight="1">
      <c r="A218" s="40"/>
      <c r="B218" s="41"/>
      <c r="C218" s="206" t="s">
        <v>420</v>
      </c>
      <c r="D218" s="206" t="s">
        <v>177</v>
      </c>
      <c r="E218" s="207" t="s">
        <v>5382</v>
      </c>
      <c r="F218" s="208" t="s">
        <v>5383</v>
      </c>
      <c r="G218" s="209" t="s">
        <v>5368</v>
      </c>
      <c r="H218" s="210">
        <v>11</v>
      </c>
      <c r="I218" s="211"/>
      <c r="J218" s="212">
        <f>ROUND(I218*H218,2)</f>
        <v>0</v>
      </c>
      <c r="K218" s="208" t="s">
        <v>19</v>
      </c>
      <c r="L218" s="46"/>
      <c r="M218" s="213" t="s">
        <v>19</v>
      </c>
      <c r="N218" s="214" t="s">
        <v>39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182</v>
      </c>
      <c r="AT218" s="217" t="s">
        <v>177</v>
      </c>
      <c r="AU218" s="217" t="s">
        <v>76</v>
      </c>
      <c r="AY218" s="19" t="s">
        <v>175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76</v>
      </c>
      <c r="BK218" s="218">
        <f>ROUND(I218*H218,2)</f>
        <v>0</v>
      </c>
      <c r="BL218" s="19" t="s">
        <v>182</v>
      </c>
      <c r="BM218" s="217" t="s">
        <v>5384</v>
      </c>
    </row>
    <row r="219" s="2" customFormat="1" ht="33" customHeight="1">
      <c r="A219" s="40"/>
      <c r="B219" s="41"/>
      <c r="C219" s="206" t="s">
        <v>431</v>
      </c>
      <c r="D219" s="206" t="s">
        <v>177</v>
      </c>
      <c r="E219" s="207" t="s">
        <v>5385</v>
      </c>
      <c r="F219" s="208" t="s">
        <v>5386</v>
      </c>
      <c r="G219" s="209" t="s">
        <v>5368</v>
      </c>
      <c r="H219" s="210">
        <v>1</v>
      </c>
      <c r="I219" s="211"/>
      <c r="J219" s="212">
        <f>ROUND(I219*H219,2)</f>
        <v>0</v>
      </c>
      <c r="K219" s="208" t="s">
        <v>19</v>
      </c>
      <c r="L219" s="46"/>
      <c r="M219" s="213" t="s">
        <v>19</v>
      </c>
      <c r="N219" s="214" t="s">
        <v>39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182</v>
      </c>
      <c r="AT219" s="217" t="s">
        <v>177</v>
      </c>
      <c r="AU219" s="217" t="s">
        <v>76</v>
      </c>
      <c r="AY219" s="19" t="s">
        <v>175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76</v>
      </c>
      <c r="BK219" s="218">
        <f>ROUND(I219*H219,2)</f>
        <v>0</v>
      </c>
      <c r="BL219" s="19" t="s">
        <v>182</v>
      </c>
      <c r="BM219" s="217" t="s">
        <v>5387</v>
      </c>
    </row>
    <row r="220" s="2" customFormat="1" ht="33" customHeight="1">
      <c r="A220" s="40"/>
      <c r="B220" s="41"/>
      <c r="C220" s="206" t="s">
        <v>438</v>
      </c>
      <c r="D220" s="206" t="s">
        <v>177</v>
      </c>
      <c r="E220" s="207" t="s">
        <v>5388</v>
      </c>
      <c r="F220" s="208" t="s">
        <v>5389</v>
      </c>
      <c r="G220" s="209" t="s">
        <v>5368</v>
      </c>
      <c r="H220" s="210">
        <v>1</v>
      </c>
      <c r="I220" s="211"/>
      <c r="J220" s="212">
        <f>ROUND(I220*H220,2)</f>
        <v>0</v>
      </c>
      <c r="K220" s="208" t="s">
        <v>19</v>
      </c>
      <c r="L220" s="46"/>
      <c r="M220" s="213" t="s">
        <v>19</v>
      </c>
      <c r="N220" s="214" t="s">
        <v>39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182</v>
      </c>
      <c r="AT220" s="217" t="s">
        <v>177</v>
      </c>
      <c r="AU220" s="217" t="s">
        <v>76</v>
      </c>
      <c r="AY220" s="19" t="s">
        <v>175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76</v>
      </c>
      <c r="BK220" s="218">
        <f>ROUND(I220*H220,2)</f>
        <v>0</v>
      </c>
      <c r="BL220" s="19" t="s">
        <v>182</v>
      </c>
      <c r="BM220" s="217" t="s">
        <v>5390</v>
      </c>
    </row>
    <row r="221" s="2" customFormat="1" ht="37.8" customHeight="1">
      <c r="A221" s="40"/>
      <c r="B221" s="41"/>
      <c r="C221" s="206" t="s">
        <v>447</v>
      </c>
      <c r="D221" s="206" t="s">
        <v>177</v>
      </c>
      <c r="E221" s="207" t="s">
        <v>5391</v>
      </c>
      <c r="F221" s="208" t="s">
        <v>5392</v>
      </c>
      <c r="G221" s="209" t="s">
        <v>180</v>
      </c>
      <c r="H221" s="210">
        <v>73</v>
      </c>
      <c r="I221" s="211"/>
      <c r="J221" s="212">
        <f>ROUND(I221*H221,2)</f>
        <v>0</v>
      </c>
      <c r="K221" s="208" t="s">
        <v>19</v>
      </c>
      <c r="L221" s="46"/>
      <c r="M221" s="213" t="s">
        <v>19</v>
      </c>
      <c r="N221" s="214" t="s">
        <v>39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182</v>
      </c>
      <c r="AT221" s="217" t="s">
        <v>177</v>
      </c>
      <c r="AU221" s="217" t="s">
        <v>76</v>
      </c>
      <c r="AY221" s="19" t="s">
        <v>175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76</v>
      </c>
      <c r="BK221" s="218">
        <f>ROUND(I221*H221,2)</f>
        <v>0</v>
      </c>
      <c r="BL221" s="19" t="s">
        <v>182</v>
      </c>
      <c r="BM221" s="217" t="s">
        <v>5393</v>
      </c>
    </row>
    <row r="222" s="2" customFormat="1" ht="37.8" customHeight="1">
      <c r="A222" s="40"/>
      <c r="B222" s="41"/>
      <c r="C222" s="206" t="s">
        <v>453</v>
      </c>
      <c r="D222" s="206" t="s">
        <v>177</v>
      </c>
      <c r="E222" s="207" t="s">
        <v>5394</v>
      </c>
      <c r="F222" s="208" t="s">
        <v>5395</v>
      </c>
      <c r="G222" s="209" t="s">
        <v>180</v>
      </c>
      <c r="H222" s="210">
        <v>50</v>
      </c>
      <c r="I222" s="211"/>
      <c r="J222" s="212">
        <f>ROUND(I222*H222,2)</f>
        <v>0</v>
      </c>
      <c r="K222" s="208" t="s">
        <v>19</v>
      </c>
      <c r="L222" s="46"/>
      <c r="M222" s="213" t="s">
        <v>19</v>
      </c>
      <c r="N222" s="214" t="s">
        <v>39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182</v>
      </c>
      <c r="AT222" s="217" t="s">
        <v>177</v>
      </c>
      <c r="AU222" s="217" t="s">
        <v>76</v>
      </c>
      <c r="AY222" s="19" t="s">
        <v>175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76</v>
      </c>
      <c r="BK222" s="218">
        <f>ROUND(I222*H222,2)</f>
        <v>0</v>
      </c>
      <c r="BL222" s="19" t="s">
        <v>182</v>
      </c>
      <c r="BM222" s="217" t="s">
        <v>5396</v>
      </c>
    </row>
    <row r="223" s="2" customFormat="1" ht="55.5" customHeight="1">
      <c r="A223" s="40"/>
      <c r="B223" s="41"/>
      <c r="C223" s="206" t="s">
        <v>459</v>
      </c>
      <c r="D223" s="206" t="s">
        <v>177</v>
      </c>
      <c r="E223" s="207" t="s">
        <v>5397</v>
      </c>
      <c r="F223" s="208" t="s">
        <v>5398</v>
      </c>
      <c r="G223" s="209" t="s">
        <v>180</v>
      </c>
      <c r="H223" s="210">
        <v>24</v>
      </c>
      <c r="I223" s="211"/>
      <c r="J223" s="212">
        <f>ROUND(I223*H223,2)</f>
        <v>0</v>
      </c>
      <c r="K223" s="208" t="s">
        <v>19</v>
      </c>
      <c r="L223" s="46"/>
      <c r="M223" s="213" t="s">
        <v>19</v>
      </c>
      <c r="N223" s="214" t="s">
        <v>39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182</v>
      </c>
      <c r="AT223" s="217" t="s">
        <v>177</v>
      </c>
      <c r="AU223" s="217" t="s">
        <v>76</v>
      </c>
      <c r="AY223" s="19" t="s">
        <v>175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76</v>
      </c>
      <c r="BK223" s="218">
        <f>ROUND(I223*H223,2)</f>
        <v>0</v>
      </c>
      <c r="BL223" s="19" t="s">
        <v>182</v>
      </c>
      <c r="BM223" s="217" t="s">
        <v>5399</v>
      </c>
    </row>
    <row r="224" s="2" customFormat="1" ht="21.75" customHeight="1">
      <c r="A224" s="40"/>
      <c r="B224" s="41"/>
      <c r="C224" s="206" t="s">
        <v>465</v>
      </c>
      <c r="D224" s="206" t="s">
        <v>177</v>
      </c>
      <c r="E224" s="207" t="s">
        <v>5400</v>
      </c>
      <c r="F224" s="208" t="s">
        <v>5401</v>
      </c>
      <c r="G224" s="209" t="s">
        <v>1403</v>
      </c>
      <c r="H224" s="210">
        <v>2</v>
      </c>
      <c r="I224" s="211"/>
      <c r="J224" s="212">
        <f>ROUND(I224*H224,2)</f>
        <v>0</v>
      </c>
      <c r="K224" s="208" t="s">
        <v>19</v>
      </c>
      <c r="L224" s="46"/>
      <c r="M224" s="213" t="s">
        <v>19</v>
      </c>
      <c r="N224" s="214" t="s">
        <v>39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182</v>
      </c>
      <c r="AT224" s="217" t="s">
        <v>177</v>
      </c>
      <c r="AU224" s="217" t="s">
        <v>76</v>
      </c>
      <c r="AY224" s="19" t="s">
        <v>175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76</v>
      </c>
      <c r="BK224" s="218">
        <f>ROUND(I224*H224,2)</f>
        <v>0</v>
      </c>
      <c r="BL224" s="19" t="s">
        <v>182</v>
      </c>
      <c r="BM224" s="217" t="s">
        <v>5402</v>
      </c>
    </row>
    <row r="225" s="2" customFormat="1" ht="24.15" customHeight="1">
      <c r="A225" s="40"/>
      <c r="B225" s="41"/>
      <c r="C225" s="206" t="s">
        <v>471</v>
      </c>
      <c r="D225" s="206" t="s">
        <v>177</v>
      </c>
      <c r="E225" s="207" t="s">
        <v>5403</v>
      </c>
      <c r="F225" s="208" t="s">
        <v>5404</v>
      </c>
      <c r="G225" s="209" t="s">
        <v>1403</v>
      </c>
      <c r="H225" s="210">
        <v>1</v>
      </c>
      <c r="I225" s="211"/>
      <c r="J225" s="212">
        <f>ROUND(I225*H225,2)</f>
        <v>0</v>
      </c>
      <c r="K225" s="208" t="s">
        <v>19</v>
      </c>
      <c r="L225" s="46"/>
      <c r="M225" s="213" t="s">
        <v>19</v>
      </c>
      <c r="N225" s="214" t="s">
        <v>39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182</v>
      </c>
      <c r="AT225" s="217" t="s">
        <v>177</v>
      </c>
      <c r="AU225" s="217" t="s">
        <v>76</v>
      </c>
      <c r="AY225" s="19" t="s">
        <v>175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76</v>
      </c>
      <c r="BK225" s="218">
        <f>ROUND(I225*H225,2)</f>
        <v>0</v>
      </c>
      <c r="BL225" s="19" t="s">
        <v>182</v>
      </c>
      <c r="BM225" s="217" t="s">
        <v>5405</v>
      </c>
    </row>
    <row r="226" s="2" customFormat="1" ht="24.15" customHeight="1">
      <c r="A226" s="40"/>
      <c r="B226" s="41"/>
      <c r="C226" s="206" t="s">
        <v>478</v>
      </c>
      <c r="D226" s="206" t="s">
        <v>177</v>
      </c>
      <c r="E226" s="207" t="s">
        <v>5406</v>
      </c>
      <c r="F226" s="208" t="s">
        <v>5407</v>
      </c>
      <c r="G226" s="209" t="s">
        <v>1403</v>
      </c>
      <c r="H226" s="210">
        <v>1</v>
      </c>
      <c r="I226" s="211"/>
      <c r="J226" s="212">
        <f>ROUND(I226*H226,2)</f>
        <v>0</v>
      </c>
      <c r="K226" s="208" t="s">
        <v>19</v>
      </c>
      <c r="L226" s="46"/>
      <c r="M226" s="213" t="s">
        <v>19</v>
      </c>
      <c r="N226" s="214" t="s">
        <v>39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182</v>
      </c>
      <c r="AT226" s="217" t="s">
        <v>177</v>
      </c>
      <c r="AU226" s="217" t="s">
        <v>76</v>
      </c>
      <c r="AY226" s="19" t="s">
        <v>175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76</v>
      </c>
      <c r="BK226" s="218">
        <f>ROUND(I226*H226,2)</f>
        <v>0</v>
      </c>
      <c r="BL226" s="19" t="s">
        <v>182</v>
      </c>
      <c r="BM226" s="217" t="s">
        <v>5408</v>
      </c>
    </row>
    <row r="227" s="2" customFormat="1" ht="37.8" customHeight="1">
      <c r="A227" s="40"/>
      <c r="B227" s="41"/>
      <c r="C227" s="206" t="s">
        <v>483</v>
      </c>
      <c r="D227" s="206" t="s">
        <v>177</v>
      </c>
      <c r="E227" s="207" t="s">
        <v>5409</v>
      </c>
      <c r="F227" s="208" t="s">
        <v>5410</v>
      </c>
      <c r="G227" s="209" t="s">
        <v>306</v>
      </c>
      <c r="H227" s="210">
        <v>406</v>
      </c>
      <c r="I227" s="211"/>
      <c r="J227" s="212">
        <f>ROUND(I227*H227,2)</f>
        <v>0</v>
      </c>
      <c r="K227" s="208" t="s">
        <v>19</v>
      </c>
      <c r="L227" s="46"/>
      <c r="M227" s="213" t="s">
        <v>19</v>
      </c>
      <c r="N227" s="214" t="s">
        <v>39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182</v>
      </c>
      <c r="AT227" s="217" t="s">
        <v>177</v>
      </c>
      <c r="AU227" s="217" t="s">
        <v>76</v>
      </c>
      <c r="AY227" s="19" t="s">
        <v>175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76</v>
      </c>
      <c r="BK227" s="218">
        <f>ROUND(I227*H227,2)</f>
        <v>0</v>
      </c>
      <c r="BL227" s="19" t="s">
        <v>182</v>
      </c>
      <c r="BM227" s="217" t="s">
        <v>5411</v>
      </c>
    </row>
    <row r="228" s="2" customFormat="1" ht="16.5" customHeight="1">
      <c r="A228" s="40"/>
      <c r="B228" s="41"/>
      <c r="C228" s="206" t="s">
        <v>489</v>
      </c>
      <c r="D228" s="206" t="s">
        <v>177</v>
      </c>
      <c r="E228" s="207" t="s">
        <v>5412</v>
      </c>
      <c r="F228" s="208" t="s">
        <v>5413</v>
      </c>
      <c r="G228" s="209" t="s">
        <v>306</v>
      </c>
      <c r="H228" s="210">
        <v>406</v>
      </c>
      <c r="I228" s="211"/>
      <c r="J228" s="212">
        <f>ROUND(I228*H228,2)</f>
        <v>0</v>
      </c>
      <c r="K228" s="208" t="s">
        <v>19</v>
      </c>
      <c r="L228" s="46"/>
      <c r="M228" s="213" t="s">
        <v>19</v>
      </c>
      <c r="N228" s="214" t="s">
        <v>39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182</v>
      </c>
      <c r="AT228" s="217" t="s">
        <v>177</v>
      </c>
      <c r="AU228" s="217" t="s">
        <v>76</v>
      </c>
      <c r="AY228" s="19" t="s">
        <v>175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76</v>
      </c>
      <c r="BK228" s="218">
        <f>ROUND(I228*H228,2)</f>
        <v>0</v>
      </c>
      <c r="BL228" s="19" t="s">
        <v>182</v>
      </c>
      <c r="BM228" s="217" t="s">
        <v>5414</v>
      </c>
    </row>
    <row r="229" s="13" customFormat="1">
      <c r="A229" s="13"/>
      <c r="B229" s="224"/>
      <c r="C229" s="225"/>
      <c r="D229" s="226" t="s">
        <v>186</v>
      </c>
      <c r="E229" s="227" t="s">
        <v>19</v>
      </c>
      <c r="F229" s="228" t="s">
        <v>5415</v>
      </c>
      <c r="G229" s="225"/>
      <c r="H229" s="227" t="s">
        <v>19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186</v>
      </c>
      <c r="AU229" s="234" t="s">
        <v>76</v>
      </c>
      <c r="AV229" s="13" t="s">
        <v>76</v>
      </c>
      <c r="AW229" s="13" t="s">
        <v>188</v>
      </c>
      <c r="AX229" s="13" t="s">
        <v>68</v>
      </c>
      <c r="AY229" s="234" t="s">
        <v>175</v>
      </c>
    </row>
    <row r="230" s="13" customFormat="1">
      <c r="A230" s="13"/>
      <c r="B230" s="224"/>
      <c r="C230" s="225"/>
      <c r="D230" s="226" t="s">
        <v>186</v>
      </c>
      <c r="E230" s="227" t="s">
        <v>19</v>
      </c>
      <c r="F230" s="228" t="s">
        <v>5416</v>
      </c>
      <c r="G230" s="225"/>
      <c r="H230" s="227" t="s">
        <v>19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186</v>
      </c>
      <c r="AU230" s="234" t="s">
        <v>76</v>
      </c>
      <c r="AV230" s="13" t="s">
        <v>76</v>
      </c>
      <c r="AW230" s="13" t="s">
        <v>188</v>
      </c>
      <c r="AX230" s="13" t="s">
        <v>68</v>
      </c>
      <c r="AY230" s="234" t="s">
        <v>175</v>
      </c>
    </row>
    <row r="231" s="13" customFormat="1">
      <c r="A231" s="13"/>
      <c r="B231" s="224"/>
      <c r="C231" s="225"/>
      <c r="D231" s="226" t="s">
        <v>186</v>
      </c>
      <c r="E231" s="227" t="s">
        <v>19</v>
      </c>
      <c r="F231" s="228" t="s">
        <v>5417</v>
      </c>
      <c r="G231" s="225"/>
      <c r="H231" s="227" t="s">
        <v>19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186</v>
      </c>
      <c r="AU231" s="234" t="s">
        <v>76</v>
      </c>
      <c r="AV231" s="13" t="s">
        <v>76</v>
      </c>
      <c r="AW231" s="13" t="s">
        <v>188</v>
      </c>
      <c r="AX231" s="13" t="s">
        <v>68</v>
      </c>
      <c r="AY231" s="234" t="s">
        <v>175</v>
      </c>
    </row>
    <row r="232" s="13" customFormat="1">
      <c r="A232" s="13"/>
      <c r="B232" s="224"/>
      <c r="C232" s="225"/>
      <c r="D232" s="226" t="s">
        <v>186</v>
      </c>
      <c r="E232" s="227" t="s">
        <v>19</v>
      </c>
      <c r="F232" s="228" t="s">
        <v>5418</v>
      </c>
      <c r="G232" s="225"/>
      <c r="H232" s="227" t="s">
        <v>19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186</v>
      </c>
      <c r="AU232" s="234" t="s">
        <v>76</v>
      </c>
      <c r="AV232" s="13" t="s">
        <v>76</v>
      </c>
      <c r="AW232" s="13" t="s">
        <v>188</v>
      </c>
      <c r="AX232" s="13" t="s">
        <v>68</v>
      </c>
      <c r="AY232" s="234" t="s">
        <v>175</v>
      </c>
    </row>
    <row r="233" s="14" customFormat="1">
      <c r="A233" s="14"/>
      <c r="B233" s="235"/>
      <c r="C233" s="236"/>
      <c r="D233" s="226" t="s">
        <v>186</v>
      </c>
      <c r="E233" s="237" t="s">
        <v>19</v>
      </c>
      <c r="F233" s="238" t="s">
        <v>2621</v>
      </c>
      <c r="G233" s="236"/>
      <c r="H233" s="239">
        <v>406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186</v>
      </c>
      <c r="AU233" s="245" t="s">
        <v>76</v>
      </c>
      <c r="AV233" s="14" t="s">
        <v>78</v>
      </c>
      <c r="AW233" s="14" t="s">
        <v>188</v>
      </c>
      <c r="AX233" s="14" t="s">
        <v>68</v>
      </c>
      <c r="AY233" s="245" t="s">
        <v>175</v>
      </c>
    </row>
    <row r="234" s="15" customFormat="1">
      <c r="A234" s="15"/>
      <c r="B234" s="246"/>
      <c r="C234" s="247"/>
      <c r="D234" s="226" t="s">
        <v>186</v>
      </c>
      <c r="E234" s="248" t="s">
        <v>19</v>
      </c>
      <c r="F234" s="249" t="s">
        <v>191</v>
      </c>
      <c r="G234" s="247"/>
      <c r="H234" s="250">
        <v>406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6" t="s">
        <v>186</v>
      </c>
      <c r="AU234" s="256" t="s">
        <v>76</v>
      </c>
      <c r="AV234" s="15" t="s">
        <v>182</v>
      </c>
      <c r="AW234" s="15" t="s">
        <v>188</v>
      </c>
      <c r="AX234" s="15" t="s">
        <v>76</v>
      </c>
      <c r="AY234" s="256" t="s">
        <v>175</v>
      </c>
    </row>
    <row r="235" s="2" customFormat="1" ht="66.75" customHeight="1">
      <c r="A235" s="40"/>
      <c r="B235" s="41"/>
      <c r="C235" s="206" t="s">
        <v>493</v>
      </c>
      <c r="D235" s="206" t="s">
        <v>177</v>
      </c>
      <c r="E235" s="207" t="s">
        <v>5419</v>
      </c>
      <c r="F235" s="208" t="s">
        <v>5420</v>
      </c>
      <c r="G235" s="209" t="s">
        <v>3325</v>
      </c>
      <c r="H235" s="210">
        <v>1</v>
      </c>
      <c r="I235" s="211"/>
      <c r="J235" s="212">
        <f>ROUND(I235*H235,2)</f>
        <v>0</v>
      </c>
      <c r="K235" s="208" t="s">
        <v>19</v>
      </c>
      <c r="L235" s="46"/>
      <c r="M235" s="213" t="s">
        <v>19</v>
      </c>
      <c r="N235" s="214" t="s">
        <v>39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182</v>
      </c>
      <c r="AT235" s="217" t="s">
        <v>177</v>
      </c>
      <c r="AU235" s="217" t="s">
        <v>76</v>
      </c>
      <c r="AY235" s="19" t="s">
        <v>175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76</v>
      </c>
      <c r="BK235" s="218">
        <f>ROUND(I235*H235,2)</f>
        <v>0</v>
      </c>
      <c r="BL235" s="19" t="s">
        <v>182</v>
      </c>
      <c r="BM235" s="217" t="s">
        <v>5421</v>
      </c>
    </row>
    <row r="236" s="2" customFormat="1" ht="44.25" customHeight="1">
      <c r="A236" s="40"/>
      <c r="B236" s="41"/>
      <c r="C236" s="206" t="s">
        <v>499</v>
      </c>
      <c r="D236" s="206" t="s">
        <v>177</v>
      </c>
      <c r="E236" s="207" t="s">
        <v>5422</v>
      </c>
      <c r="F236" s="208" t="s">
        <v>5423</v>
      </c>
      <c r="G236" s="209" t="s">
        <v>3325</v>
      </c>
      <c r="H236" s="210">
        <v>2</v>
      </c>
      <c r="I236" s="211"/>
      <c r="J236" s="212">
        <f>ROUND(I236*H236,2)</f>
        <v>0</v>
      </c>
      <c r="K236" s="208" t="s">
        <v>19</v>
      </c>
      <c r="L236" s="46"/>
      <c r="M236" s="213" t="s">
        <v>19</v>
      </c>
      <c r="N236" s="214" t="s">
        <v>39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182</v>
      </c>
      <c r="AT236" s="217" t="s">
        <v>177</v>
      </c>
      <c r="AU236" s="217" t="s">
        <v>76</v>
      </c>
      <c r="AY236" s="19" t="s">
        <v>175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76</v>
      </c>
      <c r="BK236" s="218">
        <f>ROUND(I236*H236,2)</f>
        <v>0</v>
      </c>
      <c r="BL236" s="19" t="s">
        <v>182</v>
      </c>
      <c r="BM236" s="217" t="s">
        <v>5424</v>
      </c>
    </row>
    <row r="237" s="12" customFormat="1" ht="25.92" customHeight="1">
      <c r="A237" s="12"/>
      <c r="B237" s="190"/>
      <c r="C237" s="191"/>
      <c r="D237" s="192" t="s">
        <v>67</v>
      </c>
      <c r="E237" s="193" t="s">
        <v>78</v>
      </c>
      <c r="F237" s="193" t="s">
        <v>5425</v>
      </c>
      <c r="G237" s="191"/>
      <c r="H237" s="191"/>
      <c r="I237" s="194"/>
      <c r="J237" s="195">
        <f>BK237</f>
        <v>0</v>
      </c>
      <c r="K237" s="191"/>
      <c r="L237" s="196"/>
      <c r="M237" s="197"/>
      <c r="N237" s="198"/>
      <c r="O237" s="198"/>
      <c r="P237" s="199">
        <f>P238</f>
        <v>0</v>
      </c>
      <c r="Q237" s="198"/>
      <c r="R237" s="199">
        <f>R238</f>
        <v>0</v>
      </c>
      <c r="S237" s="198"/>
      <c r="T237" s="200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1" t="s">
        <v>76</v>
      </c>
      <c r="AT237" s="202" t="s">
        <v>67</v>
      </c>
      <c r="AU237" s="202" t="s">
        <v>68</v>
      </c>
      <c r="AY237" s="201" t="s">
        <v>175</v>
      </c>
      <c r="BK237" s="203">
        <f>BK238</f>
        <v>0</v>
      </c>
    </row>
    <row r="238" s="2" customFormat="1" ht="55.5" customHeight="1">
      <c r="A238" s="40"/>
      <c r="B238" s="41"/>
      <c r="C238" s="206" t="s">
        <v>505</v>
      </c>
      <c r="D238" s="206" t="s">
        <v>177</v>
      </c>
      <c r="E238" s="207" t="s">
        <v>5426</v>
      </c>
      <c r="F238" s="208" t="s">
        <v>5427</v>
      </c>
      <c r="G238" s="209" t="s">
        <v>1403</v>
      </c>
      <c r="H238" s="210">
        <v>1</v>
      </c>
      <c r="I238" s="211"/>
      <c r="J238" s="212">
        <f>ROUND(I238*H238,2)</f>
        <v>0</v>
      </c>
      <c r="K238" s="208" t="s">
        <v>19</v>
      </c>
      <c r="L238" s="46"/>
      <c r="M238" s="213" t="s">
        <v>19</v>
      </c>
      <c r="N238" s="214" t="s">
        <v>39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182</v>
      </c>
      <c r="AT238" s="217" t="s">
        <v>177</v>
      </c>
      <c r="AU238" s="217" t="s">
        <v>76</v>
      </c>
      <c r="AY238" s="19" t="s">
        <v>175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76</v>
      </c>
      <c r="BK238" s="218">
        <f>ROUND(I238*H238,2)</f>
        <v>0</v>
      </c>
      <c r="BL238" s="19" t="s">
        <v>182</v>
      </c>
      <c r="BM238" s="217" t="s">
        <v>5428</v>
      </c>
    </row>
    <row r="239" s="12" customFormat="1" ht="25.92" customHeight="1">
      <c r="A239" s="12"/>
      <c r="B239" s="190"/>
      <c r="C239" s="191"/>
      <c r="D239" s="192" t="s">
        <v>67</v>
      </c>
      <c r="E239" s="193" t="s">
        <v>200</v>
      </c>
      <c r="F239" s="193" t="s">
        <v>5429</v>
      </c>
      <c r="G239" s="191"/>
      <c r="H239" s="191"/>
      <c r="I239" s="194"/>
      <c r="J239" s="195">
        <f>BK239</f>
        <v>0</v>
      </c>
      <c r="K239" s="191"/>
      <c r="L239" s="196"/>
      <c r="M239" s="197"/>
      <c r="N239" s="198"/>
      <c r="O239" s="198"/>
      <c r="P239" s="199">
        <f>SUM(P240:P268)</f>
        <v>0</v>
      </c>
      <c r="Q239" s="198"/>
      <c r="R239" s="199">
        <f>SUM(R240:R268)</f>
        <v>0</v>
      </c>
      <c r="S239" s="198"/>
      <c r="T239" s="200">
        <f>SUM(T240:T268)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1" t="s">
        <v>76</v>
      </c>
      <c r="AT239" s="202" t="s">
        <v>67</v>
      </c>
      <c r="AU239" s="202" t="s">
        <v>68</v>
      </c>
      <c r="AY239" s="201" t="s">
        <v>175</v>
      </c>
      <c r="BK239" s="203">
        <f>SUM(BK240:BK268)</f>
        <v>0</v>
      </c>
    </row>
    <row r="240" s="2" customFormat="1" ht="24.15" customHeight="1">
      <c r="A240" s="40"/>
      <c r="B240" s="41"/>
      <c r="C240" s="206" t="s">
        <v>511</v>
      </c>
      <c r="D240" s="206" t="s">
        <v>177</v>
      </c>
      <c r="E240" s="207" t="s">
        <v>5430</v>
      </c>
      <c r="F240" s="208" t="s">
        <v>5431</v>
      </c>
      <c r="G240" s="209" t="s">
        <v>1403</v>
      </c>
      <c r="H240" s="210">
        <v>1</v>
      </c>
      <c r="I240" s="211"/>
      <c r="J240" s="212">
        <f>ROUND(I240*H240,2)</f>
        <v>0</v>
      </c>
      <c r="K240" s="208" t="s">
        <v>19</v>
      </c>
      <c r="L240" s="46"/>
      <c r="M240" s="213" t="s">
        <v>19</v>
      </c>
      <c r="N240" s="214" t="s">
        <v>39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182</v>
      </c>
      <c r="AT240" s="217" t="s">
        <v>177</v>
      </c>
      <c r="AU240" s="217" t="s">
        <v>76</v>
      </c>
      <c r="AY240" s="19" t="s">
        <v>175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76</v>
      </c>
      <c r="BK240" s="218">
        <f>ROUND(I240*H240,2)</f>
        <v>0</v>
      </c>
      <c r="BL240" s="19" t="s">
        <v>182</v>
      </c>
      <c r="BM240" s="217" t="s">
        <v>5432</v>
      </c>
    </row>
    <row r="241" s="13" customFormat="1">
      <c r="A241" s="13"/>
      <c r="B241" s="224"/>
      <c r="C241" s="225"/>
      <c r="D241" s="226" t="s">
        <v>186</v>
      </c>
      <c r="E241" s="227" t="s">
        <v>19</v>
      </c>
      <c r="F241" s="228" t="s">
        <v>5433</v>
      </c>
      <c r="G241" s="225"/>
      <c r="H241" s="227" t="s">
        <v>19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186</v>
      </c>
      <c r="AU241" s="234" t="s">
        <v>76</v>
      </c>
      <c r="AV241" s="13" t="s">
        <v>76</v>
      </c>
      <c r="AW241" s="13" t="s">
        <v>188</v>
      </c>
      <c r="AX241" s="13" t="s">
        <v>68</v>
      </c>
      <c r="AY241" s="234" t="s">
        <v>175</v>
      </c>
    </row>
    <row r="242" s="13" customFormat="1">
      <c r="A242" s="13"/>
      <c r="B242" s="224"/>
      <c r="C242" s="225"/>
      <c r="D242" s="226" t="s">
        <v>186</v>
      </c>
      <c r="E242" s="227" t="s">
        <v>19</v>
      </c>
      <c r="F242" s="228" t="s">
        <v>5434</v>
      </c>
      <c r="G242" s="225"/>
      <c r="H242" s="227" t="s">
        <v>19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186</v>
      </c>
      <c r="AU242" s="234" t="s">
        <v>76</v>
      </c>
      <c r="AV242" s="13" t="s">
        <v>76</v>
      </c>
      <c r="AW242" s="13" t="s">
        <v>188</v>
      </c>
      <c r="AX242" s="13" t="s">
        <v>68</v>
      </c>
      <c r="AY242" s="234" t="s">
        <v>175</v>
      </c>
    </row>
    <row r="243" s="13" customFormat="1">
      <c r="A243" s="13"/>
      <c r="B243" s="224"/>
      <c r="C243" s="225"/>
      <c r="D243" s="226" t="s">
        <v>186</v>
      </c>
      <c r="E243" s="227" t="s">
        <v>19</v>
      </c>
      <c r="F243" s="228" t="s">
        <v>5435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186</v>
      </c>
      <c r="AU243" s="234" t="s">
        <v>76</v>
      </c>
      <c r="AV243" s="13" t="s">
        <v>76</v>
      </c>
      <c r="AW243" s="13" t="s">
        <v>188</v>
      </c>
      <c r="AX243" s="13" t="s">
        <v>68</v>
      </c>
      <c r="AY243" s="234" t="s">
        <v>175</v>
      </c>
    </row>
    <row r="244" s="14" customFormat="1">
      <c r="A244" s="14"/>
      <c r="B244" s="235"/>
      <c r="C244" s="236"/>
      <c r="D244" s="226" t="s">
        <v>186</v>
      </c>
      <c r="E244" s="237" t="s">
        <v>19</v>
      </c>
      <c r="F244" s="238" t="s">
        <v>76</v>
      </c>
      <c r="G244" s="236"/>
      <c r="H244" s="239">
        <v>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186</v>
      </c>
      <c r="AU244" s="245" t="s">
        <v>76</v>
      </c>
      <c r="AV244" s="14" t="s">
        <v>78</v>
      </c>
      <c r="AW244" s="14" t="s">
        <v>188</v>
      </c>
      <c r="AX244" s="14" t="s">
        <v>68</v>
      </c>
      <c r="AY244" s="245" t="s">
        <v>175</v>
      </c>
    </row>
    <row r="245" s="15" customFormat="1">
      <c r="A245" s="15"/>
      <c r="B245" s="246"/>
      <c r="C245" s="247"/>
      <c r="D245" s="226" t="s">
        <v>186</v>
      </c>
      <c r="E245" s="248" t="s">
        <v>19</v>
      </c>
      <c r="F245" s="249" t="s">
        <v>191</v>
      </c>
      <c r="G245" s="247"/>
      <c r="H245" s="250">
        <v>1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186</v>
      </c>
      <c r="AU245" s="256" t="s">
        <v>76</v>
      </c>
      <c r="AV245" s="15" t="s">
        <v>182</v>
      </c>
      <c r="AW245" s="15" t="s">
        <v>188</v>
      </c>
      <c r="AX245" s="15" t="s">
        <v>76</v>
      </c>
      <c r="AY245" s="256" t="s">
        <v>175</v>
      </c>
    </row>
    <row r="246" s="2" customFormat="1" ht="24.15" customHeight="1">
      <c r="A246" s="40"/>
      <c r="B246" s="41"/>
      <c r="C246" s="206" t="s">
        <v>517</v>
      </c>
      <c r="D246" s="206" t="s">
        <v>177</v>
      </c>
      <c r="E246" s="207" t="s">
        <v>5436</v>
      </c>
      <c r="F246" s="208" t="s">
        <v>5437</v>
      </c>
      <c r="G246" s="209" t="s">
        <v>1403</v>
      </c>
      <c r="H246" s="210">
        <v>2</v>
      </c>
      <c r="I246" s="211"/>
      <c r="J246" s="212">
        <f>ROUND(I246*H246,2)</f>
        <v>0</v>
      </c>
      <c r="K246" s="208" t="s">
        <v>19</v>
      </c>
      <c r="L246" s="46"/>
      <c r="M246" s="213" t="s">
        <v>19</v>
      </c>
      <c r="N246" s="214" t="s">
        <v>39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182</v>
      </c>
      <c r="AT246" s="217" t="s">
        <v>177</v>
      </c>
      <c r="AU246" s="217" t="s">
        <v>76</v>
      </c>
      <c r="AY246" s="19" t="s">
        <v>175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76</v>
      </c>
      <c r="BK246" s="218">
        <f>ROUND(I246*H246,2)</f>
        <v>0</v>
      </c>
      <c r="BL246" s="19" t="s">
        <v>182</v>
      </c>
      <c r="BM246" s="217" t="s">
        <v>5438</v>
      </c>
    </row>
    <row r="247" s="2" customFormat="1" ht="24.15" customHeight="1">
      <c r="A247" s="40"/>
      <c r="B247" s="41"/>
      <c r="C247" s="206" t="s">
        <v>522</v>
      </c>
      <c r="D247" s="206" t="s">
        <v>177</v>
      </c>
      <c r="E247" s="207" t="s">
        <v>5439</v>
      </c>
      <c r="F247" s="208" t="s">
        <v>5440</v>
      </c>
      <c r="G247" s="209" t="s">
        <v>1403</v>
      </c>
      <c r="H247" s="210">
        <v>2</v>
      </c>
      <c r="I247" s="211"/>
      <c r="J247" s="212">
        <f>ROUND(I247*H247,2)</f>
        <v>0</v>
      </c>
      <c r="K247" s="208" t="s">
        <v>19</v>
      </c>
      <c r="L247" s="46"/>
      <c r="M247" s="213" t="s">
        <v>19</v>
      </c>
      <c r="N247" s="214" t="s">
        <v>39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182</v>
      </c>
      <c r="AT247" s="217" t="s">
        <v>177</v>
      </c>
      <c r="AU247" s="217" t="s">
        <v>76</v>
      </c>
      <c r="AY247" s="19" t="s">
        <v>175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76</v>
      </c>
      <c r="BK247" s="218">
        <f>ROUND(I247*H247,2)</f>
        <v>0</v>
      </c>
      <c r="BL247" s="19" t="s">
        <v>182</v>
      </c>
      <c r="BM247" s="217" t="s">
        <v>5441</v>
      </c>
    </row>
    <row r="248" s="2" customFormat="1" ht="24.15" customHeight="1">
      <c r="A248" s="40"/>
      <c r="B248" s="41"/>
      <c r="C248" s="206" t="s">
        <v>528</v>
      </c>
      <c r="D248" s="206" t="s">
        <v>177</v>
      </c>
      <c r="E248" s="207" t="s">
        <v>5442</v>
      </c>
      <c r="F248" s="208" t="s">
        <v>5443</v>
      </c>
      <c r="G248" s="209" t="s">
        <v>1403</v>
      </c>
      <c r="H248" s="210">
        <v>1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39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182</v>
      </c>
      <c r="AT248" s="217" t="s">
        <v>177</v>
      </c>
      <c r="AU248" s="217" t="s">
        <v>76</v>
      </c>
      <c r="AY248" s="19" t="s">
        <v>175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76</v>
      </c>
      <c r="BK248" s="218">
        <f>ROUND(I248*H248,2)</f>
        <v>0</v>
      </c>
      <c r="BL248" s="19" t="s">
        <v>182</v>
      </c>
      <c r="BM248" s="217" t="s">
        <v>5444</v>
      </c>
    </row>
    <row r="249" s="2" customFormat="1" ht="55.5" customHeight="1">
      <c r="A249" s="40"/>
      <c r="B249" s="41"/>
      <c r="C249" s="206" t="s">
        <v>534</v>
      </c>
      <c r="D249" s="206" t="s">
        <v>177</v>
      </c>
      <c r="E249" s="207" t="s">
        <v>5445</v>
      </c>
      <c r="F249" s="208" t="s">
        <v>5446</v>
      </c>
      <c r="G249" s="209" t="s">
        <v>1403</v>
      </c>
      <c r="H249" s="210">
        <v>1</v>
      </c>
      <c r="I249" s="211"/>
      <c r="J249" s="212">
        <f>ROUND(I249*H249,2)</f>
        <v>0</v>
      </c>
      <c r="K249" s="208" t="s">
        <v>19</v>
      </c>
      <c r="L249" s="46"/>
      <c r="M249" s="213" t="s">
        <v>19</v>
      </c>
      <c r="N249" s="214" t="s">
        <v>39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182</v>
      </c>
      <c r="AT249" s="217" t="s">
        <v>177</v>
      </c>
      <c r="AU249" s="217" t="s">
        <v>76</v>
      </c>
      <c r="AY249" s="19" t="s">
        <v>175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76</v>
      </c>
      <c r="BK249" s="218">
        <f>ROUND(I249*H249,2)</f>
        <v>0</v>
      </c>
      <c r="BL249" s="19" t="s">
        <v>182</v>
      </c>
      <c r="BM249" s="217" t="s">
        <v>5447</v>
      </c>
    </row>
    <row r="250" s="13" customFormat="1">
      <c r="A250" s="13"/>
      <c r="B250" s="224"/>
      <c r="C250" s="225"/>
      <c r="D250" s="226" t="s">
        <v>186</v>
      </c>
      <c r="E250" s="227" t="s">
        <v>19</v>
      </c>
      <c r="F250" s="228" t="s">
        <v>5448</v>
      </c>
      <c r="G250" s="225"/>
      <c r="H250" s="227" t="s">
        <v>19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186</v>
      </c>
      <c r="AU250" s="234" t="s">
        <v>76</v>
      </c>
      <c r="AV250" s="13" t="s">
        <v>76</v>
      </c>
      <c r="AW250" s="13" t="s">
        <v>188</v>
      </c>
      <c r="AX250" s="13" t="s">
        <v>68</v>
      </c>
      <c r="AY250" s="234" t="s">
        <v>175</v>
      </c>
    </row>
    <row r="251" s="14" customFormat="1">
      <c r="A251" s="14"/>
      <c r="B251" s="235"/>
      <c r="C251" s="236"/>
      <c r="D251" s="226" t="s">
        <v>186</v>
      </c>
      <c r="E251" s="237" t="s">
        <v>19</v>
      </c>
      <c r="F251" s="238" t="s">
        <v>76</v>
      </c>
      <c r="G251" s="236"/>
      <c r="H251" s="239">
        <v>1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186</v>
      </c>
      <c r="AU251" s="245" t="s">
        <v>76</v>
      </c>
      <c r="AV251" s="14" t="s">
        <v>78</v>
      </c>
      <c r="AW251" s="14" t="s">
        <v>188</v>
      </c>
      <c r="AX251" s="14" t="s">
        <v>68</v>
      </c>
      <c r="AY251" s="245" t="s">
        <v>175</v>
      </c>
    </row>
    <row r="252" s="15" customFormat="1">
      <c r="A252" s="15"/>
      <c r="B252" s="246"/>
      <c r="C252" s="247"/>
      <c r="D252" s="226" t="s">
        <v>186</v>
      </c>
      <c r="E252" s="248" t="s">
        <v>19</v>
      </c>
      <c r="F252" s="249" t="s">
        <v>191</v>
      </c>
      <c r="G252" s="247"/>
      <c r="H252" s="250">
        <v>1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186</v>
      </c>
      <c r="AU252" s="256" t="s">
        <v>76</v>
      </c>
      <c r="AV252" s="15" t="s">
        <v>182</v>
      </c>
      <c r="AW252" s="15" t="s">
        <v>188</v>
      </c>
      <c r="AX252" s="15" t="s">
        <v>76</v>
      </c>
      <c r="AY252" s="256" t="s">
        <v>175</v>
      </c>
    </row>
    <row r="253" s="2" customFormat="1" ht="24.15" customHeight="1">
      <c r="A253" s="40"/>
      <c r="B253" s="41"/>
      <c r="C253" s="206" t="s">
        <v>540</v>
      </c>
      <c r="D253" s="206" t="s">
        <v>177</v>
      </c>
      <c r="E253" s="207" t="s">
        <v>5449</v>
      </c>
      <c r="F253" s="208" t="s">
        <v>5450</v>
      </c>
      <c r="G253" s="209" t="s">
        <v>1403</v>
      </c>
      <c r="H253" s="210">
        <v>1</v>
      </c>
      <c r="I253" s="211"/>
      <c r="J253" s="212">
        <f>ROUND(I253*H253,2)</f>
        <v>0</v>
      </c>
      <c r="K253" s="208" t="s">
        <v>19</v>
      </c>
      <c r="L253" s="46"/>
      <c r="M253" s="213" t="s">
        <v>19</v>
      </c>
      <c r="N253" s="214" t="s">
        <v>39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182</v>
      </c>
      <c r="AT253" s="217" t="s">
        <v>177</v>
      </c>
      <c r="AU253" s="217" t="s">
        <v>76</v>
      </c>
      <c r="AY253" s="19" t="s">
        <v>175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76</v>
      </c>
      <c r="BK253" s="218">
        <f>ROUND(I253*H253,2)</f>
        <v>0</v>
      </c>
      <c r="BL253" s="19" t="s">
        <v>182</v>
      </c>
      <c r="BM253" s="217" t="s">
        <v>5451</v>
      </c>
    </row>
    <row r="254" s="2" customFormat="1" ht="24.15" customHeight="1">
      <c r="A254" s="40"/>
      <c r="B254" s="41"/>
      <c r="C254" s="206" t="s">
        <v>555</v>
      </c>
      <c r="D254" s="206" t="s">
        <v>177</v>
      </c>
      <c r="E254" s="207" t="s">
        <v>5452</v>
      </c>
      <c r="F254" s="208" t="s">
        <v>5453</v>
      </c>
      <c r="G254" s="209" t="s">
        <v>1403</v>
      </c>
      <c r="H254" s="210">
        <v>1</v>
      </c>
      <c r="I254" s="211"/>
      <c r="J254" s="212">
        <f>ROUND(I254*H254,2)</f>
        <v>0</v>
      </c>
      <c r="K254" s="208" t="s">
        <v>19</v>
      </c>
      <c r="L254" s="46"/>
      <c r="M254" s="213" t="s">
        <v>19</v>
      </c>
      <c r="N254" s="214" t="s">
        <v>39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182</v>
      </c>
      <c r="AT254" s="217" t="s">
        <v>177</v>
      </c>
      <c r="AU254" s="217" t="s">
        <v>76</v>
      </c>
      <c r="AY254" s="19" t="s">
        <v>175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76</v>
      </c>
      <c r="BK254" s="218">
        <f>ROUND(I254*H254,2)</f>
        <v>0</v>
      </c>
      <c r="BL254" s="19" t="s">
        <v>182</v>
      </c>
      <c r="BM254" s="217" t="s">
        <v>5454</v>
      </c>
    </row>
    <row r="255" s="2" customFormat="1" ht="44.25" customHeight="1">
      <c r="A255" s="40"/>
      <c r="B255" s="41"/>
      <c r="C255" s="206" t="s">
        <v>560</v>
      </c>
      <c r="D255" s="206" t="s">
        <v>177</v>
      </c>
      <c r="E255" s="207" t="s">
        <v>5455</v>
      </c>
      <c r="F255" s="208" t="s">
        <v>5456</v>
      </c>
      <c r="G255" s="209" t="s">
        <v>1403</v>
      </c>
      <c r="H255" s="210">
        <v>2</v>
      </c>
      <c r="I255" s="211"/>
      <c r="J255" s="212">
        <f>ROUND(I255*H255,2)</f>
        <v>0</v>
      </c>
      <c r="K255" s="208" t="s">
        <v>19</v>
      </c>
      <c r="L255" s="46"/>
      <c r="M255" s="213" t="s">
        <v>19</v>
      </c>
      <c r="N255" s="214" t="s">
        <v>39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182</v>
      </c>
      <c r="AT255" s="217" t="s">
        <v>177</v>
      </c>
      <c r="AU255" s="217" t="s">
        <v>76</v>
      </c>
      <c r="AY255" s="19" t="s">
        <v>175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76</v>
      </c>
      <c r="BK255" s="218">
        <f>ROUND(I255*H255,2)</f>
        <v>0</v>
      </c>
      <c r="BL255" s="19" t="s">
        <v>182</v>
      </c>
      <c r="BM255" s="217" t="s">
        <v>5457</v>
      </c>
    </row>
    <row r="256" s="2" customFormat="1" ht="44.25" customHeight="1">
      <c r="A256" s="40"/>
      <c r="B256" s="41"/>
      <c r="C256" s="206" t="s">
        <v>564</v>
      </c>
      <c r="D256" s="206" t="s">
        <v>177</v>
      </c>
      <c r="E256" s="207" t="s">
        <v>5458</v>
      </c>
      <c r="F256" s="208" t="s">
        <v>5459</v>
      </c>
      <c r="G256" s="209" t="s">
        <v>1403</v>
      </c>
      <c r="H256" s="210">
        <v>6</v>
      </c>
      <c r="I256" s="211"/>
      <c r="J256" s="212">
        <f>ROUND(I256*H256,2)</f>
        <v>0</v>
      </c>
      <c r="K256" s="208" t="s">
        <v>19</v>
      </c>
      <c r="L256" s="46"/>
      <c r="M256" s="213" t="s">
        <v>19</v>
      </c>
      <c r="N256" s="214" t="s">
        <v>39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182</v>
      </c>
      <c r="AT256" s="217" t="s">
        <v>177</v>
      </c>
      <c r="AU256" s="217" t="s">
        <v>76</v>
      </c>
      <c r="AY256" s="19" t="s">
        <v>175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76</v>
      </c>
      <c r="BK256" s="218">
        <f>ROUND(I256*H256,2)</f>
        <v>0</v>
      </c>
      <c r="BL256" s="19" t="s">
        <v>182</v>
      </c>
      <c r="BM256" s="217" t="s">
        <v>5460</v>
      </c>
    </row>
    <row r="257" s="2" customFormat="1" ht="33" customHeight="1">
      <c r="A257" s="40"/>
      <c r="B257" s="41"/>
      <c r="C257" s="206" t="s">
        <v>568</v>
      </c>
      <c r="D257" s="206" t="s">
        <v>177</v>
      </c>
      <c r="E257" s="207" t="s">
        <v>5461</v>
      </c>
      <c r="F257" s="208" t="s">
        <v>5462</v>
      </c>
      <c r="G257" s="209" t="s">
        <v>5368</v>
      </c>
      <c r="H257" s="210">
        <v>11</v>
      </c>
      <c r="I257" s="211"/>
      <c r="J257" s="212">
        <f>ROUND(I257*H257,2)</f>
        <v>0</v>
      </c>
      <c r="K257" s="208" t="s">
        <v>19</v>
      </c>
      <c r="L257" s="46"/>
      <c r="M257" s="213" t="s">
        <v>19</v>
      </c>
      <c r="N257" s="214" t="s">
        <v>39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182</v>
      </c>
      <c r="AT257" s="217" t="s">
        <v>177</v>
      </c>
      <c r="AU257" s="217" t="s">
        <v>76</v>
      </c>
      <c r="AY257" s="19" t="s">
        <v>175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76</v>
      </c>
      <c r="BK257" s="218">
        <f>ROUND(I257*H257,2)</f>
        <v>0</v>
      </c>
      <c r="BL257" s="19" t="s">
        <v>182</v>
      </c>
      <c r="BM257" s="217" t="s">
        <v>5463</v>
      </c>
    </row>
    <row r="258" s="2" customFormat="1" ht="33" customHeight="1">
      <c r="A258" s="40"/>
      <c r="B258" s="41"/>
      <c r="C258" s="206" t="s">
        <v>572</v>
      </c>
      <c r="D258" s="206" t="s">
        <v>177</v>
      </c>
      <c r="E258" s="207" t="s">
        <v>5464</v>
      </c>
      <c r="F258" s="208" t="s">
        <v>5465</v>
      </c>
      <c r="G258" s="209" t="s">
        <v>5368</v>
      </c>
      <c r="H258" s="210">
        <v>11</v>
      </c>
      <c r="I258" s="211"/>
      <c r="J258" s="212">
        <f>ROUND(I258*H258,2)</f>
        <v>0</v>
      </c>
      <c r="K258" s="208" t="s">
        <v>19</v>
      </c>
      <c r="L258" s="46"/>
      <c r="M258" s="213" t="s">
        <v>19</v>
      </c>
      <c r="N258" s="214" t="s">
        <v>39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182</v>
      </c>
      <c r="AT258" s="217" t="s">
        <v>177</v>
      </c>
      <c r="AU258" s="217" t="s">
        <v>76</v>
      </c>
      <c r="AY258" s="19" t="s">
        <v>175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76</v>
      </c>
      <c r="BK258" s="218">
        <f>ROUND(I258*H258,2)</f>
        <v>0</v>
      </c>
      <c r="BL258" s="19" t="s">
        <v>182</v>
      </c>
      <c r="BM258" s="217" t="s">
        <v>5466</v>
      </c>
    </row>
    <row r="259" s="2" customFormat="1" ht="37.8" customHeight="1">
      <c r="A259" s="40"/>
      <c r="B259" s="41"/>
      <c r="C259" s="206" t="s">
        <v>576</v>
      </c>
      <c r="D259" s="206" t="s">
        <v>177</v>
      </c>
      <c r="E259" s="207" t="s">
        <v>5467</v>
      </c>
      <c r="F259" s="208" t="s">
        <v>5468</v>
      </c>
      <c r="G259" s="209" t="s">
        <v>180</v>
      </c>
      <c r="H259" s="210">
        <v>4</v>
      </c>
      <c r="I259" s="211"/>
      <c r="J259" s="212">
        <f>ROUND(I259*H259,2)</f>
        <v>0</v>
      </c>
      <c r="K259" s="208" t="s">
        <v>19</v>
      </c>
      <c r="L259" s="46"/>
      <c r="M259" s="213" t="s">
        <v>19</v>
      </c>
      <c r="N259" s="214" t="s">
        <v>39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182</v>
      </c>
      <c r="AT259" s="217" t="s">
        <v>177</v>
      </c>
      <c r="AU259" s="217" t="s">
        <v>76</v>
      </c>
      <c r="AY259" s="19" t="s">
        <v>175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76</v>
      </c>
      <c r="BK259" s="218">
        <f>ROUND(I259*H259,2)</f>
        <v>0</v>
      </c>
      <c r="BL259" s="19" t="s">
        <v>182</v>
      </c>
      <c r="BM259" s="217" t="s">
        <v>5469</v>
      </c>
    </row>
    <row r="260" s="2" customFormat="1" ht="37.8" customHeight="1">
      <c r="A260" s="40"/>
      <c r="B260" s="41"/>
      <c r="C260" s="206" t="s">
        <v>581</v>
      </c>
      <c r="D260" s="206" t="s">
        <v>177</v>
      </c>
      <c r="E260" s="207" t="s">
        <v>5470</v>
      </c>
      <c r="F260" s="208" t="s">
        <v>5471</v>
      </c>
      <c r="G260" s="209" t="s">
        <v>180</v>
      </c>
      <c r="H260" s="210">
        <v>4</v>
      </c>
      <c r="I260" s="211"/>
      <c r="J260" s="212">
        <f>ROUND(I260*H260,2)</f>
        <v>0</v>
      </c>
      <c r="K260" s="208" t="s">
        <v>19</v>
      </c>
      <c r="L260" s="46"/>
      <c r="M260" s="213" t="s">
        <v>19</v>
      </c>
      <c r="N260" s="214" t="s">
        <v>39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182</v>
      </c>
      <c r="AT260" s="217" t="s">
        <v>177</v>
      </c>
      <c r="AU260" s="217" t="s">
        <v>76</v>
      </c>
      <c r="AY260" s="19" t="s">
        <v>175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76</v>
      </c>
      <c r="BK260" s="218">
        <f>ROUND(I260*H260,2)</f>
        <v>0</v>
      </c>
      <c r="BL260" s="19" t="s">
        <v>182</v>
      </c>
      <c r="BM260" s="217" t="s">
        <v>5472</v>
      </c>
    </row>
    <row r="261" s="2" customFormat="1" ht="37.8" customHeight="1">
      <c r="A261" s="40"/>
      <c r="B261" s="41"/>
      <c r="C261" s="206" t="s">
        <v>587</v>
      </c>
      <c r="D261" s="206" t="s">
        <v>177</v>
      </c>
      <c r="E261" s="207" t="s">
        <v>5473</v>
      </c>
      <c r="F261" s="208" t="s">
        <v>5410</v>
      </c>
      <c r="G261" s="209" t="s">
        <v>306</v>
      </c>
      <c r="H261" s="210">
        <v>45</v>
      </c>
      <c r="I261" s="211"/>
      <c r="J261" s="212">
        <f>ROUND(I261*H261,2)</f>
        <v>0</v>
      </c>
      <c r="K261" s="208" t="s">
        <v>19</v>
      </c>
      <c r="L261" s="46"/>
      <c r="M261" s="213" t="s">
        <v>19</v>
      </c>
      <c r="N261" s="214" t="s">
        <v>39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182</v>
      </c>
      <c r="AT261" s="217" t="s">
        <v>177</v>
      </c>
      <c r="AU261" s="217" t="s">
        <v>76</v>
      </c>
      <c r="AY261" s="19" t="s">
        <v>175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76</v>
      </c>
      <c r="BK261" s="218">
        <f>ROUND(I261*H261,2)</f>
        <v>0</v>
      </c>
      <c r="BL261" s="19" t="s">
        <v>182</v>
      </c>
      <c r="BM261" s="217" t="s">
        <v>5474</v>
      </c>
    </row>
    <row r="262" s="2" customFormat="1" ht="16.5" customHeight="1">
      <c r="A262" s="40"/>
      <c r="B262" s="41"/>
      <c r="C262" s="206" t="s">
        <v>602</v>
      </c>
      <c r="D262" s="206" t="s">
        <v>177</v>
      </c>
      <c r="E262" s="207" t="s">
        <v>5475</v>
      </c>
      <c r="F262" s="208" t="s">
        <v>5413</v>
      </c>
      <c r="G262" s="209" t="s">
        <v>306</v>
      </c>
      <c r="H262" s="210">
        <v>45</v>
      </c>
      <c r="I262" s="211"/>
      <c r="J262" s="212">
        <f>ROUND(I262*H262,2)</f>
        <v>0</v>
      </c>
      <c r="K262" s="208" t="s">
        <v>19</v>
      </c>
      <c r="L262" s="46"/>
      <c r="M262" s="213" t="s">
        <v>19</v>
      </c>
      <c r="N262" s="214" t="s">
        <v>39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182</v>
      </c>
      <c r="AT262" s="217" t="s">
        <v>177</v>
      </c>
      <c r="AU262" s="217" t="s">
        <v>76</v>
      </c>
      <c r="AY262" s="19" t="s">
        <v>175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76</v>
      </c>
      <c r="BK262" s="218">
        <f>ROUND(I262*H262,2)</f>
        <v>0</v>
      </c>
      <c r="BL262" s="19" t="s">
        <v>182</v>
      </c>
      <c r="BM262" s="217" t="s">
        <v>5476</v>
      </c>
    </row>
    <row r="263" s="13" customFormat="1">
      <c r="A263" s="13"/>
      <c r="B263" s="224"/>
      <c r="C263" s="225"/>
      <c r="D263" s="226" t="s">
        <v>186</v>
      </c>
      <c r="E263" s="227" t="s">
        <v>19</v>
      </c>
      <c r="F263" s="228" t="s">
        <v>5415</v>
      </c>
      <c r="G263" s="225"/>
      <c r="H263" s="227" t="s">
        <v>19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186</v>
      </c>
      <c r="AU263" s="234" t="s">
        <v>76</v>
      </c>
      <c r="AV263" s="13" t="s">
        <v>76</v>
      </c>
      <c r="AW263" s="13" t="s">
        <v>188</v>
      </c>
      <c r="AX263" s="13" t="s">
        <v>68</v>
      </c>
      <c r="AY263" s="234" t="s">
        <v>175</v>
      </c>
    </row>
    <row r="264" s="13" customFormat="1">
      <c r="A264" s="13"/>
      <c r="B264" s="224"/>
      <c r="C264" s="225"/>
      <c r="D264" s="226" t="s">
        <v>186</v>
      </c>
      <c r="E264" s="227" t="s">
        <v>19</v>
      </c>
      <c r="F264" s="228" t="s">
        <v>5416</v>
      </c>
      <c r="G264" s="225"/>
      <c r="H264" s="227" t="s">
        <v>19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186</v>
      </c>
      <c r="AU264" s="234" t="s">
        <v>76</v>
      </c>
      <c r="AV264" s="13" t="s">
        <v>76</v>
      </c>
      <c r="AW264" s="13" t="s">
        <v>188</v>
      </c>
      <c r="AX264" s="13" t="s">
        <v>68</v>
      </c>
      <c r="AY264" s="234" t="s">
        <v>175</v>
      </c>
    </row>
    <row r="265" s="13" customFormat="1">
      <c r="A265" s="13"/>
      <c r="B265" s="224"/>
      <c r="C265" s="225"/>
      <c r="D265" s="226" t="s">
        <v>186</v>
      </c>
      <c r="E265" s="227" t="s">
        <v>19</v>
      </c>
      <c r="F265" s="228" t="s">
        <v>5417</v>
      </c>
      <c r="G265" s="225"/>
      <c r="H265" s="227" t="s">
        <v>19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186</v>
      </c>
      <c r="AU265" s="234" t="s">
        <v>76</v>
      </c>
      <c r="AV265" s="13" t="s">
        <v>76</v>
      </c>
      <c r="AW265" s="13" t="s">
        <v>188</v>
      </c>
      <c r="AX265" s="13" t="s">
        <v>68</v>
      </c>
      <c r="AY265" s="234" t="s">
        <v>175</v>
      </c>
    </row>
    <row r="266" s="13" customFormat="1">
      <c r="A266" s="13"/>
      <c r="B266" s="224"/>
      <c r="C266" s="225"/>
      <c r="D266" s="226" t="s">
        <v>186</v>
      </c>
      <c r="E266" s="227" t="s">
        <v>19</v>
      </c>
      <c r="F266" s="228" t="s">
        <v>5418</v>
      </c>
      <c r="G266" s="225"/>
      <c r="H266" s="227" t="s">
        <v>19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186</v>
      </c>
      <c r="AU266" s="234" t="s">
        <v>76</v>
      </c>
      <c r="AV266" s="13" t="s">
        <v>76</v>
      </c>
      <c r="AW266" s="13" t="s">
        <v>188</v>
      </c>
      <c r="AX266" s="13" t="s">
        <v>68</v>
      </c>
      <c r="AY266" s="234" t="s">
        <v>175</v>
      </c>
    </row>
    <row r="267" s="14" customFormat="1">
      <c r="A267" s="14"/>
      <c r="B267" s="235"/>
      <c r="C267" s="236"/>
      <c r="D267" s="226" t="s">
        <v>186</v>
      </c>
      <c r="E267" s="237" t="s">
        <v>19</v>
      </c>
      <c r="F267" s="238" t="s">
        <v>489</v>
      </c>
      <c r="G267" s="236"/>
      <c r="H267" s="239">
        <v>45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186</v>
      </c>
      <c r="AU267" s="245" t="s">
        <v>76</v>
      </c>
      <c r="AV267" s="14" t="s">
        <v>78</v>
      </c>
      <c r="AW267" s="14" t="s">
        <v>188</v>
      </c>
      <c r="AX267" s="14" t="s">
        <v>68</v>
      </c>
      <c r="AY267" s="245" t="s">
        <v>175</v>
      </c>
    </row>
    <row r="268" s="15" customFormat="1">
      <c r="A268" s="15"/>
      <c r="B268" s="246"/>
      <c r="C268" s="247"/>
      <c r="D268" s="226" t="s">
        <v>186</v>
      </c>
      <c r="E268" s="248" t="s">
        <v>19</v>
      </c>
      <c r="F268" s="249" t="s">
        <v>191</v>
      </c>
      <c r="G268" s="247"/>
      <c r="H268" s="250">
        <v>45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6" t="s">
        <v>186</v>
      </c>
      <c r="AU268" s="256" t="s">
        <v>76</v>
      </c>
      <c r="AV268" s="15" t="s">
        <v>182</v>
      </c>
      <c r="AW268" s="15" t="s">
        <v>188</v>
      </c>
      <c r="AX268" s="15" t="s">
        <v>76</v>
      </c>
      <c r="AY268" s="256" t="s">
        <v>175</v>
      </c>
    </row>
    <row r="269" s="12" customFormat="1" ht="25.92" customHeight="1">
      <c r="A269" s="12"/>
      <c r="B269" s="190"/>
      <c r="C269" s="191"/>
      <c r="D269" s="192" t="s">
        <v>67</v>
      </c>
      <c r="E269" s="193" t="s">
        <v>182</v>
      </c>
      <c r="F269" s="193" t="s">
        <v>5477</v>
      </c>
      <c r="G269" s="191"/>
      <c r="H269" s="191"/>
      <c r="I269" s="194"/>
      <c r="J269" s="195">
        <f>BK269</f>
        <v>0</v>
      </c>
      <c r="K269" s="191"/>
      <c r="L269" s="196"/>
      <c r="M269" s="197"/>
      <c r="N269" s="198"/>
      <c r="O269" s="198"/>
      <c r="P269" s="199">
        <f>SUM(P270:P282)</f>
        <v>0</v>
      </c>
      <c r="Q269" s="198"/>
      <c r="R269" s="199">
        <f>SUM(R270:R282)</f>
        <v>0</v>
      </c>
      <c r="S269" s="198"/>
      <c r="T269" s="200">
        <f>SUM(T270:T282)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1" t="s">
        <v>76</v>
      </c>
      <c r="AT269" s="202" t="s">
        <v>67</v>
      </c>
      <c r="AU269" s="202" t="s">
        <v>68</v>
      </c>
      <c r="AY269" s="201" t="s">
        <v>175</v>
      </c>
      <c r="BK269" s="203">
        <f>SUM(BK270:BK282)</f>
        <v>0</v>
      </c>
    </row>
    <row r="270" s="2" customFormat="1" ht="24.15" customHeight="1">
      <c r="A270" s="40"/>
      <c r="B270" s="41"/>
      <c r="C270" s="206" t="s">
        <v>607</v>
      </c>
      <c r="D270" s="206" t="s">
        <v>177</v>
      </c>
      <c r="E270" s="207" t="s">
        <v>5478</v>
      </c>
      <c r="F270" s="208" t="s">
        <v>5479</v>
      </c>
      <c r="G270" s="209" t="s">
        <v>1403</v>
      </c>
      <c r="H270" s="210">
        <v>2</v>
      </c>
      <c r="I270" s="211"/>
      <c r="J270" s="212">
        <f>ROUND(I270*H270,2)</f>
        <v>0</v>
      </c>
      <c r="K270" s="208" t="s">
        <v>19</v>
      </c>
      <c r="L270" s="46"/>
      <c r="M270" s="213" t="s">
        <v>19</v>
      </c>
      <c r="N270" s="214" t="s">
        <v>39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182</v>
      </c>
      <c r="AT270" s="217" t="s">
        <v>177</v>
      </c>
      <c r="AU270" s="217" t="s">
        <v>76</v>
      </c>
      <c r="AY270" s="19" t="s">
        <v>175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76</v>
      </c>
      <c r="BK270" s="218">
        <f>ROUND(I270*H270,2)</f>
        <v>0</v>
      </c>
      <c r="BL270" s="19" t="s">
        <v>182</v>
      </c>
      <c r="BM270" s="217" t="s">
        <v>5480</v>
      </c>
    </row>
    <row r="271" s="2" customFormat="1" ht="24.15" customHeight="1">
      <c r="A271" s="40"/>
      <c r="B271" s="41"/>
      <c r="C271" s="206" t="s">
        <v>614</v>
      </c>
      <c r="D271" s="206" t="s">
        <v>177</v>
      </c>
      <c r="E271" s="207" t="s">
        <v>5481</v>
      </c>
      <c r="F271" s="208" t="s">
        <v>5482</v>
      </c>
      <c r="G271" s="209" t="s">
        <v>1403</v>
      </c>
      <c r="H271" s="210">
        <v>2</v>
      </c>
      <c r="I271" s="211"/>
      <c r="J271" s="212">
        <f>ROUND(I271*H271,2)</f>
        <v>0</v>
      </c>
      <c r="K271" s="208" t="s">
        <v>19</v>
      </c>
      <c r="L271" s="46"/>
      <c r="M271" s="213" t="s">
        <v>19</v>
      </c>
      <c r="N271" s="214" t="s">
        <v>39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182</v>
      </c>
      <c r="AT271" s="217" t="s">
        <v>177</v>
      </c>
      <c r="AU271" s="217" t="s">
        <v>76</v>
      </c>
      <c r="AY271" s="19" t="s">
        <v>175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76</v>
      </c>
      <c r="BK271" s="218">
        <f>ROUND(I271*H271,2)</f>
        <v>0</v>
      </c>
      <c r="BL271" s="19" t="s">
        <v>182</v>
      </c>
      <c r="BM271" s="217" t="s">
        <v>5483</v>
      </c>
    </row>
    <row r="272" s="2" customFormat="1" ht="24.15" customHeight="1">
      <c r="A272" s="40"/>
      <c r="B272" s="41"/>
      <c r="C272" s="206" t="s">
        <v>622</v>
      </c>
      <c r="D272" s="206" t="s">
        <v>177</v>
      </c>
      <c r="E272" s="207" t="s">
        <v>5484</v>
      </c>
      <c r="F272" s="208" t="s">
        <v>5485</v>
      </c>
      <c r="G272" s="209" t="s">
        <v>1403</v>
      </c>
      <c r="H272" s="210">
        <v>1</v>
      </c>
      <c r="I272" s="211"/>
      <c r="J272" s="212">
        <f>ROUND(I272*H272,2)</f>
        <v>0</v>
      </c>
      <c r="K272" s="208" t="s">
        <v>19</v>
      </c>
      <c r="L272" s="46"/>
      <c r="M272" s="213" t="s">
        <v>19</v>
      </c>
      <c r="N272" s="214" t="s">
        <v>39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182</v>
      </c>
      <c r="AT272" s="217" t="s">
        <v>177</v>
      </c>
      <c r="AU272" s="217" t="s">
        <v>76</v>
      </c>
      <c r="AY272" s="19" t="s">
        <v>175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76</v>
      </c>
      <c r="BK272" s="218">
        <f>ROUND(I272*H272,2)</f>
        <v>0</v>
      </c>
      <c r="BL272" s="19" t="s">
        <v>182</v>
      </c>
      <c r="BM272" s="217" t="s">
        <v>5486</v>
      </c>
    </row>
    <row r="273" s="2" customFormat="1" ht="37.8" customHeight="1">
      <c r="A273" s="40"/>
      <c r="B273" s="41"/>
      <c r="C273" s="206" t="s">
        <v>629</v>
      </c>
      <c r="D273" s="206" t="s">
        <v>177</v>
      </c>
      <c r="E273" s="207" t="s">
        <v>5487</v>
      </c>
      <c r="F273" s="208" t="s">
        <v>5468</v>
      </c>
      <c r="G273" s="209" t="s">
        <v>180</v>
      </c>
      <c r="H273" s="210">
        <v>2</v>
      </c>
      <c r="I273" s="211"/>
      <c r="J273" s="212">
        <f>ROUND(I273*H273,2)</f>
        <v>0</v>
      </c>
      <c r="K273" s="208" t="s">
        <v>19</v>
      </c>
      <c r="L273" s="46"/>
      <c r="M273" s="213" t="s">
        <v>19</v>
      </c>
      <c r="N273" s="214" t="s">
        <v>39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182</v>
      </c>
      <c r="AT273" s="217" t="s">
        <v>177</v>
      </c>
      <c r="AU273" s="217" t="s">
        <v>76</v>
      </c>
      <c r="AY273" s="19" t="s">
        <v>175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76</v>
      </c>
      <c r="BK273" s="218">
        <f>ROUND(I273*H273,2)</f>
        <v>0</v>
      </c>
      <c r="BL273" s="19" t="s">
        <v>182</v>
      </c>
      <c r="BM273" s="217" t="s">
        <v>5488</v>
      </c>
    </row>
    <row r="274" s="2" customFormat="1" ht="37.8" customHeight="1">
      <c r="A274" s="40"/>
      <c r="B274" s="41"/>
      <c r="C274" s="206" t="s">
        <v>636</v>
      </c>
      <c r="D274" s="206" t="s">
        <v>177</v>
      </c>
      <c r="E274" s="207" t="s">
        <v>5489</v>
      </c>
      <c r="F274" s="208" t="s">
        <v>5490</v>
      </c>
      <c r="G274" s="209" t="s">
        <v>180</v>
      </c>
      <c r="H274" s="210">
        <v>2</v>
      </c>
      <c r="I274" s="211"/>
      <c r="J274" s="212">
        <f>ROUND(I274*H274,2)</f>
        <v>0</v>
      </c>
      <c r="K274" s="208" t="s">
        <v>19</v>
      </c>
      <c r="L274" s="46"/>
      <c r="M274" s="213" t="s">
        <v>19</v>
      </c>
      <c r="N274" s="214" t="s">
        <v>39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182</v>
      </c>
      <c r="AT274" s="217" t="s">
        <v>177</v>
      </c>
      <c r="AU274" s="217" t="s">
        <v>76</v>
      </c>
      <c r="AY274" s="19" t="s">
        <v>175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76</v>
      </c>
      <c r="BK274" s="218">
        <f>ROUND(I274*H274,2)</f>
        <v>0</v>
      </c>
      <c r="BL274" s="19" t="s">
        <v>182</v>
      </c>
      <c r="BM274" s="217" t="s">
        <v>5491</v>
      </c>
    </row>
    <row r="275" s="2" customFormat="1" ht="37.8" customHeight="1">
      <c r="A275" s="40"/>
      <c r="B275" s="41"/>
      <c r="C275" s="206" t="s">
        <v>643</v>
      </c>
      <c r="D275" s="206" t="s">
        <v>177</v>
      </c>
      <c r="E275" s="207" t="s">
        <v>5492</v>
      </c>
      <c r="F275" s="208" t="s">
        <v>5410</v>
      </c>
      <c r="G275" s="209" t="s">
        <v>306</v>
      </c>
      <c r="H275" s="210">
        <v>4</v>
      </c>
      <c r="I275" s="211"/>
      <c r="J275" s="212">
        <f>ROUND(I275*H275,2)</f>
        <v>0</v>
      </c>
      <c r="K275" s="208" t="s">
        <v>19</v>
      </c>
      <c r="L275" s="46"/>
      <c r="M275" s="213" t="s">
        <v>19</v>
      </c>
      <c r="N275" s="214" t="s">
        <v>39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182</v>
      </c>
      <c r="AT275" s="217" t="s">
        <v>177</v>
      </c>
      <c r="AU275" s="217" t="s">
        <v>76</v>
      </c>
      <c r="AY275" s="19" t="s">
        <v>175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76</v>
      </c>
      <c r="BK275" s="218">
        <f>ROUND(I275*H275,2)</f>
        <v>0</v>
      </c>
      <c r="BL275" s="19" t="s">
        <v>182</v>
      </c>
      <c r="BM275" s="217" t="s">
        <v>5493</v>
      </c>
    </row>
    <row r="276" s="2" customFormat="1" ht="16.5" customHeight="1">
      <c r="A276" s="40"/>
      <c r="B276" s="41"/>
      <c r="C276" s="206" t="s">
        <v>655</v>
      </c>
      <c r="D276" s="206" t="s">
        <v>177</v>
      </c>
      <c r="E276" s="207" t="s">
        <v>5494</v>
      </c>
      <c r="F276" s="208" t="s">
        <v>5413</v>
      </c>
      <c r="G276" s="209" t="s">
        <v>306</v>
      </c>
      <c r="H276" s="210">
        <v>4</v>
      </c>
      <c r="I276" s="211"/>
      <c r="J276" s="212">
        <f>ROUND(I276*H276,2)</f>
        <v>0</v>
      </c>
      <c r="K276" s="208" t="s">
        <v>19</v>
      </c>
      <c r="L276" s="46"/>
      <c r="M276" s="213" t="s">
        <v>19</v>
      </c>
      <c r="N276" s="214" t="s">
        <v>39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182</v>
      </c>
      <c r="AT276" s="217" t="s">
        <v>177</v>
      </c>
      <c r="AU276" s="217" t="s">
        <v>76</v>
      </c>
      <c r="AY276" s="19" t="s">
        <v>175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76</v>
      </c>
      <c r="BK276" s="218">
        <f>ROUND(I276*H276,2)</f>
        <v>0</v>
      </c>
      <c r="BL276" s="19" t="s">
        <v>182</v>
      </c>
      <c r="BM276" s="217" t="s">
        <v>5495</v>
      </c>
    </row>
    <row r="277" s="13" customFormat="1">
      <c r="A277" s="13"/>
      <c r="B277" s="224"/>
      <c r="C277" s="225"/>
      <c r="D277" s="226" t="s">
        <v>186</v>
      </c>
      <c r="E277" s="227" t="s">
        <v>19</v>
      </c>
      <c r="F277" s="228" t="s">
        <v>5415</v>
      </c>
      <c r="G277" s="225"/>
      <c r="H277" s="227" t="s">
        <v>19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186</v>
      </c>
      <c r="AU277" s="234" t="s">
        <v>76</v>
      </c>
      <c r="AV277" s="13" t="s">
        <v>76</v>
      </c>
      <c r="AW277" s="13" t="s">
        <v>188</v>
      </c>
      <c r="AX277" s="13" t="s">
        <v>68</v>
      </c>
      <c r="AY277" s="234" t="s">
        <v>175</v>
      </c>
    </row>
    <row r="278" s="13" customFormat="1">
      <c r="A278" s="13"/>
      <c r="B278" s="224"/>
      <c r="C278" s="225"/>
      <c r="D278" s="226" t="s">
        <v>186</v>
      </c>
      <c r="E278" s="227" t="s">
        <v>19</v>
      </c>
      <c r="F278" s="228" t="s">
        <v>5416</v>
      </c>
      <c r="G278" s="225"/>
      <c r="H278" s="227" t="s">
        <v>19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186</v>
      </c>
      <c r="AU278" s="234" t="s">
        <v>76</v>
      </c>
      <c r="AV278" s="13" t="s">
        <v>76</v>
      </c>
      <c r="AW278" s="13" t="s">
        <v>188</v>
      </c>
      <c r="AX278" s="13" t="s">
        <v>68</v>
      </c>
      <c r="AY278" s="234" t="s">
        <v>175</v>
      </c>
    </row>
    <row r="279" s="13" customFormat="1">
      <c r="A279" s="13"/>
      <c r="B279" s="224"/>
      <c r="C279" s="225"/>
      <c r="D279" s="226" t="s">
        <v>186</v>
      </c>
      <c r="E279" s="227" t="s">
        <v>19</v>
      </c>
      <c r="F279" s="228" t="s">
        <v>5417</v>
      </c>
      <c r="G279" s="225"/>
      <c r="H279" s="227" t="s">
        <v>19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186</v>
      </c>
      <c r="AU279" s="234" t="s">
        <v>76</v>
      </c>
      <c r="AV279" s="13" t="s">
        <v>76</v>
      </c>
      <c r="AW279" s="13" t="s">
        <v>188</v>
      </c>
      <c r="AX279" s="13" t="s">
        <v>68</v>
      </c>
      <c r="AY279" s="234" t="s">
        <v>175</v>
      </c>
    </row>
    <row r="280" s="13" customFormat="1">
      <c r="A280" s="13"/>
      <c r="B280" s="224"/>
      <c r="C280" s="225"/>
      <c r="D280" s="226" t="s">
        <v>186</v>
      </c>
      <c r="E280" s="227" t="s">
        <v>19</v>
      </c>
      <c r="F280" s="228" t="s">
        <v>5418</v>
      </c>
      <c r="G280" s="225"/>
      <c r="H280" s="227" t="s">
        <v>19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186</v>
      </c>
      <c r="AU280" s="234" t="s">
        <v>76</v>
      </c>
      <c r="AV280" s="13" t="s">
        <v>76</v>
      </c>
      <c r="AW280" s="13" t="s">
        <v>188</v>
      </c>
      <c r="AX280" s="13" t="s">
        <v>68</v>
      </c>
      <c r="AY280" s="234" t="s">
        <v>175</v>
      </c>
    </row>
    <row r="281" s="14" customFormat="1">
      <c r="A281" s="14"/>
      <c r="B281" s="235"/>
      <c r="C281" s="236"/>
      <c r="D281" s="226" t="s">
        <v>186</v>
      </c>
      <c r="E281" s="237" t="s">
        <v>19</v>
      </c>
      <c r="F281" s="238" t="s">
        <v>182</v>
      </c>
      <c r="G281" s="236"/>
      <c r="H281" s="239">
        <v>4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186</v>
      </c>
      <c r="AU281" s="245" t="s">
        <v>76</v>
      </c>
      <c r="AV281" s="14" t="s">
        <v>78</v>
      </c>
      <c r="AW281" s="14" t="s">
        <v>188</v>
      </c>
      <c r="AX281" s="14" t="s">
        <v>68</v>
      </c>
      <c r="AY281" s="245" t="s">
        <v>175</v>
      </c>
    </row>
    <row r="282" s="15" customFormat="1">
      <c r="A282" s="15"/>
      <c r="B282" s="246"/>
      <c r="C282" s="247"/>
      <c r="D282" s="226" t="s">
        <v>186</v>
      </c>
      <c r="E282" s="248" t="s">
        <v>19</v>
      </c>
      <c r="F282" s="249" t="s">
        <v>191</v>
      </c>
      <c r="G282" s="247"/>
      <c r="H282" s="250">
        <v>4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6" t="s">
        <v>186</v>
      </c>
      <c r="AU282" s="256" t="s">
        <v>76</v>
      </c>
      <c r="AV282" s="15" t="s">
        <v>182</v>
      </c>
      <c r="AW282" s="15" t="s">
        <v>188</v>
      </c>
      <c r="AX282" s="15" t="s">
        <v>76</v>
      </c>
      <c r="AY282" s="256" t="s">
        <v>175</v>
      </c>
    </row>
    <row r="283" s="12" customFormat="1" ht="25.92" customHeight="1">
      <c r="A283" s="12"/>
      <c r="B283" s="190"/>
      <c r="C283" s="191"/>
      <c r="D283" s="192" t="s">
        <v>67</v>
      </c>
      <c r="E283" s="193" t="s">
        <v>5049</v>
      </c>
      <c r="F283" s="193" t="s">
        <v>5496</v>
      </c>
      <c r="G283" s="191"/>
      <c r="H283" s="191"/>
      <c r="I283" s="194"/>
      <c r="J283" s="195">
        <f>BK283</f>
        <v>0</v>
      </c>
      <c r="K283" s="191"/>
      <c r="L283" s="196"/>
      <c r="M283" s="197"/>
      <c r="N283" s="198"/>
      <c r="O283" s="198"/>
      <c r="P283" s="199">
        <f>SUM(P284:P302)</f>
        <v>0</v>
      </c>
      <c r="Q283" s="198"/>
      <c r="R283" s="199">
        <f>SUM(R284:R302)</f>
        <v>0</v>
      </c>
      <c r="S283" s="198"/>
      <c r="T283" s="200">
        <f>SUM(T284:T302)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1" t="s">
        <v>76</v>
      </c>
      <c r="AT283" s="202" t="s">
        <v>67</v>
      </c>
      <c r="AU283" s="202" t="s">
        <v>68</v>
      </c>
      <c r="AY283" s="201" t="s">
        <v>175</v>
      </c>
      <c r="BK283" s="203">
        <f>SUM(BK284:BK302)</f>
        <v>0</v>
      </c>
    </row>
    <row r="284" s="2" customFormat="1" ht="37.8" customHeight="1">
      <c r="A284" s="40"/>
      <c r="B284" s="41"/>
      <c r="C284" s="206" t="s">
        <v>662</v>
      </c>
      <c r="D284" s="206" t="s">
        <v>177</v>
      </c>
      <c r="E284" s="207" t="s">
        <v>5497</v>
      </c>
      <c r="F284" s="208" t="s">
        <v>5498</v>
      </c>
      <c r="G284" s="209" t="s">
        <v>1403</v>
      </c>
      <c r="H284" s="210">
        <v>1</v>
      </c>
      <c r="I284" s="211"/>
      <c r="J284" s="212">
        <f>ROUND(I284*H284,2)</f>
        <v>0</v>
      </c>
      <c r="K284" s="208" t="s">
        <v>19</v>
      </c>
      <c r="L284" s="46"/>
      <c r="M284" s="213" t="s">
        <v>19</v>
      </c>
      <c r="N284" s="214" t="s">
        <v>39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182</v>
      </c>
      <c r="AT284" s="217" t="s">
        <v>177</v>
      </c>
      <c r="AU284" s="217" t="s">
        <v>76</v>
      </c>
      <c r="AY284" s="19" t="s">
        <v>175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76</v>
      </c>
      <c r="BK284" s="218">
        <f>ROUND(I284*H284,2)</f>
        <v>0</v>
      </c>
      <c r="BL284" s="19" t="s">
        <v>182</v>
      </c>
      <c r="BM284" s="217" t="s">
        <v>5499</v>
      </c>
    </row>
    <row r="285" s="13" customFormat="1">
      <c r="A285" s="13"/>
      <c r="B285" s="224"/>
      <c r="C285" s="225"/>
      <c r="D285" s="226" t="s">
        <v>186</v>
      </c>
      <c r="E285" s="227" t="s">
        <v>19</v>
      </c>
      <c r="F285" s="228" t="s">
        <v>5500</v>
      </c>
      <c r="G285" s="225"/>
      <c r="H285" s="227" t="s">
        <v>19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186</v>
      </c>
      <c r="AU285" s="234" t="s">
        <v>76</v>
      </c>
      <c r="AV285" s="13" t="s">
        <v>76</v>
      </c>
      <c r="AW285" s="13" t="s">
        <v>188</v>
      </c>
      <c r="AX285" s="13" t="s">
        <v>68</v>
      </c>
      <c r="AY285" s="234" t="s">
        <v>175</v>
      </c>
    </row>
    <row r="286" s="13" customFormat="1">
      <c r="A286" s="13"/>
      <c r="B286" s="224"/>
      <c r="C286" s="225"/>
      <c r="D286" s="226" t="s">
        <v>186</v>
      </c>
      <c r="E286" s="227" t="s">
        <v>19</v>
      </c>
      <c r="F286" s="228" t="s">
        <v>5501</v>
      </c>
      <c r="G286" s="225"/>
      <c r="H286" s="227" t="s">
        <v>19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186</v>
      </c>
      <c r="AU286" s="234" t="s">
        <v>76</v>
      </c>
      <c r="AV286" s="13" t="s">
        <v>76</v>
      </c>
      <c r="AW286" s="13" t="s">
        <v>188</v>
      </c>
      <c r="AX286" s="13" t="s">
        <v>68</v>
      </c>
      <c r="AY286" s="234" t="s">
        <v>175</v>
      </c>
    </row>
    <row r="287" s="13" customFormat="1">
      <c r="A287" s="13"/>
      <c r="B287" s="224"/>
      <c r="C287" s="225"/>
      <c r="D287" s="226" t="s">
        <v>186</v>
      </c>
      <c r="E287" s="227" t="s">
        <v>19</v>
      </c>
      <c r="F287" s="228" t="s">
        <v>5502</v>
      </c>
      <c r="G287" s="225"/>
      <c r="H287" s="227" t="s">
        <v>19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186</v>
      </c>
      <c r="AU287" s="234" t="s">
        <v>76</v>
      </c>
      <c r="AV287" s="13" t="s">
        <v>76</v>
      </c>
      <c r="AW287" s="13" t="s">
        <v>188</v>
      </c>
      <c r="AX287" s="13" t="s">
        <v>68</v>
      </c>
      <c r="AY287" s="234" t="s">
        <v>175</v>
      </c>
    </row>
    <row r="288" s="13" customFormat="1">
      <c r="A288" s="13"/>
      <c r="B288" s="224"/>
      <c r="C288" s="225"/>
      <c r="D288" s="226" t="s">
        <v>186</v>
      </c>
      <c r="E288" s="227" t="s">
        <v>19</v>
      </c>
      <c r="F288" s="228" t="s">
        <v>5503</v>
      </c>
      <c r="G288" s="225"/>
      <c r="H288" s="227" t="s">
        <v>19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186</v>
      </c>
      <c r="AU288" s="234" t="s">
        <v>76</v>
      </c>
      <c r="AV288" s="13" t="s">
        <v>76</v>
      </c>
      <c r="AW288" s="13" t="s">
        <v>188</v>
      </c>
      <c r="AX288" s="13" t="s">
        <v>68</v>
      </c>
      <c r="AY288" s="234" t="s">
        <v>175</v>
      </c>
    </row>
    <row r="289" s="14" customFormat="1">
      <c r="A289" s="14"/>
      <c r="B289" s="235"/>
      <c r="C289" s="236"/>
      <c r="D289" s="226" t="s">
        <v>186</v>
      </c>
      <c r="E289" s="237" t="s">
        <v>19</v>
      </c>
      <c r="F289" s="238" t="s">
        <v>76</v>
      </c>
      <c r="G289" s="236"/>
      <c r="H289" s="239">
        <v>1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186</v>
      </c>
      <c r="AU289" s="245" t="s">
        <v>76</v>
      </c>
      <c r="AV289" s="14" t="s">
        <v>78</v>
      </c>
      <c r="AW289" s="14" t="s">
        <v>188</v>
      </c>
      <c r="AX289" s="14" t="s">
        <v>68</v>
      </c>
      <c r="AY289" s="245" t="s">
        <v>175</v>
      </c>
    </row>
    <row r="290" s="15" customFormat="1">
      <c r="A290" s="15"/>
      <c r="B290" s="246"/>
      <c r="C290" s="247"/>
      <c r="D290" s="226" t="s">
        <v>186</v>
      </c>
      <c r="E290" s="248" t="s">
        <v>19</v>
      </c>
      <c r="F290" s="249" t="s">
        <v>191</v>
      </c>
      <c r="G290" s="247"/>
      <c r="H290" s="250">
        <v>1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186</v>
      </c>
      <c r="AU290" s="256" t="s">
        <v>76</v>
      </c>
      <c r="AV290" s="15" t="s">
        <v>182</v>
      </c>
      <c r="AW290" s="15" t="s">
        <v>188</v>
      </c>
      <c r="AX290" s="15" t="s">
        <v>76</v>
      </c>
      <c r="AY290" s="256" t="s">
        <v>175</v>
      </c>
    </row>
    <row r="291" s="2" customFormat="1" ht="33" customHeight="1">
      <c r="A291" s="40"/>
      <c r="B291" s="41"/>
      <c r="C291" s="206" t="s">
        <v>669</v>
      </c>
      <c r="D291" s="206" t="s">
        <v>177</v>
      </c>
      <c r="E291" s="207" t="s">
        <v>5504</v>
      </c>
      <c r="F291" s="208" t="s">
        <v>5505</v>
      </c>
      <c r="G291" s="209" t="s">
        <v>1403</v>
      </c>
      <c r="H291" s="210">
        <v>1</v>
      </c>
      <c r="I291" s="211"/>
      <c r="J291" s="212">
        <f>ROUND(I291*H291,2)</f>
        <v>0</v>
      </c>
      <c r="K291" s="208" t="s">
        <v>19</v>
      </c>
      <c r="L291" s="46"/>
      <c r="M291" s="213" t="s">
        <v>19</v>
      </c>
      <c r="N291" s="214" t="s">
        <v>39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182</v>
      </c>
      <c r="AT291" s="217" t="s">
        <v>177</v>
      </c>
      <c r="AU291" s="217" t="s">
        <v>76</v>
      </c>
      <c r="AY291" s="19" t="s">
        <v>175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76</v>
      </c>
      <c r="BK291" s="218">
        <f>ROUND(I291*H291,2)</f>
        <v>0</v>
      </c>
      <c r="BL291" s="19" t="s">
        <v>182</v>
      </c>
      <c r="BM291" s="217" t="s">
        <v>5506</v>
      </c>
    </row>
    <row r="292" s="13" customFormat="1">
      <c r="A292" s="13"/>
      <c r="B292" s="224"/>
      <c r="C292" s="225"/>
      <c r="D292" s="226" t="s">
        <v>186</v>
      </c>
      <c r="E292" s="227" t="s">
        <v>19</v>
      </c>
      <c r="F292" s="228" t="s">
        <v>5507</v>
      </c>
      <c r="G292" s="225"/>
      <c r="H292" s="227" t="s">
        <v>19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186</v>
      </c>
      <c r="AU292" s="234" t="s">
        <v>76</v>
      </c>
      <c r="AV292" s="13" t="s">
        <v>76</v>
      </c>
      <c r="AW292" s="13" t="s">
        <v>188</v>
      </c>
      <c r="AX292" s="13" t="s">
        <v>68</v>
      </c>
      <c r="AY292" s="234" t="s">
        <v>175</v>
      </c>
    </row>
    <row r="293" s="13" customFormat="1">
      <c r="A293" s="13"/>
      <c r="B293" s="224"/>
      <c r="C293" s="225"/>
      <c r="D293" s="226" t="s">
        <v>186</v>
      </c>
      <c r="E293" s="227" t="s">
        <v>19</v>
      </c>
      <c r="F293" s="228" t="s">
        <v>5508</v>
      </c>
      <c r="G293" s="225"/>
      <c r="H293" s="227" t="s">
        <v>19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186</v>
      </c>
      <c r="AU293" s="234" t="s">
        <v>76</v>
      </c>
      <c r="AV293" s="13" t="s">
        <v>76</v>
      </c>
      <c r="AW293" s="13" t="s">
        <v>188</v>
      </c>
      <c r="AX293" s="13" t="s">
        <v>68</v>
      </c>
      <c r="AY293" s="234" t="s">
        <v>175</v>
      </c>
    </row>
    <row r="294" s="13" customFormat="1">
      <c r="A294" s="13"/>
      <c r="B294" s="224"/>
      <c r="C294" s="225"/>
      <c r="D294" s="226" t="s">
        <v>186</v>
      </c>
      <c r="E294" s="227" t="s">
        <v>19</v>
      </c>
      <c r="F294" s="228" t="s">
        <v>5509</v>
      </c>
      <c r="G294" s="225"/>
      <c r="H294" s="227" t="s">
        <v>19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186</v>
      </c>
      <c r="AU294" s="234" t="s">
        <v>76</v>
      </c>
      <c r="AV294" s="13" t="s">
        <v>76</v>
      </c>
      <c r="AW294" s="13" t="s">
        <v>188</v>
      </c>
      <c r="AX294" s="13" t="s">
        <v>68</v>
      </c>
      <c r="AY294" s="234" t="s">
        <v>175</v>
      </c>
    </row>
    <row r="295" s="13" customFormat="1">
      <c r="A295" s="13"/>
      <c r="B295" s="224"/>
      <c r="C295" s="225"/>
      <c r="D295" s="226" t="s">
        <v>186</v>
      </c>
      <c r="E295" s="227" t="s">
        <v>19</v>
      </c>
      <c r="F295" s="228" t="s">
        <v>5510</v>
      </c>
      <c r="G295" s="225"/>
      <c r="H295" s="227" t="s">
        <v>19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186</v>
      </c>
      <c r="AU295" s="234" t="s">
        <v>76</v>
      </c>
      <c r="AV295" s="13" t="s">
        <v>76</v>
      </c>
      <c r="AW295" s="13" t="s">
        <v>188</v>
      </c>
      <c r="AX295" s="13" t="s">
        <v>68</v>
      </c>
      <c r="AY295" s="234" t="s">
        <v>175</v>
      </c>
    </row>
    <row r="296" s="14" customFormat="1">
      <c r="A296" s="14"/>
      <c r="B296" s="235"/>
      <c r="C296" s="236"/>
      <c r="D296" s="226" t="s">
        <v>186</v>
      </c>
      <c r="E296" s="237" t="s">
        <v>19</v>
      </c>
      <c r="F296" s="238" t="s">
        <v>76</v>
      </c>
      <c r="G296" s="236"/>
      <c r="H296" s="239">
        <v>1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186</v>
      </c>
      <c r="AU296" s="245" t="s">
        <v>76</v>
      </c>
      <c r="AV296" s="14" t="s">
        <v>78</v>
      </c>
      <c r="AW296" s="14" t="s">
        <v>188</v>
      </c>
      <c r="AX296" s="14" t="s">
        <v>68</v>
      </c>
      <c r="AY296" s="245" t="s">
        <v>175</v>
      </c>
    </row>
    <row r="297" s="15" customFormat="1">
      <c r="A297" s="15"/>
      <c r="B297" s="246"/>
      <c r="C297" s="247"/>
      <c r="D297" s="226" t="s">
        <v>186</v>
      </c>
      <c r="E297" s="248" t="s">
        <v>19</v>
      </c>
      <c r="F297" s="249" t="s">
        <v>191</v>
      </c>
      <c r="G297" s="247"/>
      <c r="H297" s="250">
        <v>1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6" t="s">
        <v>186</v>
      </c>
      <c r="AU297" s="256" t="s">
        <v>76</v>
      </c>
      <c r="AV297" s="15" t="s">
        <v>182</v>
      </c>
      <c r="AW297" s="15" t="s">
        <v>188</v>
      </c>
      <c r="AX297" s="15" t="s">
        <v>76</v>
      </c>
      <c r="AY297" s="256" t="s">
        <v>175</v>
      </c>
    </row>
    <row r="298" s="2" customFormat="1" ht="24.15" customHeight="1">
      <c r="A298" s="40"/>
      <c r="B298" s="41"/>
      <c r="C298" s="206" t="s">
        <v>674</v>
      </c>
      <c r="D298" s="206" t="s">
        <v>177</v>
      </c>
      <c r="E298" s="207" t="s">
        <v>5511</v>
      </c>
      <c r="F298" s="208" t="s">
        <v>5512</v>
      </c>
      <c r="G298" s="209" t="s">
        <v>402</v>
      </c>
      <c r="H298" s="210">
        <v>9</v>
      </c>
      <c r="I298" s="211"/>
      <c r="J298" s="212">
        <f>ROUND(I298*H298,2)</f>
        <v>0</v>
      </c>
      <c r="K298" s="208" t="s">
        <v>19</v>
      </c>
      <c r="L298" s="46"/>
      <c r="M298" s="213" t="s">
        <v>19</v>
      </c>
      <c r="N298" s="214" t="s">
        <v>39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182</v>
      </c>
      <c r="AT298" s="217" t="s">
        <v>177</v>
      </c>
      <c r="AU298" s="217" t="s">
        <v>76</v>
      </c>
      <c r="AY298" s="19" t="s">
        <v>175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76</v>
      </c>
      <c r="BK298" s="218">
        <f>ROUND(I298*H298,2)</f>
        <v>0</v>
      </c>
      <c r="BL298" s="19" t="s">
        <v>182</v>
      </c>
      <c r="BM298" s="217" t="s">
        <v>5513</v>
      </c>
    </row>
    <row r="299" s="2" customFormat="1" ht="49.05" customHeight="1">
      <c r="A299" s="40"/>
      <c r="B299" s="41"/>
      <c r="C299" s="206" t="s">
        <v>680</v>
      </c>
      <c r="D299" s="206" t="s">
        <v>177</v>
      </c>
      <c r="E299" s="207" t="s">
        <v>5514</v>
      </c>
      <c r="F299" s="208" t="s">
        <v>5515</v>
      </c>
      <c r="G299" s="209" t="s">
        <v>3325</v>
      </c>
      <c r="H299" s="210">
        <v>1</v>
      </c>
      <c r="I299" s="211"/>
      <c r="J299" s="212">
        <f>ROUND(I299*H299,2)</f>
        <v>0</v>
      </c>
      <c r="K299" s="208" t="s">
        <v>19</v>
      </c>
      <c r="L299" s="46"/>
      <c r="M299" s="213" t="s">
        <v>19</v>
      </c>
      <c r="N299" s="214" t="s">
        <v>39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182</v>
      </c>
      <c r="AT299" s="217" t="s">
        <v>177</v>
      </c>
      <c r="AU299" s="217" t="s">
        <v>76</v>
      </c>
      <c r="AY299" s="19" t="s">
        <v>175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76</v>
      </c>
      <c r="BK299" s="218">
        <f>ROUND(I299*H299,2)</f>
        <v>0</v>
      </c>
      <c r="BL299" s="19" t="s">
        <v>182</v>
      </c>
      <c r="BM299" s="217" t="s">
        <v>5516</v>
      </c>
    </row>
    <row r="300" s="2" customFormat="1" ht="16.5" customHeight="1">
      <c r="A300" s="40"/>
      <c r="B300" s="41"/>
      <c r="C300" s="206" t="s">
        <v>696</v>
      </c>
      <c r="D300" s="206" t="s">
        <v>177</v>
      </c>
      <c r="E300" s="207" t="s">
        <v>5517</v>
      </c>
      <c r="F300" s="208" t="s">
        <v>5518</v>
      </c>
      <c r="G300" s="209" t="s">
        <v>306</v>
      </c>
      <c r="H300" s="210">
        <v>20</v>
      </c>
      <c r="I300" s="211"/>
      <c r="J300" s="212">
        <f>ROUND(I300*H300,2)</f>
        <v>0</v>
      </c>
      <c r="K300" s="208" t="s">
        <v>19</v>
      </c>
      <c r="L300" s="46"/>
      <c r="M300" s="213" t="s">
        <v>19</v>
      </c>
      <c r="N300" s="214" t="s">
        <v>39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182</v>
      </c>
      <c r="AT300" s="217" t="s">
        <v>177</v>
      </c>
      <c r="AU300" s="217" t="s">
        <v>76</v>
      </c>
      <c r="AY300" s="19" t="s">
        <v>175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76</v>
      </c>
      <c r="BK300" s="218">
        <f>ROUND(I300*H300,2)</f>
        <v>0</v>
      </c>
      <c r="BL300" s="19" t="s">
        <v>182</v>
      </c>
      <c r="BM300" s="217" t="s">
        <v>5519</v>
      </c>
    </row>
    <row r="301" s="2" customFormat="1" ht="37.8" customHeight="1">
      <c r="A301" s="40"/>
      <c r="B301" s="41"/>
      <c r="C301" s="206" t="s">
        <v>715</v>
      </c>
      <c r="D301" s="206" t="s">
        <v>177</v>
      </c>
      <c r="E301" s="207" t="s">
        <v>5520</v>
      </c>
      <c r="F301" s="208" t="s">
        <v>5521</v>
      </c>
      <c r="G301" s="209" t="s">
        <v>3325</v>
      </c>
      <c r="H301" s="210">
        <v>1</v>
      </c>
      <c r="I301" s="211"/>
      <c r="J301" s="212">
        <f>ROUND(I301*H301,2)</f>
        <v>0</v>
      </c>
      <c r="K301" s="208" t="s">
        <v>19</v>
      </c>
      <c r="L301" s="46"/>
      <c r="M301" s="213" t="s">
        <v>19</v>
      </c>
      <c r="N301" s="214" t="s">
        <v>39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182</v>
      </c>
      <c r="AT301" s="217" t="s">
        <v>177</v>
      </c>
      <c r="AU301" s="217" t="s">
        <v>76</v>
      </c>
      <c r="AY301" s="19" t="s">
        <v>175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76</v>
      </c>
      <c r="BK301" s="218">
        <f>ROUND(I301*H301,2)</f>
        <v>0</v>
      </c>
      <c r="BL301" s="19" t="s">
        <v>182</v>
      </c>
      <c r="BM301" s="217" t="s">
        <v>5522</v>
      </c>
    </row>
    <row r="302" s="2" customFormat="1" ht="16.5" customHeight="1">
      <c r="A302" s="40"/>
      <c r="B302" s="41"/>
      <c r="C302" s="206" t="s">
        <v>726</v>
      </c>
      <c r="D302" s="206" t="s">
        <v>177</v>
      </c>
      <c r="E302" s="207" t="s">
        <v>5523</v>
      </c>
      <c r="F302" s="208" t="s">
        <v>5524</v>
      </c>
      <c r="G302" s="209" t="s">
        <v>1403</v>
      </c>
      <c r="H302" s="210">
        <v>2</v>
      </c>
      <c r="I302" s="211"/>
      <c r="J302" s="212">
        <f>ROUND(I302*H302,2)</f>
        <v>0</v>
      </c>
      <c r="K302" s="208" t="s">
        <v>19</v>
      </c>
      <c r="L302" s="46"/>
      <c r="M302" s="213" t="s">
        <v>19</v>
      </c>
      <c r="N302" s="214" t="s">
        <v>39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182</v>
      </c>
      <c r="AT302" s="217" t="s">
        <v>177</v>
      </c>
      <c r="AU302" s="217" t="s">
        <v>76</v>
      </c>
      <c r="AY302" s="19" t="s">
        <v>175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76</v>
      </c>
      <c r="BK302" s="218">
        <f>ROUND(I302*H302,2)</f>
        <v>0</v>
      </c>
      <c r="BL302" s="19" t="s">
        <v>182</v>
      </c>
      <c r="BM302" s="217" t="s">
        <v>5525</v>
      </c>
    </row>
    <row r="303" s="12" customFormat="1" ht="25.92" customHeight="1">
      <c r="A303" s="12"/>
      <c r="B303" s="190"/>
      <c r="C303" s="191"/>
      <c r="D303" s="192" t="s">
        <v>67</v>
      </c>
      <c r="E303" s="193" t="s">
        <v>5526</v>
      </c>
      <c r="F303" s="193" t="s">
        <v>5527</v>
      </c>
      <c r="G303" s="191"/>
      <c r="H303" s="191"/>
      <c r="I303" s="194"/>
      <c r="J303" s="195">
        <f>BK303</f>
        <v>0</v>
      </c>
      <c r="K303" s="191"/>
      <c r="L303" s="196"/>
      <c r="M303" s="197"/>
      <c r="N303" s="198"/>
      <c r="O303" s="198"/>
      <c r="P303" s="199">
        <f>SUM(P304:P312)</f>
        <v>0</v>
      </c>
      <c r="Q303" s="198"/>
      <c r="R303" s="199">
        <f>SUM(R304:R312)</f>
        <v>0</v>
      </c>
      <c r="S303" s="198"/>
      <c r="T303" s="200">
        <f>SUM(T304:T312)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1" t="s">
        <v>76</v>
      </c>
      <c r="AT303" s="202" t="s">
        <v>67</v>
      </c>
      <c r="AU303" s="202" t="s">
        <v>68</v>
      </c>
      <c r="AY303" s="201" t="s">
        <v>175</v>
      </c>
      <c r="BK303" s="203">
        <f>SUM(BK304:BK312)</f>
        <v>0</v>
      </c>
    </row>
    <row r="304" s="2" customFormat="1" ht="16.5" customHeight="1">
      <c r="A304" s="40"/>
      <c r="B304" s="41"/>
      <c r="C304" s="206" t="s">
        <v>746</v>
      </c>
      <c r="D304" s="206" t="s">
        <v>177</v>
      </c>
      <c r="E304" s="207" t="s">
        <v>5528</v>
      </c>
      <c r="F304" s="208" t="s">
        <v>5529</v>
      </c>
      <c r="G304" s="209" t="s">
        <v>5530</v>
      </c>
      <c r="H304" s="210">
        <v>48</v>
      </c>
      <c r="I304" s="211"/>
      <c r="J304" s="212">
        <f>ROUND(I304*H304,2)</f>
        <v>0</v>
      </c>
      <c r="K304" s="208" t="s">
        <v>19</v>
      </c>
      <c r="L304" s="46"/>
      <c r="M304" s="213" t="s">
        <v>19</v>
      </c>
      <c r="N304" s="214" t="s">
        <v>39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182</v>
      </c>
      <c r="AT304" s="217" t="s">
        <v>177</v>
      </c>
      <c r="AU304" s="217" t="s">
        <v>76</v>
      </c>
      <c r="AY304" s="19" t="s">
        <v>175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76</v>
      </c>
      <c r="BK304" s="218">
        <f>ROUND(I304*H304,2)</f>
        <v>0</v>
      </c>
      <c r="BL304" s="19" t="s">
        <v>182</v>
      </c>
      <c r="BM304" s="217" t="s">
        <v>5531</v>
      </c>
    </row>
    <row r="305" s="2" customFormat="1" ht="24.15" customHeight="1">
      <c r="A305" s="40"/>
      <c r="B305" s="41"/>
      <c r="C305" s="206" t="s">
        <v>765</v>
      </c>
      <c r="D305" s="206" t="s">
        <v>177</v>
      </c>
      <c r="E305" s="207" t="s">
        <v>5532</v>
      </c>
      <c r="F305" s="208" t="s">
        <v>5533</v>
      </c>
      <c r="G305" s="209" t="s">
        <v>5530</v>
      </c>
      <c r="H305" s="210">
        <v>16</v>
      </c>
      <c r="I305" s="211"/>
      <c r="J305" s="212">
        <f>ROUND(I305*H305,2)</f>
        <v>0</v>
      </c>
      <c r="K305" s="208" t="s">
        <v>19</v>
      </c>
      <c r="L305" s="46"/>
      <c r="M305" s="213" t="s">
        <v>19</v>
      </c>
      <c r="N305" s="214" t="s">
        <v>39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182</v>
      </c>
      <c r="AT305" s="217" t="s">
        <v>177</v>
      </c>
      <c r="AU305" s="217" t="s">
        <v>76</v>
      </c>
      <c r="AY305" s="19" t="s">
        <v>175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76</v>
      </c>
      <c r="BK305" s="218">
        <f>ROUND(I305*H305,2)</f>
        <v>0</v>
      </c>
      <c r="BL305" s="19" t="s">
        <v>182</v>
      </c>
      <c r="BM305" s="217" t="s">
        <v>5534</v>
      </c>
    </row>
    <row r="306" s="2" customFormat="1" ht="16.5" customHeight="1">
      <c r="A306" s="40"/>
      <c r="B306" s="41"/>
      <c r="C306" s="206" t="s">
        <v>770</v>
      </c>
      <c r="D306" s="206" t="s">
        <v>177</v>
      </c>
      <c r="E306" s="207" t="s">
        <v>5535</v>
      </c>
      <c r="F306" s="208" t="s">
        <v>5536</v>
      </c>
      <c r="G306" s="209" t="s">
        <v>1403</v>
      </c>
      <c r="H306" s="210">
        <v>1</v>
      </c>
      <c r="I306" s="211"/>
      <c r="J306" s="212">
        <f>ROUND(I306*H306,2)</f>
        <v>0</v>
      </c>
      <c r="K306" s="208" t="s">
        <v>19</v>
      </c>
      <c r="L306" s="46"/>
      <c r="M306" s="213" t="s">
        <v>19</v>
      </c>
      <c r="N306" s="214" t="s">
        <v>39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182</v>
      </c>
      <c r="AT306" s="217" t="s">
        <v>177</v>
      </c>
      <c r="AU306" s="217" t="s">
        <v>76</v>
      </c>
      <c r="AY306" s="19" t="s">
        <v>175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76</v>
      </c>
      <c r="BK306" s="218">
        <f>ROUND(I306*H306,2)</f>
        <v>0</v>
      </c>
      <c r="BL306" s="19" t="s">
        <v>182</v>
      </c>
      <c r="BM306" s="217" t="s">
        <v>5537</v>
      </c>
    </row>
    <row r="307" s="2" customFormat="1" ht="16.5" customHeight="1">
      <c r="A307" s="40"/>
      <c r="B307" s="41"/>
      <c r="C307" s="206" t="s">
        <v>783</v>
      </c>
      <c r="D307" s="206" t="s">
        <v>177</v>
      </c>
      <c r="E307" s="207" t="s">
        <v>5538</v>
      </c>
      <c r="F307" s="208" t="s">
        <v>5539</v>
      </c>
      <c r="G307" s="209" t="s">
        <v>1403</v>
      </c>
      <c r="H307" s="210">
        <v>1</v>
      </c>
      <c r="I307" s="211"/>
      <c r="J307" s="212">
        <f>ROUND(I307*H307,2)</f>
        <v>0</v>
      </c>
      <c r="K307" s="208" t="s">
        <v>19</v>
      </c>
      <c r="L307" s="46"/>
      <c r="M307" s="213" t="s">
        <v>19</v>
      </c>
      <c r="N307" s="214" t="s">
        <v>39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182</v>
      </c>
      <c r="AT307" s="217" t="s">
        <v>177</v>
      </c>
      <c r="AU307" s="217" t="s">
        <v>76</v>
      </c>
      <c r="AY307" s="19" t="s">
        <v>175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76</v>
      </c>
      <c r="BK307" s="218">
        <f>ROUND(I307*H307,2)</f>
        <v>0</v>
      </c>
      <c r="BL307" s="19" t="s">
        <v>182</v>
      </c>
      <c r="BM307" s="217" t="s">
        <v>5540</v>
      </c>
    </row>
    <row r="308" s="2" customFormat="1" ht="24.15" customHeight="1">
      <c r="A308" s="40"/>
      <c r="B308" s="41"/>
      <c r="C308" s="206" t="s">
        <v>788</v>
      </c>
      <c r="D308" s="206" t="s">
        <v>177</v>
      </c>
      <c r="E308" s="207" t="s">
        <v>5541</v>
      </c>
      <c r="F308" s="208" t="s">
        <v>5542</v>
      </c>
      <c r="G308" s="209" t="s">
        <v>5543</v>
      </c>
      <c r="H308" s="210">
        <v>3</v>
      </c>
      <c r="I308" s="211"/>
      <c r="J308" s="212">
        <f>ROUND(I308*H308,2)</f>
        <v>0</v>
      </c>
      <c r="K308" s="208" t="s">
        <v>19</v>
      </c>
      <c r="L308" s="46"/>
      <c r="M308" s="213" t="s">
        <v>19</v>
      </c>
      <c r="N308" s="214" t="s">
        <v>39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182</v>
      </c>
      <c r="AT308" s="217" t="s">
        <v>177</v>
      </c>
      <c r="AU308" s="217" t="s">
        <v>76</v>
      </c>
      <c r="AY308" s="19" t="s">
        <v>175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76</v>
      </c>
      <c r="BK308" s="218">
        <f>ROUND(I308*H308,2)</f>
        <v>0</v>
      </c>
      <c r="BL308" s="19" t="s">
        <v>182</v>
      </c>
      <c r="BM308" s="217" t="s">
        <v>5544</v>
      </c>
    </row>
    <row r="309" s="2" customFormat="1" ht="21.75" customHeight="1">
      <c r="A309" s="40"/>
      <c r="B309" s="41"/>
      <c r="C309" s="206" t="s">
        <v>802</v>
      </c>
      <c r="D309" s="206" t="s">
        <v>177</v>
      </c>
      <c r="E309" s="207" t="s">
        <v>5545</v>
      </c>
      <c r="F309" s="208" t="s">
        <v>5546</v>
      </c>
      <c r="G309" s="209" t="s">
        <v>1403</v>
      </c>
      <c r="H309" s="210">
        <v>1</v>
      </c>
      <c r="I309" s="211"/>
      <c r="J309" s="212">
        <f>ROUND(I309*H309,2)</f>
        <v>0</v>
      </c>
      <c r="K309" s="208" t="s">
        <v>19</v>
      </c>
      <c r="L309" s="46"/>
      <c r="M309" s="213" t="s">
        <v>19</v>
      </c>
      <c r="N309" s="214" t="s">
        <v>39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182</v>
      </c>
      <c r="AT309" s="217" t="s">
        <v>177</v>
      </c>
      <c r="AU309" s="217" t="s">
        <v>76</v>
      </c>
      <c r="AY309" s="19" t="s">
        <v>175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76</v>
      </c>
      <c r="BK309" s="218">
        <f>ROUND(I309*H309,2)</f>
        <v>0</v>
      </c>
      <c r="BL309" s="19" t="s">
        <v>182</v>
      </c>
      <c r="BM309" s="217" t="s">
        <v>5547</v>
      </c>
    </row>
    <row r="310" s="2" customFormat="1" ht="16.5" customHeight="1">
      <c r="A310" s="40"/>
      <c r="B310" s="41"/>
      <c r="C310" s="206" t="s">
        <v>807</v>
      </c>
      <c r="D310" s="206" t="s">
        <v>177</v>
      </c>
      <c r="E310" s="207" t="s">
        <v>5548</v>
      </c>
      <c r="F310" s="208" t="s">
        <v>5549</v>
      </c>
      <c r="G310" s="209" t="s">
        <v>1403</v>
      </c>
      <c r="H310" s="210">
        <v>1</v>
      </c>
      <c r="I310" s="211"/>
      <c r="J310" s="212">
        <f>ROUND(I310*H310,2)</f>
        <v>0</v>
      </c>
      <c r="K310" s="208" t="s">
        <v>19</v>
      </c>
      <c r="L310" s="46"/>
      <c r="M310" s="213" t="s">
        <v>19</v>
      </c>
      <c r="N310" s="214" t="s">
        <v>39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182</v>
      </c>
      <c r="AT310" s="217" t="s">
        <v>177</v>
      </c>
      <c r="AU310" s="217" t="s">
        <v>76</v>
      </c>
      <c r="AY310" s="19" t="s">
        <v>175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76</v>
      </c>
      <c r="BK310" s="218">
        <f>ROUND(I310*H310,2)</f>
        <v>0</v>
      </c>
      <c r="BL310" s="19" t="s">
        <v>182</v>
      </c>
      <c r="BM310" s="217" t="s">
        <v>5550</v>
      </c>
    </row>
    <row r="311" s="2" customFormat="1" ht="24.15" customHeight="1">
      <c r="A311" s="40"/>
      <c r="B311" s="41"/>
      <c r="C311" s="206" t="s">
        <v>812</v>
      </c>
      <c r="D311" s="206" t="s">
        <v>177</v>
      </c>
      <c r="E311" s="207" t="s">
        <v>5551</v>
      </c>
      <c r="F311" s="208" t="s">
        <v>5552</v>
      </c>
      <c r="G311" s="209" t="s">
        <v>5530</v>
      </c>
      <c r="H311" s="210">
        <v>16</v>
      </c>
      <c r="I311" s="211"/>
      <c r="J311" s="212">
        <f>ROUND(I311*H311,2)</f>
        <v>0</v>
      </c>
      <c r="K311" s="208" t="s">
        <v>19</v>
      </c>
      <c r="L311" s="46"/>
      <c r="M311" s="213" t="s">
        <v>19</v>
      </c>
      <c r="N311" s="214" t="s">
        <v>39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182</v>
      </c>
      <c r="AT311" s="217" t="s">
        <v>177</v>
      </c>
      <c r="AU311" s="217" t="s">
        <v>76</v>
      </c>
      <c r="AY311" s="19" t="s">
        <v>175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76</v>
      </c>
      <c r="BK311" s="218">
        <f>ROUND(I311*H311,2)</f>
        <v>0</v>
      </c>
      <c r="BL311" s="19" t="s">
        <v>182</v>
      </c>
      <c r="BM311" s="217" t="s">
        <v>5553</v>
      </c>
    </row>
    <row r="312" s="2" customFormat="1" ht="16.5" customHeight="1">
      <c r="A312" s="40"/>
      <c r="B312" s="41"/>
      <c r="C312" s="206" t="s">
        <v>817</v>
      </c>
      <c r="D312" s="206" t="s">
        <v>177</v>
      </c>
      <c r="E312" s="207" t="s">
        <v>5554</v>
      </c>
      <c r="F312" s="208" t="s">
        <v>5555</v>
      </c>
      <c r="G312" s="209" t="s">
        <v>5530</v>
      </c>
      <c r="H312" s="210">
        <v>4</v>
      </c>
      <c r="I312" s="211"/>
      <c r="J312" s="212">
        <f>ROUND(I312*H312,2)</f>
        <v>0</v>
      </c>
      <c r="K312" s="208" t="s">
        <v>19</v>
      </c>
      <c r="L312" s="46"/>
      <c r="M312" s="275" t="s">
        <v>19</v>
      </c>
      <c r="N312" s="276" t="s">
        <v>39</v>
      </c>
      <c r="O312" s="273"/>
      <c r="P312" s="277">
        <f>O312*H312</f>
        <v>0</v>
      </c>
      <c r="Q312" s="277">
        <v>0</v>
      </c>
      <c r="R312" s="277">
        <f>Q312*H312</f>
        <v>0</v>
      </c>
      <c r="S312" s="277">
        <v>0</v>
      </c>
      <c r="T312" s="27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182</v>
      </c>
      <c r="AT312" s="217" t="s">
        <v>177</v>
      </c>
      <c r="AU312" s="217" t="s">
        <v>76</v>
      </c>
      <c r="AY312" s="19" t="s">
        <v>175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76</v>
      </c>
      <c r="BK312" s="218">
        <f>ROUND(I312*H312,2)</f>
        <v>0</v>
      </c>
      <c r="BL312" s="19" t="s">
        <v>182</v>
      </c>
      <c r="BM312" s="217" t="s">
        <v>5556</v>
      </c>
    </row>
    <row r="313" s="2" customFormat="1" ht="6.96" customHeight="1">
      <c r="A313" s="40"/>
      <c r="B313" s="61"/>
      <c r="C313" s="62"/>
      <c r="D313" s="62"/>
      <c r="E313" s="62"/>
      <c r="F313" s="62"/>
      <c r="G313" s="62"/>
      <c r="H313" s="62"/>
      <c r="I313" s="62"/>
      <c r="J313" s="62"/>
      <c r="K313" s="62"/>
      <c r="L313" s="46"/>
      <c r="M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</sheetData>
  <sheetProtection sheet="1" autoFilter="0" formatColumns="0" formatRows="0" objects="1" scenarios="1" spinCount="100000" saltValue="b0J97WU42khMS7vrEPRcHPxKybfjtUBhrzEJlSKhuz5m2Wpmk3q98s5ddt9qMhMW/uYg+B+w/iNXOyWmhdPOpA==" hashValue="EfKEogv2QNNC0ngjveTjV7WhC/YyJ2HgG27ZrjmA8LYT5w1XSCHOE3bzzMsG0Mf5heqG3gPsAxXCc4CnRHe8NQ==" algorithmName="SHA-512" password="CC35"/>
  <autoFilter ref="C84:K31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112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PD - Výstavba zázemí SDH Cheb - Háje - Dotazy 05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5557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7. 5. 2025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31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34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36</v>
      </c>
      <c r="G32" s="40"/>
      <c r="H32" s="40"/>
      <c r="I32" s="147" t="s">
        <v>35</v>
      </c>
      <c r="J32" s="147" t="s">
        <v>37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38</v>
      </c>
      <c r="E33" s="134" t="s">
        <v>39</v>
      </c>
      <c r="F33" s="149">
        <f>ROUND((SUM(BE83:BE102)),  2)</f>
        <v>0</v>
      </c>
      <c r="G33" s="40"/>
      <c r="H33" s="40"/>
      <c r="I33" s="150">
        <v>0.20999999999999999</v>
      </c>
      <c r="J33" s="149">
        <f>ROUND(((SUM(BE83:BE102))*I33),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40</v>
      </c>
      <c r="F34" s="149">
        <f>ROUND((SUM(BF83:BF102)),  2)</f>
        <v>0</v>
      </c>
      <c r="G34" s="40"/>
      <c r="H34" s="40"/>
      <c r="I34" s="150">
        <v>0.12</v>
      </c>
      <c r="J34" s="149">
        <f>ROUND(((SUM(BF83:BF102))*I34),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41</v>
      </c>
      <c r="F35" s="149">
        <f>ROUND((SUM(BG83:BG102)),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42</v>
      </c>
      <c r="F36" s="149">
        <f>ROUND((SUM(BH83:BH102)),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43</v>
      </c>
      <c r="F37" s="149">
        <f>ROUND((SUM(BI83:BI102)),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44</v>
      </c>
      <c r="E39" s="153"/>
      <c r="F39" s="153"/>
      <c r="G39" s="154" t="s">
        <v>45</v>
      </c>
      <c r="H39" s="155" t="s">
        <v>46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PD - Výstavba zázemí SDH Cheb - Háje - Dotazy 05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7. 5. 2025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116</v>
      </c>
      <c r="D57" s="164"/>
      <c r="E57" s="164"/>
      <c r="F57" s="164"/>
      <c r="G57" s="164"/>
      <c r="H57" s="164"/>
      <c r="I57" s="164"/>
      <c r="J57" s="165" t="s">
        <v>117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66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118</v>
      </c>
    </row>
    <row r="60" s="9" customFormat="1" ht="24.96" customHeight="1">
      <c r="A60" s="9"/>
      <c r="B60" s="167"/>
      <c r="C60" s="168"/>
      <c r="D60" s="169" t="s">
        <v>4327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4328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5558</v>
      </c>
      <c r="E62" s="176"/>
      <c r="F62" s="176"/>
      <c r="G62" s="176"/>
      <c r="H62" s="176"/>
      <c r="I62" s="176"/>
      <c r="J62" s="177">
        <f>J88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5559</v>
      </c>
      <c r="E63" s="176"/>
      <c r="F63" s="176"/>
      <c r="G63" s="176"/>
      <c r="H63" s="176"/>
      <c r="I63" s="176"/>
      <c r="J63" s="177">
        <f>J96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160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PD - Výstavba zázemí SDH Cheb - Háje - Dotazy 05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113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VRN - Vedlejší rozpočtové...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7. 5. 2025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30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28</v>
      </c>
      <c r="D80" s="42"/>
      <c r="E80" s="42"/>
      <c r="F80" s="29" t="str">
        <f>IF(E18="","",E18)</f>
        <v>Vyplň údaj</v>
      </c>
      <c r="G80" s="42"/>
      <c r="H80" s="42"/>
      <c r="I80" s="34" t="s">
        <v>31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161</v>
      </c>
      <c r="D82" s="182" t="s">
        <v>53</v>
      </c>
      <c r="E82" s="182" t="s">
        <v>49</v>
      </c>
      <c r="F82" s="182" t="s">
        <v>50</v>
      </c>
      <c r="G82" s="182" t="s">
        <v>162</v>
      </c>
      <c r="H82" s="182" t="s">
        <v>163</v>
      </c>
      <c r="I82" s="182" t="s">
        <v>164</v>
      </c>
      <c r="J82" s="182" t="s">
        <v>117</v>
      </c>
      <c r="K82" s="183" t="s">
        <v>165</v>
      </c>
      <c r="L82" s="184"/>
      <c r="M82" s="94" t="s">
        <v>19</v>
      </c>
      <c r="N82" s="95" t="s">
        <v>38</v>
      </c>
      <c r="O82" s="95" t="s">
        <v>166</v>
      </c>
      <c r="P82" s="95" t="s">
        <v>167</v>
      </c>
      <c r="Q82" s="95" t="s">
        <v>168</v>
      </c>
      <c r="R82" s="95" t="s">
        <v>169</v>
      </c>
      <c r="S82" s="95" t="s">
        <v>170</v>
      </c>
      <c r="T82" s="96" t="s">
        <v>171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172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67</v>
      </c>
      <c r="AU83" s="19" t="s">
        <v>118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67</v>
      </c>
      <c r="E84" s="193" t="s">
        <v>109</v>
      </c>
      <c r="F84" s="193" t="s">
        <v>4623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P85+P88+P96</f>
        <v>0</v>
      </c>
      <c r="Q84" s="198"/>
      <c r="R84" s="199">
        <f>R85+R88+R96</f>
        <v>0</v>
      </c>
      <c r="S84" s="198"/>
      <c r="T84" s="200">
        <f>T85+T88+T96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213</v>
      </c>
      <c r="AT84" s="202" t="s">
        <v>67</v>
      </c>
      <c r="AU84" s="202" t="s">
        <v>68</v>
      </c>
      <c r="AY84" s="201" t="s">
        <v>175</v>
      </c>
      <c r="BK84" s="203">
        <f>BK85+BK88+BK96</f>
        <v>0</v>
      </c>
    </row>
    <row r="85" s="12" customFormat="1" ht="22.8" customHeight="1">
      <c r="A85" s="12"/>
      <c r="B85" s="190"/>
      <c r="C85" s="191"/>
      <c r="D85" s="192" t="s">
        <v>67</v>
      </c>
      <c r="E85" s="204" t="s">
        <v>4624</v>
      </c>
      <c r="F85" s="204" t="s">
        <v>4625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SUM(P86:P87)</f>
        <v>0</v>
      </c>
      <c r="Q85" s="198"/>
      <c r="R85" s="199">
        <f>SUM(R86:R87)</f>
        <v>0</v>
      </c>
      <c r="S85" s="198"/>
      <c r="T85" s="200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213</v>
      </c>
      <c r="AT85" s="202" t="s">
        <v>67</v>
      </c>
      <c r="AU85" s="202" t="s">
        <v>76</v>
      </c>
      <c r="AY85" s="201" t="s">
        <v>175</v>
      </c>
      <c r="BK85" s="203">
        <f>SUM(BK86:BK87)</f>
        <v>0</v>
      </c>
    </row>
    <row r="86" s="2" customFormat="1" ht="16.5" customHeight="1">
      <c r="A86" s="40"/>
      <c r="B86" s="41"/>
      <c r="C86" s="206" t="s">
        <v>76</v>
      </c>
      <c r="D86" s="206" t="s">
        <v>177</v>
      </c>
      <c r="E86" s="207" t="s">
        <v>5560</v>
      </c>
      <c r="F86" s="208" t="s">
        <v>4627</v>
      </c>
      <c r="G86" s="209" t="s">
        <v>3325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39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182</v>
      </c>
      <c r="AT86" s="217" t="s">
        <v>177</v>
      </c>
      <c r="AU86" s="217" t="s">
        <v>78</v>
      </c>
      <c r="AY86" s="19" t="s">
        <v>175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76</v>
      </c>
      <c r="BK86" s="218">
        <f>ROUND(I86*H86,2)</f>
        <v>0</v>
      </c>
      <c r="BL86" s="19" t="s">
        <v>182</v>
      </c>
      <c r="BM86" s="217" t="s">
        <v>5561</v>
      </c>
    </row>
    <row r="87" s="2" customFormat="1" ht="16.5" customHeight="1">
      <c r="A87" s="40"/>
      <c r="B87" s="41"/>
      <c r="C87" s="206" t="s">
        <v>78</v>
      </c>
      <c r="D87" s="206" t="s">
        <v>177</v>
      </c>
      <c r="E87" s="207" t="s">
        <v>5562</v>
      </c>
      <c r="F87" s="208" t="s">
        <v>5563</v>
      </c>
      <c r="G87" s="209" t="s">
        <v>3325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39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182</v>
      </c>
      <c r="AT87" s="217" t="s">
        <v>177</v>
      </c>
      <c r="AU87" s="217" t="s">
        <v>78</v>
      </c>
      <c r="AY87" s="19" t="s">
        <v>175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76</v>
      </c>
      <c r="BK87" s="218">
        <f>ROUND(I87*H87,2)</f>
        <v>0</v>
      </c>
      <c r="BL87" s="19" t="s">
        <v>182</v>
      </c>
      <c r="BM87" s="217" t="s">
        <v>5564</v>
      </c>
    </row>
    <row r="88" s="12" customFormat="1" ht="22.8" customHeight="1">
      <c r="A88" s="12"/>
      <c r="B88" s="190"/>
      <c r="C88" s="191"/>
      <c r="D88" s="192" t="s">
        <v>67</v>
      </c>
      <c r="E88" s="204" t="s">
        <v>5565</v>
      </c>
      <c r="F88" s="204" t="s">
        <v>5566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SUM(P89:P95)</f>
        <v>0</v>
      </c>
      <c r="Q88" s="198"/>
      <c r="R88" s="199">
        <f>SUM(R89:R95)</f>
        <v>0</v>
      </c>
      <c r="S88" s="198"/>
      <c r="T88" s="200">
        <f>SUM(T89:T95)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213</v>
      </c>
      <c r="AT88" s="202" t="s">
        <v>67</v>
      </c>
      <c r="AU88" s="202" t="s">
        <v>76</v>
      </c>
      <c r="AY88" s="201" t="s">
        <v>175</v>
      </c>
      <c r="BK88" s="203">
        <f>SUM(BK89:BK95)</f>
        <v>0</v>
      </c>
    </row>
    <row r="89" s="2" customFormat="1" ht="16.5" customHeight="1">
      <c r="A89" s="40"/>
      <c r="B89" s="41"/>
      <c r="C89" s="206" t="s">
        <v>200</v>
      </c>
      <c r="D89" s="206" t="s">
        <v>177</v>
      </c>
      <c r="E89" s="207" t="s">
        <v>5567</v>
      </c>
      <c r="F89" s="208" t="s">
        <v>5566</v>
      </c>
      <c r="G89" s="209" t="s">
        <v>3325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39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182</v>
      </c>
      <c r="AT89" s="217" t="s">
        <v>177</v>
      </c>
      <c r="AU89" s="217" t="s">
        <v>78</v>
      </c>
      <c r="AY89" s="19" t="s">
        <v>175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76</v>
      </c>
      <c r="BK89" s="218">
        <f>ROUND(I89*H89,2)</f>
        <v>0</v>
      </c>
      <c r="BL89" s="19" t="s">
        <v>182</v>
      </c>
      <c r="BM89" s="217" t="s">
        <v>5568</v>
      </c>
    </row>
    <row r="90" s="13" customFormat="1">
      <c r="A90" s="13"/>
      <c r="B90" s="224"/>
      <c r="C90" s="225"/>
      <c r="D90" s="226" t="s">
        <v>186</v>
      </c>
      <c r="E90" s="227" t="s">
        <v>19</v>
      </c>
      <c r="F90" s="228" t="s">
        <v>5569</v>
      </c>
      <c r="G90" s="225"/>
      <c r="H90" s="227" t="s">
        <v>19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186</v>
      </c>
      <c r="AU90" s="234" t="s">
        <v>78</v>
      </c>
      <c r="AV90" s="13" t="s">
        <v>76</v>
      </c>
      <c r="AW90" s="13" t="s">
        <v>188</v>
      </c>
      <c r="AX90" s="13" t="s">
        <v>68</v>
      </c>
      <c r="AY90" s="234" t="s">
        <v>175</v>
      </c>
    </row>
    <row r="91" s="14" customFormat="1">
      <c r="A91" s="14"/>
      <c r="B91" s="235"/>
      <c r="C91" s="236"/>
      <c r="D91" s="226" t="s">
        <v>186</v>
      </c>
      <c r="E91" s="237" t="s">
        <v>19</v>
      </c>
      <c r="F91" s="238" t="s">
        <v>76</v>
      </c>
      <c r="G91" s="236"/>
      <c r="H91" s="239">
        <v>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186</v>
      </c>
      <c r="AU91" s="245" t="s">
        <v>78</v>
      </c>
      <c r="AV91" s="14" t="s">
        <v>78</v>
      </c>
      <c r="AW91" s="14" t="s">
        <v>188</v>
      </c>
      <c r="AX91" s="14" t="s">
        <v>68</v>
      </c>
      <c r="AY91" s="245" t="s">
        <v>175</v>
      </c>
    </row>
    <row r="92" s="15" customFormat="1">
      <c r="A92" s="15"/>
      <c r="B92" s="246"/>
      <c r="C92" s="247"/>
      <c r="D92" s="226" t="s">
        <v>186</v>
      </c>
      <c r="E92" s="248" t="s">
        <v>19</v>
      </c>
      <c r="F92" s="249" t="s">
        <v>191</v>
      </c>
      <c r="G92" s="247"/>
      <c r="H92" s="250">
        <v>1</v>
      </c>
      <c r="I92" s="251"/>
      <c r="J92" s="247"/>
      <c r="K92" s="247"/>
      <c r="L92" s="252"/>
      <c r="M92" s="253"/>
      <c r="N92" s="254"/>
      <c r="O92" s="254"/>
      <c r="P92" s="254"/>
      <c r="Q92" s="254"/>
      <c r="R92" s="254"/>
      <c r="S92" s="254"/>
      <c r="T92" s="25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6" t="s">
        <v>186</v>
      </c>
      <c r="AU92" s="256" t="s">
        <v>78</v>
      </c>
      <c r="AV92" s="15" t="s">
        <v>182</v>
      </c>
      <c r="AW92" s="15" t="s">
        <v>188</v>
      </c>
      <c r="AX92" s="15" t="s">
        <v>76</v>
      </c>
      <c r="AY92" s="256" t="s">
        <v>175</v>
      </c>
    </row>
    <row r="93" s="2" customFormat="1" ht="16.5" customHeight="1">
      <c r="A93" s="40"/>
      <c r="B93" s="41"/>
      <c r="C93" s="206" t="s">
        <v>182</v>
      </c>
      <c r="D93" s="206" t="s">
        <v>177</v>
      </c>
      <c r="E93" s="207" t="s">
        <v>5570</v>
      </c>
      <c r="F93" s="208" t="s">
        <v>5571</v>
      </c>
      <c r="G93" s="209" t="s">
        <v>3325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39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182</v>
      </c>
      <c r="AT93" s="217" t="s">
        <v>177</v>
      </c>
      <c r="AU93" s="217" t="s">
        <v>78</v>
      </c>
      <c r="AY93" s="19" t="s">
        <v>175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76</v>
      </c>
      <c r="BK93" s="218">
        <f>ROUND(I93*H93,2)</f>
        <v>0</v>
      </c>
      <c r="BL93" s="19" t="s">
        <v>182</v>
      </c>
      <c r="BM93" s="217" t="s">
        <v>5572</v>
      </c>
    </row>
    <row r="94" s="2" customFormat="1" ht="16.5" customHeight="1">
      <c r="A94" s="40"/>
      <c r="B94" s="41"/>
      <c r="C94" s="206" t="s">
        <v>213</v>
      </c>
      <c r="D94" s="206" t="s">
        <v>177</v>
      </c>
      <c r="E94" s="207" t="s">
        <v>5573</v>
      </c>
      <c r="F94" s="208" t="s">
        <v>5574</v>
      </c>
      <c r="G94" s="209" t="s">
        <v>3325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39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182</v>
      </c>
      <c r="AT94" s="217" t="s">
        <v>177</v>
      </c>
      <c r="AU94" s="217" t="s">
        <v>78</v>
      </c>
      <c r="AY94" s="19" t="s">
        <v>175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76</v>
      </c>
      <c r="BK94" s="218">
        <f>ROUND(I94*H94,2)</f>
        <v>0</v>
      </c>
      <c r="BL94" s="19" t="s">
        <v>182</v>
      </c>
      <c r="BM94" s="217" t="s">
        <v>5575</v>
      </c>
    </row>
    <row r="95" s="2" customFormat="1" ht="16.5" customHeight="1">
      <c r="A95" s="40"/>
      <c r="B95" s="41"/>
      <c r="C95" s="206" t="s">
        <v>224</v>
      </c>
      <c r="D95" s="206" t="s">
        <v>177</v>
      </c>
      <c r="E95" s="207" t="s">
        <v>5576</v>
      </c>
      <c r="F95" s="208" t="s">
        <v>5577</v>
      </c>
      <c r="G95" s="209" t="s">
        <v>3325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39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182</v>
      </c>
      <c r="AT95" s="217" t="s">
        <v>177</v>
      </c>
      <c r="AU95" s="217" t="s">
        <v>78</v>
      </c>
      <c r="AY95" s="19" t="s">
        <v>175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76</v>
      </c>
      <c r="BK95" s="218">
        <f>ROUND(I95*H95,2)</f>
        <v>0</v>
      </c>
      <c r="BL95" s="19" t="s">
        <v>182</v>
      </c>
      <c r="BM95" s="217" t="s">
        <v>5578</v>
      </c>
    </row>
    <row r="96" s="12" customFormat="1" ht="22.8" customHeight="1">
      <c r="A96" s="12"/>
      <c r="B96" s="190"/>
      <c r="C96" s="191"/>
      <c r="D96" s="192" t="s">
        <v>67</v>
      </c>
      <c r="E96" s="204" t="s">
        <v>5579</v>
      </c>
      <c r="F96" s="204" t="s">
        <v>5580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SUM(P97:P102)</f>
        <v>0</v>
      </c>
      <c r="Q96" s="198"/>
      <c r="R96" s="199">
        <f>SUM(R97:R102)</f>
        <v>0</v>
      </c>
      <c r="S96" s="198"/>
      <c r="T96" s="200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213</v>
      </c>
      <c r="AT96" s="202" t="s">
        <v>67</v>
      </c>
      <c r="AU96" s="202" t="s">
        <v>76</v>
      </c>
      <c r="AY96" s="201" t="s">
        <v>175</v>
      </c>
      <c r="BK96" s="203">
        <f>SUM(BK97:BK102)</f>
        <v>0</v>
      </c>
    </row>
    <row r="97" s="2" customFormat="1" ht="16.5" customHeight="1">
      <c r="A97" s="40"/>
      <c r="B97" s="41"/>
      <c r="C97" s="206" t="s">
        <v>235</v>
      </c>
      <c r="D97" s="206" t="s">
        <v>177</v>
      </c>
      <c r="E97" s="207" t="s">
        <v>5581</v>
      </c>
      <c r="F97" s="208" t="s">
        <v>5207</v>
      </c>
      <c r="G97" s="209" t="s">
        <v>3325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39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182</v>
      </c>
      <c r="AT97" s="217" t="s">
        <v>177</v>
      </c>
      <c r="AU97" s="217" t="s">
        <v>78</v>
      </c>
      <c r="AY97" s="19" t="s">
        <v>175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76</v>
      </c>
      <c r="BK97" s="218">
        <f>ROUND(I97*H97,2)</f>
        <v>0</v>
      </c>
      <c r="BL97" s="19" t="s">
        <v>182</v>
      </c>
      <c r="BM97" s="217" t="s">
        <v>5582</v>
      </c>
    </row>
    <row r="98" s="2" customFormat="1" ht="16.5" customHeight="1">
      <c r="A98" s="40"/>
      <c r="B98" s="41"/>
      <c r="C98" s="206" t="s">
        <v>244</v>
      </c>
      <c r="D98" s="206" t="s">
        <v>177</v>
      </c>
      <c r="E98" s="207" t="s">
        <v>5583</v>
      </c>
      <c r="F98" s="208" t="s">
        <v>3376</v>
      </c>
      <c r="G98" s="209" t="s">
        <v>3325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39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182</v>
      </c>
      <c r="AT98" s="217" t="s">
        <v>177</v>
      </c>
      <c r="AU98" s="217" t="s">
        <v>78</v>
      </c>
      <c r="AY98" s="19" t="s">
        <v>175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76</v>
      </c>
      <c r="BK98" s="218">
        <f>ROUND(I98*H98,2)</f>
        <v>0</v>
      </c>
      <c r="BL98" s="19" t="s">
        <v>182</v>
      </c>
      <c r="BM98" s="217" t="s">
        <v>5584</v>
      </c>
    </row>
    <row r="99" s="2" customFormat="1" ht="16.5" customHeight="1">
      <c r="A99" s="40"/>
      <c r="B99" s="41"/>
      <c r="C99" s="206" t="s">
        <v>250</v>
      </c>
      <c r="D99" s="206" t="s">
        <v>177</v>
      </c>
      <c r="E99" s="207" t="s">
        <v>5585</v>
      </c>
      <c r="F99" s="208" t="s">
        <v>5586</v>
      </c>
      <c r="G99" s="209" t="s">
        <v>3325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39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182</v>
      </c>
      <c r="AT99" s="217" t="s">
        <v>177</v>
      </c>
      <c r="AU99" s="217" t="s">
        <v>78</v>
      </c>
      <c r="AY99" s="19" t="s">
        <v>175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76</v>
      </c>
      <c r="BK99" s="218">
        <f>ROUND(I99*H99,2)</f>
        <v>0</v>
      </c>
      <c r="BL99" s="19" t="s">
        <v>182</v>
      </c>
      <c r="BM99" s="217" t="s">
        <v>5587</v>
      </c>
    </row>
    <row r="100" s="2" customFormat="1" ht="24.15" customHeight="1">
      <c r="A100" s="40"/>
      <c r="B100" s="41"/>
      <c r="C100" s="206" t="s">
        <v>255</v>
      </c>
      <c r="D100" s="206" t="s">
        <v>177</v>
      </c>
      <c r="E100" s="207" t="s">
        <v>5588</v>
      </c>
      <c r="F100" s="208" t="s">
        <v>5589</v>
      </c>
      <c r="G100" s="209" t="s">
        <v>3325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39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182</v>
      </c>
      <c r="AT100" s="217" t="s">
        <v>177</v>
      </c>
      <c r="AU100" s="217" t="s">
        <v>78</v>
      </c>
      <c r="AY100" s="19" t="s">
        <v>175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76</v>
      </c>
      <c r="BK100" s="218">
        <f>ROUND(I100*H100,2)</f>
        <v>0</v>
      </c>
      <c r="BL100" s="19" t="s">
        <v>182</v>
      </c>
      <c r="BM100" s="217" t="s">
        <v>5590</v>
      </c>
    </row>
    <row r="101" s="2" customFormat="1" ht="16.5" customHeight="1">
      <c r="A101" s="40"/>
      <c r="B101" s="41"/>
      <c r="C101" s="206" t="s">
        <v>262</v>
      </c>
      <c r="D101" s="206" t="s">
        <v>177</v>
      </c>
      <c r="E101" s="207" t="s">
        <v>5591</v>
      </c>
      <c r="F101" s="208" t="s">
        <v>5592</v>
      </c>
      <c r="G101" s="209" t="s">
        <v>3325</v>
      </c>
      <c r="H101" s="210">
        <v>1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39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182</v>
      </c>
      <c r="AT101" s="217" t="s">
        <v>177</v>
      </c>
      <c r="AU101" s="217" t="s">
        <v>78</v>
      </c>
      <c r="AY101" s="19" t="s">
        <v>175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76</v>
      </c>
      <c r="BK101" s="218">
        <f>ROUND(I101*H101,2)</f>
        <v>0</v>
      </c>
      <c r="BL101" s="19" t="s">
        <v>182</v>
      </c>
      <c r="BM101" s="217" t="s">
        <v>5593</v>
      </c>
    </row>
    <row r="102" s="2" customFormat="1" ht="16.5" customHeight="1">
      <c r="A102" s="40"/>
      <c r="B102" s="41"/>
      <c r="C102" s="206" t="s">
        <v>8</v>
      </c>
      <c r="D102" s="206" t="s">
        <v>177</v>
      </c>
      <c r="E102" s="207" t="s">
        <v>5594</v>
      </c>
      <c r="F102" s="208" t="s">
        <v>5595</v>
      </c>
      <c r="G102" s="209" t="s">
        <v>3325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75" t="s">
        <v>19</v>
      </c>
      <c r="N102" s="276" t="s">
        <v>39</v>
      </c>
      <c r="O102" s="273"/>
      <c r="P102" s="277">
        <f>O102*H102</f>
        <v>0</v>
      </c>
      <c r="Q102" s="277">
        <v>0</v>
      </c>
      <c r="R102" s="277">
        <f>Q102*H102</f>
        <v>0</v>
      </c>
      <c r="S102" s="277">
        <v>0</v>
      </c>
      <c r="T102" s="27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182</v>
      </c>
      <c r="AT102" s="217" t="s">
        <v>177</v>
      </c>
      <c r="AU102" s="217" t="s">
        <v>78</v>
      </c>
      <c r="AY102" s="19" t="s">
        <v>175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76</v>
      </c>
      <c r="BK102" s="218">
        <f>ROUND(I102*H102,2)</f>
        <v>0</v>
      </c>
      <c r="BL102" s="19" t="s">
        <v>182</v>
      </c>
      <c r="BM102" s="217" t="s">
        <v>5596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eIwJ6LuBcYj2uG88P6k9Y7xxFOF5ZmNsfvXshEJYQELPrRfkDfnyJqxQpkkiNprOCWcsfCjh4AyNTq+oTdQpxg==" hashValue="kwrGCbwjAupL7X3Nru3T8PphQvlpf0LY15iE+AdKXI7SKiBMspEz1nZlsEbKN1lwYj7G+ElGYigY3fixZ8yhqg==" algorithmName="SHA-512" password="CC35"/>
  <autoFilter ref="C82:K10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1" customWidth="1"/>
    <col min="2" max="2" width="1.667969" style="281" customWidth="1"/>
    <col min="3" max="4" width="5" style="281" customWidth="1"/>
    <col min="5" max="5" width="11.66016" style="281" customWidth="1"/>
    <col min="6" max="6" width="9.160156" style="281" customWidth="1"/>
    <col min="7" max="7" width="5" style="281" customWidth="1"/>
    <col min="8" max="8" width="77.83203" style="281" customWidth="1"/>
    <col min="9" max="10" width="20" style="281" customWidth="1"/>
    <col min="11" max="11" width="1.667969" style="281" customWidth="1"/>
  </cols>
  <sheetData>
    <row r="1" s="1" customFormat="1" ht="37.5" customHeight="1"/>
    <row r="2" s="1" customFormat="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="16" customFormat="1" ht="45" customHeight="1">
      <c r="B3" s="285"/>
      <c r="C3" s="286" t="s">
        <v>5597</v>
      </c>
      <c r="D3" s="286"/>
      <c r="E3" s="286"/>
      <c r="F3" s="286"/>
      <c r="G3" s="286"/>
      <c r="H3" s="286"/>
      <c r="I3" s="286"/>
      <c r="J3" s="286"/>
      <c r="K3" s="287"/>
    </row>
    <row r="4" s="1" customFormat="1" ht="25.5" customHeight="1">
      <c r="B4" s="288"/>
      <c r="C4" s="289" t="s">
        <v>5598</v>
      </c>
      <c r="D4" s="289"/>
      <c r="E4" s="289"/>
      <c r="F4" s="289"/>
      <c r="G4" s="289"/>
      <c r="H4" s="289"/>
      <c r="I4" s="289"/>
      <c r="J4" s="289"/>
      <c r="K4" s="290"/>
    </row>
    <row r="5" s="1" customFormat="1" ht="5.25" customHeight="1">
      <c r="B5" s="288"/>
      <c r="C5" s="291"/>
      <c r="D5" s="291"/>
      <c r="E5" s="291"/>
      <c r="F5" s="291"/>
      <c r="G5" s="291"/>
      <c r="H5" s="291"/>
      <c r="I5" s="291"/>
      <c r="J5" s="291"/>
      <c r="K5" s="290"/>
    </row>
    <row r="6" s="1" customFormat="1" ht="15" customHeight="1">
      <c r="B6" s="288"/>
      <c r="C6" s="292" t="s">
        <v>5599</v>
      </c>
      <c r="D6" s="292"/>
      <c r="E6" s="292"/>
      <c r="F6" s="292"/>
      <c r="G6" s="292"/>
      <c r="H6" s="292"/>
      <c r="I6" s="292"/>
      <c r="J6" s="292"/>
      <c r="K6" s="290"/>
    </row>
    <row r="7" s="1" customFormat="1" ht="15" customHeight="1">
      <c r="B7" s="293"/>
      <c r="C7" s="292" t="s">
        <v>5600</v>
      </c>
      <c r="D7" s="292"/>
      <c r="E7" s="292"/>
      <c r="F7" s="292"/>
      <c r="G7" s="292"/>
      <c r="H7" s="292"/>
      <c r="I7" s="292"/>
      <c r="J7" s="292"/>
      <c r="K7" s="290"/>
    </row>
    <row r="8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="1" customFormat="1" ht="15" customHeight="1">
      <c r="B9" s="293"/>
      <c r="C9" s="292" t="s">
        <v>5601</v>
      </c>
      <c r="D9" s="292"/>
      <c r="E9" s="292"/>
      <c r="F9" s="292"/>
      <c r="G9" s="292"/>
      <c r="H9" s="292"/>
      <c r="I9" s="292"/>
      <c r="J9" s="292"/>
      <c r="K9" s="290"/>
    </row>
    <row r="10" s="1" customFormat="1" ht="15" customHeight="1">
      <c r="B10" s="293"/>
      <c r="C10" s="292"/>
      <c r="D10" s="292" t="s">
        <v>5602</v>
      </c>
      <c r="E10" s="292"/>
      <c r="F10" s="292"/>
      <c r="G10" s="292"/>
      <c r="H10" s="292"/>
      <c r="I10" s="292"/>
      <c r="J10" s="292"/>
      <c r="K10" s="290"/>
    </row>
    <row r="11" s="1" customFormat="1" ht="15" customHeight="1">
      <c r="B11" s="293"/>
      <c r="C11" s="294"/>
      <c r="D11" s="292" t="s">
        <v>5603</v>
      </c>
      <c r="E11" s="292"/>
      <c r="F11" s="292"/>
      <c r="G11" s="292"/>
      <c r="H11" s="292"/>
      <c r="I11" s="292"/>
      <c r="J11" s="292"/>
      <c r="K11" s="290"/>
    </row>
    <row r="12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="1" customFormat="1" ht="15" customHeight="1">
      <c r="B13" s="293"/>
      <c r="C13" s="294"/>
      <c r="D13" s="295" t="s">
        <v>5604</v>
      </c>
      <c r="E13" s="292"/>
      <c r="F13" s="292"/>
      <c r="G13" s="292"/>
      <c r="H13" s="292"/>
      <c r="I13" s="292"/>
      <c r="J13" s="292"/>
      <c r="K13" s="290"/>
    </row>
    <row r="14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="1" customFormat="1" ht="15" customHeight="1">
      <c r="B15" s="293"/>
      <c r="C15" s="294"/>
      <c r="D15" s="292" t="s">
        <v>5605</v>
      </c>
      <c r="E15" s="292"/>
      <c r="F15" s="292"/>
      <c r="G15" s="292"/>
      <c r="H15" s="292"/>
      <c r="I15" s="292"/>
      <c r="J15" s="292"/>
      <c r="K15" s="290"/>
    </row>
    <row r="16" s="1" customFormat="1" ht="15" customHeight="1">
      <c r="B16" s="293"/>
      <c r="C16" s="294"/>
      <c r="D16" s="292" t="s">
        <v>5606</v>
      </c>
      <c r="E16" s="292"/>
      <c r="F16" s="292"/>
      <c r="G16" s="292"/>
      <c r="H16" s="292"/>
      <c r="I16" s="292"/>
      <c r="J16" s="292"/>
      <c r="K16" s="290"/>
    </row>
    <row r="17" s="1" customFormat="1" ht="15" customHeight="1">
      <c r="B17" s="293"/>
      <c r="C17" s="294"/>
      <c r="D17" s="292" t="s">
        <v>5607</v>
      </c>
      <c r="E17" s="292"/>
      <c r="F17" s="292"/>
      <c r="G17" s="292"/>
      <c r="H17" s="292"/>
      <c r="I17" s="292"/>
      <c r="J17" s="292"/>
      <c r="K17" s="290"/>
    </row>
    <row r="18" s="1" customFormat="1" ht="15" customHeight="1">
      <c r="B18" s="293"/>
      <c r="C18" s="294"/>
      <c r="D18" s="294"/>
      <c r="E18" s="296" t="s">
        <v>75</v>
      </c>
      <c r="F18" s="292" t="s">
        <v>5608</v>
      </c>
      <c r="G18" s="292"/>
      <c r="H18" s="292"/>
      <c r="I18" s="292"/>
      <c r="J18" s="292"/>
      <c r="K18" s="290"/>
    </row>
    <row r="19" s="1" customFormat="1" ht="15" customHeight="1">
      <c r="B19" s="293"/>
      <c r="C19" s="294"/>
      <c r="D19" s="294"/>
      <c r="E19" s="296" t="s">
        <v>5609</v>
      </c>
      <c r="F19" s="292" t="s">
        <v>5610</v>
      </c>
      <c r="G19" s="292"/>
      <c r="H19" s="292"/>
      <c r="I19" s="292"/>
      <c r="J19" s="292"/>
      <c r="K19" s="290"/>
    </row>
    <row r="20" s="1" customFormat="1" ht="15" customHeight="1">
      <c r="B20" s="293"/>
      <c r="C20" s="294"/>
      <c r="D20" s="294"/>
      <c r="E20" s="296" t="s">
        <v>5611</v>
      </c>
      <c r="F20" s="292" t="s">
        <v>5612</v>
      </c>
      <c r="G20" s="292"/>
      <c r="H20" s="292"/>
      <c r="I20" s="292"/>
      <c r="J20" s="292"/>
      <c r="K20" s="290"/>
    </row>
    <row r="21" s="1" customFormat="1" ht="15" customHeight="1">
      <c r="B21" s="293"/>
      <c r="C21" s="294"/>
      <c r="D21" s="294"/>
      <c r="E21" s="296" t="s">
        <v>5613</v>
      </c>
      <c r="F21" s="292" t="s">
        <v>5614</v>
      </c>
      <c r="G21" s="292"/>
      <c r="H21" s="292"/>
      <c r="I21" s="292"/>
      <c r="J21" s="292"/>
      <c r="K21" s="290"/>
    </row>
    <row r="22" s="1" customFormat="1" ht="15" customHeight="1">
      <c r="B22" s="293"/>
      <c r="C22" s="294"/>
      <c r="D22" s="294"/>
      <c r="E22" s="296" t="s">
        <v>5615</v>
      </c>
      <c r="F22" s="292" t="s">
        <v>5616</v>
      </c>
      <c r="G22" s="292"/>
      <c r="H22" s="292"/>
      <c r="I22" s="292"/>
      <c r="J22" s="292"/>
      <c r="K22" s="290"/>
    </row>
    <row r="23" s="1" customFormat="1" ht="15" customHeight="1">
      <c r="B23" s="293"/>
      <c r="C23" s="294"/>
      <c r="D23" s="294"/>
      <c r="E23" s="296" t="s">
        <v>5617</v>
      </c>
      <c r="F23" s="292" t="s">
        <v>5618</v>
      </c>
      <c r="G23" s="292"/>
      <c r="H23" s="292"/>
      <c r="I23" s="292"/>
      <c r="J23" s="292"/>
      <c r="K23" s="290"/>
    </row>
    <row r="24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="1" customFormat="1" ht="15" customHeight="1">
      <c r="B25" s="293"/>
      <c r="C25" s="292" t="s">
        <v>5619</v>
      </c>
      <c r="D25" s="292"/>
      <c r="E25" s="292"/>
      <c r="F25" s="292"/>
      <c r="G25" s="292"/>
      <c r="H25" s="292"/>
      <c r="I25" s="292"/>
      <c r="J25" s="292"/>
      <c r="K25" s="290"/>
    </row>
    <row r="26" s="1" customFormat="1" ht="15" customHeight="1">
      <c r="B26" s="293"/>
      <c r="C26" s="292" t="s">
        <v>5620</v>
      </c>
      <c r="D26" s="292"/>
      <c r="E26" s="292"/>
      <c r="F26" s="292"/>
      <c r="G26" s="292"/>
      <c r="H26" s="292"/>
      <c r="I26" s="292"/>
      <c r="J26" s="292"/>
      <c r="K26" s="290"/>
    </row>
    <row r="27" s="1" customFormat="1" ht="15" customHeight="1">
      <c r="B27" s="293"/>
      <c r="C27" s="292"/>
      <c r="D27" s="292" t="s">
        <v>5621</v>
      </c>
      <c r="E27" s="292"/>
      <c r="F27" s="292"/>
      <c r="G27" s="292"/>
      <c r="H27" s="292"/>
      <c r="I27" s="292"/>
      <c r="J27" s="292"/>
      <c r="K27" s="290"/>
    </row>
    <row r="28" s="1" customFormat="1" ht="15" customHeight="1">
      <c r="B28" s="293"/>
      <c r="C28" s="294"/>
      <c r="D28" s="292" t="s">
        <v>5622</v>
      </c>
      <c r="E28" s="292"/>
      <c r="F28" s="292"/>
      <c r="G28" s="292"/>
      <c r="H28" s="292"/>
      <c r="I28" s="292"/>
      <c r="J28" s="292"/>
      <c r="K28" s="290"/>
    </row>
    <row r="29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="1" customFormat="1" ht="15" customHeight="1">
      <c r="B30" s="293"/>
      <c r="C30" s="294"/>
      <c r="D30" s="292" t="s">
        <v>5623</v>
      </c>
      <c r="E30" s="292"/>
      <c r="F30" s="292"/>
      <c r="G30" s="292"/>
      <c r="H30" s="292"/>
      <c r="I30" s="292"/>
      <c r="J30" s="292"/>
      <c r="K30" s="290"/>
    </row>
    <row r="31" s="1" customFormat="1" ht="15" customHeight="1">
      <c r="B31" s="293"/>
      <c r="C31" s="294"/>
      <c r="D31" s="292" t="s">
        <v>5624</v>
      </c>
      <c r="E31" s="292"/>
      <c r="F31" s="292"/>
      <c r="G31" s="292"/>
      <c r="H31" s="292"/>
      <c r="I31" s="292"/>
      <c r="J31" s="292"/>
      <c r="K31" s="290"/>
    </row>
    <row r="32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="1" customFormat="1" ht="15" customHeight="1">
      <c r="B33" s="293"/>
      <c r="C33" s="294"/>
      <c r="D33" s="292" t="s">
        <v>5625</v>
      </c>
      <c r="E33" s="292"/>
      <c r="F33" s="292"/>
      <c r="G33" s="292"/>
      <c r="H33" s="292"/>
      <c r="I33" s="292"/>
      <c r="J33" s="292"/>
      <c r="K33" s="290"/>
    </row>
    <row r="34" s="1" customFormat="1" ht="15" customHeight="1">
      <c r="B34" s="293"/>
      <c r="C34" s="294"/>
      <c r="D34" s="292" t="s">
        <v>5626</v>
      </c>
      <c r="E34" s="292"/>
      <c r="F34" s="292"/>
      <c r="G34" s="292"/>
      <c r="H34" s="292"/>
      <c r="I34" s="292"/>
      <c r="J34" s="292"/>
      <c r="K34" s="290"/>
    </row>
    <row r="35" s="1" customFormat="1" ht="15" customHeight="1">
      <c r="B35" s="293"/>
      <c r="C35" s="294"/>
      <c r="D35" s="292" t="s">
        <v>5627</v>
      </c>
      <c r="E35" s="292"/>
      <c r="F35" s="292"/>
      <c r="G35" s="292"/>
      <c r="H35" s="292"/>
      <c r="I35" s="292"/>
      <c r="J35" s="292"/>
      <c r="K35" s="290"/>
    </row>
    <row r="36" s="1" customFormat="1" ht="15" customHeight="1">
      <c r="B36" s="293"/>
      <c r="C36" s="294"/>
      <c r="D36" s="292"/>
      <c r="E36" s="295" t="s">
        <v>161</v>
      </c>
      <c r="F36" s="292"/>
      <c r="G36" s="292" t="s">
        <v>5628</v>
      </c>
      <c r="H36" s="292"/>
      <c r="I36" s="292"/>
      <c r="J36" s="292"/>
      <c r="K36" s="290"/>
    </row>
    <row r="37" s="1" customFormat="1" ht="30.75" customHeight="1">
      <c r="B37" s="293"/>
      <c r="C37" s="294"/>
      <c r="D37" s="292"/>
      <c r="E37" s="295" t="s">
        <v>5629</v>
      </c>
      <c r="F37" s="292"/>
      <c r="G37" s="292" t="s">
        <v>5630</v>
      </c>
      <c r="H37" s="292"/>
      <c r="I37" s="292"/>
      <c r="J37" s="292"/>
      <c r="K37" s="290"/>
    </row>
    <row r="38" s="1" customFormat="1" ht="15" customHeight="1">
      <c r="B38" s="293"/>
      <c r="C38" s="294"/>
      <c r="D38" s="292"/>
      <c r="E38" s="295" t="s">
        <v>49</v>
      </c>
      <c r="F38" s="292"/>
      <c r="G38" s="292" t="s">
        <v>5631</v>
      </c>
      <c r="H38" s="292"/>
      <c r="I38" s="292"/>
      <c r="J38" s="292"/>
      <c r="K38" s="290"/>
    </row>
    <row r="39" s="1" customFormat="1" ht="15" customHeight="1">
      <c r="B39" s="293"/>
      <c r="C39" s="294"/>
      <c r="D39" s="292"/>
      <c r="E39" s="295" t="s">
        <v>50</v>
      </c>
      <c r="F39" s="292"/>
      <c r="G39" s="292" t="s">
        <v>5632</v>
      </c>
      <c r="H39" s="292"/>
      <c r="I39" s="292"/>
      <c r="J39" s="292"/>
      <c r="K39" s="290"/>
    </row>
    <row r="40" s="1" customFormat="1" ht="15" customHeight="1">
      <c r="B40" s="293"/>
      <c r="C40" s="294"/>
      <c r="D40" s="292"/>
      <c r="E40" s="295" t="s">
        <v>162</v>
      </c>
      <c r="F40" s="292"/>
      <c r="G40" s="292" t="s">
        <v>5633</v>
      </c>
      <c r="H40" s="292"/>
      <c r="I40" s="292"/>
      <c r="J40" s="292"/>
      <c r="K40" s="290"/>
    </row>
    <row r="41" s="1" customFormat="1" ht="15" customHeight="1">
      <c r="B41" s="293"/>
      <c r="C41" s="294"/>
      <c r="D41" s="292"/>
      <c r="E41" s="295" t="s">
        <v>163</v>
      </c>
      <c r="F41" s="292"/>
      <c r="G41" s="292" t="s">
        <v>5634</v>
      </c>
      <c r="H41" s="292"/>
      <c r="I41" s="292"/>
      <c r="J41" s="292"/>
      <c r="K41" s="290"/>
    </row>
    <row r="42" s="1" customFormat="1" ht="15" customHeight="1">
      <c r="B42" s="293"/>
      <c r="C42" s="294"/>
      <c r="D42" s="292"/>
      <c r="E42" s="295" t="s">
        <v>5635</v>
      </c>
      <c r="F42" s="292"/>
      <c r="G42" s="292" t="s">
        <v>5636</v>
      </c>
      <c r="H42" s="292"/>
      <c r="I42" s="292"/>
      <c r="J42" s="292"/>
      <c r="K42" s="290"/>
    </row>
    <row r="43" s="1" customFormat="1" ht="15" customHeight="1">
      <c r="B43" s="293"/>
      <c r="C43" s="294"/>
      <c r="D43" s="292"/>
      <c r="E43" s="295"/>
      <c r="F43" s="292"/>
      <c r="G43" s="292" t="s">
        <v>5637</v>
      </c>
      <c r="H43" s="292"/>
      <c r="I43" s="292"/>
      <c r="J43" s="292"/>
      <c r="K43" s="290"/>
    </row>
    <row r="44" s="1" customFormat="1" ht="15" customHeight="1">
      <c r="B44" s="293"/>
      <c r="C44" s="294"/>
      <c r="D44" s="292"/>
      <c r="E44" s="295" t="s">
        <v>5638</v>
      </c>
      <c r="F44" s="292"/>
      <c r="G44" s="292" t="s">
        <v>5639</v>
      </c>
      <c r="H44" s="292"/>
      <c r="I44" s="292"/>
      <c r="J44" s="292"/>
      <c r="K44" s="290"/>
    </row>
    <row r="45" s="1" customFormat="1" ht="15" customHeight="1">
      <c r="B45" s="293"/>
      <c r="C45" s="294"/>
      <c r="D45" s="292"/>
      <c r="E45" s="295" t="s">
        <v>165</v>
      </c>
      <c r="F45" s="292"/>
      <c r="G45" s="292" t="s">
        <v>5640</v>
      </c>
      <c r="H45" s="292"/>
      <c r="I45" s="292"/>
      <c r="J45" s="292"/>
      <c r="K45" s="290"/>
    </row>
    <row r="46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="1" customFormat="1" ht="15" customHeight="1">
      <c r="B47" s="293"/>
      <c r="C47" s="294"/>
      <c r="D47" s="292" t="s">
        <v>5641</v>
      </c>
      <c r="E47" s="292"/>
      <c r="F47" s="292"/>
      <c r="G47" s="292"/>
      <c r="H47" s="292"/>
      <c r="I47" s="292"/>
      <c r="J47" s="292"/>
      <c r="K47" s="290"/>
    </row>
    <row r="48" s="1" customFormat="1" ht="15" customHeight="1">
      <c r="B48" s="293"/>
      <c r="C48" s="294"/>
      <c r="D48" s="294"/>
      <c r="E48" s="292" t="s">
        <v>5642</v>
      </c>
      <c r="F48" s="292"/>
      <c r="G48" s="292"/>
      <c r="H48" s="292"/>
      <c r="I48" s="292"/>
      <c r="J48" s="292"/>
      <c r="K48" s="290"/>
    </row>
    <row r="49" s="1" customFormat="1" ht="15" customHeight="1">
      <c r="B49" s="293"/>
      <c r="C49" s="294"/>
      <c r="D49" s="294"/>
      <c r="E49" s="292" t="s">
        <v>5643</v>
      </c>
      <c r="F49" s="292"/>
      <c r="G49" s="292"/>
      <c r="H49" s="292"/>
      <c r="I49" s="292"/>
      <c r="J49" s="292"/>
      <c r="K49" s="290"/>
    </row>
    <row r="50" s="1" customFormat="1" ht="15" customHeight="1">
      <c r="B50" s="293"/>
      <c r="C50" s="294"/>
      <c r="D50" s="294"/>
      <c r="E50" s="292" t="s">
        <v>5644</v>
      </c>
      <c r="F50" s="292"/>
      <c r="G50" s="292"/>
      <c r="H50" s="292"/>
      <c r="I50" s="292"/>
      <c r="J50" s="292"/>
      <c r="K50" s="290"/>
    </row>
    <row r="51" s="1" customFormat="1" ht="15" customHeight="1">
      <c r="B51" s="293"/>
      <c r="C51" s="294"/>
      <c r="D51" s="292" t="s">
        <v>5645</v>
      </c>
      <c r="E51" s="292"/>
      <c r="F51" s="292"/>
      <c r="G51" s="292"/>
      <c r="H51" s="292"/>
      <c r="I51" s="292"/>
      <c r="J51" s="292"/>
      <c r="K51" s="290"/>
    </row>
    <row r="52" s="1" customFormat="1" ht="25.5" customHeight="1">
      <c r="B52" s="288"/>
      <c r="C52" s="289" t="s">
        <v>5646</v>
      </c>
      <c r="D52" s="289"/>
      <c r="E52" s="289"/>
      <c r="F52" s="289"/>
      <c r="G52" s="289"/>
      <c r="H52" s="289"/>
      <c r="I52" s="289"/>
      <c r="J52" s="289"/>
      <c r="K52" s="290"/>
    </row>
    <row r="53" s="1" customFormat="1" ht="5.25" customHeight="1">
      <c r="B53" s="288"/>
      <c r="C53" s="291"/>
      <c r="D53" s="291"/>
      <c r="E53" s="291"/>
      <c r="F53" s="291"/>
      <c r="G53" s="291"/>
      <c r="H53" s="291"/>
      <c r="I53" s="291"/>
      <c r="J53" s="291"/>
      <c r="K53" s="290"/>
    </row>
    <row r="54" s="1" customFormat="1" ht="15" customHeight="1">
      <c r="B54" s="288"/>
      <c r="C54" s="292" t="s">
        <v>5647</v>
      </c>
      <c r="D54" s="292"/>
      <c r="E54" s="292"/>
      <c r="F54" s="292"/>
      <c r="G54" s="292"/>
      <c r="H54" s="292"/>
      <c r="I54" s="292"/>
      <c r="J54" s="292"/>
      <c r="K54" s="290"/>
    </row>
    <row r="55" s="1" customFormat="1" ht="15" customHeight="1">
      <c r="B55" s="288"/>
      <c r="C55" s="292" t="s">
        <v>5648</v>
      </c>
      <c r="D55" s="292"/>
      <c r="E55" s="292"/>
      <c r="F55" s="292"/>
      <c r="G55" s="292"/>
      <c r="H55" s="292"/>
      <c r="I55" s="292"/>
      <c r="J55" s="292"/>
      <c r="K55" s="290"/>
    </row>
    <row r="56" s="1" customFormat="1" ht="12.75" customHeight="1">
      <c r="B56" s="288"/>
      <c r="C56" s="292"/>
      <c r="D56" s="292"/>
      <c r="E56" s="292"/>
      <c r="F56" s="292"/>
      <c r="G56" s="292"/>
      <c r="H56" s="292"/>
      <c r="I56" s="292"/>
      <c r="J56" s="292"/>
      <c r="K56" s="290"/>
    </row>
    <row r="57" s="1" customFormat="1" ht="15" customHeight="1">
      <c r="B57" s="288"/>
      <c r="C57" s="292" t="s">
        <v>5649</v>
      </c>
      <c r="D57" s="292"/>
      <c r="E57" s="292"/>
      <c r="F57" s="292"/>
      <c r="G57" s="292"/>
      <c r="H57" s="292"/>
      <c r="I57" s="292"/>
      <c r="J57" s="292"/>
      <c r="K57" s="290"/>
    </row>
    <row r="58" s="1" customFormat="1" ht="15" customHeight="1">
      <c r="B58" s="288"/>
      <c r="C58" s="294"/>
      <c r="D58" s="292" t="s">
        <v>5650</v>
      </c>
      <c r="E58" s="292"/>
      <c r="F58" s="292"/>
      <c r="G58" s="292"/>
      <c r="H58" s="292"/>
      <c r="I58" s="292"/>
      <c r="J58" s="292"/>
      <c r="K58" s="290"/>
    </row>
    <row r="59" s="1" customFormat="1" ht="15" customHeight="1">
      <c r="B59" s="288"/>
      <c r="C59" s="294"/>
      <c r="D59" s="292" t="s">
        <v>5651</v>
      </c>
      <c r="E59" s="292"/>
      <c r="F59" s="292"/>
      <c r="G59" s="292"/>
      <c r="H59" s="292"/>
      <c r="I59" s="292"/>
      <c r="J59" s="292"/>
      <c r="K59" s="290"/>
    </row>
    <row r="60" s="1" customFormat="1" ht="15" customHeight="1">
      <c r="B60" s="288"/>
      <c r="C60" s="294"/>
      <c r="D60" s="292" t="s">
        <v>5652</v>
      </c>
      <c r="E60" s="292"/>
      <c r="F60" s="292"/>
      <c r="G60" s="292"/>
      <c r="H60" s="292"/>
      <c r="I60" s="292"/>
      <c r="J60" s="292"/>
      <c r="K60" s="290"/>
    </row>
    <row r="61" s="1" customFormat="1" ht="15" customHeight="1">
      <c r="B61" s="288"/>
      <c r="C61" s="294"/>
      <c r="D61" s="292" t="s">
        <v>5653</v>
      </c>
      <c r="E61" s="292"/>
      <c r="F61" s="292"/>
      <c r="G61" s="292"/>
      <c r="H61" s="292"/>
      <c r="I61" s="292"/>
      <c r="J61" s="292"/>
      <c r="K61" s="290"/>
    </row>
    <row r="62" s="1" customFormat="1" ht="15" customHeight="1">
      <c r="B62" s="288"/>
      <c r="C62" s="294"/>
      <c r="D62" s="297" t="s">
        <v>5654</v>
      </c>
      <c r="E62" s="297"/>
      <c r="F62" s="297"/>
      <c r="G62" s="297"/>
      <c r="H62" s="297"/>
      <c r="I62" s="297"/>
      <c r="J62" s="297"/>
      <c r="K62" s="290"/>
    </row>
    <row r="63" s="1" customFormat="1" ht="15" customHeight="1">
      <c r="B63" s="288"/>
      <c r="C63" s="294"/>
      <c r="D63" s="292" t="s">
        <v>5655</v>
      </c>
      <c r="E63" s="292"/>
      <c r="F63" s="292"/>
      <c r="G63" s="292"/>
      <c r="H63" s="292"/>
      <c r="I63" s="292"/>
      <c r="J63" s="292"/>
      <c r="K63" s="290"/>
    </row>
    <row r="64" s="1" customFormat="1" ht="12.75" customHeight="1">
      <c r="B64" s="288"/>
      <c r="C64" s="294"/>
      <c r="D64" s="294"/>
      <c r="E64" s="298"/>
      <c r="F64" s="294"/>
      <c r="G64" s="294"/>
      <c r="H64" s="294"/>
      <c r="I64" s="294"/>
      <c r="J64" s="294"/>
      <c r="K64" s="290"/>
    </row>
    <row r="65" s="1" customFormat="1" ht="15" customHeight="1">
      <c r="B65" s="288"/>
      <c r="C65" s="294"/>
      <c r="D65" s="292" t="s">
        <v>5656</v>
      </c>
      <c r="E65" s="292"/>
      <c r="F65" s="292"/>
      <c r="G65" s="292"/>
      <c r="H65" s="292"/>
      <c r="I65" s="292"/>
      <c r="J65" s="292"/>
      <c r="K65" s="290"/>
    </row>
    <row r="66" s="1" customFormat="1" ht="15" customHeight="1">
      <c r="B66" s="288"/>
      <c r="C66" s="294"/>
      <c r="D66" s="297" t="s">
        <v>5657</v>
      </c>
      <c r="E66" s="297"/>
      <c r="F66" s="297"/>
      <c r="G66" s="297"/>
      <c r="H66" s="297"/>
      <c r="I66" s="297"/>
      <c r="J66" s="297"/>
      <c r="K66" s="290"/>
    </row>
    <row r="67" s="1" customFormat="1" ht="15" customHeight="1">
      <c r="B67" s="288"/>
      <c r="C67" s="294"/>
      <c r="D67" s="292" t="s">
        <v>5658</v>
      </c>
      <c r="E67" s="292"/>
      <c r="F67" s="292"/>
      <c r="G67" s="292"/>
      <c r="H67" s="292"/>
      <c r="I67" s="292"/>
      <c r="J67" s="292"/>
      <c r="K67" s="290"/>
    </row>
    <row r="68" s="1" customFormat="1" ht="15" customHeight="1">
      <c r="B68" s="288"/>
      <c r="C68" s="294"/>
      <c r="D68" s="292" t="s">
        <v>5659</v>
      </c>
      <c r="E68" s="292"/>
      <c r="F68" s="292"/>
      <c r="G68" s="292"/>
      <c r="H68" s="292"/>
      <c r="I68" s="292"/>
      <c r="J68" s="292"/>
      <c r="K68" s="290"/>
    </row>
    <row r="69" s="1" customFormat="1" ht="15" customHeight="1">
      <c r="B69" s="288"/>
      <c r="C69" s="294"/>
      <c r="D69" s="292" t="s">
        <v>5660</v>
      </c>
      <c r="E69" s="292"/>
      <c r="F69" s="292"/>
      <c r="G69" s="292"/>
      <c r="H69" s="292"/>
      <c r="I69" s="292"/>
      <c r="J69" s="292"/>
      <c r="K69" s="290"/>
    </row>
    <row r="70" s="1" customFormat="1" ht="15" customHeight="1">
      <c r="B70" s="288"/>
      <c r="C70" s="294"/>
      <c r="D70" s="292" t="s">
        <v>5661</v>
      </c>
      <c r="E70" s="292"/>
      <c r="F70" s="292"/>
      <c r="G70" s="292"/>
      <c r="H70" s="292"/>
      <c r="I70" s="292"/>
      <c r="J70" s="292"/>
      <c r="K70" s="290"/>
    </row>
    <row r="7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="1" customFormat="1" ht="45" customHeight="1">
      <c r="B75" s="307"/>
      <c r="C75" s="308" t="s">
        <v>5662</v>
      </c>
      <c r="D75" s="308"/>
      <c r="E75" s="308"/>
      <c r="F75" s="308"/>
      <c r="G75" s="308"/>
      <c r="H75" s="308"/>
      <c r="I75" s="308"/>
      <c r="J75" s="308"/>
      <c r="K75" s="309"/>
    </row>
    <row r="76" s="1" customFormat="1" ht="17.25" customHeight="1">
      <c r="B76" s="307"/>
      <c r="C76" s="310" t="s">
        <v>5663</v>
      </c>
      <c r="D76" s="310"/>
      <c r="E76" s="310"/>
      <c r="F76" s="310" t="s">
        <v>5664</v>
      </c>
      <c r="G76" s="311"/>
      <c r="H76" s="310" t="s">
        <v>50</v>
      </c>
      <c r="I76" s="310" t="s">
        <v>53</v>
      </c>
      <c r="J76" s="310" t="s">
        <v>5665</v>
      </c>
      <c r="K76" s="309"/>
    </row>
    <row r="77" s="1" customFormat="1" ht="17.25" customHeight="1">
      <c r="B77" s="307"/>
      <c r="C77" s="312" t="s">
        <v>5666</v>
      </c>
      <c r="D77" s="312"/>
      <c r="E77" s="312"/>
      <c r="F77" s="313" t="s">
        <v>5667</v>
      </c>
      <c r="G77" s="314"/>
      <c r="H77" s="312"/>
      <c r="I77" s="312"/>
      <c r="J77" s="312" t="s">
        <v>5668</v>
      </c>
      <c r="K77" s="309"/>
    </row>
    <row r="78" s="1" customFormat="1" ht="5.25" customHeight="1">
      <c r="B78" s="307"/>
      <c r="C78" s="315"/>
      <c r="D78" s="315"/>
      <c r="E78" s="315"/>
      <c r="F78" s="315"/>
      <c r="G78" s="316"/>
      <c r="H78" s="315"/>
      <c r="I78" s="315"/>
      <c r="J78" s="315"/>
      <c r="K78" s="309"/>
    </row>
    <row r="79" s="1" customFormat="1" ht="15" customHeight="1">
      <c r="B79" s="307"/>
      <c r="C79" s="295" t="s">
        <v>49</v>
      </c>
      <c r="D79" s="317"/>
      <c r="E79" s="317"/>
      <c r="F79" s="318" t="s">
        <v>5669</v>
      </c>
      <c r="G79" s="319"/>
      <c r="H79" s="295" t="s">
        <v>5670</v>
      </c>
      <c r="I79" s="295" t="s">
        <v>5671</v>
      </c>
      <c r="J79" s="295">
        <v>20</v>
      </c>
      <c r="K79" s="309"/>
    </row>
    <row r="80" s="1" customFormat="1" ht="15" customHeight="1">
      <c r="B80" s="307"/>
      <c r="C80" s="295" t="s">
        <v>5672</v>
      </c>
      <c r="D80" s="295"/>
      <c r="E80" s="295"/>
      <c r="F80" s="318" t="s">
        <v>5669</v>
      </c>
      <c r="G80" s="319"/>
      <c r="H80" s="295" t="s">
        <v>5673</v>
      </c>
      <c r="I80" s="295" t="s">
        <v>5671</v>
      </c>
      <c r="J80" s="295">
        <v>120</v>
      </c>
      <c r="K80" s="309"/>
    </row>
    <row r="81" s="1" customFormat="1" ht="15" customHeight="1">
      <c r="B81" s="320"/>
      <c r="C81" s="295" t="s">
        <v>5674</v>
      </c>
      <c r="D81" s="295"/>
      <c r="E81" s="295"/>
      <c r="F81" s="318" t="s">
        <v>5675</v>
      </c>
      <c r="G81" s="319"/>
      <c r="H81" s="295" t="s">
        <v>5676</v>
      </c>
      <c r="I81" s="295" t="s">
        <v>5671</v>
      </c>
      <c r="J81" s="295">
        <v>50</v>
      </c>
      <c r="K81" s="309"/>
    </row>
    <row r="82" s="1" customFormat="1" ht="15" customHeight="1">
      <c r="B82" s="320"/>
      <c r="C82" s="295" t="s">
        <v>5677</v>
      </c>
      <c r="D82" s="295"/>
      <c r="E82" s="295"/>
      <c r="F82" s="318" t="s">
        <v>5669</v>
      </c>
      <c r="G82" s="319"/>
      <c r="H82" s="295" t="s">
        <v>5678</v>
      </c>
      <c r="I82" s="295" t="s">
        <v>5679</v>
      </c>
      <c r="J82" s="295"/>
      <c r="K82" s="309"/>
    </row>
    <row r="83" s="1" customFormat="1" ht="15" customHeight="1">
      <c r="B83" s="320"/>
      <c r="C83" s="321" t="s">
        <v>5680</v>
      </c>
      <c r="D83" s="321"/>
      <c r="E83" s="321"/>
      <c r="F83" s="322" t="s">
        <v>5675</v>
      </c>
      <c r="G83" s="321"/>
      <c r="H83" s="321" t="s">
        <v>5681</v>
      </c>
      <c r="I83" s="321" t="s">
        <v>5671</v>
      </c>
      <c r="J83" s="321">
        <v>15</v>
      </c>
      <c r="K83" s="309"/>
    </row>
    <row r="84" s="1" customFormat="1" ht="15" customHeight="1">
      <c r="B84" s="320"/>
      <c r="C84" s="321" t="s">
        <v>5682</v>
      </c>
      <c r="D84" s="321"/>
      <c r="E84" s="321"/>
      <c r="F84" s="322" t="s">
        <v>5675</v>
      </c>
      <c r="G84" s="321"/>
      <c r="H84" s="321" t="s">
        <v>5683</v>
      </c>
      <c r="I84" s="321" t="s">
        <v>5671</v>
      </c>
      <c r="J84" s="321">
        <v>15</v>
      </c>
      <c r="K84" s="309"/>
    </row>
    <row r="85" s="1" customFormat="1" ht="15" customHeight="1">
      <c r="B85" s="320"/>
      <c r="C85" s="321" t="s">
        <v>5684</v>
      </c>
      <c r="D85" s="321"/>
      <c r="E85" s="321"/>
      <c r="F85" s="322" t="s">
        <v>5675</v>
      </c>
      <c r="G85" s="321"/>
      <c r="H85" s="321" t="s">
        <v>5685</v>
      </c>
      <c r="I85" s="321" t="s">
        <v>5671</v>
      </c>
      <c r="J85" s="321">
        <v>20</v>
      </c>
      <c r="K85" s="309"/>
    </row>
    <row r="86" s="1" customFormat="1" ht="15" customHeight="1">
      <c r="B86" s="320"/>
      <c r="C86" s="321" t="s">
        <v>5686</v>
      </c>
      <c r="D86" s="321"/>
      <c r="E86" s="321"/>
      <c r="F86" s="322" t="s">
        <v>5675</v>
      </c>
      <c r="G86" s="321"/>
      <c r="H86" s="321" t="s">
        <v>5687</v>
      </c>
      <c r="I86" s="321" t="s">
        <v>5671</v>
      </c>
      <c r="J86" s="321">
        <v>20</v>
      </c>
      <c r="K86" s="309"/>
    </row>
    <row r="87" s="1" customFormat="1" ht="15" customHeight="1">
      <c r="B87" s="320"/>
      <c r="C87" s="295" t="s">
        <v>5688</v>
      </c>
      <c r="D87" s="295"/>
      <c r="E87" s="295"/>
      <c r="F87" s="318" t="s">
        <v>5675</v>
      </c>
      <c r="G87" s="319"/>
      <c r="H87" s="295" t="s">
        <v>5689</v>
      </c>
      <c r="I87" s="295" t="s">
        <v>5671</v>
      </c>
      <c r="J87" s="295">
        <v>50</v>
      </c>
      <c r="K87" s="309"/>
    </row>
    <row r="88" s="1" customFormat="1" ht="15" customHeight="1">
      <c r="B88" s="320"/>
      <c r="C88" s="295" t="s">
        <v>5690</v>
      </c>
      <c r="D88" s="295"/>
      <c r="E88" s="295"/>
      <c r="F88" s="318" t="s">
        <v>5675</v>
      </c>
      <c r="G88" s="319"/>
      <c r="H88" s="295" t="s">
        <v>5691</v>
      </c>
      <c r="I88" s="295" t="s">
        <v>5671</v>
      </c>
      <c r="J88" s="295">
        <v>20</v>
      </c>
      <c r="K88" s="309"/>
    </row>
    <row r="89" s="1" customFormat="1" ht="15" customHeight="1">
      <c r="B89" s="320"/>
      <c r="C89" s="295" t="s">
        <v>5692</v>
      </c>
      <c r="D89" s="295"/>
      <c r="E89" s="295"/>
      <c r="F89" s="318" t="s">
        <v>5675</v>
      </c>
      <c r="G89" s="319"/>
      <c r="H89" s="295" t="s">
        <v>5693</v>
      </c>
      <c r="I89" s="295" t="s">
        <v>5671</v>
      </c>
      <c r="J89" s="295">
        <v>20</v>
      </c>
      <c r="K89" s="309"/>
    </row>
    <row r="90" s="1" customFormat="1" ht="15" customHeight="1">
      <c r="B90" s="320"/>
      <c r="C90" s="295" t="s">
        <v>5694</v>
      </c>
      <c r="D90" s="295"/>
      <c r="E90" s="295"/>
      <c r="F90" s="318" t="s">
        <v>5675</v>
      </c>
      <c r="G90" s="319"/>
      <c r="H90" s="295" t="s">
        <v>5695</v>
      </c>
      <c r="I90" s="295" t="s">
        <v>5671</v>
      </c>
      <c r="J90" s="295">
        <v>50</v>
      </c>
      <c r="K90" s="309"/>
    </row>
    <row r="91" s="1" customFormat="1" ht="15" customHeight="1">
      <c r="B91" s="320"/>
      <c r="C91" s="295" t="s">
        <v>5696</v>
      </c>
      <c r="D91" s="295"/>
      <c r="E91" s="295"/>
      <c r="F91" s="318" t="s">
        <v>5675</v>
      </c>
      <c r="G91" s="319"/>
      <c r="H91" s="295" t="s">
        <v>5696</v>
      </c>
      <c r="I91" s="295" t="s">
        <v>5671</v>
      </c>
      <c r="J91" s="295">
        <v>50</v>
      </c>
      <c r="K91" s="309"/>
    </row>
    <row r="92" s="1" customFormat="1" ht="15" customHeight="1">
      <c r="B92" s="320"/>
      <c r="C92" s="295" t="s">
        <v>5697</v>
      </c>
      <c r="D92" s="295"/>
      <c r="E92" s="295"/>
      <c r="F92" s="318" t="s">
        <v>5675</v>
      </c>
      <c r="G92" s="319"/>
      <c r="H92" s="295" t="s">
        <v>5698</v>
      </c>
      <c r="I92" s="295" t="s">
        <v>5671</v>
      </c>
      <c r="J92" s="295">
        <v>255</v>
      </c>
      <c r="K92" s="309"/>
    </row>
    <row r="93" s="1" customFormat="1" ht="15" customHeight="1">
      <c r="B93" s="320"/>
      <c r="C93" s="295" t="s">
        <v>5699</v>
      </c>
      <c r="D93" s="295"/>
      <c r="E93" s="295"/>
      <c r="F93" s="318" t="s">
        <v>5669</v>
      </c>
      <c r="G93" s="319"/>
      <c r="H93" s="295" t="s">
        <v>5700</v>
      </c>
      <c r="I93" s="295" t="s">
        <v>5701</v>
      </c>
      <c r="J93" s="295"/>
      <c r="K93" s="309"/>
    </row>
    <row r="94" s="1" customFormat="1" ht="15" customHeight="1">
      <c r="B94" s="320"/>
      <c r="C94" s="295" t="s">
        <v>5702</v>
      </c>
      <c r="D94" s="295"/>
      <c r="E94" s="295"/>
      <c r="F94" s="318" t="s">
        <v>5669</v>
      </c>
      <c r="G94" s="319"/>
      <c r="H94" s="295" t="s">
        <v>5703</v>
      </c>
      <c r="I94" s="295" t="s">
        <v>5704</v>
      </c>
      <c r="J94" s="295"/>
      <c r="K94" s="309"/>
    </row>
    <row r="95" s="1" customFormat="1" ht="15" customHeight="1">
      <c r="B95" s="320"/>
      <c r="C95" s="295" t="s">
        <v>5705</v>
      </c>
      <c r="D95" s="295"/>
      <c r="E95" s="295"/>
      <c r="F95" s="318" t="s">
        <v>5669</v>
      </c>
      <c r="G95" s="319"/>
      <c r="H95" s="295" t="s">
        <v>5705</v>
      </c>
      <c r="I95" s="295" t="s">
        <v>5704</v>
      </c>
      <c r="J95" s="295"/>
      <c r="K95" s="309"/>
    </row>
    <row r="96" s="1" customFormat="1" ht="15" customHeight="1">
      <c r="B96" s="320"/>
      <c r="C96" s="295" t="s">
        <v>34</v>
      </c>
      <c r="D96" s="295"/>
      <c r="E96" s="295"/>
      <c r="F96" s="318" t="s">
        <v>5669</v>
      </c>
      <c r="G96" s="319"/>
      <c r="H96" s="295" t="s">
        <v>5706</v>
      </c>
      <c r="I96" s="295" t="s">
        <v>5704</v>
      </c>
      <c r="J96" s="295"/>
      <c r="K96" s="309"/>
    </row>
    <row r="97" s="1" customFormat="1" ht="15" customHeight="1">
      <c r="B97" s="320"/>
      <c r="C97" s="295" t="s">
        <v>44</v>
      </c>
      <c r="D97" s="295"/>
      <c r="E97" s="295"/>
      <c r="F97" s="318" t="s">
        <v>5669</v>
      </c>
      <c r="G97" s="319"/>
      <c r="H97" s="295" t="s">
        <v>5707</v>
      </c>
      <c r="I97" s="295" t="s">
        <v>5704</v>
      </c>
      <c r="J97" s="295"/>
      <c r="K97" s="309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="1" customFormat="1" ht="45" customHeight="1">
      <c r="B102" s="307"/>
      <c r="C102" s="308" t="s">
        <v>5708</v>
      </c>
      <c r="D102" s="308"/>
      <c r="E102" s="308"/>
      <c r="F102" s="308"/>
      <c r="G102" s="308"/>
      <c r="H102" s="308"/>
      <c r="I102" s="308"/>
      <c r="J102" s="308"/>
      <c r="K102" s="309"/>
    </row>
    <row r="103" s="1" customFormat="1" ht="17.25" customHeight="1">
      <c r="B103" s="307"/>
      <c r="C103" s="310" t="s">
        <v>5663</v>
      </c>
      <c r="D103" s="310"/>
      <c r="E103" s="310"/>
      <c r="F103" s="310" t="s">
        <v>5664</v>
      </c>
      <c r="G103" s="311"/>
      <c r="H103" s="310" t="s">
        <v>50</v>
      </c>
      <c r="I103" s="310" t="s">
        <v>53</v>
      </c>
      <c r="J103" s="310" t="s">
        <v>5665</v>
      </c>
      <c r="K103" s="309"/>
    </row>
    <row r="104" s="1" customFormat="1" ht="17.25" customHeight="1">
      <c r="B104" s="307"/>
      <c r="C104" s="312" t="s">
        <v>5666</v>
      </c>
      <c r="D104" s="312"/>
      <c r="E104" s="312"/>
      <c r="F104" s="313" t="s">
        <v>5667</v>
      </c>
      <c r="G104" s="314"/>
      <c r="H104" s="312"/>
      <c r="I104" s="312"/>
      <c r="J104" s="312" t="s">
        <v>5668</v>
      </c>
      <c r="K104" s="309"/>
    </row>
    <row r="105" s="1" customFormat="1" ht="5.25" customHeight="1">
      <c r="B105" s="307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="1" customFormat="1" ht="15" customHeight="1">
      <c r="B106" s="307"/>
      <c r="C106" s="295" t="s">
        <v>49</v>
      </c>
      <c r="D106" s="317"/>
      <c r="E106" s="317"/>
      <c r="F106" s="318" t="s">
        <v>5669</v>
      </c>
      <c r="G106" s="295"/>
      <c r="H106" s="295" t="s">
        <v>5709</v>
      </c>
      <c r="I106" s="295" t="s">
        <v>5671</v>
      </c>
      <c r="J106" s="295">
        <v>20</v>
      </c>
      <c r="K106" s="309"/>
    </row>
    <row r="107" s="1" customFormat="1" ht="15" customHeight="1">
      <c r="B107" s="307"/>
      <c r="C107" s="295" t="s">
        <v>5672</v>
      </c>
      <c r="D107" s="295"/>
      <c r="E107" s="295"/>
      <c r="F107" s="318" t="s">
        <v>5669</v>
      </c>
      <c r="G107" s="295"/>
      <c r="H107" s="295" t="s">
        <v>5709</v>
      </c>
      <c r="I107" s="295" t="s">
        <v>5671</v>
      </c>
      <c r="J107" s="295">
        <v>120</v>
      </c>
      <c r="K107" s="309"/>
    </row>
    <row r="108" s="1" customFormat="1" ht="15" customHeight="1">
      <c r="B108" s="320"/>
      <c r="C108" s="295" t="s">
        <v>5674</v>
      </c>
      <c r="D108" s="295"/>
      <c r="E108" s="295"/>
      <c r="F108" s="318" t="s">
        <v>5675</v>
      </c>
      <c r="G108" s="295"/>
      <c r="H108" s="295" t="s">
        <v>5709</v>
      </c>
      <c r="I108" s="295" t="s">
        <v>5671</v>
      </c>
      <c r="J108" s="295">
        <v>50</v>
      </c>
      <c r="K108" s="309"/>
    </row>
    <row r="109" s="1" customFormat="1" ht="15" customHeight="1">
      <c r="B109" s="320"/>
      <c r="C109" s="295" t="s">
        <v>5677</v>
      </c>
      <c r="D109" s="295"/>
      <c r="E109" s="295"/>
      <c r="F109" s="318" t="s">
        <v>5669</v>
      </c>
      <c r="G109" s="295"/>
      <c r="H109" s="295" t="s">
        <v>5709</v>
      </c>
      <c r="I109" s="295" t="s">
        <v>5679</v>
      </c>
      <c r="J109" s="295"/>
      <c r="K109" s="309"/>
    </row>
    <row r="110" s="1" customFormat="1" ht="15" customHeight="1">
      <c r="B110" s="320"/>
      <c r="C110" s="295" t="s">
        <v>5688</v>
      </c>
      <c r="D110" s="295"/>
      <c r="E110" s="295"/>
      <c r="F110" s="318" t="s">
        <v>5675</v>
      </c>
      <c r="G110" s="295"/>
      <c r="H110" s="295" t="s">
        <v>5709</v>
      </c>
      <c r="I110" s="295" t="s">
        <v>5671</v>
      </c>
      <c r="J110" s="295">
        <v>50</v>
      </c>
      <c r="K110" s="309"/>
    </row>
    <row r="111" s="1" customFormat="1" ht="15" customHeight="1">
      <c r="B111" s="320"/>
      <c r="C111" s="295" t="s">
        <v>5696</v>
      </c>
      <c r="D111" s="295"/>
      <c r="E111" s="295"/>
      <c r="F111" s="318" t="s">
        <v>5675</v>
      </c>
      <c r="G111" s="295"/>
      <c r="H111" s="295" t="s">
        <v>5709</v>
      </c>
      <c r="I111" s="295" t="s">
        <v>5671</v>
      </c>
      <c r="J111" s="295">
        <v>50</v>
      </c>
      <c r="K111" s="309"/>
    </row>
    <row r="112" s="1" customFormat="1" ht="15" customHeight="1">
      <c r="B112" s="320"/>
      <c r="C112" s="295" t="s">
        <v>5694</v>
      </c>
      <c r="D112" s="295"/>
      <c r="E112" s="295"/>
      <c r="F112" s="318" t="s">
        <v>5675</v>
      </c>
      <c r="G112" s="295"/>
      <c r="H112" s="295" t="s">
        <v>5709</v>
      </c>
      <c r="I112" s="295" t="s">
        <v>5671</v>
      </c>
      <c r="J112" s="295">
        <v>50</v>
      </c>
      <c r="K112" s="309"/>
    </row>
    <row r="113" s="1" customFormat="1" ht="15" customHeight="1">
      <c r="B113" s="320"/>
      <c r="C113" s="295" t="s">
        <v>49</v>
      </c>
      <c r="D113" s="295"/>
      <c r="E113" s="295"/>
      <c r="F113" s="318" t="s">
        <v>5669</v>
      </c>
      <c r="G113" s="295"/>
      <c r="H113" s="295" t="s">
        <v>5710</v>
      </c>
      <c r="I113" s="295" t="s">
        <v>5671</v>
      </c>
      <c r="J113" s="295">
        <v>20</v>
      </c>
      <c r="K113" s="309"/>
    </row>
    <row r="114" s="1" customFormat="1" ht="15" customHeight="1">
      <c r="B114" s="320"/>
      <c r="C114" s="295" t="s">
        <v>5711</v>
      </c>
      <c r="D114" s="295"/>
      <c r="E114" s="295"/>
      <c r="F114" s="318" t="s">
        <v>5669</v>
      </c>
      <c r="G114" s="295"/>
      <c r="H114" s="295" t="s">
        <v>5712</v>
      </c>
      <c r="I114" s="295" t="s">
        <v>5671</v>
      </c>
      <c r="J114" s="295">
        <v>120</v>
      </c>
      <c r="K114" s="309"/>
    </row>
    <row r="115" s="1" customFormat="1" ht="15" customHeight="1">
      <c r="B115" s="320"/>
      <c r="C115" s="295" t="s">
        <v>34</v>
      </c>
      <c r="D115" s="295"/>
      <c r="E115" s="295"/>
      <c r="F115" s="318" t="s">
        <v>5669</v>
      </c>
      <c r="G115" s="295"/>
      <c r="H115" s="295" t="s">
        <v>5713</v>
      </c>
      <c r="I115" s="295" t="s">
        <v>5704</v>
      </c>
      <c r="J115" s="295"/>
      <c r="K115" s="309"/>
    </row>
    <row r="116" s="1" customFormat="1" ht="15" customHeight="1">
      <c r="B116" s="320"/>
      <c r="C116" s="295" t="s">
        <v>44</v>
      </c>
      <c r="D116" s="295"/>
      <c r="E116" s="295"/>
      <c r="F116" s="318" t="s">
        <v>5669</v>
      </c>
      <c r="G116" s="295"/>
      <c r="H116" s="295" t="s">
        <v>5714</v>
      </c>
      <c r="I116" s="295" t="s">
        <v>5704</v>
      </c>
      <c r="J116" s="295"/>
      <c r="K116" s="309"/>
    </row>
    <row r="117" s="1" customFormat="1" ht="15" customHeight="1">
      <c r="B117" s="320"/>
      <c r="C117" s="295" t="s">
        <v>53</v>
      </c>
      <c r="D117" s="295"/>
      <c r="E117" s="295"/>
      <c r="F117" s="318" t="s">
        <v>5669</v>
      </c>
      <c r="G117" s="295"/>
      <c r="H117" s="295" t="s">
        <v>5715</v>
      </c>
      <c r="I117" s="295" t="s">
        <v>5716</v>
      </c>
      <c r="J117" s="295"/>
      <c r="K117" s="309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6" t="s">
        <v>5717</v>
      </c>
      <c r="D122" s="286"/>
      <c r="E122" s="286"/>
      <c r="F122" s="286"/>
      <c r="G122" s="286"/>
      <c r="H122" s="286"/>
      <c r="I122" s="286"/>
      <c r="J122" s="286"/>
      <c r="K122" s="337"/>
    </row>
    <row r="123" s="1" customFormat="1" ht="17.25" customHeight="1">
      <c r="B123" s="338"/>
      <c r="C123" s="310" t="s">
        <v>5663</v>
      </c>
      <c r="D123" s="310"/>
      <c r="E123" s="310"/>
      <c r="F123" s="310" t="s">
        <v>5664</v>
      </c>
      <c r="G123" s="311"/>
      <c r="H123" s="310" t="s">
        <v>50</v>
      </c>
      <c r="I123" s="310" t="s">
        <v>53</v>
      </c>
      <c r="J123" s="310" t="s">
        <v>5665</v>
      </c>
      <c r="K123" s="339"/>
    </row>
    <row r="124" s="1" customFormat="1" ht="17.25" customHeight="1">
      <c r="B124" s="338"/>
      <c r="C124" s="312" t="s">
        <v>5666</v>
      </c>
      <c r="D124" s="312"/>
      <c r="E124" s="312"/>
      <c r="F124" s="313" t="s">
        <v>5667</v>
      </c>
      <c r="G124" s="314"/>
      <c r="H124" s="312"/>
      <c r="I124" s="312"/>
      <c r="J124" s="312" t="s">
        <v>5668</v>
      </c>
      <c r="K124" s="339"/>
    </row>
    <row r="125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="1" customFormat="1" ht="15" customHeight="1">
      <c r="B126" s="340"/>
      <c r="C126" s="295" t="s">
        <v>5672</v>
      </c>
      <c r="D126" s="317"/>
      <c r="E126" s="317"/>
      <c r="F126" s="318" t="s">
        <v>5669</v>
      </c>
      <c r="G126" s="295"/>
      <c r="H126" s="295" t="s">
        <v>5709</v>
      </c>
      <c r="I126" s="295" t="s">
        <v>5671</v>
      </c>
      <c r="J126" s="295">
        <v>120</v>
      </c>
      <c r="K126" s="343"/>
    </row>
    <row r="127" s="1" customFormat="1" ht="15" customHeight="1">
      <c r="B127" s="340"/>
      <c r="C127" s="295" t="s">
        <v>5718</v>
      </c>
      <c r="D127" s="295"/>
      <c r="E127" s="295"/>
      <c r="F127" s="318" t="s">
        <v>5669</v>
      </c>
      <c r="G127" s="295"/>
      <c r="H127" s="295" t="s">
        <v>5719</v>
      </c>
      <c r="I127" s="295" t="s">
        <v>5671</v>
      </c>
      <c r="J127" s="295" t="s">
        <v>5720</v>
      </c>
      <c r="K127" s="343"/>
    </row>
    <row r="128" s="1" customFormat="1" ht="15" customHeight="1">
      <c r="B128" s="340"/>
      <c r="C128" s="295" t="s">
        <v>5617</v>
      </c>
      <c r="D128" s="295"/>
      <c r="E128" s="295"/>
      <c r="F128" s="318" t="s">
        <v>5669</v>
      </c>
      <c r="G128" s="295"/>
      <c r="H128" s="295" t="s">
        <v>5721</v>
      </c>
      <c r="I128" s="295" t="s">
        <v>5671</v>
      </c>
      <c r="J128" s="295" t="s">
        <v>5720</v>
      </c>
      <c r="K128" s="343"/>
    </row>
    <row r="129" s="1" customFormat="1" ht="15" customHeight="1">
      <c r="B129" s="340"/>
      <c r="C129" s="295" t="s">
        <v>5680</v>
      </c>
      <c r="D129" s="295"/>
      <c r="E129" s="295"/>
      <c r="F129" s="318" t="s">
        <v>5675</v>
      </c>
      <c r="G129" s="295"/>
      <c r="H129" s="295" t="s">
        <v>5681</v>
      </c>
      <c r="I129" s="295" t="s">
        <v>5671</v>
      </c>
      <c r="J129" s="295">
        <v>15</v>
      </c>
      <c r="K129" s="343"/>
    </row>
    <row r="130" s="1" customFormat="1" ht="15" customHeight="1">
      <c r="B130" s="340"/>
      <c r="C130" s="321" t="s">
        <v>5682</v>
      </c>
      <c r="D130" s="321"/>
      <c r="E130" s="321"/>
      <c r="F130" s="322" t="s">
        <v>5675</v>
      </c>
      <c r="G130" s="321"/>
      <c r="H130" s="321" t="s">
        <v>5683</v>
      </c>
      <c r="I130" s="321" t="s">
        <v>5671</v>
      </c>
      <c r="J130" s="321">
        <v>15</v>
      </c>
      <c r="K130" s="343"/>
    </row>
    <row r="131" s="1" customFormat="1" ht="15" customHeight="1">
      <c r="B131" s="340"/>
      <c r="C131" s="321" t="s">
        <v>5684</v>
      </c>
      <c r="D131" s="321"/>
      <c r="E131" s="321"/>
      <c r="F131" s="322" t="s">
        <v>5675</v>
      </c>
      <c r="G131" s="321"/>
      <c r="H131" s="321" t="s">
        <v>5685</v>
      </c>
      <c r="I131" s="321" t="s">
        <v>5671</v>
      </c>
      <c r="J131" s="321">
        <v>20</v>
      </c>
      <c r="K131" s="343"/>
    </row>
    <row r="132" s="1" customFormat="1" ht="15" customHeight="1">
      <c r="B132" s="340"/>
      <c r="C132" s="321" t="s">
        <v>5686</v>
      </c>
      <c r="D132" s="321"/>
      <c r="E132" s="321"/>
      <c r="F132" s="322" t="s">
        <v>5675</v>
      </c>
      <c r="G132" s="321"/>
      <c r="H132" s="321" t="s">
        <v>5687</v>
      </c>
      <c r="I132" s="321" t="s">
        <v>5671</v>
      </c>
      <c r="J132" s="321">
        <v>20</v>
      </c>
      <c r="K132" s="343"/>
    </row>
    <row r="133" s="1" customFormat="1" ht="15" customHeight="1">
      <c r="B133" s="340"/>
      <c r="C133" s="295" t="s">
        <v>5674</v>
      </c>
      <c r="D133" s="295"/>
      <c r="E133" s="295"/>
      <c r="F133" s="318" t="s">
        <v>5675</v>
      </c>
      <c r="G133" s="295"/>
      <c r="H133" s="295" t="s">
        <v>5709</v>
      </c>
      <c r="I133" s="295" t="s">
        <v>5671</v>
      </c>
      <c r="J133" s="295">
        <v>50</v>
      </c>
      <c r="K133" s="343"/>
    </row>
    <row r="134" s="1" customFormat="1" ht="15" customHeight="1">
      <c r="B134" s="340"/>
      <c r="C134" s="295" t="s">
        <v>5688</v>
      </c>
      <c r="D134" s="295"/>
      <c r="E134" s="295"/>
      <c r="F134" s="318" t="s">
        <v>5675</v>
      </c>
      <c r="G134" s="295"/>
      <c r="H134" s="295" t="s">
        <v>5709</v>
      </c>
      <c r="I134" s="295" t="s">
        <v>5671</v>
      </c>
      <c r="J134" s="295">
        <v>50</v>
      </c>
      <c r="K134" s="343"/>
    </row>
    <row r="135" s="1" customFormat="1" ht="15" customHeight="1">
      <c r="B135" s="340"/>
      <c r="C135" s="295" t="s">
        <v>5694</v>
      </c>
      <c r="D135" s="295"/>
      <c r="E135" s="295"/>
      <c r="F135" s="318" t="s">
        <v>5675</v>
      </c>
      <c r="G135" s="295"/>
      <c r="H135" s="295" t="s">
        <v>5709</v>
      </c>
      <c r="I135" s="295" t="s">
        <v>5671</v>
      </c>
      <c r="J135" s="295">
        <v>50</v>
      </c>
      <c r="K135" s="343"/>
    </row>
    <row r="136" s="1" customFormat="1" ht="15" customHeight="1">
      <c r="B136" s="340"/>
      <c r="C136" s="295" t="s">
        <v>5696</v>
      </c>
      <c r="D136" s="295"/>
      <c r="E136" s="295"/>
      <c r="F136" s="318" t="s">
        <v>5675</v>
      </c>
      <c r="G136" s="295"/>
      <c r="H136" s="295" t="s">
        <v>5709</v>
      </c>
      <c r="I136" s="295" t="s">
        <v>5671</v>
      </c>
      <c r="J136" s="295">
        <v>50</v>
      </c>
      <c r="K136" s="343"/>
    </row>
    <row r="137" s="1" customFormat="1" ht="15" customHeight="1">
      <c r="B137" s="340"/>
      <c r="C137" s="295" t="s">
        <v>5697</v>
      </c>
      <c r="D137" s="295"/>
      <c r="E137" s="295"/>
      <c r="F137" s="318" t="s">
        <v>5675</v>
      </c>
      <c r="G137" s="295"/>
      <c r="H137" s="295" t="s">
        <v>5722</v>
      </c>
      <c r="I137" s="295" t="s">
        <v>5671</v>
      </c>
      <c r="J137" s="295">
        <v>255</v>
      </c>
      <c r="K137" s="343"/>
    </row>
    <row r="138" s="1" customFormat="1" ht="15" customHeight="1">
      <c r="B138" s="340"/>
      <c r="C138" s="295" t="s">
        <v>5699</v>
      </c>
      <c r="D138" s="295"/>
      <c r="E138" s="295"/>
      <c r="F138" s="318" t="s">
        <v>5669</v>
      </c>
      <c r="G138" s="295"/>
      <c r="H138" s="295" t="s">
        <v>5723</v>
      </c>
      <c r="I138" s="295" t="s">
        <v>5701</v>
      </c>
      <c r="J138" s="295"/>
      <c r="K138" s="343"/>
    </row>
    <row r="139" s="1" customFormat="1" ht="15" customHeight="1">
      <c r="B139" s="340"/>
      <c r="C139" s="295" t="s">
        <v>5702</v>
      </c>
      <c r="D139" s="295"/>
      <c r="E139" s="295"/>
      <c r="F139" s="318" t="s">
        <v>5669</v>
      </c>
      <c r="G139" s="295"/>
      <c r="H139" s="295" t="s">
        <v>5724</v>
      </c>
      <c r="I139" s="295" t="s">
        <v>5704</v>
      </c>
      <c r="J139" s="295"/>
      <c r="K139" s="343"/>
    </row>
    <row r="140" s="1" customFormat="1" ht="15" customHeight="1">
      <c r="B140" s="340"/>
      <c r="C140" s="295" t="s">
        <v>5705</v>
      </c>
      <c r="D140" s="295"/>
      <c r="E140" s="295"/>
      <c r="F140" s="318" t="s">
        <v>5669</v>
      </c>
      <c r="G140" s="295"/>
      <c r="H140" s="295" t="s">
        <v>5705</v>
      </c>
      <c r="I140" s="295" t="s">
        <v>5704</v>
      </c>
      <c r="J140" s="295"/>
      <c r="K140" s="343"/>
    </row>
    <row r="141" s="1" customFormat="1" ht="15" customHeight="1">
      <c r="B141" s="340"/>
      <c r="C141" s="295" t="s">
        <v>34</v>
      </c>
      <c r="D141" s="295"/>
      <c r="E141" s="295"/>
      <c r="F141" s="318" t="s">
        <v>5669</v>
      </c>
      <c r="G141" s="295"/>
      <c r="H141" s="295" t="s">
        <v>5725</v>
      </c>
      <c r="I141" s="295" t="s">
        <v>5704</v>
      </c>
      <c r="J141" s="295"/>
      <c r="K141" s="343"/>
    </row>
    <row r="142" s="1" customFormat="1" ht="15" customHeight="1">
      <c r="B142" s="340"/>
      <c r="C142" s="295" t="s">
        <v>5726</v>
      </c>
      <c r="D142" s="295"/>
      <c r="E142" s="295"/>
      <c r="F142" s="318" t="s">
        <v>5669</v>
      </c>
      <c r="G142" s="295"/>
      <c r="H142" s="295" t="s">
        <v>5727</v>
      </c>
      <c r="I142" s="295" t="s">
        <v>5704</v>
      </c>
      <c r="J142" s="295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="1" customFormat="1" ht="45" customHeight="1">
      <c r="B147" s="307"/>
      <c r="C147" s="308" t="s">
        <v>5728</v>
      </c>
      <c r="D147" s="308"/>
      <c r="E147" s="308"/>
      <c r="F147" s="308"/>
      <c r="G147" s="308"/>
      <c r="H147" s="308"/>
      <c r="I147" s="308"/>
      <c r="J147" s="308"/>
      <c r="K147" s="309"/>
    </row>
    <row r="148" s="1" customFormat="1" ht="17.25" customHeight="1">
      <c r="B148" s="307"/>
      <c r="C148" s="310" t="s">
        <v>5663</v>
      </c>
      <c r="D148" s="310"/>
      <c r="E148" s="310"/>
      <c r="F148" s="310" t="s">
        <v>5664</v>
      </c>
      <c r="G148" s="311"/>
      <c r="H148" s="310" t="s">
        <v>50</v>
      </c>
      <c r="I148" s="310" t="s">
        <v>53</v>
      </c>
      <c r="J148" s="310" t="s">
        <v>5665</v>
      </c>
      <c r="K148" s="309"/>
    </row>
    <row r="149" s="1" customFormat="1" ht="17.25" customHeight="1">
      <c r="B149" s="307"/>
      <c r="C149" s="312" t="s">
        <v>5666</v>
      </c>
      <c r="D149" s="312"/>
      <c r="E149" s="312"/>
      <c r="F149" s="313" t="s">
        <v>5667</v>
      </c>
      <c r="G149" s="314"/>
      <c r="H149" s="312"/>
      <c r="I149" s="312"/>
      <c r="J149" s="312" t="s">
        <v>5668</v>
      </c>
      <c r="K149" s="309"/>
    </row>
    <row r="150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="1" customFormat="1" ht="15" customHeight="1">
      <c r="B151" s="320"/>
      <c r="C151" s="347" t="s">
        <v>5672</v>
      </c>
      <c r="D151" s="295"/>
      <c r="E151" s="295"/>
      <c r="F151" s="348" t="s">
        <v>5669</v>
      </c>
      <c r="G151" s="295"/>
      <c r="H151" s="347" t="s">
        <v>5709</v>
      </c>
      <c r="I151" s="347" t="s">
        <v>5671</v>
      </c>
      <c r="J151" s="347">
        <v>120</v>
      </c>
      <c r="K151" s="343"/>
    </row>
    <row r="152" s="1" customFormat="1" ht="15" customHeight="1">
      <c r="B152" s="320"/>
      <c r="C152" s="347" t="s">
        <v>5718</v>
      </c>
      <c r="D152" s="295"/>
      <c r="E152" s="295"/>
      <c r="F152" s="348" t="s">
        <v>5669</v>
      </c>
      <c r="G152" s="295"/>
      <c r="H152" s="347" t="s">
        <v>5729</v>
      </c>
      <c r="I152" s="347" t="s">
        <v>5671</v>
      </c>
      <c r="J152" s="347" t="s">
        <v>5720</v>
      </c>
      <c r="K152" s="343"/>
    </row>
    <row r="153" s="1" customFormat="1" ht="15" customHeight="1">
      <c r="B153" s="320"/>
      <c r="C153" s="347" t="s">
        <v>5617</v>
      </c>
      <c r="D153" s="295"/>
      <c r="E153" s="295"/>
      <c r="F153" s="348" t="s">
        <v>5669</v>
      </c>
      <c r="G153" s="295"/>
      <c r="H153" s="347" t="s">
        <v>5730</v>
      </c>
      <c r="I153" s="347" t="s">
        <v>5671</v>
      </c>
      <c r="J153" s="347" t="s">
        <v>5720</v>
      </c>
      <c r="K153" s="343"/>
    </row>
    <row r="154" s="1" customFormat="1" ht="15" customHeight="1">
      <c r="B154" s="320"/>
      <c r="C154" s="347" t="s">
        <v>5674</v>
      </c>
      <c r="D154" s="295"/>
      <c r="E154" s="295"/>
      <c r="F154" s="348" t="s">
        <v>5675</v>
      </c>
      <c r="G154" s="295"/>
      <c r="H154" s="347" t="s">
        <v>5709</v>
      </c>
      <c r="I154" s="347" t="s">
        <v>5671</v>
      </c>
      <c r="J154" s="347">
        <v>50</v>
      </c>
      <c r="K154" s="343"/>
    </row>
    <row r="155" s="1" customFormat="1" ht="15" customHeight="1">
      <c r="B155" s="320"/>
      <c r="C155" s="347" t="s">
        <v>5677</v>
      </c>
      <c r="D155" s="295"/>
      <c r="E155" s="295"/>
      <c r="F155" s="348" t="s">
        <v>5669</v>
      </c>
      <c r="G155" s="295"/>
      <c r="H155" s="347" t="s">
        <v>5709</v>
      </c>
      <c r="I155" s="347" t="s">
        <v>5679</v>
      </c>
      <c r="J155" s="347"/>
      <c r="K155" s="343"/>
    </row>
    <row r="156" s="1" customFormat="1" ht="15" customHeight="1">
      <c r="B156" s="320"/>
      <c r="C156" s="347" t="s">
        <v>5688</v>
      </c>
      <c r="D156" s="295"/>
      <c r="E156" s="295"/>
      <c r="F156" s="348" t="s">
        <v>5675</v>
      </c>
      <c r="G156" s="295"/>
      <c r="H156" s="347" t="s">
        <v>5709</v>
      </c>
      <c r="I156" s="347" t="s">
        <v>5671</v>
      </c>
      <c r="J156" s="347">
        <v>50</v>
      </c>
      <c r="K156" s="343"/>
    </row>
    <row r="157" s="1" customFormat="1" ht="15" customHeight="1">
      <c r="B157" s="320"/>
      <c r="C157" s="347" t="s">
        <v>5696</v>
      </c>
      <c r="D157" s="295"/>
      <c r="E157" s="295"/>
      <c r="F157" s="348" t="s">
        <v>5675</v>
      </c>
      <c r="G157" s="295"/>
      <c r="H157" s="347" t="s">
        <v>5709</v>
      </c>
      <c r="I157" s="347" t="s">
        <v>5671</v>
      </c>
      <c r="J157" s="347">
        <v>50</v>
      </c>
      <c r="K157" s="343"/>
    </row>
    <row r="158" s="1" customFormat="1" ht="15" customHeight="1">
      <c r="B158" s="320"/>
      <c r="C158" s="347" t="s">
        <v>5694</v>
      </c>
      <c r="D158" s="295"/>
      <c r="E158" s="295"/>
      <c r="F158" s="348" t="s">
        <v>5675</v>
      </c>
      <c r="G158" s="295"/>
      <c r="H158" s="347" t="s">
        <v>5709</v>
      </c>
      <c r="I158" s="347" t="s">
        <v>5671</v>
      </c>
      <c r="J158" s="347">
        <v>50</v>
      </c>
      <c r="K158" s="343"/>
    </row>
    <row r="159" s="1" customFormat="1" ht="15" customHeight="1">
      <c r="B159" s="320"/>
      <c r="C159" s="347" t="s">
        <v>116</v>
      </c>
      <c r="D159" s="295"/>
      <c r="E159" s="295"/>
      <c r="F159" s="348" t="s">
        <v>5669</v>
      </c>
      <c r="G159" s="295"/>
      <c r="H159" s="347" t="s">
        <v>5731</v>
      </c>
      <c r="I159" s="347" t="s">
        <v>5671</v>
      </c>
      <c r="J159" s="347" t="s">
        <v>5732</v>
      </c>
      <c r="K159" s="343"/>
    </row>
    <row r="160" s="1" customFormat="1" ht="15" customHeight="1">
      <c r="B160" s="320"/>
      <c r="C160" s="347" t="s">
        <v>5733</v>
      </c>
      <c r="D160" s="295"/>
      <c r="E160" s="295"/>
      <c r="F160" s="348" t="s">
        <v>5669</v>
      </c>
      <c r="G160" s="295"/>
      <c r="H160" s="347" t="s">
        <v>5734</v>
      </c>
      <c r="I160" s="347" t="s">
        <v>5704</v>
      </c>
      <c r="J160" s="347"/>
      <c r="K160" s="343"/>
    </row>
    <row r="161" s="1" customFormat="1" ht="15" customHeight="1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="1" customFormat="1" ht="18.75" customHeight="1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="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="1" customFormat="1" ht="7.5" customHeight="1">
      <c r="B164" s="282"/>
      <c r="C164" s="283"/>
      <c r="D164" s="283"/>
      <c r="E164" s="283"/>
      <c r="F164" s="283"/>
      <c r="G164" s="283"/>
      <c r="H164" s="283"/>
      <c r="I164" s="283"/>
      <c r="J164" s="283"/>
      <c r="K164" s="284"/>
    </row>
    <row r="165" s="1" customFormat="1" ht="45" customHeight="1">
      <c r="B165" s="285"/>
      <c r="C165" s="286" t="s">
        <v>5735</v>
      </c>
      <c r="D165" s="286"/>
      <c r="E165" s="286"/>
      <c r="F165" s="286"/>
      <c r="G165" s="286"/>
      <c r="H165" s="286"/>
      <c r="I165" s="286"/>
      <c r="J165" s="286"/>
      <c r="K165" s="287"/>
    </row>
    <row r="166" s="1" customFormat="1" ht="17.25" customHeight="1">
      <c r="B166" s="285"/>
      <c r="C166" s="310" t="s">
        <v>5663</v>
      </c>
      <c r="D166" s="310"/>
      <c r="E166" s="310"/>
      <c r="F166" s="310" t="s">
        <v>5664</v>
      </c>
      <c r="G166" s="352"/>
      <c r="H166" s="353" t="s">
        <v>50</v>
      </c>
      <c r="I166" s="353" t="s">
        <v>53</v>
      </c>
      <c r="J166" s="310" t="s">
        <v>5665</v>
      </c>
      <c r="K166" s="287"/>
    </row>
    <row r="167" s="1" customFormat="1" ht="17.25" customHeight="1">
      <c r="B167" s="288"/>
      <c r="C167" s="312" t="s">
        <v>5666</v>
      </c>
      <c r="D167" s="312"/>
      <c r="E167" s="312"/>
      <c r="F167" s="313" t="s">
        <v>5667</v>
      </c>
      <c r="G167" s="354"/>
      <c r="H167" s="355"/>
      <c r="I167" s="355"/>
      <c r="J167" s="312" t="s">
        <v>5668</v>
      </c>
      <c r="K167" s="290"/>
    </row>
    <row r="168" s="1" customFormat="1" ht="5.25" customHeight="1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="1" customFormat="1" ht="15" customHeight="1">
      <c r="B169" s="320"/>
      <c r="C169" s="295" t="s">
        <v>5672</v>
      </c>
      <c r="D169" s="295"/>
      <c r="E169" s="295"/>
      <c r="F169" s="318" t="s">
        <v>5669</v>
      </c>
      <c r="G169" s="295"/>
      <c r="H169" s="295" t="s">
        <v>5709</v>
      </c>
      <c r="I169" s="295" t="s">
        <v>5671</v>
      </c>
      <c r="J169" s="295">
        <v>120</v>
      </c>
      <c r="K169" s="343"/>
    </row>
    <row r="170" s="1" customFormat="1" ht="15" customHeight="1">
      <c r="B170" s="320"/>
      <c r="C170" s="295" t="s">
        <v>5718</v>
      </c>
      <c r="D170" s="295"/>
      <c r="E170" s="295"/>
      <c r="F170" s="318" t="s">
        <v>5669</v>
      </c>
      <c r="G170" s="295"/>
      <c r="H170" s="295" t="s">
        <v>5719</v>
      </c>
      <c r="I170" s="295" t="s">
        <v>5671</v>
      </c>
      <c r="J170" s="295" t="s">
        <v>5720</v>
      </c>
      <c r="K170" s="343"/>
    </row>
    <row r="171" s="1" customFormat="1" ht="15" customHeight="1">
      <c r="B171" s="320"/>
      <c r="C171" s="295" t="s">
        <v>5617</v>
      </c>
      <c r="D171" s="295"/>
      <c r="E171" s="295"/>
      <c r="F171" s="318" t="s">
        <v>5669</v>
      </c>
      <c r="G171" s="295"/>
      <c r="H171" s="295" t="s">
        <v>5736</v>
      </c>
      <c r="I171" s="295" t="s">
        <v>5671</v>
      </c>
      <c r="J171" s="295" t="s">
        <v>5720</v>
      </c>
      <c r="K171" s="343"/>
    </row>
    <row r="172" s="1" customFormat="1" ht="15" customHeight="1">
      <c r="B172" s="320"/>
      <c r="C172" s="295" t="s">
        <v>5674</v>
      </c>
      <c r="D172" s="295"/>
      <c r="E172" s="295"/>
      <c r="F172" s="318" t="s">
        <v>5675</v>
      </c>
      <c r="G172" s="295"/>
      <c r="H172" s="295" t="s">
        <v>5736</v>
      </c>
      <c r="I172" s="295" t="s">
        <v>5671</v>
      </c>
      <c r="J172" s="295">
        <v>50</v>
      </c>
      <c r="K172" s="343"/>
    </row>
    <row r="173" s="1" customFormat="1" ht="15" customHeight="1">
      <c r="B173" s="320"/>
      <c r="C173" s="295" t="s">
        <v>5677</v>
      </c>
      <c r="D173" s="295"/>
      <c r="E173" s="295"/>
      <c r="F173" s="318" t="s">
        <v>5669</v>
      </c>
      <c r="G173" s="295"/>
      <c r="H173" s="295" t="s">
        <v>5736</v>
      </c>
      <c r="I173" s="295" t="s">
        <v>5679</v>
      </c>
      <c r="J173" s="295"/>
      <c r="K173" s="343"/>
    </row>
    <row r="174" s="1" customFormat="1" ht="15" customHeight="1">
      <c r="B174" s="320"/>
      <c r="C174" s="295" t="s">
        <v>5688</v>
      </c>
      <c r="D174" s="295"/>
      <c r="E174" s="295"/>
      <c r="F174" s="318" t="s">
        <v>5675</v>
      </c>
      <c r="G174" s="295"/>
      <c r="H174" s="295" t="s">
        <v>5736</v>
      </c>
      <c r="I174" s="295" t="s">
        <v>5671</v>
      </c>
      <c r="J174" s="295">
        <v>50</v>
      </c>
      <c r="K174" s="343"/>
    </row>
    <row r="175" s="1" customFormat="1" ht="15" customHeight="1">
      <c r="B175" s="320"/>
      <c r="C175" s="295" t="s">
        <v>5696</v>
      </c>
      <c r="D175" s="295"/>
      <c r="E175" s="295"/>
      <c r="F175" s="318" t="s">
        <v>5675</v>
      </c>
      <c r="G175" s="295"/>
      <c r="H175" s="295" t="s">
        <v>5736</v>
      </c>
      <c r="I175" s="295" t="s">
        <v>5671</v>
      </c>
      <c r="J175" s="295">
        <v>50</v>
      </c>
      <c r="K175" s="343"/>
    </row>
    <row r="176" s="1" customFormat="1" ht="15" customHeight="1">
      <c r="B176" s="320"/>
      <c r="C176" s="295" t="s">
        <v>5694</v>
      </c>
      <c r="D176" s="295"/>
      <c r="E176" s="295"/>
      <c r="F176" s="318" t="s">
        <v>5675</v>
      </c>
      <c r="G176" s="295"/>
      <c r="H176" s="295" t="s">
        <v>5736</v>
      </c>
      <c r="I176" s="295" t="s">
        <v>5671</v>
      </c>
      <c r="J176" s="295">
        <v>50</v>
      </c>
      <c r="K176" s="343"/>
    </row>
    <row r="177" s="1" customFormat="1" ht="15" customHeight="1">
      <c r="B177" s="320"/>
      <c r="C177" s="295" t="s">
        <v>161</v>
      </c>
      <c r="D177" s="295"/>
      <c r="E177" s="295"/>
      <c r="F177" s="318" t="s">
        <v>5669</v>
      </c>
      <c r="G177" s="295"/>
      <c r="H177" s="295" t="s">
        <v>5737</v>
      </c>
      <c r="I177" s="295" t="s">
        <v>5738</v>
      </c>
      <c r="J177" s="295"/>
      <c r="K177" s="343"/>
    </row>
    <row r="178" s="1" customFormat="1" ht="15" customHeight="1">
      <c r="B178" s="320"/>
      <c r="C178" s="295" t="s">
        <v>53</v>
      </c>
      <c r="D178" s="295"/>
      <c r="E178" s="295"/>
      <c r="F178" s="318" t="s">
        <v>5669</v>
      </c>
      <c r="G178" s="295"/>
      <c r="H178" s="295" t="s">
        <v>5739</v>
      </c>
      <c r="I178" s="295" t="s">
        <v>5740</v>
      </c>
      <c r="J178" s="295">
        <v>1</v>
      </c>
      <c r="K178" s="343"/>
    </row>
    <row r="179" s="1" customFormat="1" ht="15" customHeight="1">
      <c r="B179" s="320"/>
      <c r="C179" s="295" t="s">
        <v>49</v>
      </c>
      <c r="D179" s="295"/>
      <c r="E179" s="295"/>
      <c r="F179" s="318" t="s">
        <v>5669</v>
      </c>
      <c r="G179" s="295"/>
      <c r="H179" s="295" t="s">
        <v>5741</v>
      </c>
      <c r="I179" s="295" t="s">
        <v>5671</v>
      </c>
      <c r="J179" s="295">
        <v>20</v>
      </c>
      <c r="K179" s="343"/>
    </row>
    <row r="180" s="1" customFormat="1" ht="15" customHeight="1">
      <c r="B180" s="320"/>
      <c r="C180" s="295" t="s">
        <v>50</v>
      </c>
      <c r="D180" s="295"/>
      <c r="E180" s="295"/>
      <c r="F180" s="318" t="s">
        <v>5669</v>
      </c>
      <c r="G180" s="295"/>
      <c r="H180" s="295" t="s">
        <v>5742</v>
      </c>
      <c r="I180" s="295" t="s">
        <v>5671</v>
      </c>
      <c r="J180" s="295">
        <v>255</v>
      </c>
      <c r="K180" s="343"/>
    </row>
    <row r="181" s="1" customFormat="1" ht="15" customHeight="1">
      <c r="B181" s="320"/>
      <c r="C181" s="295" t="s">
        <v>162</v>
      </c>
      <c r="D181" s="295"/>
      <c r="E181" s="295"/>
      <c r="F181" s="318" t="s">
        <v>5669</v>
      </c>
      <c r="G181" s="295"/>
      <c r="H181" s="295" t="s">
        <v>5633</v>
      </c>
      <c r="I181" s="295" t="s">
        <v>5671</v>
      </c>
      <c r="J181" s="295">
        <v>10</v>
      </c>
      <c r="K181" s="343"/>
    </row>
    <row r="182" s="1" customFormat="1" ht="15" customHeight="1">
      <c r="B182" s="320"/>
      <c r="C182" s="295" t="s">
        <v>163</v>
      </c>
      <c r="D182" s="295"/>
      <c r="E182" s="295"/>
      <c r="F182" s="318" t="s">
        <v>5669</v>
      </c>
      <c r="G182" s="295"/>
      <c r="H182" s="295" t="s">
        <v>5743</v>
      </c>
      <c r="I182" s="295" t="s">
        <v>5704</v>
      </c>
      <c r="J182" s="295"/>
      <c r="K182" s="343"/>
    </row>
    <row r="183" s="1" customFormat="1" ht="15" customHeight="1">
      <c r="B183" s="320"/>
      <c r="C183" s="295" t="s">
        <v>5744</v>
      </c>
      <c r="D183" s="295"/>
      <c r="E183" s="295"/>
      <c r="F183" s="318" t="s">
        <v>5669</v>
      </c>
      <c r="G183" s="295"/>
      <c r="H183" s="295" t="s">
        <v>5745</v>
      </c>
      <c r="I183" s="295" t="s">
        <v>5704</v>
      </c>
      <c r="J183" s="295"/>
      <c r="K183" s="343"/>
    </row>
    <row r="184" s="1" customFormat="1" ht="15" customHeight="1">
      <c r="B184" s="320"/>
      <c r="C184" s="295" t="s">
        <v>5733</v>
      </c>
      <c r="D184" s="295"/>
      <c r="E184" s="295"/>
      <c r="F184" s="318" t="s">
        <v>5669</v>
      </c>
      <c r="G184" s="295"/>
      <c r="H184" s="295" t="s">
        <v>5746</v>
      </c>
      <c r="I184" s="295" t="s">
        <v>5704</v>
      </c>
      <c r="J184" s="295"/>
      <c r="K184" s="343"/>
    </row>
    <row r="185" s="1" customFormat="1" ht="15" customHeight="1">
      <c r="B185" s="320"/>
      <c r="C185" s="295" t="s">
        <v>165</v>
      </c>
      <c r="D185" s="295"/>
      <c r="E185" s="295"/>
      <c r="F185" s="318" t="s">
        <v>5675</v>
      </c>
      <c r="G185" s="295"/>
      <c r="H185" s="295" t="s">
        <v>5747</v>
      </c>
      <c r="I185" s="295" t="s">
        <v>5671</v>
      </c>
      <c r="J185" s="295">
        <v>50</v>
      </c>
      <c r="K185" s="343"/>
    </row>
    <row r="186" s="1" customFormat="1" ht="15" customHeight="1">
      <c r="B186" s="320"/>
      <c r="C186" s="295" t="s">
        <v>5748</v>
      </c>
      <c r="D186" s="295"/>
      <c r="E186" s="295"/>
      <c r="F186" s="318" t="s">
        <v>5675</v>
      </c>
      <c r="G186" s="295"/>
      <c r="H186" s="295" t="s">
        <v>5749</v>
      </c>
      <c r="I186" s="295" t="s">
        <v>5750</v>
      </c>
      <c r="J186" s="295"/>
      <c r="K186" s="343"/>
    </row>
    <row r="187" s="1" customFormat="1" ht="15" customHeight="1">
      <c r="B187" s="320"/>
      <c r="C187" s="295" t="s">
        <v>5751</v>
      </c>
      <c r="D187" s="295"/>
      <c r="E187" s="295"/>
      <c r="F187" s="318" t="s">
        <v>5675</v>
      </c>
      <c r="G187" s="295"/>
      <c r="H187" s="295" t="s">
        <v>5752</v>
      </c>
      <c r="I187" s="295" t="s">
        <v>5750</v>
      </c>
      <c r="J187" s="295"/>
      <c r="K187" s="343"/>
    </row>
    <row r="188" s="1" customFormat="1" ht="15" customHeight="1">
      <c r="B188" s="320"/>
      <c r="C188" s="295" t="s">
        <v>5753</v>
      </c>
      <c r="D188" s="295"/>
      <c r="E188" s="295"/>
      <c r="F188" s="318" t="s">
        <v>5675</v>
      </c>
      <c r="G188" s="295"/>
      <c r="H188" s="295" t="s">
        <v>5754</v>
      </c>
      <c r="I188" s="295" t="s">
        <v>5750</v>
      </c>
      <c r="J188" s="295"/>
      <c r="K188" s="343"/>
    </row>
    <row r="189" s="1" customFormat="1" ht="15" customHeight="1">
      <c r="B189" s="320"/>
      <c r="C189" s="356" t="s">
        <v>5755</v>
      </c>
      <c r="D189" s="295"/>
      <c r="E189" s="295"/>
      <c r="F189" s="318" t="s">
        <v>5675</v>
      </c>
      <c r="G189" s="295"/>
      <c r="H189" s="295" t="s">
        <v>5756</v>
      </c>
      <c r="I189" s="295" t="s">
        <v>5757</v>
      </c>
      <c r="J189" s="357" t="s">
        <v>5758</v>
      </c>
      <c r="K189" s="343"/>
    </row>
    <row r="190" s="17" customFormat="1" ht="15" customHeight="1">
      <c r="B190" s="358"/>
      <c r="C190" s="359" t="s">
        <v>5759</v>
      </c>
      <c r="D190" s="360"/>
      <c r="E190" s="360"/>
      <c r="F190" s="361" t="s">
        <v>5675</v>
      </c>
      <c r="G190" s="360"/>
      <c r="H190" s="360" t="s">
        <v>5760</v>
      </c>
      <c r="I190" s="360" t="s">
        <v>5757</v>
      </c>
      <c r="J190" s="362" t="s">
        <v>5758</v>
      </c>
      <c r="K190" s="363"/>
    </row>
    <row r="191" s="1" customFormat="1" ht="15" customHeight="1">
      <c r="B191" s="320"/>
      <c r="C191" s="356" t="s">
        <v>38</v>
      </c>
      <c r="D191" s="295"/>
      <c r="E191" s="295"/>
      <c r="F191" s="318" t="s">
        <v>5669</v>
      </c>
      <c r="G191" s="295"/>
      <c r="H191" s="292" t="s">
        <v>5761</v>
      </c>
      <c r="I191" s="295" t="s">
        <v>5762</v>
      </c>
      <c r="J191" s="295"/>
      <c r="K191" s="343"/>
    </row>
    <row r="192" s="1" customFormat="1" ht="15" customHeight="1">
      <c r="B192" s="320"/>
      <c r="C192" s="356" t="s">
        <v>5763</v>
      </c>
      <c r="D192" s="295"/>
      <c r="E192" s="295"/>
      <c r="F192" s="318" t="s">
        <v>5669</v>
      </c>
      <c r="G192" s="295"/>
      <c r="H192" s="295" t="s">
        <v>5764</v>
      </c>
      <c r="I192" s="295" t="s">
        <v>5704</v>
      </c>
      <c r="J192" s="295"/>
      <c r="K192" s="343"/>
    </row>
    <row r="193" s="1" customFormat="1" ht="15" customHeight="1">
      <c r="B193" s="320"/>
      <c r="C193" s="356" t="s">
        <v>5765</v>
      </c>
      <c r="D193" s="295"/>
      <c r="E193" s="295"/>
      <c r="F193" s="318" t="s">
        <v>5669</v>
      </c>
      <c r="G193" s="295"/>
      <c r="H193" s="295" t="s">
        <v>5766</v>
      </c>
      <c r="I193" s="295" t="s">
        <v>5704</v>
      </c>
      <c r="J193" s="295"/>
      <c r="K193" s="343"/>
    </row>
    <row r="194" s="1" customFormat="1" ht="15" customHeight="1">
      <c r="B194" s="320"/>
      <c r="C194" s="356" t="s">
        <v>5767</v>
      </c>
      <c r="D194" s="295"/>
      <c r="E194" s="295"/>
      <c r="F194" s="318" t="s">
        <v>5675</v>
      </c>
      <c r="G194" s="295"/>
      <c r="H194" s="295" t="s">
        <v>5768</v>
      </c>
      <c r="I194" s="295" t="s">
        <v>5704</v>
      </c>
      <c r="J194" s="295"/>
      <c r="K194" s="343"/>
    </row>
    <row r="195" s="1" customFormat="1" ht="15" customHeight="1">
      <c r="B195" s="349"/>
      <c r="C195" s="364"/>
      <c r="D195" s="329"/>
      <c r="E195" s="329"/>
      <c r="F195" s="329"/>
      <c r="G195" s="329"/>
      <c r="H195" s="329"/>
      <c r="I195" s="329"/>
      <c r="J195" s="329"/>
      <c r="K195" s="350"/>
    </row>
    <row r="196" s="1" customFormat="1" ht="18.75" customHeight="1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="1" customFormat="1" ht="18.75" customHeight="1">
      <c r="B197" s="331"/>
      <c r="C197" s="341"/>
      <c r="D197" s="341"/>
      <c r="E197" s="341"/>
      <c r="F197" s="351"/>
      <c r="G197" s="341"/>
      <c r="H197" s="341"/>
      <c r="I197" s="341"/>
      <c r="J197" s="341"/>
      <c r="K197" s="331"/>
    </row>
    <row r="198" s="1" customFormat="1" ht="18.75" customHeight="1">
      <c r="B198" s="303"/>
      <c r="C198" s="303"/>
      <c r="D198" s="303"/>
      <c r="E198" s="303"/>
      <c r="F198" s="303"/>
      <c r="G198" s="303"/>
      <c r="H198" s="303"/>
      <c r="I198" s="303"/>
      <c r="J198" s="303"/>
      <c r="K198" s="303"/>
    </row>
    <row r="199" s="1" customFormat="1" ht="13.5">
      <c r="B199" s="282"/>
      <c r="C199" s="283"/>
      <c r="D199" s="283"/>
      <c r="E199" s="283"/>
      <c r="F199" s="283"/>
      <c r="G199" s="283"/>
      <c r="H199" s="283"/>
      <c r="I199" s="283"/>
      <c r="J199" s="283"/>
      <c r="K199" s="284"/>
    </row>
    <row r="200" s="1" customFormat="1" ht="21">
      <c r="B200" s="285"/>
      <c r="C200" s="286" t="s">
        <v>5769</v>
      </c>
      <c r="D200" s="286"/>
      <c r="E200" s="286"/>
      <c r="F200" s="286"/>
      <c r="G200" s="286"/>
      <c r="H200" s="286"/>
      <c r="I200" s="286"/>
      <c r="J200" s="286"/>
      <c r="K200" s="287"/>
    </row>
    <row r="201" s="1" customFormat="1" ht="25.5" customHeight="1">
      <c r="B201" s="285"/>
      <c r="C201" s="365" t="s">
        <v>5770</v>
      </c>
      <c r="D201" s="365"/>
      <c r="E201" s="365"/>
      <c r="F201" s="365" t="s">
        <v>5771</v>
      </c>
      <c r="G201" s="366"/>
      <c r="H201" s="365" t="s">
        <v>5772</v>
      </c>
      <c r="I201" s="365"/>
      <c r="J201" s="365"/>
      <c r="K201" s="287"/>
    </row>
    <row r="202" s="1" customFormat="1" ht="5.25" customHeight="1">
      <c r="B202" s="320"/>
      <c r="C202" s="315"/>
      <c r="D202" s="315"/>
      <c r="E202" s="315"/>
      <c r="F202" s="315"/>
      <c r="G202" s="341"/>
      <c r="H202" s="315"/>
      <c r="I202" s="315"/>
      <c r="J202" s="315"/>
      <c r="K202" s="343"/>
    </row>
    <row r="203" s="1" customFormat="1" ht="15" customHeight="1">
      <c r="B203" s="320"/>
      <c r="C203" s="295" t="s">
        <v>5762</v>
      </c>
      <c r="D203" s="295"/>
      <c r="E203" s="295"/>
      <c r="F203" s="318" t="s">
        <v>39</v>
      </c>
      <c r="G203" s="295"/>
      <c r="H203" s="295" t="s">
        <v>5773</v>
      </c>
      <c r="I203" s="295"/>
      <c r="J203" s="295"/>
      <c r="K203" s="343"/>
    </row>
    <row r="204" s="1" customFormat="1" ht="15" customHeight="1">
      <c r="B204" s="320"/>
      <c r="C204" s="295"/>
      <c r="D204" s="295"/>
      <c r="E204" s="295"/>
      <c r="F204" s="318" t="s">
        <v>40</v>
      </c>
      <c r="G204" s="295"/>
      <c r="H204" s="295" t="s">
        <v>5774</v>
      </c>
      <c r="I204" s="295"/>
      <c r="J204" s="295"/>
      <c r="K204" s="343"/>
    </row>
    <row r="205" s="1" customFormat="1" ht="15" customHeight="1">
      <c r="B205" s="320"/>
      <c r="C205" s="295"/>
      <c r="D205" s="295"/>
      <c r="E205" s="295"/>
      <c r="F205" s="318" t="s">
        <v>43</v>
      </c>
      <c r="G205" s="295"/>
      <c r="H205" s="295" t="s">
        <v>5775</v>
      </c>
      <c r="I205" s="295"/>
      <c r="J205" s="295"/>
      <c r="K205" s="343"/>
    </row>
    <row r="206" s="1" customFormat="1" ht="15" customHeight="1">
      <c r="B206" s="320"/>
      <c r="C206" s="295"/>
      <c r="D206" s="295"/>
      <c r="E206" s="295"/>
      <c r="F206" s="318" t="s">
        <v>41</v>
      </c>
      <c r="G206" s="295"/>
      <c r="H206" s="295" t="s">
        <v>5776</v>
      </c>
      <c r="I206" s="295"/>
      <c r="J206" s="295"/>
      <c r="K206" s="343"/>
    </row>
    <row r="207" s="1" customFormat="1" ht="15" customHeight="1">
      <c r="B207" s="320"/>
      <c r="C207" s="295"/>
      <c r="D207" s="295"/>
      <c r="E207" s="295"/>
      <c r="F207" s="318" t="s">
        <v>42</v>
      </c>
      <c r="G207" s="295"/>
      <c r="H207" s="295" t="s">
        <v>5777</v>
      </c>
      <c r="I207" s="295"/>
      <c r="J207" s="295"/>
      <c r="K207" s="343"/>
    </row>
    <row r="208" s="1" customFormat="1" ht="15" customHeight="1">
      <c r="B208" s="320"/>
      <c r="C208" s="295"/>
      <c r="D208" s="295"/>
      <c r="E208" s="295"/>
      <c r="F208" s="318"/>
      <c r="G208" s="295"/>
      <c r="H208" s="295"/>
      <c r="I208" s="295"/>
      <c r="J208" s="295"/>
      <c r="K208" s="343"/>
    </row>
    <row r="209" s="1" customFormat="1" ht="15" customHeight="1">
      <c r="B209" s="320"/>
      <c r="C209" s="295" t="s">
        <v>5716</v>
      </c>
      <c r="D209" s="295"/>
      <c r="E209" s="295"/>
      <c r="F209" s="318" t="s">
        <v>75</v>
      </c>
      <c r="G209" s="295"/>
      <c r="H209" s="295" t="s">
        <v>5778</v>
      </c>
      <c r="I209" s="295"/>
      <c r="J209" s="295"/>
      <c r="K209" s="343"/>
    </row>
    <row r="210" s="1" customFormat="1" ht="15" customHeight="1">
      <c r="B210" s="320"/>
      <c r="C210" s="295"/>
      <c r="D210" s="295"/>
      <c r="E210" s="295"/>
      <c r="F210" s="318" t="s">
        <v>5611</v>
      </c>
      <c r="G210" s="295"/>
      <c r="H210" s="295" t="s">
        <v>5612</v>
      </c>
      <c r="I210" s="295"/>
      <c r="J210" s="295"/>
      <c r="K210" s="343"/>
    </row>
    <row r="211" s="1" customFormat="1" ht="15" customHeight="1">
      <c r="B211" s="320"/>
      <c r="C211" s="295"/>
      <c r="D211" s="295"/>
      <c r="E211" s="295"/>
      <c r="F211" s="318" t="s">
        <v>5609</v>
      </c>
      <c r="G211" s="295"/>
      <c r="H211" s="295" t="s">
        <v>5779</v>
      </c>
      <c r="I211" s="295"/>
      <c r="J211" s="295"/>
      <c r="K211" s="343"/>
    </row>
    <row r="212" s="1" customFormat="1" ht="15" customHeight="1">
      <c r="B212" s="367"/>
      <c r="C212" s="295"/>
      <c r="D212" s="295"/>
      <c r="E212" s="295"/>
      <c r="F212" s="318" t="s">
        <v>5613</v>
      </c>
      <c r="G212" s="356"/>
      <c r="H212" s="347" t="s">
        <v>5614</v>
      </c>
      <c r="I212" s="347"/>
      <c r="J212" s="347"/>
      <c r="K212" s="368"/>
    </row>
    <row r="213" s="1" customFormat="1" ht="15" customHeight="1">
      <c r="B213" s="367"/>
      <c r="C213" s="295"/>
      <c r="D213" s="295"/>
      <c r="E213" s="295"/>
      <c r="F213" s="318" t="s">
        <v>5615</v>
      </c>
      <c r="G213" s="356"/>
      <c r="H213" s="347" t="s">
        <v>3362</v>
      </c>
      <c r="I213" s="347"/>
      <c r="J213" s="347"/>
      <c r="K213" s="368"/>
    </row>
    <row r="214" s="1" customFormat="1" ht="15" customHeight="1">
      <c r="B214" s="367"/>
      <c r="C214" s="295"/>
      <c r="D214" s="295"/>
      <c r="E214" s="295"/>
      <c r="F214" s="318"/>
      <c r="G214" s="356"/>
      <c r="H214" s="347"/>
      <c r="I214" s="347"/>
      <c r="J214" s="347"/>
      <c r="K214" s="368"/>
    </row>
    <row r="215" s="1" customFormat="1" ht="15" customHeight="1">
      <c r="B215" s="367"/>
      <c r="C215" s="295" t="s">
        <v>5740</v>
      </c>
      <c r="D215" s="295"/>
      <c r="E215" s="295"/>
      <c r="F215" s="318">
        <v>1</v>
      </c>
      <c r="G215" s="356"/>
      <c r="H215" s="347" t="s">
        <v>5780</v>
      </c>
      <c r="I215" s="347"/>
      <c r="J215" s="347"/>
      <c r="K215" s="368"/>
    </row>
    <row r="216" s="1" customFormat="1" ht="15" customHeight="1">
      <c r="B216" s="367"/>
      <c r="C216" s="295"/>
      <c r="D216" s="295"/>
      <c r="E216" s="295"/>
      <c r="F216" s="318">
        <v>2</v>
      </c>
      <c r="G216" s="356"/>
      <c r="H216" s="347" t="s">
        <v>5781</v>
      </c>
      <c r="I216" s="347"/>
      <c r="J216" s="347"/>
      <c r="K216" s="368"/>
    </row>
    <row r="217" s="1" customFormat="1" ht="15" customHeight="1">
      <c r="B217" s="367"/>
      <c r="C217" s="295"/>
      <c r="D217" s="295"/>
      <c r="E217" s="295"/>
      <c r="F217" s="318">
        <v>3</v>
      </c>
      <c r="G217" s="356"/>
      <c r="H217" s="347" t="s">
        <v>5782</v>
      </c>
      <c r="I217" s="347"/>
      <c r="J217" s="347"/>
      <c r="K217" s="368"/>
    </row>
    <row r="218" s="1" customFormat="1" ht="15" customHeight="1">
      <c r="B218" s="367"/>
      <c r="C218" s="295"/>
      <c r="D218" s="295"/>
      <c r="E218" s="295"/>
      <c r="F218" s="318">
        <v>4</v>
      </c>
      <c r="G218" s="356"/>
      <c r="H218" s="347" t="s">
        <v>5783</v>
      </c>
      <c r="I218" s="347"/>
      <c r="J218" s="347"/>
      <c r="K218" s="368"/>
    </row>
    <row r="219" s="1" customFormat="1" ht="12.75" customHeight="1">
      <c r="B219" s="369"/>
      <c r="C219" s="370"/>
      <c r="D219" s="370"/>
      <c r="E219" s="370"/>
      <c r="F219" s="370"/>
      <c r="G219" s="370"/>
      <c r="H219" s="370"/>
      <c r="I219" s="370"/>
      <c r="J219" s="370"/>
      <c r="K219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LAPTOP-4B7S1JFG\uživatel</dc:creator>
  <cp:lastModifiedBy>LAPTOP-4B7S1JFG\uživatel</cp:lastModifiedBy>
  <dcterms:created xsi:type="dcterms:W3CDTF">2025-05-30T09:56:25Z</dcterms:created>
  <dcterms:modified xsi:type="dcterms:W3CDTF">2025-05-30T09:56:46Z</dcterms:modified>
</cp:coreProperties>
</file>