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O:\inv\A_PROJEKTY PRO MĚSTO\Hrnčířská - schodiště\VZ na zhotovitele\"/>
    </mc:Choice>
  </mc:AlternateContent>
  <bookViews>
    <workbookView xWindow="0" yWindow="0" windowWidth="0" windowHeight="0"/>
  </bookViews>
  <sheets>
    <sheet name="Rekapitulace stavby" sheetId="1" r:id="rId1"/>
    <sheet name="10 - Stavební část" sheetId="2" r:id="rId2"/>
    <sheet name="20 - Veřejné osvětlení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'10 - Stavební část'!$C$94:$K$271</definedName>
    <definedName name="_xlnm.Print_Area" localSheetId="1">'10 - Stavební část'!$C$4:$J$39,'10 - Stavební část'!$C$45:$J$76,'10 - Stavební část'!$C$82:$J$271</definedName>
    <definedName name="_xlnm.Print_Titles" localSheetId="1">'10 - Stavební část'!$94:$94</definedName>
    <definedName name="_xlnm._FilterDatabase" localSheetId="2" hidden="1">'20 - Veřejné osvětlení'!$C$91:$K$210</definedName>
    <definedName name="_xlnm.Print_Area" localSheetId="2">'20 - Veřejné osvětlení'!$C$4:$J$39,'20 - Veřejné osvětlení'!$C$45:$J$73,'20 - Veřejné osvětlení'!$C$79:$J$210</definedName>
    <definedName name="_xlnm.Print_Titles" localSheetId="2">'20 - Veřejné osvětlení'!$91:$91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210"/>
  <c r="BH210"/>
  <c r="BG210"/>
  <c r="BF210"/>
  <c r="T210"/>
  <c r="T209"/>
  <c r="R210"/>
  <c r="R209"/>
  <c r="P210"/>
  <c r="P209"/>
  <c r="BI208"/>
  <c r="BH208"/>
  <c r="BG208"/>
  <c r="BF208"/>
  <c r="T208"/>
  <c r="T207"/>
  <c r="R208"/>
  <c r="R207"/>
  <c r="P208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T194"/>
  <c r="T193"/>
  <c r="R195"/>
  <c r="R194"/>
  <c r="R193"/>
  <c r="P195"/>
  <c r="P194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F86"/>
  <c r="E84"/>
  <c r="F52"/>
  <c r="E50"/>
  <c r="J24"/>
  <c r="E24"/>
  <c r="J89"/>
  <c r="J23"/>
  <c r="J21"/>
  <c r="E21"/>
  <c r="J88"/>
  <c r="J20"/>
  <c r="J18"/>
  <c r="E18"/>
  <c r="F89"/>
  <c r="J17"/>
  <c r="J15"/>
  <c r="E15"/>
  <c r="F88"/>
  <c r="J14"/>
  <c r="J12"/>
  <c r="J52"/>
  <c r="E7"/>
  <c r="E82"/>
  <c i="2" r="J37"/>
  <c r="J36"/>
  <c i="1" r="AY55"/>
  <c i="2" r="J35"/>
  <c i="1" r="AX55"/>
  <c i="2" r="BI270"/>
  <c r="BH270"/>
  <c r="BG270"/>
  <c r="BF270"/>
  <c r="T270"/>
  <c r="T269"/>
  <c r="R270"/>
  <c r="R269"/>
  <c r="P270"/>
  <c r="P269"/>
  <c r="BI268"/>
  <c r="BH268"/>
  <c r="BG268"/>
  <c r="BF268"/>
  <c r="T268"/>
  <c r="T267"/>
  <c r="R268"/>
  <c r="R267"/>
  <c r="P268"/>
  <c r="P267"/>
  <c r="BI266"/>
  <c r="BH266"/>
  <c r="BG266"/>
  <c r="BF266"/>
  <c r="T266"/>
  <c r="T265"/>
  <c r="R266"/>
  <c r="R265"/>
  <c r="P266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T235"/>
  <c r="R236"/>
  <c r="R235"/>
  <c r="P236"/>
  <c r="P235"/>
  <c r="BI232"/>
  <c r="BH232"/>
  <c r="BG232"/>
  <c r="BF232"/>
  <c r="T232"/>
  <c r="R232"/>
  <c r="P232"/>
  <c r="BI228"/>
  <c r="BH228"/>
  <c r="BG228"/>
  <c r="BF228"/>
  <c r="T228"/>
  <c r="R228"/>
  <c r="P228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09"/>
  <c r="BH209"/>
  <c r="BG209"/>
  <c r="BF209"/>
  <c r="T209"/>
  <c r="T208"/>
  <c r="R209"/>
  <c r="R208"/>
  <c r="P209"/>
  <c r="P208"/>
  <c r="BI207"/>
  <c r="BH207"/>
  <c r="BG207"/>
  <c r="BF207"/>
  <c r="T207"/>
  <c r="R207"/>
  <c r="P207"/>
  <c r="BI206"/>
  <c r="BH206"/>
  <c r="BG206"/>
  <c r="BF206"/>
  <c r="T206"/>
  <c r="R206"/>
  <c r="P206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88"/>
  <c r="BH188"/>
  <c r="BG188"/>
  <c r="BF188"/>
  <c r="T188"/>
  <c r="T187"/>
  <c r="R188"/>
  <c r="R187"/>
  <c r="P188"/>
  <c r="P187"/>
  <c r="BI183"/>
  <c r="BH183"/>
  <c r="BG183"/>
  <c r="BF183"/>
  <c r="T183"/>
  <c r="R183"/>
  <c r="P183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2"/>
  <c r="BH102"/>
  <c r="BG102"/>
  <c r="BF102"/>
  <c r="T102"/>
  <c r="R102"/>
  <c r="P102"/>
  <c r="BI98"/>
  <c r="BH98"/>
  <c r="BG98"/>
  <c r="BF98"/>
  <c r="T98"/>
  <c r="R98"/>
  <c r="P98"/>
  <c r="F89"/>
  <c r="E87"/>
  <c r="F52"/>
  <c r="E50"/>
  <c r="J24"/>
  <c r="E24"/>
  <c r="J92"/>
  <c r="J23"/>
  <c r="J21"/>
  <c r="E21"/>
  <c r="J91"/>
  <c r="J20"/>
  <c r="J18"/>
  <c r="E18"/>
  <c r="F55"/>
  <c r="J17"/>
  <c r="J15"/>
  <c r="E15"/>
  <c r="F91"/>
  <c r="J14"/>
  <c r="J12"/>
  <c r="J52"/>
  <c r="E7"/>
  <c r="E85"/>
  <c i="1" r="L50"/>
  <c r="AM50"/>
  <c r="AM49"/>
  <c r="L49"/>
  <c r="AM47"/>
  <c r="L47"/>
  <c r="L45"/>
  <c r="L44"/>
  <c i="2" r="BK240"/>
  <c r="BK221"/>
  <c r="J183"/>
  <c r="BK170"/>
  <c r="BK150"/>
  <c r="BK137"/>
  <c r="J125"/>
  <c r="BK102"/>
  <c r="J268"/>
  <c r="J263"/>
  <c r="J261"/>
  <c r="J256"/>
  <c r="J251"/>
  <c r="BK244"/>
  <c r="J232"/>
  <c r="BK219"/>
  <c r="BK215"/>
  <c r="BK207"/>
  <c r="BK199"/>
  <c r="BK183"/>
  <c r="J175"/>
  <c r="BK163"/>
  <c r="BK148"/>
  <c r="J135"/>
  <c r="BK127"/>
  <c r="BK112"/>
  <c r="F35"/>
  <c i="3" r="BK154"/>
  <c r="J146"/>
  <c r="BK138"/>
  <c r="BK130"/>
  <c r="J120"/>
  <c r="BK111"/>
  <c r="BK103"/>
  <c r="J95"/>
  <c i="2" r="BK232"/>
  <c r="BK197"/>
  <c r="J182"/>
  <c r="J163"/>
  <c r="J148"/>
  <c r="BK135"/>
  <c r="BK121"/>
  <c r="BK104"/>
  <c r="BK268"/>
  <c r="BK263"/>
  <c r="BK261"/>
  <c r="BK256"/>
  <c r="BK251"/>
  <c r="BK246"/>
  <c r="J244"/>
  <c r="J228"/>
  <c r="J219"/>
  <c r="J215"/>
  <c r="J207"/>
  <c r="J199"/>
  <c r="J188"/>
  <c r="J170"/>
  <c r="J159"/>
  <c r="J150"/>
  <c r="J137"/>
  <c r="BK125"/>
  <c r="J108"/>
  <c i="1" r="AS54"/>
  <c i="3" r="J205"/>
  <c r="J203"/>
  <c r="J199"/>
  <c r="J191"/>
  <c r="BK188"/>
  <c r="J185"/>
  <c r="J182"/>
  <c r="J178"/>
  <c r="BK169"/>
  <c r="J164"/>
  <c r="BK158"/>
  <c r="BK151"/>
  <c r="BK142"/>
  <c r="J134"/>
  <c r="J128"/>
  <c r="J116"/>
  <c r="BK107"/>
  <c r="J103"/>
  <c r="BK95"/>
  <c r="J208"/>
  <c r="BK204"/>
  <c r="J201"/>
  <c r="BK195"/>
  <c r="J188"/>
  <c r="BK185"/>
  <c r="BK180"/>
  <c r="J171"/>
  <c r="J165"/>
  <c r="BK160"/>
  <c r="J156"/>
  <c r="BK149"/>
  <c r="J140"/>
  <c r="J132"/>
  <c r="BK126"/>
  <c r="BK118"/>
  <c r="J113"/>
  <c r="J105"/>
  <c r="BK101"/>
  <c i="2" r="BK228"/>
  <c r="BK193"/>
  <c r="BK178"/>
  <c r="BK159"/>
  <c r="BK144"/>
  <c r="J132"/>
  <c r="J116"/>
  <c r="BK108"/>
  <c r="J270"/>
  <c r="J266"/>
  <c r="J262"/>
  <c r="J260"/>
  <c r="J253"/>
  <c r="J249"/>
  <c r="J240"/>
  <c r="J223"/>
  <c r="BK217"/>
  <c r="BK209"/>
  <c r="BK206"/>
  <c r="J193"/>
  <c r="BK182"/>
  <c r="BK166"/>
  <c r="BK154"/>
  <c r="BK140"/>
  <c r="J121"/>
  <c r="J104"/>
  <c r="J98"/>
  <c i="3" r="J180"/>
  <c r="J175"/>
  <c r="BK171"/>
  <c r="BK167"/>
  <c r="BK165"/>
  <c r="BK163"/>
  <c r="J160"/>
  <c r="BK156"/>
  <c r="BK152"/>
  <c r="J149"/>
  <c r="J144"/>
  <c r="BK140"/>
  <c r="BK136"/>
  <c r="BK132"/>
  <c r="BK128"/>
  <c r="J126"/>
  <c r="BK122"/>
  <c r="J118"/>
  <c r="BK113"/>
  <c r="BK109"/>
  <c r="BK105"/>
  <c r="J101"/>
  <c r="J97"/>
  <c r="J206"/>
  <c r="J189"/>
  <c r="J186"/>
  <c r="BK183"/>
  <c r="J181"/>
  <c r="BK178"/>
  <c r="BK173"/>
  <c r="J169"/>
  <c r="J166"/>
  <c r="BK164"/>
  <c r="J161"/>
  <c r="J158"/>
  <c r="J151"/>
  <c r="J142"/>
  <c r="BK134"/>
  <c r="J124"/>
  <c r="BK116"/>
  <c r="J107"/>
  <c r="J99"/>
  <c i="2" r="J236"/>
  <c r="BK223"/>
  <c r="BK188"/>
  <c r="BK175"/>
  <c r="J154"/>
  <c r="J140"/>
  <c r="J127"/>
  <c r="J112"/>
  <c r="BK270"/>
  <c r="BK266"/>
  <c r="BK262"/>
  <c r="BK260"/>
  <c r="BK253"/>
  <c r="BK249"/>
  <c r="J246"/>
  <c r="BK236"/>
  <c r="J221"/>
  <c r="J217"/>
  <c r="J209"/>
  <c r="J206"/>
  <c r="J197"/>
  <c r="J178"/>
  <c r="J166"/>
  <c r="J144"/>
  <c r="BK132"/>
  <c r="BK116"/>
  <c r="J102"/>
  <c r="BK98"/>
  <c i="3" r="BK210"/>
  <c r="BK208"/>
  <c r="BK206"/>
  <c r="J204"/>
  <c r="BK201"/>
  <c r="BK200"/>
  <c r="J195"/>
  <c r="BK189"/>
  <c r="BK186"/>
  <c r="J183"/>
  <c r="BK181"/>
  <c r="J173"/>
  <c r="BK166"/>
  <c r="BK161"/>
  <c r="J154"/>
  <c r="BK146"/>
  <c r="J138"/>
  <c r="J130"/>
  <c r="BK124"/>
  <c r="BK120"/>
  <c r="J111"/>
  <c r="BK99"/>
  <c r="J210"/>
  <c r="BK205"/>
  <c r="BK203"/>
  <c r="J200"/>
  <c r="BK199"/>
  <c r="BK191"/>
  <c r="BK182"/>
  <c r="BK175"/>
  <c r="J167"/>
  <c r="J163"/>
  <c r="J152"/>
  <c r="BK144"/>
  <c r="J136"/>
  <c r="J122"/>
  <c r="J109"/>
  <c r="BK97"/>
  <c i="2" l="1" r="BK97"/>
  <c r="J97"/>
  <c r="J61"/>
  <c r="T97"/>
  <c r="P153"/>
  <c r="T153"/>
  <c r="P177"/>
  <c r="T177"/>
  <c r="P192"/>
  <c r="T192"/>
  <c r="P214"/>
  <c r="T214"/>
  <c r="P227"/>
  <c r="T227"/>
  <c r="BK239"/>
  <c r="J239"/>
  <c r="J71"/>
  <c r="R239"/>
  <c r="BK255"/>
  <c r="J255"/>
  <c r="J72"/>
  <c r="R255"/>
  <c i="3" r="BK94"/>
  <c r="R94"/>
  <c r="BK115"/>
  <c r="J115"/>
  <c r="J62"/>
  <c r="P115"/>
  <c r="T115"/>
  <c r="BK135"/>
  <c r="J135"/>
  <c r="J63"/>
  <c r="P135"/>
  <c r="T135"/>
  <c r="P148"/>
  <c r="T148"/>
  <c r="P177"/>
  <c r="R177"/>
  <c r="BK198"/>
  <c r="J198"/>
  <c r="J69"/>
  <c r="P198"/>
  <c r="BK202"/>
  <c r="J202"/>
  <c r="J70"/>
  <c r="T202"/>
  <c i="2" r="P97"/>
  <c r="P96"/>
  <c r="R97"/>
  <c r="BK153"/>
  <c r="J153"/>
  <c r="J62"/>
  <c r="R153"/>
  <c r="BK177"/>
  <c r="J177"/>
  <c r="J63"/>
  <c r="R177"/>
  <c r="BK192"/>
  <c r="J192"/>
  <c r="J65"/>
  <c r="R192"/>
  <c r="BK214"/>
  <c r="J214"/>
  <c r="J67"/>
  <c r="R214"/>
  <c r="BK227"/>
  <c r="J227"/>
  <c r="J68"/>
  <c r="R227"/>
  <c r="P239"/>
  <c r="T239"/>
  <c r="P255"/>
  <c r="T255"/>
  <c i="3" r="P94"/>
  <c r="P93"/>
  <c r="T94"/>
  <c r="R115"/>
  <c r="R135"/>
  <c r="BK148"/>
  <c r="J148"/>
  <c r="J64"/>
  <c r="R148"/>
  <c r="BK177"/>
  <c r="J177"/>
  <c r="J65"/>
  <c r="T177"/>
  <c r="R198"/>
  <c r="T198"/>
  <c r="T197"/>
  <c r="P202"/>
  <c r="R202"/>
  <c i="2" r="BK265"/>
  <c r="J265"/>
  <c r="J73"/>
  <c r="BK269"/>
  <c r="J269"/>
  <c r="J75"/>
  <c r="BK187"/>
  <c r="J187"/>
  <c r="J64"/>
  <c r="BK208"/>
  <c r="J208"/>
  <c r="J66"/>
  <c r="BK235"/>
  <c r="J235"/>
  <c r="J69"/>
  <c r="BK267"/>
  <c r="J267"/>
  <c r="J74"/>
  <c i="3" r="BK194"/>
  <c r="J194"/>
  <c r="J67"/>
  <c r="BK207"/>
  <c r="J207"/>
  <c r="J71"/>
  <c r="BK209"/>
  <c r="J209"/>
  <c r="J72"/>
  <c r="F54"/>
  <c r="F55"/>
  <c r="J86"/>
  <c r="BE95"/>
  <c r="BE99"/>
  <c r="BE101"/>
  <c r="BE107"/>
  <c r="BE109"/>
  <c r="BE116"/>
  <c r="BE126"/>
  <c r="BE128"/>
  <c r="BE134"/>
  <c r="BE136"/>
  <c r="BE142"/>
  <c r="BE146"/>
  <c r="BE152"/>
  <c r="BE158"/>
  <c r="BE161"/>
  <c r="BE163"/>
  <c r="BE166"/>
  <c r="BE171"/>
  <c r="BE173"/>
  <c r="BE178"/>
  <c r="BE181"/>
  <c r="BE183"/>
  <c r="BE186"/>
  <c r="BE189"/>
  <c r="BE195"/>
  <c r="BE200"/>
  <c r="BE201"/>
  <c r="BE203"/>
  <c r="BE204"/>
  <c r="BE208"/>
  <c r="E48"/>
  <c r="J54"/>
  <c r="J55"/>
  <c r="BE97"/>
  <c r="BE103"/>
  <c r="BE105"/>
  <c r="BE111"/>
  <c r="BE113"/>
  <c r="BE118"/>
  <c r="BE120"/>
  <c r="BE122"/>
  <c r="BE124"/>
  <c r="BE130"/>
  <c r="BE132"/>
  <c r="BE138"/>
  <c r="BE140"/>
  <c r="BE144"/>
  <c r="BE149"/>
  <c r="BE151"/>
  <c r="BE154"/>
  <c r="BE156"/>
  <c r="BE160"/>
  <c r="BE164"/>
  <c r="BE165"/>
  <c r="BE167"/>
  <c r="BE169"/>
  <c r="BE175"/>
  <c r="BE180"/>
  <c r="BE182"/>
  <c r="BE185"/>
  <c r="BE188"/>
  <c r="BE191"/>
  <c r="BE199"/>
  <c r="BE205"/>
  <c r="BE206"/>
  <c r="BE210"/>
  <c i="2" r="F54"/>
  <c r="J55"/>
  <c r="J89"/>
  <c r="F92"/>
  <c r="BE270"/>
  <c r="E48"/>
  <c r="J54"/>
  <c r="BE98"/>
  <c r="BE108"/>
  <c r="BE112"/>
  <c r="BE121"/>
  <c r="BE127"/>
  <c r="BE135"/>
  <c r="BE144"/>
  <c r="BE148"/>
  <c r="BE163"/>
  <c r="BE175"/>
  <c r="BE178"/>
  <c r="BE182"/>
  <c r="BE193"/>
  <c r="BE197"/>
  <c r="BE199"/>
  <c r="BE206"/>
  <c r="BE207"/>
  <c r="BE209"/>
  <c r="BE215"/>
  <c r="BE217"/>
  <c r="BE219"/>
  <c r="BE221"/>
  <c r="BE228"/>
  <c r="BE232"/>
  <c r="BE236"/>
  <c r="BE240"/>
  <c r="BE244"/>
  <c r="BE246"/>
  <c r="BE249"/>
  <c r="BE251"/>
  <c r="BE253"/>
  <c r="BE256"/>
  <c r="BE260"/>
  <c r="BE261"/>
  <c r="BE262"/>
  <c r="BE263"/>
  <c r="BE266"/>
  <c r="BE268"/>
  <c i="1" r="BB55"/>
  <c i="2" r="BE102"/>
  <c r="BE104"/>
  <c r="BE116"/>
  <c r="BE125"/>
  <c r="BE132"/>
  <c r="BE137"/>
  <c r="BE140"/>
  <c r="BE150"/>
  <c r="BE154"/>
  <c r="BE159"/>
  <c r="BE166"/>
  <c r="BE170"/>
  <c r="BE183"/>
  <c r="BE188"/>
  <c r="BE223"/>
  <c r="F37"/>
  <c i="1" r="BD55"/>
  <c i="3" r="J34"/>
  <c i="1" r="AW56"/>
  <c i="2" r="F34"/>
  <c i="1" r="BA55"/>
  <c i="3" r="F34"/>
  <c i="1" r="BA56"/>
  <c i="2" r="F36"/>
  <c i="1" r="BC55"/>
  <c i="3" r="F35"/>
  <c i="1" r="BB56"/>
  <c r="BB54"/>
  <c r="W31"/>
  <c i="3" r="F37"/>
  <c i="1" r="BD56"/>
  <c i="2" r="J34"/>
  <c i="1" r="AW55"/>
  <c i="3" r="F36"/>
  <c i="1" r="BC56"/>
  <c i="3" l="1" r="T93"/>
  <c r="T92"/>
  <c i="2" r="T238"/>
  <c i="3" r="R93"/>
  <c i="2" r="T96"/>
  <c r="T95"/>
  <c i="3" r="R197"/>
  <c i="2" r="P238"/>
  <c r="P95"/>
  <c i="1" r="AU55"/>
  <c i="2" r="R96"/>
  <c i="3" r="P197"/>
  <c r="P92"/>
  <c i="1" r="AU56"/>
  <c i="3" r="BK93"/>
  <c r="J93"/>
  <c r="J60"/>
  <c i="2" r="R238"/>
  <c i="3" r="J94"/>
  <c r="J61"/>
  <c r="BK193"/>
  <c r="J193"/>
  <c r="J66"/>
  <c i="2" r="BK96"/>
  <c r="J96"/>
  <c r="J60"/>
  <c r="BK238"/>
  <c r="J238"/>
  <c r="J70"/>
  <c i="3" r="BK197"/>
  <c r="J197"/>
  <c r="J68"/>
  <c i="2" r="F33"/>
  <c i="1" r="AZ55"/>
  <c r="BC54"/>
  <c r="W32"/>
  <c r="BA54"/>
  <c r="AW54"/>
  <c r="AK30"/>
  <c r="AX54"/>
  <c r="BD54"/>
  <c r="W33"/>
  <c i="3" r="J33"/>
  <c i="1" r="AV56"/>
  <c r="AT56"/>
  <c i="2" r="J33"/>
  <c i="1" r="AV55"/>
  <c r="AT55"/>
  <c i="3" r="F33"/>
  <c i="1" r="AZ56"/>
  <c i="2" l="1" r="R95"/>
  <c i="3" r="R92"/>
  <c i="2" r="BK95"/>
  <c r="J95"/>
  <c r="J59"/>
  <c i="3" r="BK92"/>
  <c r="J92"/>
  <c r="J59"/>
  <c i="1" r="AU54"/>
  <c r="AZ54"/>
  <c r="W29"/>
  <c r="AY54"/>
  <c r="W30"/>
  <c i="3" l="1" r="J30"/>
  <c i="1" r="AG56"/>
  <c i="2" r="J30"/>
  <c i="1" r="AG55"/>
  <c r="AV54"/>
  <c r="AK29"/>
  <c i="3" l="1" r="J39"/>
  <c i="2" r="J39"/>
  <c i="1" r="AN56"/>
  <c r="AN55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<sst xmlns="http://schemas.openxmlformats.org/spreadsheetml/2006/main">
  <si>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</si>
  <si>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</si>
  <si>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</si>
  <si>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</si>
  <si>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</si>
  <si>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{9e52d2e6-b677-4b26-95bf-94c21ea710e8}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</si>
  <si>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</si>
  <si>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</si>
  <si>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</si>
  <si>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</si>
  <si>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</si>
  <si>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</si>
  <si>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</si>
  <si>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</si>
  <si>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2503PS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</si>
  <si>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</si>
  <si>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</si>
  <si>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Schodiště Hrnčířská</t>
  </si>
  <si>
    <t>KSO:</t>
  </si>
  <si>
    <t/>
  </si>
  <si>
    <t>CC-CZ:</t>
  </si>
  <si>
    <t>Místo:</t>
  </si>
  <si>
    <t xml:space="preserve"> </t>
  </si>
  <si>
    <t>Datum:</t>
  </si>
  <si>
    <t>5. 3. 2025</t>
  </si>
  <si>
    <t>Zadavatel:</t>
  </si>
  <si>
    <t>IČ:</t>
  </si>
  <si>
    <t>DIČ:</t>
  </si>
  <si>
    <t>Účastník:</t>
  </si>
  <si>
    <t>Vyplň údaj</t>
  </si>
  <si>
    <t>Projektant: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</si>
  <si>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</si>
  <si>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</si>
  <si>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</si>
  <si>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</si>
  <si>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</si>
  <si>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</si>
  <si>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</si>
  <si>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</si>
  <si>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</si>
  <si>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</si>
  <si>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</si>
  <si>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</si>
  <si>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</si>
  <si>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</si>
  <si>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</si>
  <si>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</si>
  <si>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</si>
  <si>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</si>
  <si>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</si>
  <si>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</si>
  <si>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</si>
  <si>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</si>
  <si>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</si>
  <si>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</si>
  <si>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</si>
  <si>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</si>
  <si>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</si>
  <si>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</si>
  <si>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</si>
  <si>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</si>
  <si>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</si>
  <si>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</si>
  <si>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</si>
  <si>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</si>
  <si>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</si>
  <si>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</si>
  <si>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</si>
  <si>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</si>
  <si>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</si>
  <si>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</si>
  <si>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</si>
  <si>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</si>
  <si>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</t>
  </si>
  <si>
    <t>Stavební část</t>
  </si>
  <si>
    <t>STA</t>
  </si>
  <si>
    <t>1</t>
  </si>
  <si>
    <t>{7dda9345-852c-4e10-b57d-f312fabc4b18}</t>
  </si>
  <si>
    <t>2</t>
  </si>
  <si>
    <t>20</t>
  </si>
  <si>
    <t>Veřejné osvětlení</t>
  </si>
  <si>
    <t>{2c24e478-bf61-4716-8281-e44c9f03cd87}</t>
  </si>
  <si>
    <t>KRYCÍ LIST SOUPISU PRACÍ</t>
  </si>
  <si>
    <t>Objekt:</t>
  </si>
  <si>
    <t>10 -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</si>
  <si>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</si>
  <si>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</si>
  <si>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</si>
  <si>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</si>
  <si>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</si>
  <si>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</si>
  <si>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</si>
  <si>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</si>
  <si>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</si>
  <si>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</si>
  <si>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</si>
  <si>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</si>
  <si>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</si>
  <si>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</si>
  <si>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</si>
  <si>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</si>
  <si>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</si>
  <si>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</si>
  <si>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VRN - Vedlejší rozpočtové náklady</t>
  </si>
  <si>
    <t xml:space="preserve">    VRN1 - Průzkumné, zeměměřičské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</si>
  <si>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</si>
  <si>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</si>
  <si>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</si>
  <si>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</si>
  <si>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</si>
  <si>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</si>
  <si>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</si>
  <si>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</si>
  <si>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</si>
  <si>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</si>
  <si>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</si>
  <si>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</si>
  <si>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</si>
  <si>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</si>
  <si>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</si>
  <si>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</si>
  <si>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</si>
  <si>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</si>
  <si>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121151113</t>
  </si>
  <si>
    <t>Sejmutí ornice plochy do 500 m2 tl vrstvy do 200 mm strojně</t>
  </si>
  <si>
    <t>m2</t>
  </si>
  <si>
    <t>4</t>
  </si>
  <si>
    <t>Online PSC</t>
  </si>
  <si>
    <t>https://podminky.urs.cz/item/CS_URS_2024_02/121151113</t>
  </si>
  <si>
    <t>VV</t>
  </si>
  <si>
    <t>(8,15+4,7+2,3+4,7+2,3+2,2+17,2)*3,85</t>
  </si>
  <si>
    <t>True</t>
  </si>
  <si>
    <t>Součet</t>
  </si>
  <si>
    <t>122251101</t>
  </si>
  <si>
    <t>Odkopávky a prokopávky nezapažené v hornině třídy těžitelnosti I skupiny 3 objem do 20 m3 strojně</t>
  </si>
  <si>
    <t>m3</t>
  </si>
  <si>
    <t>https://podminky.urs.cz/item/CS_URS_2024_02/122251101</t>
  </si>
  <si>
    <t>3</t>
  </si>
  <si>
    <t>131251103</t>
  </si>
  <si>
    <t>Hloubení jam nezapažených v hornině třídy těžitelnosti I skupiny 3 objem do 100 m3 strojně</t>
  </si>
  <si>
    <t>6</t>
  </si>
  <si>
    <t>https://podminky.urs.cz/item/CS_URS_2024_02/131251103</t>
  </si>
  <si>
    <t>(3,85+2,7)/2*(0,8+4,7+2,3+4,7+2,3+2,1)*1,2</t>
  </si>
  <si>
    <t>132254101</t>
  </si>
  <si>
    <t>Hloubení rýh zapažených š do 800 mm v hornině třídy těžitelnosti I skupiny 3 objem do 20 m3 strojně</t>
  </si>
  <si>
    <t>8</t>
  </si>
  <si>
    <t>https://podminky.urs.cz/item/CS_URS_2024_02/132254101</t>
  </si>
  <si>
    <t>60*0,3*0,3 "drenáž</t>
  </si>
  <si>
    <t>5</t>
  </si>
  <si>
    <t>133251101</t>
  </si>
  <si>
    <t>Hloubení šachet nezapažených v hornině třídy těžitelnosti I skupiny 3 objem do 20 m3</t>
  </si>
  <si>
    <t>https://podminky.urs.cz/item/CS_URS_2024_02/133251101</t>
  </si>
  <si>
    <t>1,2*1,3*2 "vsak</t>
  </si>
  <si>
    <t>162751117</t>
  </si>
  <si>
    <t>Vodorovné přemístění přes 9 000 do 10000 m výkopku/sypaniny z horniny třídy těžitelnosti I skupiny 1 až 3</t>
  </si>
  <si>
    <t>https://podminky.urs.cz/item/CS_URS_2024_02/162751117</t>
  </si>
  <si>
    <t>159,968*0,15 "ornice</t>
  </si>
  <si>
    <t>17,523+66,417+5,4+3,12</t>
  </si>
  <si>
    <t>7</t>
  </si>
  <si>
    <t>171201231</t>
  </si>
  <si>
    <t>Poplatek za uložení zeminy a kamení na recyklační skládce (skládkovné) kód odpadu 17 05 04</t>
  </si>
  <si>
    <t>t</t>
  </si>
  <si>
    <t>14</t>
  </si>
  <si>
    <t>https://podminky.urs.cz/item/CS_URS_2024_02/171201231</t>
  </si>
  <si>
    <t>116,455*2 "Přepočtené koeficientem množství</t>
  </si>
  <si>
    <t>171251201</t>
  </si>
  <si>
    <t>Uložení sypaniny na skládky nebo meziskládky</t>
  </si>
  <si>
    <t>16</t>
  </si>
  <si>
    <t>https://podminky.urs.cz/item/CS_URS_2024_02/171251201</t>
  </si>
  <si>
    <t>9</t>
  </si>
  <si>
    <t>174151101</t>
  </si>
  <si>
    <t>Zásyp jam, šachet rýh nebo kolem objektů sypaninou se zhutněním</t>
  </si>
  <si>
    <t>18</t>
  </si>
  <si>
    <t>https://podminky.urs.cz/item/CS_URS_2024_02/174151101</t>
  </si>
  <si>
    <t>57,1*0,1 "obruby</t>
  </si>
  <si>
    <t>54 "obsypy schodiště</t>
  </si>
  <si>
    <t>M</t>
  </si>
  <si>
    <t>58331200</t>
  </si>
  <si>
    <t>štěrkopísek netříděný</t>
  </si>
  <si>
    <t>59,71*2 "Přepočtené koeficientem množství</t>
  </si>
  <si>
    <t>11</t>
  </si>
  <si>
    <t>181411131</t>
  </si>
  <si>
    <t>Založení parkového trávníku výsevem pl do 1000 m2 v rovině a ve svahu do 1:5</t>
  </si>
  <si>
    <t>22</t>
  </si>
  <si>
    <t>https://podminky.urs.cz/item/CS_URS_2024_02/181411131</t>
  </si>
  <si>
    <t>00572410</t>
  </si>
  <si>
    <t>osivo směs travní parková</t>
  </si>
  <si>
    <t>kg</t>
  </si>
  <si>
    <t>24</t>
  </si>
  <si>
    <t>129*0,02 "Přepočtené koeficientem množství</t>
  </si>
  <si>
    <t>13</t>
  </si>
  <si>
    <t>181912111</t>
  </si>
  <si>
    <t>Úprava pláně v hornině třídy těžitelnosti I skupiny 3 bez zhutnění ručně</t>
  </si>
  <si>
    <t>26</t>
  </si>
  <si>
    <t>https://podminky.urs.cz/item/CS_URS_2024_02/181912111</t>
  </si>
  <si>
    <t>43*3</t>
  </si>
  <si>
    <t>181951112</t>
  </si>
  <si>
    <t>Úprava pláně v hornině třídy těžitelnosti I skupiny 1 až 3 se zhutněním strojně</t>
  </si>
  <si>
    <t>28</t>
  </si>
  <si>
    <t>https://podminky.urs.cz/item/CS_URS_2024_02/181951112</t>
  </si>
  <si>
    <t>2,1*(8,15+4,7+2,3+4,7+2,3+2+15+2,5)</t>
  </si>
  <si>
    <t>15</t>
  </si>
  <si>
    <t>182311123</t>
  </si>
  <si>
    <t>Rozprostření ornice ve svahu přes 1:5 tl vrstvy do 200 mm ručně</t>
  </si>
  <si>
    <t>30</t>
  </si>
  <si>
    <t>https://podminky.urs.cz/item/CS_URS_2024_02/182311123</t>
  </si>
  <si>
    <t>10371500</t>
  </si>
  <si>
    <t>substrát pro trávníky VL</t>
  </si>
  <si>
    <t>32</t>
  </si>
  <si>
    <t>129*0,1 "Přepočtené koeficientem množství</t>
  </si>
  <si>
    <t>Zakládání</t>
  </si>
  <si>
    <t>17</t>
  </si>
  <si>
    <t>211531111</t>
  </si>
  <si>
    <t>Výplň odvodňovacích žeber nebo trativodů kamenivem hrubým drceným frakce 16 až 63 mm</t>
  </si>
  <si>
    <t>34</t>
  </si>
  <si>
    <t>https://podminky.urs.cz/item/CS_URS_2024_02/211531111</t>
  </si>
  <si>
    <t>211971110</t>
  </si>
  <si>
    <t>Zřízení opláštění žeber nebo trativodů geotextilií v rýze nebo zářezu sklonu do 1:2</t>
  </si>
  <si>
    <t>36</t>
  </si>
  <si>
    <t>https://podminky.urs.cz/item/CS_URS_2024_02/211971110</t>
  </si>
  <si>
    <t>60*0,3*4</t>
  </si>
  <si>
    <t>19</t>
  </si>
  <si>
    <t>69311068</t>
  </si>
  <si>
    <t>geotextilie netkaná separační, ochranná, filtrační, drenážní PP 300g/m2</t>
  </si>
  <si>
    <t>38</t>
  </si>
  <si>
    <t>72*1,15 "Přepočtené koeficientem množství</t>
  </si>
  <si>
    <t>212755214</t>
  </si>
  <si>
    <t>Trativody z drenážních trubek plastových flexibilních D 100 mm bez lože</t>
  </si>
  <si>
    <t>m</t>
  </si>
  <si>
    <t>40</t>
  </si>
  <si>
    <t>https://podminky.urs.cz/item/CS_URS_2024_02/212755214</t>
  </si>
  <si>
    <t>6+4,9*2+1,7*2+4,9*2+1,7+2,5+2,3*2+3,1+19,1</t>
  </si>
  <si>
    <t>279113144</t>
  </si>
  <si>
    <t>Základová zeď tl přes 250 do 300 mm z tvárnic ztraceného bednění včetně výplně z betonu tř. C 20/25</t>
  </si>
  <si>
    <t>42</t>
  </si>
  <si>
    <t>https://podminky.urs.cz/item/CS_URS_2024_02/279113144</t>
  </si>
  <si>
    <t>10,5*2</t>
  </si>
  <si>
    <t>1,3*(1,2+0,8+1,2+0,8+1,2+0,6)</t>
  </si>
  <si>
    <t>279361821</t>
  </si>
  <si>
    <t>Výztuž základových zdí nosných betonářskou ocelí 10 505</t>
  </si>
  <si>
    <t>44</t>
  </si>
  <si>
    <t>https://podminky.urs.cz/item/CS_URS_2024_02/279361821</t>
  </si>
  <si>
    <t>Svislé a kompletní konstrukce</t>
  </si>
  <si>
    <t>23</t>
  </si>
  <si>
    <t>348272213</t>
  </si>
  <si>
    <t>Plotová zeď tl 195 mm z betonových tvarovek oboustranně štípaných přírodních na MC vč spárování</t>
  </si>
  <si>
    <t>46</t>
  </si>
  <si>
    <t>https://podminky.urs.cz/item/CS_URS_2024_02/348272213</t>
  </si>
  <si>
    <t>11,15*2</t>
  </si>
  <si>
    <t>348272293-1</t>
  </si>
  <si>
    <t>Příplatek k plotové zdi tl 195 mm z betonových tvarovek za vylití betonem C20/25</t>
  </si>
  <si>
    <t>48</t>
  </si>
  <si>
    <t>25</t>
  </si>
  <si>
    <t>348272615</t>
  </si>
  <si>
    <t>Plotová stříška pro zeď tl 295 mm z tvarovek broušených přírodních</t>
  </si>
  <si>
    <t>50</t>
  </si>
  <si>
    <t>https://podminky.urs.cz/item/CS_URS_2024_02/348272615</t>
  </si>
  <si>
    <t>(0,55+4,7+2+4,7+2+2+0,2)*2</t>
  </si>
  <si>
    <t>Vodorovné konstrukce</t>
  </si>
  <si>
    <t>434313115</t>
  </si>
  <si>
    <t>Schody z vibrolisovaných prefabrikátů se zřízením podkladních stupňů z betonu C 20/25</t>
  </si>
  <si>
    <t>52</t>
  </si>
  <si>
    <t>https://podminky.urs.cz/item/CS_URS_2024_02/434313115</t>
  </si>
  <si>
    <t>1,5*34</t>
  </si>
  <si>
    <t>Komunikace pozemní</t>
  </si>
  <si>
    <t>27</t>
  </si>
  <si>
    <t>564831011</t>
  </si>
  <si>
    <t>Podklad ze štěrkodrtě ŠD plochy do 100 m2 tl 100 mm</t>
  </si>
  <si>
    <t>54</t>
  </si>
  <si>
    <t>https://podminky.urs.cz/item/CS_URS_2024_02/564831011</t>
  </si>
  <si>
    <t>59,1*0,5 "obruby</t>
  </si>
  <si>
    <t>564851011</t>
  </si>
  <si>
    <t>Podklad ze štěrkodrtě ŠD plochy do 100 m2 tl 150 mm</t>
  </si>
  <si>
    <t>56</t>
  </si>
  <si>
    <t>https://podminky.urs.cz/item/CS_URS_2024_02/564851011</t>
  </si>
  <si>
    <t>29</t>
  </si>
  <si>
    <t>596211110</t>
  </si>
  <si>
    <t>Kladení zámkové dlažby komunikací pro pěší ručně tl 60 mm skupiny A pl do 50 m2</t>
  </si>
  <si>
    <t>58</t>
  </si>
  <si>
    <t>https://podminky.urs.cz/item/CS_URS_2024_02/596211110</t>
  </si>
  <si>
    <t>8*1,8</t>
  </si>
  <si>
    <t>2,3*1,8</t>
  </si>
  <si>
    <t>4,2</t>
  </si>
  <si>
    <t>31,8</t>
  </si>
  <si>
    <t>59245016</t>
  </si>
  <si>
    <t>dlažba skladebná betonová 100x100mm tl 60mm přírodní</t>
  </si>
  <si>
    <t>60</t>
  </si>
  <si>
    <t>31</t>
  </si>
  <si>
    <t>59245006</t>
  </si>
  <si>
    <t>dlažba pro nevidomé betonová 200x100mm tl 60mm barevná</t>
  </si>
  <si>
    <t>62</t>
  </si>
  <si>
    <t>Úpravy povrchů, podlahy a osazování výplní</t>
  </si>
  <si>
    <t>631311123</t>
  </si>
  <si>
    <t>Mazanina tl přes 80 do 120 mm z betonu prostého bez zvýšených nároků na prostředí tř. C 12/15</t>
  </si>
  <si>
    <t>64</t>
  </si>
  <si>
    <t>https://podminky.urs.cz/item/CS_URS_2024_02/631311123</t>
  </si>
  <si>
    <t>15,1*0,5*0,1*2 "podkladní beton C 12/15</t>
  </si>
  <si>
    <t>1,1*0,5*0,1*6</t>
  </si>
  <si>
    <t>Trubní vedení</t>
  </si>
  <si>
    <t>33</t>
  </si>
  <si>
    <t>894812001</t>
  </si>
  <si>
    <t>Revizní a čistící šachta z PP šachtové dno DN 400/150 přímý tok</t>
  </si>
  <si>
    <t>kus</t>
  </si>
  <si>
    <t>66</t>
  </si>
  <si>
    <t>https://podminky.urs.cz/item/CS_URS_2024_02/894812001</t>
  </si>
  <si>
    <t>894812032</t>
  </si>
  <si>
    <t>Revizní a čistící šachta z PP DN 400 šachtová roura korugovaná bez hrdla světlé hloubky 1500 mm</t>
  </si>
  <si>
    <t>68</t>
  </si>
  <si>
    <t>https://podminky.urs.cz/item/CS_URS_2024_02/894812032</t>
  </si>
  <si>
    <t>35</t>
  </si>
  <si>
    <t>894812041</t>
  </si>
  <si>
    <t>Příplatek k rourám revizní a čistící šachty z PP DN 400 za uříznutí šachtové roury</t>
  </si>
  <si>
    <t>70</t>
  </si>
  <si>
    <t>https://podminky.urs.cz/item/CS_URS_2024_02/894812041</t>
  </si>
  <si>
    <t>894812051</t>
  </si>
  <si>
    <t>Revizní a čistící šachta z PP DN 400 poklop plastový pochůzí pro třídu zatížení A15</t>
  </si>
  <si>
    <t>72</t>
  </si>
  <si>
    <t>https://podminky.urs.cz/item/CS_URS_2024_02/894812051</t>
  </si>
  <si>
    <t>37</t>
  </si>
  <si>
    <t>899132111</t>
  </si>
  <si>
    <t>Výměna (výšková úprava) poklopu kanalizačního samonivelačního s ošetřením podkladu hloubky do 25 cm</t>
  </si>
  <si>
    <t>74</t>
  </si>
  <si>
    <t>https://podminky.urs.cz/item/CS_URS_2024_02/899132111</t>
  </si>
  <si>
    <t>2 "přeosazení stávajících poklopů šachet</t>
  </si>
  <si>
    <t>Ostatní konstrukce a práce, bourání</t>
  </si>
  <si>
    <t>916331112</t>
  </si>
  <si>
    <t>Osazení zahradního obrubníku betonového do lože z betonu s boční opěrou</t>
  </si>
  <si>
    <t>76</t>
  </si>
  <si>
    <t>https://podminky.urs.cz/item/CS_URS_2024_02/916331112</t>
  </si>
  <si>
    <t>7,65*2+1,7*2+1,5+2+34,9+2</t>
  </si>
  <si>
    <t>39</t>
  </si>
  <si>
    <t>59217019</t>
  </si>
  <si>
    <t>obrubník betonový chodníkový 1000x100x200mm</t>
  </si>
  <si>
    <t>78</t>
  </si>
  <si>
    <t>59,1*1,05 "Přepočtené koeficientem množství</t>
  </si>
  <si>
    <t>998</t>
  </si>
  <si>
    <t>Přesun hmot</t>
  </si>
  <si>
    <t>998011001</t>
  </si>
  <si>
    <t>Přesun hmot pro budovy zděné v do 6 m</t>
  </si>
  <si>
    <t>80</t>
  </si>
  <si>
    <t>https://podminky.urs.cz/item/CS_URS_2024_02/998011001</t>
  </si>
  <si>
    <t>PSV</t>
  </si>
  <si>
    <t>Práce a dodávky PSV</t>
  </si>
  <si>
    <t>711</t>
  </si>
  <si>
    <t>Izolace proti vodě, vlhkosti a plynům</t>
  </si>
  <si>
    <t>41</t>
  </si>
  <si>
    <t>711113121</t>
  </si>
  <si>
    <t>Izolace proti vlhkosti na svislé ploše za studena těsnicím nátěrem na bázi pryže (latexu) a bitumenů</t>
  </si>
  <si>
    <t>82</t>
  </si>
  <si>
    <t>https://podminky.urs.cz/item/CS_URS_2024_02/711113121</t>
  </si>
  <si>
    <t>1,5*16,15</t>
  </si>
  <si>
    <t>711131101</t>
  </si>
  <si>
    <t>Provedení izolace proti zemní vlhkosti pásy na sucho vodorovné AIP nebo tkaninou</t>
  </si>
  <si>
    <t>84</t>
  </si>
  <si>
    <t>https://podminky.urs.cz/item/CS_URS_2024_02/711131101</t>
  </si>
  <si>
    <t>43</t>
  </si>
  <si>
    <t>69311172</t>
  </si>
  <si>
    <t>geotextilie PP s ÚV stabilizací 300g/m2</t>
  </si>
  <si>
    <t>86</t>
  </si>
  <si>
    <t>54,54*1,15 "Přepočtené koeficientem množství</t>
  </si>
  <si>
    <t>711161212</t>
  </si>
  <si>
    <t>Izolace proti zemní vlhkosti nopovou fólií svislá, nopek v 8,0 mm, tl do 0,6 mm</t>
  </si>
  <si>
    <t>88</t>
  </si>
  <si>
    <t>https://podminky.urs.cz/item/CS_URS_2024_02/711161212</t>
  </si>
  <si>
    <t>45</t>
  </si>
  <si>
    <t>711161384</t>
  </si>
  <si>
    <t>Izolace proti zemní vlhkosti nopovou fólií ukončení provětrávací lištou</t>
  </si>
  <si>
    <t>90</t>
  </si>
  <si>
    <t>https://podminky.urs.cz/item/CS_URS_2024_02/711161384</t>
  </si>
  <si>
    <t>998711201</t>
  </si>
  <si>
    <t>Přesun hmot procentní pro izolace proti vodě, vlhkosti a plynům v objektech v do 6 m</t>
  </si>
  <si>
    <t>%</t>
  </si>
  <si>
    <t>92</t>
  </si>
  <si>
    <t>https://podminky.urs.cz/item/CS_URS_2024_02/998711201</t>
  </si>
  <si>
    <t>767</t>
  </si>
  <si>
    <t>Konstrukce zámečnické</t>
  </si>
  <si>
    <t>47</t>
  </si>
  <si>
    <t>767223222</t>
  </si>
  <si>
    <t>Montáž přímého kovového zábradlí do betonu konstrukce na schodišti v exteriéru</t>
  </si>
  <si>
    <t>94</t>
  </si>
  <si>
    <t>https://podminky.urs.cz/item/CS_URS_2024_02/767223222</t>
  </si>
  <si>
    <t>553-1</t>
  </si>
  <si>
    <t>Zábradlí zinkované - provedení dle PD</t>
  </si>
  <si>
    <t>96</t>
  </si>
  <si>
    <t>49</t>
  </si>
  <si>
    <t>767-M900</t>
  </si>
  <si>
    <t>M+D madlo dřevěné (pro dospělé ve výšce 900 mm) - viz PD</t>
  </si>
  <si>
    <t>98</t>
  </si>
  <si>
    <t>767-M700</t>
  </si>
  <si>
    <t>M+D madlo dřevěné (pro děti ve výšce 700 mm) - viz PD</t>
  </si>
  <si>
    <t>100</t>
  </si>
  <si>
    <t>51</t>
  </si>
  <si>
    <t>998767201</t>
  </si>
  <si>
    <t>Přesun hmot procentní pro zámečnické konstrukce v objektech v do 6 m</t>
  </si>
  <si>
    <t>102</t>
  </si>
  <si>
    <t>https://podminky.urs.cz/item/CS_URS_2024_02/998767201</t>
  </si>
  <si>
    <t>OST</t>
  </si>
  <si>
    <t>Ostatní</t>
  </si>
  <si>
    <t>999-OST-1</t>
  </si>
  <si>
    <t>Vytýčení stávajících sítí</t>
  </si>
  <si>
    <t>---</t>
  </si>
  <si>
    <t>262144</t>
  </si>
  <si>
    <t>104</t>
  </si>
  <si>
    <t>VRN</t>
  </si>
  <si>
    <t>Vedlejší rozpočtové náklady</t>
  </si>
  <si>
    <t>53</t>
  </si>
  <si>
    <t>999-VRN-1</t>
  </si>
  <si>
    <t>Vedlejší náklady</t>
  </si>
  <si>
    <t>106</t>
  </si>
  <si>
    <t>VRN1</t>
  </si>
  <si>
    <t>Průzkumné, zeměměřičské a projektové práce</t>
  </si>
  <si>
    <t>012164000</t>
  </si>
  <si>
    <t>Vytyčení a zaměření inženýrských sítí</t>
  </si>
  <si>
    <t>kpl</t>
  </si>
  <si>
    <t>1024</t>
  </si>
  <si>
    <t>-1639044749</t>
  </si>
  <si>
    <t>https://podminky.urs.cz/item/CS_URS_2025_01/012164000</t>
  </si>
  <si>
    <t>20 - Veřejné osvětlení</t>
  </si>
  <si>
    <t>HSV - HSV</t>
  </si>
  <si>
    <t xml:space="preserve">    001 - Výkop v komunikaci (asfalt)</t>
  </si>
  <si>
    <t xml:space="preserve">    002 - Výkop v zeleném pásu</t>
  </si>
  <si>
    <t xml:space="preserve">    003 - Výkop v budoucím chodníku (bez finálního povrchu)</t>
  </si>
  <si>
    <t xml:space="preserve">    004 - Stavba nových světelných míst</t>
  </si>
  <si>
    <t xml:space="preserve">    005 - Kabeláž</t>
  </si>
  <si>
    <t>M - Práce a dodávky M</t>
  </si>
  <si>
    <t xml:space="preserve">    46-M - Zemní práce při extr.mont.pracích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</si>
  <si>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</si>
  <si>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</si>
  <si>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</si>
  <si>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</si>
  <si>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001</t>
  </si>
  <si>
    <t>Výkop v komunikaci (asfalt)</t>
  </si>
  <si>
    <t>998225111</t>
  </si>
  <si>
    <t>Přesun hmot pro pozemní komunikace s krytem z kamene, monolitickým betonovým nebo živičným</t>
  </si>
  <si>
    <t>https://podminky.urs.cz/item/CS_URS_2024_02/998225111</t>
  </si>
  <si>
    <t>998225194</t>
  </si>
  <si>
    <t>Příplatek k přesunu hmot pro pozemní komunikace s krytem z kamene, živičným, betonovým do 5000 m</t>
  </si>
  <si>
    <t>https://podminky.urs.cz/item/CS_URS_2024_02/998225194</t>
  </si>
  <si>
    <t>460161313</t>
  </si>
  <si>
    <t>Hloubení kabelových rýh ručně š 50 cm hl 120 cm v hornině tř II skupiny 4</t>
  </si>
  <si>
    <t>https://podminky.urs.cz/item/CS_URS_2024_02/460161313</t>
  </si>
  <si>
    <t>460431313</t>
  </si>
  <si>
    <t>Zásyp kabelových rýh ručně se zhutněním š 50 cm hl 100 cm z horniny tř II skupiny 4</t>
  </si>
  <si>
    <t>https://podminky.urs.cz/item/CS_URS_2024_02/460431313</t>
  </si>
  <si>
    <t>919123121</t>
  </si>
  <si>
    <t>Těsnění spár přitavením asfaltových izolačních pásů v CB krytu</t>
  </si>
  <si>
    <t>https://podminky.urs.cz/item/CS_URS_2024_02/919123121</t>
  </si>
  <si>
    <t>919735113</t>
  </si>
  <si>
    <t>Řezání stávajícího živičného krytu hl přes 100 do 150 mm</t>
  </si>
  <si>
    <t>https://podminky.urs.cz/item/CS_URS_2024_02/919735113</t>
  </si>
  <si>
    <t>460871162</t>
  </si>
  <si>
    <t>Podklad vozovky a chodníku z asfaltového betonu se zhutněním při elektromontážích tl přes 5 do 10 cm</t>
  </si>
  <si>
    <t>https://podminky.urs.cz/item/CS_URS_2024_02/460871162</t>
  </si>
  <si>
    <t>460871141</t>
  </si>
  <si>
    <t>Podklad vozovky a chodníku ze štěrkodrti se zhutněním při elektromontážích tl do 5 cm</t>
  </si>
  <si>
    <t>https://podminky.urs.cz/item/CS_URS_2024_02/460871141</t>
  </si>
  <si>
    <t>460881215</t>
  </si>
  <si>
    <t>Kryt vozovky a chodníku z asfaltového betonu při elektromontážích vrstva ložní tl 8 cm</t>
  </si>
  <si>
    <t>https://podminky.urs.cz/item/CS_URS_2024_02/460881215</t>
  </si>
  <si>
    <t>460881222</t>
  </si>
  <si>
    <t>Kryt vozovky a chodníku z asfaltového betonu při elektromontážích vrstva obrusná tl 4 cm</t>
  </si>
  <si>
    <t>https://podminky.urs.cz/item/CS_URS_2024_02/460881222</t>
  </si>
  <si>
    <t>002</t>
  </si>
  <si>
    <t>Výkop v zeleném pásu</t>
  </si>
  <si>
    <t>460661111</t>
  </si>
  <si>
    <t>Kabelové lože z písku pro kabely nn bez zakrytí š lože do 35 cm</t>
  </si>
  <si>
    <t>https://podminky.urs.cz/item/CS_URS_2024_02/460661111</t>
  </si>
  <si>
    <t>460030011</t>
  </si>
  <si>
    <t>Sejmutí drnu při elektromontážích jakékoliv tloušťky</t>
  </si>
  <si>
    <t>https://podminky.urs.cz/item/CS_URS_2024_02/460030011</t>
  </si>
  <si>
    <t>460030015</t>
  </si>
  <si>
    <t>Odstranění travnatého porostu, kosení a shrabávání trávy při elektromontážích</t>
  </si>
  <si>
    <t>https://podminky.urs.cz/item/CS_URS_2024_02/460030015</t>
  </si>
  <si>
    <t>460161172</t>
  </si>
  <si>
    <t>Hloubení kabelových rýh ručně š 35 cm hl 80 cm v hornině tř I skupiny 3</t>
  </si>
  <si>
    <t>https://podminky.urs.cz/item/CS_URS_2024_02/460161172</t>
  </si>
  <si>
    <t>460431162</t>
  </si>
  <si>
    <t>Zásyp kabelových rýh ručně se zhutněním š 35 cm hl 60 cm z horniny tř I skupiny 3</t>
  </si>
  <si>
    <t>https://podminky.urs.cz/item/CS_URS_2024_02/460431162</t>
  </si>
  <si>
    <t>460620002</t>
  </si>
  <si>
    <t>Položení drnu včetně zalití vodou na rovině</t>
  </si>
  <si>
    <t>https://podminky.urs.cz/item/CS_URS_2024_02/460620002</t>
  </si>
  <si>
    <t>460620007</t>
  </si>
  <si>
    <t>Zatravnění včetně zalití vodou na rovině</t>
  </si>
  <si>
    <t>https://podminky.urs.cz/item/CS_URS_2024_02/460620007</t>
  </si>
  <si>
    <t>00572472</t>
  </si>
  <si>
    <t>osivo směs travní krajinná-rovinná</t>
  </si>
  <si>
    <t>003</t>
  </si>
  <si>
    <t>Výkop v budoucím chodníku (bez finálního povrchu)</t>
  </si>
  <si>
    <t>460161142</t>
  </si>
  <si>
    <t>Hloubení kabelových rýh ručně š 35 cm hl 50 cm v hornině tř I skupiny 3</t>
  </si>
  <si>
    <t>https://podminky.urs.cz/item/CS_URS_2024_02/460161142</t>
  </si>
  <si>
    <t>460431142</t>
  </si>
  <si>
    <t>Zásyp kabelových rýh ručně se zhutněním š 35 cm hl 40 cm z horniny tř I skupiny 3</t>
  </si>
  <si>
    <t>https://podminky.urs.cz/item/CS_URS_2024_02/460431142</t>
  </si>
  <si>
    <t>564201011</t>
  </si>
  <si>
    <t>Podklad nebo podsyp ze štěrkopísku ŠP plochy do 100 m2 tl 40 mm</t>
  </si>
  <si>
    <t>https://podminky.urs.cz/item/CS_URS_2024_02/564201011</t>
  </si>
  <si>
    <t>004</t>
  </si>
  <si>
    <t>Stavba nových světelných míst</t>
  </si>
  <si>
    <t>741122142</t>
  </si>
  <si>
    <t>Montáž kabel Cu plný kulatý žíla 5x1,5 až 2,5 mm2 zatažený v trubkách (např. CYKY)</t>
  </si>
  <si>
    <t>https://podminky.urs.cz/item/CS_URS_2024_02/741122142</t>
  </si>
  <si>
    <t>34111090</t>
  </si>
  <si>
    <t>kabel instalační jádro Cu plné izolace PVC plášť PVC 450/750V (CYKY) 5x1,5mm2</t>
  </si>
  <si>
    <t>741130021</t>
  </si>
  <si>
    <t>Ukončení vodič izolovaný do 2,5 mm2 na svorkovnici</t>
  </si>
  <si>
    <t>https://podminky.urs.cz/item/CS_URS_2024_02/741130021</t>
  </si>
  <si>
    <t>741130025</t>
  </si>
  <si>
    <t>Ukončení vodič izolovaný do 16 mm2 na svorkovnici</t>
  </si>
  <si>
    <t>https://podminky.urs.cz/item/CS_URS_2024_02/741130025</t>
  </si>
  <si>
    <t>741372151</t>
  </si>
  <si>
    <t>Montáž svítidlo LED průmyslové závěsné lampa se zapojením vodičů</t>
  </si>
  <si>
    <t>https://podminky.urs.cz/item/CS_URS_2024_02/741372151</t>
  </si>
  <si>
    <t>210204002</t>
  </si>
  <si>
    <t>Montáž stožárů osvětlení parkových ocelových</t>
  </si>
  <si>
    <t>https://podminky.urs.cz/item/CS_URS_2024_02/210204002</t>
  </si>
  <si>
    <t>2403003</t>
  </si>
  <si>
    <t>Nové světlené místo komplet dle PD</t>
  </si>
  <si>
    <t>210220020</t>
  </si>
  <si>
    <t>Montáž uzemňovacího vedení vodičů FeZn pomocí svorek v zemi páskou do 120 mm2 ve městské zástavbě</t>
  </si>
  <si>
    <t>https://podminky.urs.cz/item/CS_URS_2024_02/210220020</t>
  </si>
  <si>
    <t>35442062</t>
  </si>
  <si>
    <t>pás zemnící 30x4mm FeZn</t>
  </si>
  <si>
    <t>35442036</t>
  </si>
  <si>
    <t>svorka uzemnění nerez připojovací</t>
  </si>
  <si>
    <t>35442037</t>
  </si>
  <si>
    <t>svorka uzemnění nerez křížová</t>
  </si>
  <si>
    <t>HST.8595140100816</t>
  </si>
  <si>
    <t>základová izolace 3 kg</t>
  </si>
  <si>
    <t>460131113</t>
  </si>
  <si>
    <t>Hloubení nezapažených jam při elektromontážích ručně v hornině tř I skupiny 3</t>
  </si>
  <si>
    <t>https://podminky.urs.cz/item/CS_URS_2024_02/460131113</t>
  </si>
  <si>
    <t>460641124</t>
  </si>
  <si>
    <t>Základové konstrukce při elektromontážích ze ŽB tř. C 20/25 bez zvláštních nároků na prostředí</t>
  </si>
  <si>
    <t>https://podminky.urs.cz/item/CS_URS_2024_02/460641124</t>
  </si>
  <si>
    <t>460641411</t>
  </si>
  <si>
    <t>Zřízení nezabudovaného bednění základových konstrukcí při elektromontážích</t>
  </si>
  <si>
    <t>https://podminky.urs.cz/item/CS_URS_2024_02/460641411</t>
  </si>
  <si>
    <t>460641412</t>
  </si>
  <si>
    <t>Odstranění nezabudovaného bednění základových konstrukcí při elektromontážích</t>
  </si>
  <si>
    <t>https://podminky.urs.cz/item/CS_URS_2024_02/460641412</t>
  </si>
  <si>
    <t>210204201</t>
  </si>
  <si>
    <t>Montáž elektrovýzbroje stožárů osvětlení 1 okruh</t>
  </si>
  <si>
    <t>https://podminky.urs.cz/item/CS_URS_2024_02/210204201</t>
  </si>
  <si>
    <t>005</t>
  </si>
  <si>
    <t>Kabeláž</t>
  </si>
  <si>
    <t>210220020.1</t>
  </si>
  <si>
    <t>https://podminky.urs.cz/item/CS_URS_2024_02/210220020.1</t>
  </si>
  <si>
    <t>354420370</t>
  </si>
  <si>
    <t>741122222</t>
  </si>
  <si>
    <t>Montáž kabel Cu plný kulatý žíla 4x10 mm2 uložený volně (např. CYKY)</t>
  </si>
  <si>
    <t>https://podminky.urs.cz/item/CS_URS_2024_02/741122222</t>
  </si>
  <si>
    <t>34111076</t>
  </si>
  <si>
    <t>kabel instalační jádro Cu plné izolace PVC plášť PVC 450/750V (CYKY) 4x10mm2</t>
  </si>
  <si>
    <t>741110043</t>
  </si>
  <si>
    <t>Montáž trubka plastová ohebná D přes 35 mm uložená pevně</t>
  </si>
  <si>
    <t>https://podminky.urs.cz/item/CS_URS_2024_02/741110043</t>
  </si>
  <si>
    <t>34571352</t>
  </si>
  <si>
    <t>trubka elektroinstalační ohebná dvouplášťová korugovaná (chránička) D 52/63mm, HDPE+LDPE</t>
  </si>
  <si>
    <t>741128022</t>
  </si>
  <si>
    <t>Příplatek k montáži kabelů za zatažení vodiče a kabelu do 2,00 kg</t>
  </si>
  <si>
    <t>https://podminky.urs.cz/item/CS_URS_2024_02/741128022</t>
  </si>
  <si>
    <t>460671112</t>
  </si>
  <si>
    <t>Výstražná fólie pro krytí kabelů šířky přes 20 do 25 cm</t>
  </si>
  <si>
    <t>https://podminky.urs.cz/item/CS_URS_2024_02/460671112</t>
  </si>
  <si>
    <t>Práce a dodávky M</t>
  </si>
  <si>
    <t>46-M</t>
  </si>
  <si>
    <t>Zemní práce při extr.mont.pracích</t>
  </si>
  <si>
    <t>460361121</t>
  </si>
  <si>
    <t>Poplatek za uložení zeminy na recyklační skládce (skládkovné) kód odpadu 17 05 04</t>
  </si>
  <si>
    <t>108</t>
  </si>
  <si>
    <t>https://podminky.urs.cz/item/CS_URS_2024_02/460361121</t>
  </si>
  <si>
    <t>Průzkumné, geodetické a projektové práce</t>
  </si>
  <si>
    <t>55</t>
  </si>
  <si>
    <t>011314000</t>
  </si>
  <si>
    <t>Archeologický dohled</t>
  </si>
  <si>
    <t>KS</t>
  </si>
  <si>
    <t>110</t>
  </si>
  <si>
    <t>012103000</t>
  </si>
  <si>
    <t>Geodetické práce před výstavbou</t>
  </si>
  <si>
    <t>km</t>
  </si>
  <si>
    <t>112</t>
  </si>
  <si>
    <t>57</t>
  </si>
  <si>
    <t>012303000</t>
  </si>
  <si>
    <t>Geodetické práce po výstavbě</t>
  </si>
  <si>
    <t>114</t>
  </si>
  <si>
    <t>VRN3</t>
  </si>
  <si>
    <t>Zařízení staveniště</t>
  </si>
  <si>
    <t>031002000</t>
  </si>
  <si>
    <t>Související práce pro zařízení staveniště</t>
  </si>
  <si>
    <t>116</t>
  </si>
  <si>
    <t>59</t>
  </si>
  <si>
    <t>032503000</t>
  </si>
  <si>
    <t>Skládky na staveništi</t>
  </si>
  <si>
    <t>118</t>
  </si>
  <si>
    <t>034002000</t>
  </si>
  <si>
    <t>Zabezpečení staveniště</t>
  </si>
  <si>
    <t>120</t>
  </si>
  <si>
    <t>61</t>
  </si>
  <si>
    <t>034303000</t>
  </si>
  <si>
    <t>Dopravní značení na staveništi</t>
  </si>
  <si>
    <t>122</t>
  </si>
  <si>
    <t>VRN4</t>
  </si>
  <si>
    <t>Inženýrská činnost</t>
  </si>
  <si>
    <t>044002000</t>
  </si>
  <si>
    <t>Revize</t>
  </si>
  <si>
    <t>124</t>
  </si>
  <si>
    <t>VRN6</t>
  </si>
  <si>
    <t>Územní vlivy</t>
  </si>
  <si>
    <t>63</t>
  </si>
  <si>
    <t>065002000</t>
  </si>
  <si>
    <t>Mimostaveništní doprava materiálů</t>
  </si>
  <si>
    <t>ks</t>
  </si>
  <si>
    <t>126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</si>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</sst>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23" xfId="0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13" TargetMode="External" /><Relationship Id="rId2" Type="http://schemas.openxmlformats.org/officeDocument/2006/relationships/hyperlink" Target="https://podminky.urs.cz/item/CS_URS_2024_02/122251101" TargetMode="External" /><Relationship Id="rId3" Type="http://schemas.openxmlformats.org/officeDocument/2006/relationships/hyperlink" Target="https://podminky.urs.cz/item/CS_URS_2024_02/131251103" TargetMode="External" /><Relationship Id="rId4" Type="http://schemas.openxmlformats.org/officeDocument/2006/relationships/hyperlink" Target="https://podminky.urs.cz/item/CS_URS_2024_02/132254101" TargetMode="External" /><Relationship Id="rId5" Type="http://schemas.openxmlformats.org/officeDocument/2006/relationships/hyperlink" Target="https://podminky.urs.cz/item/CS_URS_2024_02/133251101" TargetMode="External" /><Relationship Id="rId6" Type="http://schemas.openxmlformats.org/officeDocument/2006/relationships/hyperlink" Target="https://podminky.urs.cz/item/CS_URS_2024_02/162751117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1251201" TargetMode="External" /><Relationship Id="rId9" Type="http://schemas.openxmlformats.org/officeDocument/2006/relationships/hyperlink" Target="https://podminky.urs.cz/item/CS_URS_2024_02/174151101" TargetMode="External" /><Relationship Id="rId10" Type="http://schemas.openxmlformats.org/officeDocument/2006/relationships/hyperlink" Target="https://podminky.urs.cz/item/CS_URS_2024_02/181411131" TargetMode="External" /><Relationship Id="rId11" Type="http://schemas.openxmlformats.org/officeDocument/2006/relationships/hyperlink" Target="https://podminky.urs.cz/item/CS_URS_2024_02/181912111" TargetMode="External" /><Relationship Id="rId12" Type="http://schemas.openxmlformats.org/officeDocument/2006/relationships/hyperlink" Target="https://podminky.urs.cz/item/CS_URS_2024_02/181951112" TargetMode="External" /><Relationship Id="rId13" Type="http://schemas.openxmlformats.org/officeDocument/2006/relationships/hyperlink" Target="https://podminky.urs.cz/item/CS_URS_2024_02/182311123" TargetMode="External" /><Relationship Id="rId14" Type="http://schemas.openxmlformats.org/officeDocument/2006/relationships/hyperlink" Target="https://podminky.urs.cz/item/CS_URS_2024_02/211531111" TargetMode="External" /><Relationship Id="rId15" Type="http://schemas.openxmlformats.org/officeDocument/2006/relationships/hyperlink" Target="https://podminky.urs.cz/item/CS_URS_2024_02/211971110" TargetMode="External" /><Relationship Id="rId16" Type="http://schemas.openxmlformats.org/officeDocument/2006/relationships/hyperlink" Target="https://podminky.urs.cz/item/CS_URS_2024_02/212755214" TargetMode="External" /><Relationship Id="rId17" Type="http://schemas.openxmlformats.org/officeDocument/2006/relationships/hyperlink" Target="https://podminky.urs.cz/item/CS_URS_2024_02/279113144" TargetMode="External" /><Relationship Id="rId18" Type="http://schemas.openxmlformats.org/officeDocument/2006/relationships/hyperlink" Target="https://podminky.urs.cz/item/CS_URS_2024_02/279361821" TargetMode="External" /><Relationship Id="rId19" Type="http://schemas.openxmlformats.org/officeDocument/2006/relationships/hyperlink" Target="https://podminky.urs.cz/item/CS_URS_2024_02/348272213" TargetMode="External" /><Relationship Id="rId20" Type="http://schemas.openxmlformats.org/officeDocument/2006/relationships/hyperlink" Target="https://podminky.urs.cz/item/CS_URS_2024_02/348272615" TargetMode="External" /><Relationship Id="rId21" Type="http://schemas.openxmlformats.org/officeDocument/2006/relationships/hyperlink" Target="https://podminky.urs.cz/item/CS_URS_2024_02/434313115" TargetMode="External" /><Relationship Id="rId22" Type="http://schemas.openxmlformats.org/officeDocument/2006/relationships/hyperlink" Target="https://podminky.urs.cz/item/CS_URS_2024_02/564831011" TargetMode="External" /><Relationship Id="rId23" Type="http://schemas.openxmlformats.org/officeDocument/2006/relationships/hyperlink" Target="https://podminky.urs.cz/item/CS_URS_2024_02/564851011" TargetMode="External" /><Relationship Id="rId24" Type="http://schemas.openxmlformats.org/officeDocument/2006/relationships/hyperlink" Target="https://podminky.urs.cz/item/CS_URS_2024_02/596211110" TargetMode="External" /><Relationship Id="rId25" Type="http://schemas.openxmlformats.org/officeDocument/2006/relationships/hyperlink" Target="https://podminky.urs.cz/item/CS_URS_2024_02/631311123" TargetMode="External" /><Relationship Id="rId26" Type="http://schemas.openxmlformats.org/officeDocument/2006/relationships/hyperlink" Target="https://podminky.urs.cz/item/CS_URS_2024_02/894812001" TargetMode="External" /><Relationship Id="rId27" Type="http://schemas.openxmlformats.org/officeDocument/2006/relationships/hyperlink" Target="https://podminky.urs.cz/item/CS_URS_2024_02/894812032" TargetMode="External" /><Relationship Id="rId28" Type="http://schemas.openxmlformats.org/officeDocument/2006/relationships/hyperlink" Target="https://podminky.urs.cz/item/CS_URS_2024_02/894812041" TargetMode="External" /><Relationship Id="rId29" Type="http://schemas.openxmlformats.org/officeDocument/2006/relationships/hyperlink" Target="https://podminky.urs.cz/item/CS_URS_2024_02/894812051" TargetMode="External" /><Relationship Id="rId30" Type="http://schemas.openxmlformats.org/officeDocument/2006/relationships/hyperlink" Target="https://podminky.urs.cz/item/CS_URS_2024_02/899132111" TargetMode="External" /><Relationship Id="rId31" Type="http://schemas.openxmlformats.org/officeDocument/2006/relationships/hyperlink" Target="https://podminky.urs.cz/item/CS_URS_2024_02/916331112" TargetMode="External" /><Relationship Id="rId32" Type="http://schemas.openxmlformats.org/officeDocument/2006/relationships/hyperlink" Target="https://podminky.urs.cz/item/CS_URS_2024_02/998011001" TargetMode="External" /><Relationship Id="rId33" Type="http://schemas.openxmlformats.org/officeDocument/2006/relationships/hyperlink" Target="https://podminky.urs.cz/item/CS_URS_2024_02/711113121" TargetMode="External" /><Relationship Id="rId34" Type="http://schemas.openxmlformats.org/officeDocument/2006/relationships/hyperlink" Target="https://podminky.urs.cz/item/CS_URS_2024_02/711131101" TargetMode="External" /><Relationship Id="rId35" Type="http://schemas.openxmlformats.org/officeDocument/2006/relationships/hyperlink" Target="https://podminky.urs.cz/item/CS_URS_2024_02/711161212" TargetMode="External" /><Relationship Id="rId36" Type="http://schemas.openxmlformats.org/officeDocument/2006/relationships/hyperlink" Target="https://podminky.urs.cz/item/CS_URS_2024_02/711161384" TargetMode="External" /><Relationship Id="rId37" Type="http://schemas.openxmlformats.org/officeDocument/2006/relationships/hyperlink" Target="https://podminky.urs.cz/item/CS_URS_2024_02/998711201" TargetMode="External" /><Relationship Id="rId38" Type="http://schemas.openxmlformats.org/officeDocument/2006/relationships/hyperlink" Target="https://podminky.urs.cz/item/CS_URS_2024_02/767223222" TargetMode="External" /><Relationship Id="rId39" Type="http://schemas.openxmlformats.org/officeDocument/2006/relationships/hyperlink" Target="https://podminky.urs.cz/item/CS_URS_2024_02/998767201" TargetMode="External" /><Relationship Id="rId40" Type="http://schemas.openxmlformats.org/officeDocument/2006/relationships/hyperlink" Target="https://podminky.urs.cz/item/CS_URS_2025_01/012164000" TargetMode="External" /><Relationship Id="rId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98225111" TargetMode="External" /><Relationship Id="rId2" Type="http://schemas.openxmlformats.org/officeDocument/2006/relationships/hyperlink" Target="https://podminky.urs.cz/item/CS_URS_2024_02/998225194" TargetMode="External" /><Relationship Id="rId3" Type="http://schemas.openxmlformats.org/officeDocument/2006/relationships/hyperlink" Target="https://podminky.urs.cz/item/CS_URS_2024_02/460161313" TargetMode="External" /><Relationship Id="rId4" Type="http://schemas.openxmlformats.org/officeDocument/2006/relationships/hyperlink" Target="https://podminky.urs.cz/item/CS_URS_2024_02/460431313" TargetMode="External" /><Relationship Id="rId5" Type="http://schemas.openxmlformats.org/officeDocument/2006/relationships/hyperlink" Target="https://podminky.urs.cz/item/CS_URS_2024_02/919123121" TargetMode="External" /><Relationship Id="rId6" Type="http://schemas.openxmlformats.org/officeDocument/2006/relationships/hyperlink" Target="https://podminky.urs.cz/item/CS_URS_2024_02/919735113" TargetMode="External" /><Relationship Id="rId7" Type="http://schemas.openxmlformats.org/officeDocument/2006/relationships/hyperlink" Target="https://podminky.urs.cz/item/CS_URS_2024_02/460871162" TargetMode="External" /><Relationship Id="rId8" Type="http://schemas.openxmlformats.org/officeDocument/2006/relationships/hyperlink" Target="https://podminky.urs.cz/item/CS_URS_2024_02/460871141" TargetMode="External" /><Relationship Id="rId9" Type="http://schemas.openxmlformats.org/officeDocument/2006/relationships/hyperlink" Target="https://podminky.urs.cz/item/CS_URS_2024_02/460881215" TargetMode="External" /><Relationship Id="rId10" Type="http://schemas.openxmlformats.org/officeDocument/2006/relationships/hyperlink" Target="https://podminky.urs.cz/item/CS_URS_2024_02/460881222" TargetMode="External" /><Relationship Id="rId11" Type="http://schemas.openxmlformats.org/officeDocument/2006/relationships/hyperlink" Target="https://podminky.urs.cz/item/CS_URS_2024_02/998225111" TargetMode="External" /><Relationship Id="rId12" Type="http://schemas.openxmlformats.org/officeDocument/2006/relationships/hyperlink" Target="https://podminky.urs.cz/item/CS_URS_2024_02/998225194" TargetMode="External" /><Relationship Id="rId13" Type="http://schemas.openxmlformats.org/officeDocument/2006/relationships/hyperlink" Target="https://podminky.urs.cz/item/CS_URS_2024_02/460661111" TargetMode="External" /><Relationship Id="rId14" Type="http://schemas.openxmlformats.org/officeDocument/2006/relationships/hyperlink" Target="https://podminky.urs.cz/item/CS_URS_2024_02/460030011" TargetMode="External" /><Relationship Id="rId15" Type="http://schemas.openxmlformats.org/officeDocument/2006/relationships/hyperlink" Target="https://podminky.urs.cz/item/CS_URS_2024_02/460030015" TargetMode="External" /><Relationship Id="rId16" Type="http://schemas.openxmlformats.org/officeDocument/2006/relationships/hyperlink" Target="https://podminky.urs.cz/item/CS_URS_2024_02/460161172" TargetMode="External" /><Relationship Id="rId17" Type="http://schemas.openxmlformats.org/officeDocument/2006/relationships/hyperlink" Target="https://podminky.urs.cz/item/CS_URS_2024_02/460431162" TargetMode="External" /><Relationship Id="rId18" Type="http://schemas.openxmlformats.org/officeDocument/2006/relationships/hyperlink" Target="https://podminky.urs.cz/item/CS_URS_2024_02/460620002" TargetMode="External" /><Relationship Id="rId19" Type="http://schemas.openxmlformats.org/officeDocument/2006/relationships/hyperlink" Target="https://podminky.urs.cz/item/CS_URS_2024_02/460620007" TargetMode="External" /><Relationship Id="rId20" Type="http://schemas.openxmlformats.org/officeDocument/2006/relationships/hyperlink" Target="https://podminky.urs.cz/item/CS_URS_2024_02/998225111" TargetMode="External" /><Relationship Id="rId21" Type="http://schemas.openxmlformats.org/officeDocument/2006/relationships/hyperlink" Target="https://podminky.urs.cz/item/CS_URS_2024_02/998225194" TargetMode="External" /><Relationship Id="rId22" Type="http://schemas.openxmlformats.org/officeDocument/2006/relationships/hyperlink" Target="https://podminky.urs.cz/item/CS_URS_2024_02/460161142" TargetMode="External" /><Relationship Id="rId23" Type="http://schemas.openxmlformats.org/officeDocument/2006/relationships/hyperlink" Target="https://podminky.urs.cz/item/CS_URS_2024_02/460661111" TargetMode="External" /><Relationship Id="rId24" Type="http://schemas.openxmlformats.org/officeDocument/2006/relationships/hyperlink" Target="https://podminky.urs.cz/item/CS_URS_2024_02/460431142" TargetMode="External" /><Relationship Id="rId25" Type="http://schemas.openxmlformats.org/officeDocument/2006/relationships/hyperlink" Target="https://podminky.urs.cz/item/CS_URS_2024_02/564201011" TargetMode="External" /><Relationship Id="rId26" Type="http://schemas.openxmlformats.org/officeDocument/2006/relationships/hyperlink" Target="https://podminky.urs.cz/item/CS_URS_2024_02/741122142" TargetMode="External" /><Relationship Id="rId27" Type="http://schemas.openxmlformats.org/officeDocument/2006/relationships/hyperlink" Target="https://podminky.urs.cz/item/CS_URS_2024_02/741130021" TargetMode="External" /><Relationship Id="rId28" Type="http://schemas.openxmlformats.org/officeDocument/2006/relationships/hyperlink" Target="https://podminky.urs.cz/item/CS_URS_2024_02/741130025" TargetMode="External" /><Relationship Id="rId29" Type="http://schemas.openxmlformats.org/officeDocument/2006/relationships/hyperlink" Target="https://podminky.urs.cz/item/CS_URS_2024_02/741372151" TargetMode="External" /><Relationship Id="rId30" Type="http://schemas.openxmlformats.org/officeDocument/2006/relationships/hyperlink" Target="https://podminky.urs.cz/item/CS_URS_2024_02/210204002" TargetMode="External" /><Relationship Id="rId31" Type="http://schemas.openxmlformats.org/officeDocument/2006/relationships/hyperlink" Target="https://podminky.urs.cz/item/CS_URS_2024_02/210220020" TargetMode="External" /><Relationship Id="rId32" Type="http://schemas.openxmlformats.org/officeDocument/2006/relationships/hyperlink" Target="https://podminky.urs.cz/item/CS_URS_2024_02/460131113" TargetMode="External" /><Relationship Id="rId33" Type="http://schemas.openxmlformats.org/officeDocument/2006/relationships/hyperlink" Target="https://podminky.urs.cz/item/CS_URS_2024_02/460641124" TargetMode="External" /><Relationship Id="rId34" Type="http://schemas.openxmlformats.org/officeDocument/2006/relationships/hyperlink" Target="https://podminky.urs.cz/item/CS_URS_2024_02/460641411" TargetMode="External" /><Relationship Id="rId35" Type="http://schemas.openxmlformats.org/officeDocument/2006/relationships/hyperlink" Target="https://podminky.urs.cz/item/CS_URS_2024_02/460641412" TargetMode="External" /><Relationship Id="rId36" Type="http://schemas.openxmlformats.org/officeDocument/2006/relationships/hyperlink" Target="https://podminky.urs.cz/item/CS_URS_2024_02/210204201" TargetMode="External" /><Relationship Id="rId37" Type="http://schemas.openxmlformats.org/officeDocument/2006/relationships/hyperlink" Target="https://podminky.urs.cz/item/CS_URS_2024_02/210220020.1" TargetMode="External" /><Relationship Id="rId38" Type="http://schemas.openxmlformats.org/officeDocument/2006/relationships/hyperlink" Target="https://podminky.urs.cz/item/CS_URS_2024_02/741122222" TargetMode="External" /><Relationship Id="rId39" Type="http://schemas.openxmlformats.org/officeDocument/2006/relationships/hyperlink" Target="https://podminky.urs.cz/item/CS_URS_2024_02/741110043" TargetMode="External" /><Relationship Id="rId40" Type="http://schemas.openxmlformats.org/officeDocument/2006/relationships/hyperlink" Target="https://podminky.urs.cz/item/CS_URS_2024_02/741128022" TargetMode="External" /><Relationship Id="rId41" Type="http://schemas.openxmlformats.org/officeDocument/2006/relationships/hyperlink" Target="https://podminky.urs.cz/item/CS_URS_2024_02/460671112" TargetMode="External" /><Relationship Id="rId42" Type="http://schemas.openxmlformats.org/officeDocument/2006/relationships/hyperlink" Target="https://podminky.urs.cz/item/CS_URS_2024_02/460361121" TargetMode="External" /><Relationship Id="rId4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37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38</v>
      </c>
      <c r="E29" s="48"/>
      <c r="F29" s="33" t="s">
        <v>39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40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41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42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43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44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45</v>
      </c>
      <c r="U35" s="55"/>
      <c r="V35" s="55"/>
      <c r="W35" s="55"/>
      <c r="X35" s="57" t="s">
        <v>46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47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2503PS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Schodiště Hrnčířská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5. 3. 2025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30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48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28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31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49</v>
      </c>
      <c r="D52" s="88"/>
      <c r="E52" s="88"/>
      <c r="F52" s="88"/>
      <c r="G52" s="88"/>
      <c r="H52" s="89"/>
      <c r="I52" s="90" t="s">
        <v>50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51</v>
      </c>
      <c r="AH52" s="88"/>
      <c r="AI52" s="88"/>
      <c r="AJ52" s="88"/>
      <c r="AK52" s="88"/>
      <c r="AL52" s="88"/>
      <c r="AM52" s="88"/>
      <c r="AN52" s="90" t="s">
        <v>52</v>
      </c>
      <c r="AO52" s="88"/>
      <c r="AP52" s="88"/>
      <c r="AQ52" s="92" t="s">
        <v>53</v>
      </c>
      <c r="AR52" s="45"/>
      <c r="AS52" s="93" t="s">
        <v>54</v>
      </c>
      <c r="AT52" s="94" t="s">
        <v>55</v>
      </c>
      <c r="AU52" s="94" t="s">
        <v>56</v>
      </c>
      <c r="AV52" s="94" t="s">
        <v>57</v>
      </c>
      <c r="AW52" s="94" t="s">
        <v>58</v>
      </c>
      <c r="AX52" s="94" t="s">
        <v>59</v>
      </c>
      <c r="AY52" s="94" t="s">
        <v>60</v>
      </c>
      <c r="AZ52" s="94" t="s">
        <v>61</v>
      </c>
      <c r="BA52" s="94" t="s">
        <v>62</v>
      </c>
      <c r="BB52" s="94" t="s">
        <v>63</v>
      </c>
      <c r="BC52" s="94" t="s">
        <v>64</v>
      </c>
      <c r="BD52" s="95" t="s">
        <v>65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66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67</v>
      </c>
      <c r="BT54" s="110" t="s">
        <v>68</v>
      </c>
      <c r="BU54" s="111" t="s">
        <v>69</v>
      </c>
      <c r="BV54" s="110" t="s">
        <v>70</v>
      </c>
      <c r="BW54" s="110" t="s">
        <v>5</v>
      </c>
      <c r="BX54" s="110" t="s">
        <v>71</v>
      </c>
      <c r="CL54" s="110" t="s">
        <v>19</v>
      </c>
    </row>
    <row r="55" s="7" customFormat="1" ht="16.5" customHeight="1">
      <c r="A55" s="112" t="s">
        <v>72</v>
      </c>
      <c r="B55" s="113"/>
      <c r="C55" s="114"/>
      <c r="D55" s="115" t="s">
        <v>73</v>
      </c>
      <c r="E55" s="115"/>
      <c r="F55" s="115"/>
      <c r="G55" s="115"/>
      <c r="H55" s="115"/>
      <c r="I55" s="116"/>
      <c r="J55" s="115" t="s">
        <v>74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'10 - Stavební část'!J30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75</v>
      </c>
      <c r="AR55" s="119"/>
      <c r="AS55" s="120">
        <v>0</v>
      </c>
      <c r="AT55" s="121">
        <f>ROUND(SUM(AV55:AW55),2)</f>
        <v>0</v>
      </c>
      <c r="AU55" s="122">
        <f>'10 - Stavební část'!P95</f>
        <v>0</v>
      </c>
      <c r="AV55" s="121">
        <f>'10 - Stavební část'!J33</f>
        <v>0</v>
      </c>
      <c r="AW55" s="121">
        <f>'10 - Stavební část'!J34</f>
        <v>0</v>
      </c>
      <c r="AX55" s="121">
        <f>'10 - Stavební část'!J35</f>
        <v>0</v>
      </c>
      <c r="AY55" s="121">
        <f>'10 - Stavební část'!J36</f>
        <v>0</v>
      </c>
      <c r="AZ55" s="121">
        <f>'10 - Stavební část'!F33</f>
        <v>0</v>
      </c>
      <c r="BA55" s="121">
        <f>'10 - Stavební část'!F34</f>
        <v>0</v>
      </c>
      <c r="BB55" s="121">
        <f>'10 - Stavební část'!F35</f>
        <v>0</v>
      </c>
      <c r="BC55" s="121">
        <f>'10 - Stavební část'!F36</f>
        <v>0</v>
      </c>
      <c r="BD55" s="123">
        <f>'10 - Stavební část'!F37</f>
        <v>0</v>
      </c>
      <c r="BE55" s="7"/>
      <c r="BT55" s="124" t="s">
        <v>76</v>
      </c>
      <c r="BV55" s="124" t="s">
        <v>70</v>
      </c>
      <c r="BW55" s="124" t="s">
        <v>77</v>
      </c>
      <c r="BX55" s="124" t="s">
        <v>5</v>
      </c>
      <c r="CL55" s="124" t="s">
        <v>19</v>
      </c>
      <c r="CM55" s="124" t="s">
        <v>78</v>
      </c>
    </row>
    <row r="56" s="7" customFormat="1" ht="16.5" customHeight="1">
      <c r="A56" s="112" t="s">
        <v>72</v>
      </c>
      <c r="B56" s="113"/>
      <c r="C56" s="114"/>
      <c r="D56" s="115" t="s">
        <v>79</v>
      </c>
      <c r="E56" s="115"/>
      <c r="F56" s="115"/>
      <c r="G56" s="115"/>
      <c r="H56" s="115"/>
      <c r="I56" s="116"/>
      <c r="J56" s="115" t="s">
        <v>80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'20 - Veřejné osvětlení'!J30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75</v>
      </c>
      <c r="AR56" s="119"/>
      <c r="AS56" s="125">
        <v>0</v>
      </c>
      <c r="AT56" s="126">
        <f>ROUND(SUM(AV56:AW56),2)</f>
        <v>0</v>
      </c>
      <c r="AU56" s="127">
        <f>'20 - Veřejné osvětlení'!P92</f>
        <v>0</v>
      </c>
      <c r="AV56" s="126">
        <f>'20 - Veřejné osvětlení'!J33</f>
        <v>0</v>
      </c>
      <c r="AW56" s="126">
        <f>'20 - Veřejné osvětlení'!J34</f>
        <v>0</v>
      </c>
      <c r="AX56" s="126">
        <f>'20 - Veřejné osvětlení'!J35</f>
        <v>0</v>
      </c>
      <c r="AY56" s="126">
        <f>'20 - Veřejné osvětlení'!J36</f>
        <v>0</v>
      </c>
      <c r="AZ56" s="126">
        <f>'20 - Veřejné osvětlení'!F33</f>
        <v>0</v>
      </c>
      <c r="BA56" s="126">
        <f>'20 - Veřejné osvětlení'!F34</f>
        <v>0</v>
      </c>
      <c r="BB56" s="126">
        <f>'20 - Veřejné osvětlení'!F35</f>
        <v>0</v>
      </c>
      <c r="BC56" s="126">
        <f>'20 - Veřejné osvětlení'!F36</f>
        <v>0</v>
      </c>
      <c r="BD56" s="128">
        <f>'20 - Veřejné osvětlení'!F37</f>
        <v>0</v>
      </c>
      <c r="BE56" s="7"/>
      <c r="BT56" s="124" t="s">
        <v>76</v>
      </c>
      <c r="BV56" s="124" t="s">
        <v>70</v>
      </c>
      <c r="BW56" s="124" t="s">
        <v>81</v>
      </c>
      <c r="BX56" s="124" t="s">
        <v>5</v>
      </c>
      <c r="CL56" s="124" t="s">
        <v>19</v>
      </c>
      <c r="CM56" s="124" t="s">
        <v>78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bDobZuDLR6e+UeBuLyWWBR9fBJYrWdg4rTHsG44PW+5PJ1TgGmcZ+50CxTnc8irGpF6f1W3N59xhBHxZ+PMMQA==" hashValue="s3f0rOpLn2aHcUUC/NZiiMFEZWfXYb67Ui+A4hix5D8wqlcl9CuyoWhvK8bA8sra2lDtBKrRXiFiiKyginR/T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0 - Stavební část'!C2" display="/"/>
    <hyperlink ref="A56" location="'20 - Veřejné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77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78</v>
      </c>
    </row>
    <row r="4" s="1" customFormat="1" ht="24.96" customHeight="1">
      <c r="B4" s="21"/>
      <c r="D4" s="131" t="s">
        <v>82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Schodiště Hrnčířská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5. 3. 2025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31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34</v>
      </c>
      <c r="E30" s="39"/>
      <c r="F30" s="39"/>
      <c r="G30" s="39"/>
      <c r="H30" s="39"/>
      <c r="I30" s="39"/>
      <c r="J30" s="145">
        <f>ROUND(J95,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36</v>
      </c>
      <c r="G32" s="39"/>
      <c r="H32" s="39"/>
      <c r="I32" s="146" t="s">
        <v>35</v>
      </c>
      <c r="J32" s="146" t="s">
        <v>37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38</v>
      </c>
      <c r="E33" s="133" t="s">
        <v>39</v>
      </c>
      <c r="F33" s="148">
        <f>ROUND((SUM(BE95:BE271)),  2)</f>
        <v>0</v>
      </c>
      <c r="G33" s="39"/>
      <c r="H33" s="39"/>
      <c r="I33" s="149">
        <v>0.20999999999999999</v>
      </c>
      <c r="J33" s="148">
        <f>ROUND(((SUM(BE95:BE271))*I33),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40</v>
      </c>
      <c r="F34" s="148">
        <f>ROUND((SUM(BF95:BF271)),  2)</f>
        <v>0</v>
      </c>
      <c r="G34" s="39"/>
      <c r="H34" s="39"/>
      <c r="I34" s="149">
        <v>0.12</v>
      </c>
      <c r="J34" s="148">
        <f>ROUND(((SUM(BF95:BF271))*I34),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41</v>
      </c>
      <c r="F35" s="148">
        <f>ROUND((SUM(BG95:BG271)),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42</v>
      </c>
      <c r="F36" s="148">
        <f>ROUND((SUM(BH95:BH271)),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43</v>
      </c>
      <c r="F37" s="148">
        <f>ROUND((SUM(BI95:BI271)),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44</v>
      </c>
      <c r="E39" s="152"/>
      <c r="F39" s="152"/>
      <c r="G39" s="153" t="s">
        <v>45</v>
      </c>
      <c r="H39" s="154" t="s">
        <v>46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Schodiště Hrnčířská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10 - Stavební část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5. 3. 2025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31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86</v>
      </c>
      <c r="D57" s="163"/>
      <c r="E57" s="163"/>
      <c r="F57" s="163"/>
      <c r="G57" s="163"/>
      <c r="H57" s="163"/>
      <c r="I57" s="163"/>
      <c r="J57" s="164" t="s">
        <v>87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66</v>
      </c>
      <c r="D59" s="41"/>
      <c r="E59" s="41"/>
      <c r="F59" s="41"/>
      <c r="G59" s="41"/>
      <c r="H59" s="41"/>
      <c r="I59" s="41"/>
      <c r="J59" s="103">
        <f>J95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88</v>
      </c>
    </row>
    <row r="60" s="9" customFormat="1" ht="24.96" customHeight="1">
      <c r="A60" s="9"/>
      <c r="B60" s="166"/>
      <c r="C60" s="167"/>
      <c r="D60" s="168" t="s">
        <v>89</v>
      </c>
      <c r="E60" s="169"/>
      <c r="F60" s="169"/>
      <c r="G60" s="169"/>
      <c r="H60" s="169"/>
      <c r="I60" s="169"/>
      <c r="J60" s="170">
        <f>J96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90</v>
      </c>
      <c r="E61" s="175"/>
      <c r="F61" s="175"/>
      <c r="G61" s="175"/>
      <c r="H61" s="175"/>
      <c r="I61" s="175"/>
      <c r="J61" s="176">
        <f>J97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91</v>
      </c>
      <c r="E62" s="175"/>
      <c r="F62" s="175"/>
      <c r="G62" s="175"/>
      <c r="H62" s="175"/>
      <c r="I62" s="175"/>
      <c r="J62" s="176">
        <f>J153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92</v>
      </c>
      <c r="E63" s="175"/>
      <c r="F63" s="175"/>
      <c r="G63" s="175"/>
      <c r="H63" s="175"/>
      <c r="I63" s="175"/>
      <c r="J63" s="176">
        <f>J177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93</v>
      </c>
      <c r="E64" s="175"/>
      <c r="F64" s="175"/>
      <c r="G64" s="175"/>
      <c r="H64" s="175"/>
      <c r="I64" s="175"/>
      <c r="J64" s="176">
        <f>J187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94</v>
      </c>
      <c r="E65" s="175"/>
      <c r="F65" s="175"/>
      <c r="G65" s="175"/>
      <c r="H65" s="175"/>
      <c r="I65" s="175"/>
      <c r="J65" s="176">
        <f>J192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95</v>
      </c>
      <c r="E66" s="175"/>
      <c r="F66" s="175"/>
      <c r="G66" s="175"/>
      <c r="H66" s="175"/>
      <c r="I66" s="175"/>
      <c r="J66" s="176">
        <f>J208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96</v>
      </c>
      <c r="E67" s="175"/>
      <c r="F67" s="175"/>
      <c r="G67" s="175"/>
      <c r="H67" s="175"/>
      <c r="I67" s="175"/>
      <c r="J67" s="176">
        <f>J214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97</v>
      </c>
      <c r="E68" s="175"/>
      <c r="F68" s="175"/>
      <c r="G68" s="175"/>
      <c r="H68" s="175"/>
      <c r="I68" s="175"/>
      <c r="J68" s="176">
        <f>J227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98</v>
      </c>
      <c r="E69" s="175"/>
      <c r="F69" s="175"/>
      <c r="G69" s="175"/>
      <c r="H69" s="175"/>
      <c r="I69" s="175"/>
      <c r="J69" s="176">
        <f>J235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6"/>
      <c r="C70" s="167"/>
      <c r="D70" s="168" t="s">
        <v>99</v>
      </c>
      <c r="E70" s="169"/>
      <c r="F70" s="169"/>
      <c r="G70" s="169"/>
      <c r="H70" s="169"/>
      <c r="I70" s="169"/>
      <c r="J70" s="170">
        <f>J238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2"/>
      <c r="C71" s="173"/>
      <c r="D71" s="174" t="s">
        <v>100</v>
      </c>
      <c r="E71" s="175"/>
      <c r="F71" s="175"/>
      <c r="G71" s="175"/>
      <c r="H71" s="175"/>
      <c r="I71" s="175"/>
      <c r="J71" s="176">
        <f>J239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101</v>
      </c>
      <c r="E72" s="175"/>
      <c r="F72" s="175"/>
      <c r="G72" s="175"/>
      <c r="H72" s="175"/>
      <c r="I72" s="175"/>
      <c r="J72" s="176">
        <f>J255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6"/>
      <c r="C73" s="167"/>
      <c r="D73" s="168" t="s">
        <v>102</v>
      </c>
      <c r="E73" s="169"/>
      <c r="F73" s="169"/>
      <c r="G73" s="169"/>
      <c r="H73" s="169"/>
      <c r="I73" s="169"/>
      <c r="J73" s="170">
        <f>J265</f>
        <v>0</v>
      </c>
      <c r="K73" s="167"/>
      <c r="L73" s="17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6"/>
      <c r="C74" s="167"/>
      <c r="D74" s="168" t="s">
        <v>103</v>
      </c>
      <c r="E74" s="169"/>
      <c r="F74" s="169"/>
      <c r="G74" s="169"/>
      <c r="H74" s="169"/>
      <c r="I74" s="169"/>
      <c r="J74" s="170">
        <f>J267</f>
        <v>0</v>
      </c>
      <c r="K74" s="167"/>
      <c r="L74" s="17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72"/>
      <c r="C75" s="173"/>
      <c r="D75" s="174" t="s">
        <v>104</v>
      </c>
      <c r="E75" s="175"/>
      <c r="F75" s="175"/>
      <c r="G75" s="175"/>
      <c r="H75" s="175"/>
      <c r="I75" s="175"/>
      <c r="J75" s="176">
        <f>J269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61" t="str">
        <f>E7</f>
        <v>Schodiště Hrnčířská</v>
      </c>
      <c r="F85" s="33"/>
      <c r="G85" s="33"/>
      <c r="H85" s="33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83</v>
      </c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0" t="str">
        <f>E9</f>
        <v>10 - Stavební část</v>
      </c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73" t="str">
        <f>IF(J12="","",J12)</f>
        <v>5. 3. 2025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78"/>
      <c r="B94" s="179"/>
      <c r="C94" s="180" t="s">
        <v>106</v>
      </c>
      <c r="D94" s="181" t="s">
        <v>53</v>
      </c>
      <c r="E94" s="181" t="s">
        <v>49</v>
      </c>
      <c r="F94" s="181" t="s">
        <v>50</v>
      </c>
      <c r="G94" s="181" t="s">
        <v>107</v>
      </c>
      <c r="H94" s="181" t="s">
        <v>108</v>
      </c>
      <c r="I94" s="181" t="s">
        <v>109</v>
      </c>
      <c r="J94" s="182" t="s">
        <v>87</v>
      </c>
      <c r="K94" s="183" t="s">
        <v>110</v>
      </c>
      <c r="L94" s="184"/>
      <c r="M94" s="93" t="s">
        <v>19</v>
      </c>
      <c r="N94" s="94" t="s">
        <v>38</v>
      </c>
      <c r="O94" s="94" t="s">
        <v>111</v>
      </c>
      <c r="P94" s="94" t="s">
        <v>112</v>
      </c>
      <c r="Q94" s="94" t="s">
        <v>113</v>
      </c>
      <c r="R94" s="94" t="s">
        <v>114</v>
      </c>
      <c r="S94" s="94" t="s">
        <v>115</v>
      </c>
      <c r="T94" s="95" t="s">
        <v>116</v>
      </c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</row>
    <row r="95" s="2" customFormat="1" ht="22.8" customHeight="1">
      <c r="A95" s="39"/>
      <c r="B95" s="40"/>
      <c r="C95" s="100" t="s">
        <v>117</v>
      </c>
      <c r="D95" s="41"/>
      <c r="E95" s="41"/>
      <c r="F95" s="41"/>
      <c r="G95" s="41"/>
      <c r="H95" s="41"/>
      <c r="I95" s="41"/>
      <c r="J95" s="185">
        <f>BK95</f>
        <v>0</v>
      </c>
      <c r="K95" s="41"/>
      <c r="L95" s="45"/>
      <c r="M95" s="96"/>
      <c r="N95" s="186"/>
      <c r="O95" s="97"/>
      <c r="P95" s="187">
        <f>P96+P238+P265+P267</f>
        <v>0</v>
      </c>
      <c r="Q95" s="97"/>
      <c r="R95" s="187">
        <f>R96+R238+R265+R267</f>
        <v>0</v>
      </c>
      <c r="S95" s="97"/>
      <c r="T95" s="188">
        <f>T96+T238+T265+T267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67</v>
      </c>
      <c r="AU95" s="18" t="s">
        <v>88</v>
      </c>
      <c r="BK95" s="189">
        <f>BK96+BK238+BK265+BK267</f>
        <v>0</v>
      </c>
    </row>
    <row r="96" s="12" customFormat="1" ht="25.92" customHeight="1">
      <c r="A96" s="12"/>
      <c r="B96" s="190"/>
      <c r="C96" s="191"/>
      <c r="D96" s="192" t="s">
        <v>67</v>
      </c>
      <c r="E96" s="193" t="s">
        <v>118</v>
      </c>
      <c r="F96" s="193" t="s">
        <v>119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P97+P153+P177+P187+P192+P208+P214+P227+P235</f>
        <v>0</v>
      </c>
      <c r="Q96" s="198"/>
      <c r="R96" s="199">
        <f>R97+R153+R177+R187+R192+R208+R214+R227+R235</f>
        <v>0</v>
      </c>
      <c r="S96" s="198"/>
      <c r="T96" s="200">
        <f>T97+T153+T177+T187+T192+T208+T214+T227+T235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76</v>
      </c>
      <c r="AT96" s="202" t="s">
        <v>67</v>
      </c>
      <c r="AU96" s="202" t="s">
        <v>68</v>
      </c>
      <c r="AY96" s="201" t="s">
        <v>120</v>
      </c>
      <c r="BK96" s="203">
        <f>BK97+BK153+BK177+BK187+BK192+BK208+BK214+BK227+BK235</f>
        <v>0</v>
      </c>
    </row>
    <row r="97" s="12" customFormat="1" ht="22.8" customHeight="1">
      <c r="A97" s="12"/>
      <c r="B97" s="190"/>
      <c r="C97" s="191"/>
      <c r="D97" s="192" t="s">
        <v>67</v>
      </c>
      <c r="E97" s="204" t="s">
        <v>76</v>
      </c>
      <c r="F97" s="204" t="s">
        <v>121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SUM(P98:P152)</f>
        <v>0</v>
      </c>
      <c r="Q97" s="198"/>
      <c r="R97" s="199">
        <f>SUM(R98:R152)</f>
        <v>0</v>
      </c>
      <c r="S97" s="198"/>
      <c r="T97" s="200">
        <f>SUM(T98:T152)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76</v>
      </c>
      <c r="AT97" s="202" t="s">
        <v>67</v>
      </c>
      <c r="AU97" s="202" t="s">
        <v>76</v>
      </c>
      <c r="AY97" s="201" t="s">
        <v>120</v>
      </c>
      <c r="BK97" s="203">
        <f>SUM(BK98:BK152)</f>
        <v>0</v>
      </c>
    </row>
    <row r="98" s="2" customFormat="1" ht="24.15" customHeight="1">
      <c r="A98" s="39"/>
      <c r="B98" s="40"/>
      <c r="C98" s="206" t="s">
        <v>76</v>
      </c>
      <c r="D98" s="206" t="s">
        <v>122</v>
      </c>
      <c r="E98" s="207" t="s">
        <v>123</v>
      </c>
      <c r="F98" s="208" t="s">
        <v>124</v>
      </c>
      <c r="G98" s="209" t="s">
        <v>125</v>
      </c>
      <c r="H98" s="210">
        <v>159.96799999999999</v>
      </c>
      <c r="I98" s="211"/>
      <c r="J98" s="212">
        <f>ROUND(I98*H98,2)</f>
        <v>0</v>
      </c>
      <c r="K98" s="213"/>
      <c r="L98" s="45"/>
      <c r="M98" s="214" t="s">
        <v>19</v>
      </c>
      <c r="N98" s="215" t="s">
        <v>39</v>
      </c>
      <c r="O98" s="85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8" t="s">
        <v>126</v>
      </c>
      <c r="AT98" s="218" t="s">
        <v>122</v>
      </c>
      <c r="AU98" s="218" t="s">
        <v>78</v>
      </c>
      <c r="AY98" s="18" t="s">
        <v>120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8" t="s">
        <v>76</v>
      </c>
      <c r="BK98" s="219">
        <f>ROUND(I98*H98,2)</f>
        <v>0</v>
      </c>
      <c r="BL98" s="18" t="s">
        <v>126</v>
      </c>
      <c r="BM98" s="218" t="s">
        <v>78</v>
      </c>
    </row>
    <row r="99" s="2" customFormat="1">
      <c r="A99" s="39"/>
      <c r="B99" s="40"/>
      <c r="C99" s="41"/>
      <c r="D99" s="220" t="s">
        <v>127</v>
      </c>
      <c r="E99" s="41"/>
      <c r="F99" s="221" t="s">
        <v>128</v>
      </c>
      <c r="G99" s="41"/>
      <c r="H99" s="41"/>
      <c r="I99" s="222"/>
      <c r="J99" s="41"/>
      <c r="K99" s="41"/>
      <c r="L99" s="45"/>
      <c r="M99" s="223"/>
      <c r="N99" s="22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127</v>
      </c>
      <c r="AU99" s="18" t="s">
        <v>78</v>
      </c>
    </row>
    <row r="100" s="13" customFormat="1">
      <c r="A100" s="13"/>
      <c r="B100" s="225"/>
      <c r="C100" s="226"/>
      <c r="D100" s="227" t="s">
        <v>129</v>
      </c>
      <c r="E100" s="228" t="s">
        <v>19</v>
      </c>
      <c r="F100" s="229" t="s">
        <v>130</v>
      </c>
      <c r="G100" s="226"/>
      <c r="H100" s="230">
        <v>159.9675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129</v>
      </c>
      <c r="AU100" s="236" t="s">
        <v>78</v>
      </c>
      <c r="AV100" s="13" t="s">
        <v>78</v>
      </c>
      <c r="AW100" s="13" t="s">
        <v>131</v>
      </c>
      <c r="AX100" s="13" t="s">
        <v>68</v>
      </c>
      <c r="AY100" s="236" t="s">
        <v>120</v>
      </c>
    </row>
    <row r="101" s="14" customFormat="1">
      <c r="A101" s="14"/>
      <c r="B101" s="237"/>
      <c r="C101" s="238"/>
      <c r="D101" s="227" t="s">
        <v>129</v>
      </c>
      <c r="E101" s="239" t="s">
        <v>19</v>
      </c>
      <c r="F101" s="240" t="s">
        <v>132</v>
      </c>
      <c r="G101" s="238"/>
      <c r="H101" s="241">
        <v>159.9675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129</v>
      </c>
      <c r="AU101" s="247" t="s">
        <v>78</v>
      </c>
      <c r="AV101" s="14" t="s">
        <v>126</v>
      </c>
      <c r="AW101" s="14" t="s">
        <v>131</v>
      </c>
      <c r="AX101" s="14" t="s">
        <v>76</v>
      </c>
      <c r="AY101" s="247" t="s">
        <v>120</v>
      </c>
    </row>
    <row r="102" s="2" customFormat="1" ht="33" customHeight="1">
      <c r="A102" s="39"/>
      <c r="B102" s="40"/>
      <c r="C102" s="206" t="s">
        <v>78</v>
      </c>
      <c r="D102" s="206" t="s">
        <v>122</v>
      </c>
      <c r="E102" s="207" t="s">
        <v>133</v>
      </c>
      <c r="F102" s="208" t="s">
        <v>134</v>
      </c>
      <c r="G102" s="209" t="s">
        <v>135</v>
      </c>
      <c r="H102" s="210">
        <v>17.523</v>
      </c>
      <c r="I102" s="211"/>
      <c r="J102" s="212">
        <f>ROUND(I102*H102,2)</f>
        <v>0</v>
      </c>
      <c r="K102" s="213"/>
      <c r="L102" s="45"/>
      <c r="M102" s="214" t="s">
        <v>19</v>
      </c>
      <c r="N102" s="215" t="s">
        <v>39</v>
      </c>
      <c r="O102" s="85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8" t="s">
        <v>126</v>
      </c>
      <c r="AT102" s="218" t="s">
        <v>122</v>
      </c>
      <c r="AU102" s="218" t="s">
        <v>78</v>
      </c>
      <c r="AY102" s="18" t="s">
        <v>120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8" t="s">
        <v>76</v>
      </c>
      <c r="BK102" s="219">
        <f>ROUND(I102*H102,2)</f>
        <v>0</v>
      </c>
      <c r="BL102" s="18" t="s">
        <v>126</v>
      </c>
      <c r="BM102" s="218" t="s">
        <v>126</v>
      </c>
    </row>
    <row r="103" s="2" customFormat="1">
      <c r="A103" s="39"/>
      <c r="B103" s="40"/>
      <c r="C103" s="41"/>
      <c r="D103" s="220" t="s">
        <v>127</v>
      </c>
      <c r="E103" s="41"/>
      <c r="F103" s="221" t="s">
        <v>136</v>
      </c>
      <c r="G103" s="41"/>
      <c r="H103" s="41"/>
      <c r="I103" s="222"/>
      <c r="J103" s="41"/>
      <c r="K103" s="41"/>
      <c r="L103" s="45"/>
      <c r="M103" s="223"/>
      <c r="N103" s="22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127</v>
      </c>
      <c r="AU103" s="18" t="s">
        <v>78</v>
      </c>
    </row>
    <row r="104" s="2" customFormat="1" ht="33" customHeight="1">
      <c r="A104" s="39"/>
      <c r="B104" s="40"/>
      <c r="C104" s="206" t="s">
        <v>137</v>
      </c>
      <c r="D104" s="206" t="s">
        <v>122</v>
      </c>
      <c r="E104" s="207" t="s">
        <v>138</v>
      </c>
      <c r="F104" s="208" t="s">
        <v>139</v>
      </c>
      <c r="G104" s="209" t="s">
        <v>135</v>
      </c>
      <c r="H104" s="210">
        <v>66.417000000000002</v>
      </c>
      <c r="I104" s="211"/>
      <c r="J104" s="212">
        <f>ROUND(I104*H104,2)</f>
        <v>0</v>
      </c>
      <c r="K104" s="213"/>
      <c r="L104" s="45"/>
      <c r="M104" s="214" t="s">
        <v>19</v>
      </c>
      <c r="N104" s="215" t="s">
        <v>39</v>
      </c>
      <c r="O104" s="85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8" t="s">
        <v>126</v>
      </c>
      <c r="AT104" s="218" t="s">
        <v>122</v>
      </c>
      <c r="AU104" s="218" t="s">
        <v>78</v>
      </c>
      <c r="AY104" s="18" t="s">
        <v>120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8" t="s">
        <v>76</v>
      </c>
      <c r="BK104" s="219">
        <f>ROUND(I104*H104,2)</f>
        <v>0</v>
      </c>
      <c r="BL104" s="18" t="s">
        <v>126</v>
      </c>
      <c r="BM104" s="218" t="s">
        <v>140</v>
      </c>
    </row>
    <row r="105" s="2" customFormat="1">
      <c r="A105" s="39"/>
      <c r="B105" s="40"/>
      <c r="C105" s="41"/>
      <c r="D105" s="220" t="s">
        <v>127</v>
      </c>
      <c r="E105" s="41"/>
      <c r="F105" s="221" t="s">
        <v>141</v>
      </c>
      <c r="G105" s="41"/>
      <c r="H105" s="41"/>
      <c r="I105" s="222"/>
      <c r="J105" s="41"/>
      <c r="K105" s="41"/>
      <c r="L105" s="45"/>
      <c r="M105" s="223"/>
      <c r="N105" s="22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127</v>
      </c>
      <c r="AU105" s="18" t="s">
        <v>78</v>
      </c>
    </row>
    <row r="106" s="13" customFormat="1">
      <c r="A106" s="13"/>
      <c r="B106" s="225"/>
      <c r="C106" s="226"/>
      <c r="D106" s="227" t="s">
        <v>129</v>
      </c>
      <c r="E106" s="228" t="s">
        <v>19</v>
      </c>
      <c r="F106" s="229" t="s">
        <v>142</v>
      </c>
      <c r="G106" s="226"/>
      <c r="H106" s="230">
        <v>66.417000000000016</v>
      </c>
      <c r="I106" s="231"/>
      <c r="J106" s="226"/>
      <c r="K106" s="226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129</v>
      </c>
      <c r="AU106" s="236" t="s">
        <v>78</v>
      </c>
      <c r="AV106" s="13" t="s">
        <v>78</v>
      </c>
      <c r="AW106" s="13" t="s">
        <v>131</v>
      </c>
      <c r="AX106" s="13" t="s">
        <v>68</v>
      </c>
      <c r="AY106" s="236" t="s">
        <v>120</v>
      </c>
    </row>
    <row r="107" s="14" customFormat="1">
      <c r="A107" s="14"/>
      <c r="B107" s="237"/>
      <c r="C107" s="238"/>
      <c r="D107" s="227" t="s">
        <v>129</v>
      </c>
      <c r="E107" s="239" t="s">
        <v>19</v>
      </c>
      <c r="F107" s="240" t="s">
        <v>132</v>
      </c>
      <c r="G107" s="238"/>
      <c r="H107" s="241">
        <v>66.417000000000016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129</v>
      </c>
      <c r="AU107" s="247" t="s">
        <v>78</v>
      </c>
      <c r="AV107" s="14" t="s">
        <v>126</v>
      </c>
      <c r="AW107" s="14" t="s">
        <v>131</v>
      </c>
      <c r="AX107" s="14" t="s">
        <v>76</v>
      </c>
      <c r="AY107" s="247" t="s">
        <v>120</v>
      </c>
    </row>
    <row r="108" s="2" customFormat="1" ht="33" customHeight="1">
      <c r="A108" s="39"/>
      <c r="B108" s="40"/>
      <c r="C108" s="206" t="s">
        <v>126</v>
      </c>
      <c r="D108" s="206" t="s">
        <v>122</v>
      </c>
      <c r="E108" s="207" t="s">
        <v>143</v>
      </c>
      <c r="F108" s="208" t="s">
        <v>144</v>
      </c>
      <c r="G108" s="209" t="s">
        <v>135</v>
      </c>
      <c r="H108" s="210">
        <v>5.4000000000000004</v>
      </c>
      <c r="I108" s="211"/>
      <c r="J108" s="212">
        <f>ROUND(I108*H108,2)</f>
        <v>0</v>
      </c>
      <c r="K108" s="213"/>
      <c r="L108" s="45"/>
      <c r="M108" s="214" t="s">
        <v>19</v>
      </c>
      <c r="N108" s="215" t="s">
        <v>39</v>
      </c>
      <c r="O108" s="85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8" t="s">
        <v>126</v>
      </c>
      <c r="AT108" s="218" t="s">
        <v>122</v>
      </c>
      <c r="AU108" s="218" t="s">
        <v>78</v>
      </c>
      <c r="AY108" s="18" t="s">
        <v>120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8" t="s">
        <v>76</v>
      </c>
      <c r="BK108" s="219">
        <f>ROUND(I108*H108,2)</f>
        <v>0</v>
      </c>
      <c r="BL108" s="18" t="s">
        <v>126</v>
      </c>
      <c r="BM108" s="218" t="s">
        <v>145</v>
      </c>
    </row>
    <row r="109" s="2" customFormat="1">
      <c r="A109" s="39"/>
      <c r="B109" s="40"/>
      <c r="C109" s="41"/>
      <c r="D109" s="220" t="s">
        <v>127</v>
      </c>
      <c r="E109" s="41"/>
      <c r="F109" s="221" t="s">
        <v>146</v>
      </c>
      <c r="G109" s="41"/>
      <c r="H109" s="41"/>
      <c r="I109" s="222"/>
      <c r="J109" s="41"/>
      <c r="K109" s="41"/>
      <c r="L109" s="45"/>
      <c r="M109" s="223"/>
      <c r="N109" s="22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127</v>
      </c>
      <c r="AU109" s="18" t="s">
        <v>78</v>
      </c>
    </row>
    <row r="110" s="13" customFormat="1">
      <c r="A110" s="13"/>
      <c r="B110" s="225"/>
      <c r="C110" s="226"/>
      <c r="D110" s="227" t="s">
        <v>129</v>
      </c>
      <c r="E110" s="228" t="s">
        <v>19</v>
      </c>
      <c r="F110" s="229" t="s">
        <v>147</v>
      </c>
      <c r="G110" s="226"/>
      <c r="H110" s="230">
        <v>5.3999999999999995</v>
      </c>
      <c r="I110" s="231"/>
      <c r="J110" s="226"/>
      <c r="K110" s="226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129</v>
      </c>
      <c r="AU110" s="236" t="s">
        <v>78</v>
      </c>
      <c r="AV110" s="13" t="s">
        <v>78</v>
      </c>
      <c r="AW110" s="13" t="s">
        <v>131</v>
      </c>
      <c r="AX110" s="13" t="s">
        <v>68</v>
      </c>
      <c r="AY110" s="236" t="s">
        <v>120</v>
      </c>
    </row>
    <row r="111" s="14" customFormat="1">
      <c r="A111" s="14"/>
      <c r="B111" s="237"/>
      <c r="C111" s="238"/>
      <c r="D111" s="227" t="s">
        <v>129</v>
      </c>
      <c r="E111" s="239" t="s">
        <v>19</v>
      </c>
      <c r="F111" s="240" t="s">
        <v>132</v>
      </c>
      <c r="G111" s="238"/>
      <c r="H111" s="241">
        <v>5.3999999999999995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129</v>
      </c>
      <c r="AU111" s="247" t="s">
        <v>78</v>
      </c>
      <c r="AV111" s="14" t="s">
        <v>126</v>
      </c>
      <c r="AW111" s="14" t="s">
        <v>131</v>
      </c>
      <c r="AX111" s="14" t="s">
        <v>76</v>
      </c>
      <c r="AY111" s="247" t="s">
        <v>120</v>
      </c>
    </row>
    <row r="112" s="2" customFormat="1" ht="24.15" customHeight="1">
      <c r="A112" s="39"/>
      <c r="B112" s="40"/>
      <c r="C112" s="206" t="s">
        <v>148</v>
      </c>
      <c r="D112" s="206" t="s">
        <v>122</v>
      </c>
      <c r="E112" s="207" t="s">
        <v>149</v>
      </c>
      <c r="F112" s="208" t="s">
        <v>150</v>
      </c>
      <c r="G112" s="209" t="s">
        <v>135</v>
      </c>
      <c r="H112" s="210">
        <v>3.1200000000000001</v>
      </c>
      <c r="I112" s="211"/>
      <c r="J112" s="212">
        <f>ROUND(I112*H112,2)</f>
        <v>0</v>
      </c>
      <c r="K112" s="213"/>
      <c r="L112" s="45"/>
      <c r="M112" s="214" t="s">
        <v>19</v>
      </c>
      <c r="N112" s="215" t="s">
        <v>39</v>
      </c>
      <c r="O112" s="85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8" t="s">
        <v>126</v>
      </c>
      <c r="AT112" s="218" t="s">
        <v>122</v>
      </c>
      <c r="AU112" s="218" t="s">
        <v>78</v>
      </c>
      <c r="AY112" s="18" t="s">
        <v>120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8" t="s">
        <v>76</v>
      </c>
      <c r="BK112" s="219">
        <f>ROUND(I112*H112,2)</f>
        <v>0</v>
      </c>
      <c r="BL112" s="18" t="s">
        <v>126</v>
      </c>
      <c r="BM112" s="218" t="s">
        <v>73</v>
      </c>
    </row>
    <row r="113" s="2" customFormat="1">
      <c r="A113" s="39"/>
      <c r="B113" s="40"/>
      <c r="C113" s="41"/>
      <c r="D113" s="220" t="s">
        <v>127</v>
      </c>
      <c r="E113" s="41"/>
      <c r="F113" s="221" t="s">
        <v>151</v>
      </c>
      <c r="G113" s="41"/>
      <c r="H113" s="41"/>
      <c r="I113" s="222"/>
      <c r="J113" s="41"/>
      <c r="K113" s="41"/>
      <c r="L113" s="45"/>
      <c r="M113" s="223"/>
      <c r="N113" s="224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127</v>
      </c>
      <c r="AU113" s="18" t="s">
        <v>78</v>
      </c>
    </row>
    <row r="114" s="13" customFormat="1">
      <c r="A114" s="13"/>
      <c r="B114" s="225"/>
      <c r="C114" s="226"/>
      <c r="D114" s="227" t="s">
        <v>129</v>
      </c>
      <c r="E114" s="228" t="s">
        <v>19</v>
      </c>
      <c r="F114" s="229" t="s">
        <v>152</v>
      </c>
      <c r="G114" s="226"/>
      <c r="H114" s="230">
        <v>3.1200000000000001</v>
      </c>
      <c r="I114" s="231"/>
      <c r="J114" s="226"/>
      <c r="K114" s="226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129</v>
      </c>
      <c r="AU114" s="236" t="s">
        <v>78</v>
      </c>
      <c r="AV114" s="13" t="s">
        <v>78</v>
      </c>
      <c r="AW114" s="13" t="s">
        <v>131</v>
      </c>
      <c r="AX114" s="13" t="s">
        <v>68</v>
      </c>
      <c r="AY114" s="236" t="s">
        <v>120</v>
      </c>
    </row>
    <row r="115" s="14" customFormat="1">
      <c r="A115" s="14"/>
      <c r="B115" s="237"/>
      <c r="C115" s="238"/>
      <c r="D115" s="227" t="s">
        <v>129</v>
      </c>
      <c r="E115" s="239" t="s">
        <v>19</v>
      </c>
      <c r="F115" s="240" t="s">
        <v>132</v>
      </c>
      <c r="G115" s="238"/>
      <c r="H115" s="241">
        <v>3.1200000000000001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129</v>
      </c>
      <c r="AU115" s="247" t="s">
        <v>78</v>
      </c>
      <c r="AV115" s="14" t="s">
        <v>126</v>
      </c>
      <c r="AW115" s="14" t="s">
        <v>131</v>
      </c>
      <c r="AX115" s="14" t="s">
        <v>76</v>
      </c>
      <c r="AY115" s="247" t="s">
        <v>120</v>
      </c>
    </row>
    <row r="116" s="2" customFormat="1" ht="37.8" customHeight="1">
      <c r="A116" s="39"/>
      <c r="B116" s="40"/>
      <c r="C116" s="206" t="s">
        <v>140</v>
      </c>
      <c r="D116" s="206" t="s">
        <v>122</v>
      </c>
      <c r="E116" s="207" t="s">
        <v>153</v>
      </c>
      <c r="F116" s="208" t="s">
        <v>154</v>
      </c>
      <c r="G116" s="209" t="s">
        <v>135</v>
      </c>
      <c r="H116" s="210">
        <v>116.455</v>
      </c>
      <c r="I116" s="211"/>
      <c r="J116" s="212">
        <f>ROUND(I116*H116,2)</f>
        <v>0</v>
      </c>
      <c r="K116" s="213"/>
      <c r="L116" s="45"/>
      <c r="M116" s="214" t="s">
        <v>19</v>
      </c>
      <c r="N116" s="215" t="s">
        <v>39</v>
      </c>
      <c r="O116" s="85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8" t="s">
        <v>126</v>
      </c>
      <c r="AT116" s="218" t="s">
        <v>122</v>
      </c>
      <c r="AU116" s="218" t="s">
        <v>78</v>
      </c>
      <c r="AY116" s="18" t="s">
        <v>120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8" t="s">
        <v>76</v>
      </c>
      <c r="BK116" s="219">
        <f>ROUND(I116*H116,2)</f>
        <v>0</v>
      </c>
      <c r="BL116" s="18" t="s">
        <v>126</v>
      </c>
      <c r="BM116" s="218" t="s">
        <v>8</v>
      </c>
    </row>
    <row r="117" s="2" customFormat="1">
      <c r="A117" s="39"/>
      <c r="B117" s="40"/>
      <c r="C117" s="41"/>
      <c r="D117" s="220" t="s">
        <v>127</v>
      </c>
      <c r="E117" s="41"/>
      <c r="F117" s="221" t="s">
        <v>155</v>
      </c>
      <c r="G117" s="41"/>
      <c r="H117" s="41"/>
      <c r="I117" s="222"/>
      <c r="J117" s="41"/>
      <c r="K117" s="41"/>
      <c r="L117" s="45"/>
      <c r="M117" s="223"/>
      <c r="N117" s="22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127</v>
      </c>
      <c r="AU117" s="18" t="s">
        <v>78</v>
      </c>
    </row>
    <row r="118" s="13" customFormat="1">
      <c r="A118" s="13"/>
      <c r="B118" s="225"/>
      <c r="C118" s="226"/>
      <c r="D118" s="227" t="s">
        <v>129</v>
      </c>
      <c r="E118" s="228" t="s">
        <v>19</v>
      </c>
      <c r="F118" s="229" t="s">
        <v>156</v>
      </c>
      <c r="G118" s="226"/>
      <c r="H118" s="230">
        <v>23.995199999999997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129</v>
      </c>
      <c r="AU118" s="236" t="s">
        <v>78</v>
      </c>
      <c r="AV118" s="13" t="s">
        <v>78</v>
      </c>
      <c r="AW118" s="13" t="s">
        <v>131</v>
      </c>
      <c r="AX118" s="13" t="s">
        <v>68</v>
      </c>
      <c r="AY118" s="236" t="s">
        <v>120</v>
      </c>
    </row>
    <row r="119" s="13" customFormat="1">
      <c r="A119" s="13"/>
      <c r="B119" s="225"/>
      <c r="C119" s="226"/>
      <c r="D119" s="227" t="s">
        <v>129</v>
      </c>
      <c r="E119" s="228" t="s">
        <v>19</v>
      </c>
      <c r="F119" s="229" t="s">
        <v>157</v>
      </c>
      <c r="G119" s="226"/>
      <c r="H119" s="230">
        <v>92.460000000000008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129</v>
      </c>
      <c r="AU119" s="236" t="s">
        <v>78</v>
      </c>
      <c r="AV119" s="13" t="s">
        <v>78</v>
      </c>
      <c r="AW119" s="13" t="s">
        <v>131</v>
      </c>
      <c r="AX119" s="13" t="s">
        <v>68</v>
      </c>
      <c r="AY119" s="236" t="s">
        <v>120</v>
      </c>
    </row>
    <row r="120" s="14" customFormat="1">
      <c r="A120" s="14"/>
      <c r="B120" s="237"/>
      <c r="C120" s="238"/>
      <c r="D120" s="227" t="s">
        <v>129</v>
      </c>
      <c r="E120" s="239" t="s">
        <v>19</v>
      </c>
      <c r="F120" s="240" t="s">
        <v>132</v>
      </c>
      <c r="G120" s="238"/>
      <c r="H120" s="241">
        <v>116.45520000000001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129</v>
      </c>
      <c r="AU120" s="247" t="s">
        <v>78</v>
      </c>
      <c r="AV120" s="14" t="s">
        <v>126</v>
      </c>
      <c r="AW120" s="14" t="s">
        <v>131</v>
      </c>
      <c r="AX120" s="14" t="s">
        <v>76</v>
      </c>
      <c r="AY120" s="247" t="s">
        <v>120</v>
      </c>
    </row>
    <row r="121" s="2" customFormat="1" ht="33" customHeight="1">
      <c r="A121" s="39"/>
      <c r="B121" s="40"/>
      <c r="C121" s="206" t="s">
        <v>158</v>
      </c>
      <c r="D121" s="206" t="s">
        <v>122</v>
      </c>
      <c r="E121" s="207" t="s">
        <v>159</v>
      </c>
      <c r="F121" s="208" t="s">
        <v>160</v>
      </c>
      <c r="G121" s="209" t="s">
        <v>161</v>
      </c>
      <c r="H121" s="210">
        <v>232.91</v>
      </c>
      <c r="I121" s="211"/>
      <c r="J121" s="212">
        <f>ROUND(I121*H121,2)</f>
        <v>0</v>
      </c>
      <c r="K121" s="213"/>
      <c r="L121" s="45"/>
      <c r="M121" s="214" t="s">
        <v>19</v>
      </c>
      <c r="N121" s="215" t="s">
        <v>39</v>
      </c>
      <c r="O121" s="85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8" t="s">
        <v>126</v>
      </c>
      <c r="AT121" s="218" t="s">
        <v>122</v>
      </c>
      <c r="AU121" s="218" t="s">
        <v>78</v>
      </c>
      <c r="AY121" s="18" t="s">
        <v>120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8" t="s">
        <v>76</v>
      </c>
      <c r="BK121" s="219">
        <f>ROUND(I121*H121,2)</f>
        <v>0</v>
      </c>
      <c r="BL121" s="18" t="s">
        <v>126</v>
      </c>
      <c r="BM121" s="218" t="s">
        <v>162</v>
      </c>
    </row>
    <row r="122" s="2" customFormat="1">
      <c r="A122" s="39"/>
      <c r="B122" s="40"/>
      <c r="C122" s="41"/>
      <c r="D122" s="220" t="s">
        <v>127</v>
      </c>
      <c r="E122" s="41"/>
      <c r="F122" s="221" t="s">
        <v>163</v>
      </c>
      <c r="G122" s="41"/>
      <c r="H122" s="41"/>
      <c r="I122" s="222"/>
      <c r="J122" s="41"/>
      <c r="K122" s="41"/>
      <c r="L122" s="45"/>
      <c r="M122" s="223"/>
      <c r="N122" s="224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127</v>
      </c>
      <c r="AU122" s="18" t="s">
        <v>78</v>
      </c>
    </row>
    <row r="123" s="13" customFormat="1">
      <c r="A123" s="13"/>
      <c r="B123" s="225"/>
      <c r="C123" s="226"/>
      <c r="D123" s="227" t="s">
        <v>129</v>
      </c>
      <c r="E123" s="228" t="s">
        <v>19</v>
      </c>
      <c r="F123" s="229" t="s">
        <v>164</v>
      </c>
      <c r="G123" s="226"/>
      <c r="H123" s="230">
        <v>232.91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129</v>
      </c>
      <c r="AU123" s="236" t="s">
        <v>78</v>
      </c>
      <c r="AV123" s="13" t="s">
        <v>78</v>
      </c>
      <c r="AW123" s="13" t="s">
        <v>131</v>
      </c>
      <c r="AX123" s="13" t="s">
        <v>68</v>
      </c>
      <c r="AY123" s="236" t="s">
        <v>120</v>
      </c>
    </row>
    <row r="124" s="14" customFormat="1">
      <c r="A124" s="14"/>
      <c r="B124" s="237"/>
      <c r="C124" s="238"/>
      <c r="D124" s="227" t="s">
        <v>129</v>
      </c>
      <c r="E124" s="239" t="s">
        <v>19</v>
      </c>
      <c r="F124" s="240" t="s">
        <v>132</v>
      </c>
      <c r="G124" s="238"/>
      <c r="H124" s="241">
        <v>232.91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129</v>
      </c>
      <c r="AU124" s="247" t="s">
        <v>78</v>
      </c>
      <c r="AV124" s="14" t="s">
        <v>126</v>
      </c>
      <c r="AW124" s="14" t="s">
        <v>131</v>
      </c>
      <c r="AX124" s="14" t="s">
        <v>76</v>
      </c>
      <c r="AY124" s="247" t="s">
        <v>120</v>
      </c>
    </row>
    <row r="125" s="2" customFormat="1" ht="16.5" customHeight="1">
      <c r="A125" s="39"/>
      <c r="B125" s="40"/>
      <c r="C125" s="206" t="s">
        <v>145</v>
      </c>
      <c r="D125" s="206" t="s">
        <v>122</v>
      </c>
      <c r="E125" s="207" t="s">
        <v>165</v>
      </c>
      <c r="F125" s="208" t="s">
        <v>166</v>
      </c>
      <c r="G125" s="209" t="s">
        <v>135</v>
      </c>
      <c r="H125" s="210">
        <v>116.455</v>
      </c>
      <c r="I125" s="211"/>
      <c r="J125" s="212">
        <f>ROUND(I125*H125,2)</f>
        <v>0</v>
      </c>
      <c r="K125" s="213"/>
      <c r="L125" s="45"/>
      <c r="M125" s="214" t="s">
        <v>19</v>
      </c>
      <c r="N125" s="215" t="s">
        <v>39</v>
      </c>
      <c r="O125" s="85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8" t="s">
        <v>126</v>
      </c>
      <c r="AT125" s="218" t="s">
        <v>122</v>
      </c>
      <c r="AU125" s="218" t="s">
        <v>78</v>
      </c>
      <c r="AY125" s="18" t="s">
        <v>120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8" t="s">
        <v>76</v>
      </c>
      <c r="BK125" s="219">
        <f>ROUND(I125*H125,2)</f>
        <v>0</v>
      </c>
      <c r="BL125" s="18" t="s">
        <v>126</v>
      </c>
      <c r="BM125" s="218" t="s">
        <v>167</v>
      </c>
    </row>
    <row r="126" s="2" customFormat="1">
      <c r="A126" s="39"/>
      <c r="B126" s="40"/>
      <c r="C126" s="41"/>
      <c r="D126" s="220" t="s">
        <v>127</v>
      </c>
      <c r="E126" s="41"/>
      <c r="F126" s="221" t="s">
        <v>168</v>
      </c>
      <c r="G126" s="41"/>
      <c r="H126" s="41"/>
      <c r="I126" s="222"/>
      <c r="J126" s="41"/>
      <c r="K126" s="41"/>
      <c r="L126" s="45"/>
      <c r="M126" s="223"/>
      <c r="N126" s="22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127</v>
      </c>
      <c r="AU126" s="18" t="s">
        <v>78</v>
      </c>
    </row>
    <row r="127" s="2" customFormat="1" ht="24.15" customHeight="1">
      <c r="A127" s="39"/>
      <c r="B127" s="40"/>
      <c r="C127" s="206" t="s">
        <v>169</v>
      </c>
      <c r="D127" s="206" t="s">
        <v>122</v>
      </c>
      <c r="E127" s="207" t="s">
        <v>170</v>
      </c>
      <c r="F127" s="208" t="s">
        <v>171</v>
      </c>
      <c r="G127" s="209" t="s">
        <v>135</v>
      </c>
      <c r="H127" s="210">
        <v>59.710000000000001</v>
      </c>
      <c r="I127" s="211"/>
      <c r="J127" s="212">
        <f>ROUND(I127*H127,2)</f>
        <v>0</v>
      </c>
      <c r="K127" s="213"/>
      <c r="L127" s="45"/>
      <c r="M127" s="214" t="s">
        <v>19</v>
      </c>
      <c r="N127" s="215" t="s">
        <v>39</v>
      </c>
      <c r="O127" s="85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8" t="s">
        <v>126</v>
      </c>
      <c r="AT127" s="218" t="s">
        <v>122</v>
      </c>
      <c r="AU127" s="218" t="s">
        <v>78</v>
      </c>
      <c r="AY127" s="18" t="s">
        <v>120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8" t="s">
        <v>76</v>
      </c>
      <c r="BK127" s="219">
        <f>ROUND(I127*H127,2)</f>
        <v>0</v>
      </c>
      <c r="BL127" s="18" t="s">
        <v>126</v>
      </c>
      <c r="BM127" s="218" t="s">
        <v>172</v>
      </c>
    </row>
    <row r="128" s="2" customFormat="1">
      <c r="A128" s="39"/>
      <c r="B128" s="40"/>
      <c r="C128" s="41"/>
      <c r="D128" s="220" t="s">
        <v>127</v>
      </c>
      <c r="E128" s="41"/>
      <c r="F128" s="221" t="s">
        <v>173</v>
      </c>
      <c r="G128" s="41"/>
      <c r="H128" s="41"/>
      <c r="I128" s="222"/>
      <c r="J128" s="41"/>
      <c r="K128" s="41"/>
      <c r="L128" s="45"/>
      <c r="M128" s="223"/>
      <c r="N128" s="22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127</v>
      </c>
      <c r="AU128" s="18" t="s">
        <v>78</v>
      </c>
    </row>
    <row r="129" s="13" customFormat="1">
      <c r="A129" s="13"/>
      <c r="B129" s="225"/>
      <c r="C129" s="226"/>
      <c r="D129" s="227" t="s">
        <v>129</v>
      </c>
      <c r="E129" s="228" t="s">
        <v>19</v>
      </c>
      <c r="F129" s="229" t="s">
        <v>174</v>
      </c>
      <c r="G129" s="226"/>
      <c r="H129" s="230">
        <v>5.7100000000000009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129</v>
      </c>
      <c r="AU129" s="236" t="s">
        <v>78</v>
      </c>
      <c r="AV129" s="13" t="s">
        <v>78</v>
      </c>
      <c r="AW129" s="13" t="s">
        <v>131</v>
      </c>
      <c r="AX129" s="13" t="s">
        <v>68</v>
      </c>
      <c r="AY129" s="236" t="s">
        <v>120</v>
      </c>
    </row>
    <row r="130" s="13" customFormat="1">
      <c r="A130" s="13"/>
      <c r="B130" s="225"/>
      <c r="C130" s="226"/>
      <c r="D130" s="227" t="s">
        <v>129</v>
      </c>
      <c r="E130" s="228" t="s">
        <v>19</v>
      </c>
      <c r="F130" s="229" t="s">
        <v>175</v>
      </c>
      <c r="G130" s="226"/>
      <c r="H130" s="230">
        <v>54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129</v>
      </c>
      <c r="AU130" s="236" t="s">
        <v>78</v>
      </c>
      <c r="AV130" s="13" t="s">
        <v>78</v>
      </c>
      <c r="AW130" s="13" t="s">
        <v>131</v>
      </c>
      <c r="AX130" s="13" t="s">
        <v>68</v>
      </c>
      <c r="AY130" s="236" t="s">
        <v>120</v>
      </c>
    </row>
    <row r="131" s="14" customFormat="1">
      <c r="A131" s="14"/>
      <c r="B131" s="237"/>
      <c r="C131" s="238"/>
      <c r="D131" s="227" t="s">
        <v>129</v>
      </c>
      <c r="E131" s="239" t="s">
        <v>19</v>
      </c>
      <c r="F131" s="240" t="s">
        <v>132</v>
      </c>
      <c r="G131" s="238"/>
      <c r="H131" s="241">
        <v>59.710000000000001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129</v>
      </c>
      <c r="AU131" s="247" t="s">
        <v>78</v>
      </c>
      <c r="AV131" s="14" t="s">
        <v>126</v>
      </c>
      <c r="AW131" s="14" t="s">
        <v>131</v>
      </c>
      <c r="AX131" s="14" t="s">
        <v>76</v>
      </c>
      <c r="AY131" s="247" t="s">
        <v>120</v>
      </c>
    </row>
    <row r="132" s="2" customFormat="1" ht="16.5" customHeight="1">
      <c r="A132" s="39"/>
      <c r="B132" s="40"/>
      <c r="C132" s="248" t="s">
        <v>73</v>
      </c>
      <c r="D132" s="248" t="s">
        <v>176</v>
      </c>
      <c r="E132" s="249" t="s">
        <v>177</v>
      </c>
      <c r="F132" s="250" t="s">
        <v>178</v>
      </c>
      <c r="G132" s="251" t="s">
        <v>161</v>
      </c>
      <c r="H132" s="252">
        <v>119.42</v>
      </c>
      <c r="I132" s="253"/>
      <c r="J132" s="254">
        <f>ROUND(I132*H132,2)</f>
        <v>0</v>
      </c>
      <c r="K132" s="255"/>
      <c r="L132" s="256"/>
      <c r="M132" s="257" t="s">
        <v>19</v>
      </c>
      <c r="N132" s="258" t="s">
        <v>39</v>
      </c>
      <c r="O132" s="85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8" t="s">
        <v>145</v>
      </c>
      <c r="AT132" s="218" t="s">
        <v>176</v>
      </c>
      <c r="AU132" s="218" t="s">
        <v>78</v>
      </c>
      <c r="AY132" s="18" t="s">
        <v>120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8" t="s">
        <v>76</v>
      </c>
      <c r="BK132" s="219">
        <f>ROUND(I132*H132,2)</f>
        <v>0</v>
      </c>
      <c r="BL132" s="18" t="s">
        <v>126</v>
      </c>
      <c r="BM132" s="218" t="s">
        <v>79</v>
      </c>
    </row>
    <row r="133" s="13" customFormat="1">
      <c r="A133" s="13"/>
      <c r="B133" s="225"/>
      <c r="C133" s="226"/>
      <c r="D133" s="227" t="s">
        <v>129</v>
      </c>
      <c r="E133" s="228" t="s">
        <v>19</v>
      </c>
      <c r="F133" s="229" t="s">
        <v>179</v>
      </c>
      <c r="G133" s="226"/>
      <c r="H133" s="230">
        <v>119.42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129</v>
      </c>
      <c r="AU133" s="236" t="s">
        <v>78</v>
      </c>
      <c r="AV133" s="13" t="s">
        <v>78</v>
      </c>
      <c r="AW133" s="13" t="s">
        <v>131</v>
      </c>
      <c r="AX133" s="13" t="s">
        <v>68</v>
      </c>
      <c r="AY133" s="236" t="s">
        <v>120</v>
      </c>
    </row>
    <row r="134" s="14" customFormat="1">
      <c r="A134" s="14"/>
      <c r="B134" s="237"/>
      <c r="C134" s="238"/>
      <c r="D134" s="227" t="s">
        <v>129</v>
      </c>
      <c r="E134" s="239" t="s">
        <v>19</v>
      </c>
      <c r="F134" s="240" t="s">
        <v>132</v>
      </c>
      <c r="G134" s="238"/>
      <c r="H134" s="241">
        <v>119.42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129</v>
      </c>
      <c r="AU134" s="247" t="s">
        <v>78</v>
      </c>
      <c r="AV134" s="14" t="s">
        <v>126</v>
      </c>
      <c r="AW134" s="14" t="s">
        <v>131</v>
      </c>
      <c r="AX134" s="14" t="s">
        <v>76</v>
      </c>
      <c r="AY134" s="247" t="s">
        <v>120</v>
      </c>
    </row>
    <row r="135" s="2" customFormat="1" ht="24.15" customHeight="1">
      <c r="A135" s="39"/>
      <c r="B135" s="40"/>
      <c r="C135" s="206" t="s">
        <v>180</v>
      </c>
      <c r="D135" s="206" t="s">
        <v>122</v>
      </c>
      <c r="E135" s="207" t="s">
        <v>181</v>
      </c>
      <c r="F135" s="208" t="s">
        <v>182</v>
      </c>
      <c r="G135" s="209" t="s">
        <v>125</v>
      </c>
      <c r="H135" s="210">
        <v>129</v>
      </c>
      <c r="I135" s="211"/>
      <c r="J135" s="212">
        <f>ROUND(I135*H135,2)</f>
        <v>0</v>
      </c>
      <c r="K135" s="213"/>
      <c r="L135" s="45"/>
      <c r="M135" s="214" t="s">
        <v>19</v>
      </c>
      <c r="N135" s="215" t="s">
        <v>39</v>
      </c>
      <c r="O135" s="85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8" t="s">
        <v>126</v>
      </c>
      <c r="AT135" s="218" t="s">
        <v>122</v>
      </c>
      <c r="AU135" s="218" t="s">
        <v>78</v>
      </c>
      <c r="AY135" s="18" t="s">
        <v>120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8" t="s">
        <v>76</v>
      </c>
      <c r="BK135" s="219">
        <f>ROUND(I135*H135,2)</f>
        <v>0</v>
      </c>
      <c r="BL135" s="18" t="s">
        <v>126</v>
      </c>
      <c r="BM135" s="218" t="s">
        <v>183</v>
      </c>
    </row>
    <row r="136" s="2" customFormat="1">
      <c r="A136" s="39"/>
      <c r="B136" s="40"/>
      <c r="C136" s="41"/>
      <c r="D136" s="220" t="s">
        <v>127</v>
      </c>
      <c r="E136" s="41"/>
      <c r="F136" s="221" t="s">
        <v>184</v>
      </c>
      <c r="G136" s="41"/>
      <c r="H136" s="41"/>
      <c r="I136" s="222"/>
      <c r="J136" s="41"/>
      <c r="K136" s="41"/>
      <c r="L136" s="45"/>
      <c r="M136" s="223"/>
      <c r="N136" s="22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127</v>
      </c>
      <c r="AU136" s="18" t="s">
        <v>78</v>
      </c>
    </row>
    <row r="137" s="2" customFormat="1" ht="16.5" customHeight="1">
      <c r="A137" s="39"/>
      <c r="B137" s="40"/>
      <c r="C137" s="248" t="s">
        <v>8</v>
      </c>
      <c r="D137" s="248" t="s">
        <v>176</v>
      </c>
      <c r="E137" s="249" t="s">
        <v>185</v>
      </c>
      <c r="F137" s="250" t="s">
        <v>186</v>
      </c>
      <c r="G137" s="251" t="s">
        <v>187</v>
      </c>
      <c r="H137" s="252">
        <v>2.5800000000000001</v>
      </c>
      <c r="I137" s="253"/>
      <c r="J137" s="254">
        <f>ROUND(I137*H137,2)</f>
        <v>0</v>
      </c>
      <c r="K137" s="255"/>
      <c r="L137" s="256"/>
      <c r="M137" s="257" t="s">
        <v>19</v>
      </c>
      <c r="N137" s="258" t="s">
        <v>39</v>
      </c>
      <c r="O137" s="85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8" t="s">
        <v>145</v>
      </c>
      <c r="AT137" s="218" t="s">
        <v>176</v>
      </c>
      <c r="AU137" s="218" t="s">
        <v>78</v>
      </c>
      <c r="AY137" s="18" t="s">
        <v>120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8" t="s">
        <v>76</v>
      </c>
      <c r="BK137" s="219">
        <f>ROUND(I137*H137,2)</f>
        <v>0</v>
      </c>
      <c r="BL137" s="18" t="s">
        <v>126</v>
      </c>
      <c r="BM137" s="218" t="s">
        <v>188</v>
      </c>
    </row>
    <row r="138" s="13" customFormat="1">
      <c r="A138" s="13"/>
      <c r="B138" s="225"/>
      <c r="C138" s="226"/>
      <c r="D138" s="227" t="s">
        <v>129</v>
      </c>
      <c r="E138" s="228" t="s">
        <v>19</v>
      </c>
      <c r="F138" s="229" t="s">
        <v>189</v>
      </c>
      <c r="G138" s="226"/>
      <c r="H138" s="230">
        <v>2.5800000000000001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129</v>
      </c>
      <c r="AU138" s="236" t="s">
        <v>78</v>
      </c>
      <c r="AV138" s="13" t="s">
        <v>78</v>
      </c>
      <c r="AW138" s="13" t="s">
        <v>131</v>
      </c>
      <c r="AX138" s="13" t="s">
        <v>68</v>
      </c>
      <c r="AY138" s="236" t="s">
        <v>120</v>
      </c>
    </row>
    <row r="139" s="14" customFormat="1">
      <c r="A139" s="14"/>
      <c r="B139" s="237"/>
      <c r="C139" s="238"/>
      <c r="D139" s="227" t="s">
        <v>129</v>
      </c>
      <c r="E139" s="239" t="s">
        <v>19</v>
      </c>
      <c r="F139" s="240" t="s">
        <v>132</v>
      </c>
      <c r="G139" s="238"/>
      <c r="H139" s="241">
        <v>2.5800000000000001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129</v>
      </c>
      <c r="AU139" s="247" t="s">
        <v>78</v>
      </c>
      <c r="AV139" s="14" t="s">
        <v>126</v>
      </c>
      <c r="AW139" s="14" t="s">
        <v>131</v>
      </c>
      <c r="AX139" s="14" t="s">
        <v>76</v>
      </c>
      <c r="AY139" s="247" t="s">
        <v>120</v>
      </c>
    </row>
    <row r="140" s="2" customFormat="1" ht="24.15" customHeight="1">
      <c r="A140" s="39"/>
      <c r="B140" s="40"/>
      <c r="C140" s="206" t="s">
        <v>190</v>
      </c>
      <c r="D140" s="206" t="s">
        <v>122</v>
      </c>
      <c r="E140" s="207" t="s">
        <v>191</v>
      </c>
      <c r="F140" s="208" t="s">
        <v>192</v>
      </c>
      <c r="G140" s="209" t="s">
        <v>125</v>
      </c>
      <c r="H140" s="210">
        <v>129</v>
      </c>
      <c r="I140" s="211"/>
      <c r="J140" s="212">
        <f>ROUND(I140*H140,2)</f>
        <v>0</v>
      </c>
      <c r="K140" s="213"/>
      <c r="L140" s="45"/>
      <c r="M140" s="214" t="s">
        <v>19</v>
      </c>
      <c r="N140" s="215" t="s">
        <v>39</v>
      </c>
      <c r="O140" s="85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8" t="s">
        <v>126</v>
      </c>
      <c r="AT140" s="218" t="s">
        <v>122</v>
      </c>
      <c r="AU140" s="218" t="s">
        <v>78</v>
      </c>
      <c r="AY140" s="18" t="s">
        <v>120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8" t="s">
        <v>76</v>
      </c>
      <c r="BK140" s="219">
        <f>ROUND(I140*H140,2)</f>
        <v>0</v>
      </c>
      <c r="BL140" s="18" t="s">
        <v>126</v>
      </c>
      <c r="BM140" s="218" t="s">
        <v>193</v>
      </c>
    </row>
    <row r="141" s="2" customFormat="1">
      <c r="A141" s="39"/>
      <c r="B141" s="40"/>
      <c r="C141" s="41"/>
      <c r="D141" s="220" t="s">
        <v>127</v>
      </c>
      <c r="E141" s="41"/>
      <c r="F141" s="221" t="s">
        <v>194</v>
      </c>
      <c r="G141" s="41"/>
      <c r="H141" s="41"/>
      <c r="I141" s="222"/>
      <c r="J141" s="41"/>
      <c r="K141" s="41"/>
      <c r="L141" s="45"/>
      <c r="M141" s="223"/>
      <c r="N141" s="22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127</v>
      </c>
      <c r="AU141" s="18" t="s">
        <v>78</v>
      </c>
    </row>
    <row r="142" s="13" customFormat="1">
      <c r="A142" s="13"/>
      <c r="B142" s="225"/>
      <c r="C142" s="226"/>
      <c r="D142" s="227" t="s">
        <v>129</v>
      </c>
      <c r="E142" s="228" t="s">
        <v>19</v>
      </c>
      <c r="F142" s="229" t="s">
        <v>195</v>
      </c>
      <c r="G142" s="226"/>
      <c r="H142" s="230">
        <v>129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129</v>
      </c>
      <c r="AU142" s="236" t="s">
        <v>78</v>
      </c>
      <c r="AV142" s="13" t="s">
        <v>78</v>
      </c>
      <c r="AW142" s="13" t="s">
        <v>131</v>
      </c>
      <c r="AX142" s="13" t="s">
        <v>68</v>
      </c>
      <c r="AY142" s="236" t="s">
        <v>120</v>
      </c>
    </row>
    <row r="143" s="14" customFormat="1">
      <c r="A143" s="14"/>
      <c r="B143" s="237"/>
      <c r="C143" s="238"/>
      <c r="D143" s="227" t="s">
        <v>129</v>
      </c>
      <c r="E143" s="239" t="s">
        <v>19</v>
      </c>
      <c r="F143" s="240" t="s">
        <v>132</v>
      </c>
      <c r="G143" s="238"/>
      <c r="H143" s="241">
        <v>129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129</v>
      </c>
      <c r="AU143" s="247" t="s">
        <v>78</v>
      </c>
      <c r="AV143" s="14" t="s">
        <v>126</v>
      </c>
      <c r="AW143" s="14" t="s">
        <v>131</v>
      </c>
      <c r="AX143" s="14" t="s">
        <v>76</v>
      </c>
      <c r="AY143" s="247" t="s">
        <v>120</v>
      </c>
    </row>
    <row r="144" s="2" customFormat="1" ht="24.15" customHeight="1">
      <c r="A144" s="39"/>
      <c r="B144" s="40"/>
      <c r="C144" s="206" t="s">
        <v>162</v>
      </c>
      <c r="D144" s="206" t="s">
        <v>122</v>
      </c>
      <c r="E144" s="207" t="s">
        <v>196</v>
      </c>
      <c r="F144" s="208" t="s">
        <v>197</v>
      </c>
      <c r="G144" s="209" t="s">
        <v>125</v>
      </c>
      <c r="H144" s="210">
        <v>87.465000000000003</v>
      </c>
      <c r="I144" s="211"/>
      <c r="J144" s="212">
        <f>ROUND(I144*H144,2)</f>
        <v>0</v>
      </c>
      <c r="K144" s="213"/>
      <c r="L144" s="45"/>
      <c r="M144" s="214" t="s">
        <v>19</v>
      </c>
      <c r="N144" s="215" t="s">
        <v>39</v>
      </c>
      <c r="O144" s="85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8" t="s">
        <v>126</v>
      </c>
      <c r="AT144" s="218" t="s">
        <v>122</v>
      </c>
      <c r="AU144" s="218" t="s">
        <v>78</v>
      </c>
      <c r="AY144" s="18" t="s">
        <v>120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8" t="s">
        <v>76</v>
      </c>
      <c r="BK144" s="219">
        <f>ROUND(I144*H144,2)</f>
        <v>0</v>
      </c>
      <c r="BL144" s="18" t="s">
        <v>126</v>
      </c>
      <c r="BM144" s="218" t="s">
        <v>198</v>
      </c>
    </row>
    <row r="145" s="2" customFormat="1">
      <c r="A145" s="39"/>
      <c r="B145" s="40"/>
      <c r="C145" s="41"/>
      <c r="D145" s="220" t="s">
        <v>127</v>
      </c>
      <c r="E145" s="41"/>
      <c r="F145" s="221" t="s">
        <v>199</v>
      </c>
      <c r="G145" s="41"/>
      <c r="H145" s="41"/>
      <c r="I145" s="222"/>
      <c r="J145" s="41"/>
      <c r="K145" s="41"/>
      <c r="L145" s="45"/>
      <c r="M145" s="223"/>
      <c r="N145" s="22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127</v>
      </c>
      <c r="AU145" s="18" t="s">
        <v>78</v>
      </c>
    </row>
    <row r="146" s="13" customFormat="1">
      <c r="A146" s="13"/>
      <c r="B146" s="225"/>
      <c r="C146" s="226"/>
      <c r="D146" s="227" t="s">
        <v>129</v>
      </c>
      <c r="E146" s="228" t="s">
        <v>19</v>
      </c>
      <c r="F146" s="229" t="s">
        <v>200</v>
      </c>
      <c r="G146" s="226"/>
      <c r="H146" s="230">
        <v>87.465000000000018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129</v>
      </c>
      <c r="AU146" s="236" t="s">
        <v>78</v>
      </c>
      <c r="AV146" s="13" t="s">
        <v>78</v>
      </c>
      <c r="AW146" s="13" t="s">
        <v>131</v>
      </c>
      <c r="AX146" s="13" t="s">
        <v>68</v>
      </c>
      <c r="AY146" s="236" t="s">
        <v>120</v>
      </c>
    </row>
    <row r="147" s="14" customFormat="1">
      <c r="A147" s="14"/>
      <c r="B147" s="237"/>
      <c r="C147" s="238"/>
      <c r="D147" s="227" t="s">
        <v>129</v>
      </c>
      <c r="E147" s="239" t="s">
        <v>19</v>
      </c>
      <c r="F147" s="240" t="s">
        <v>132</v>
      </c>
      <c r="G147" s="238"/>
      <c r="H147" s="241">
        <v>87.465000000000018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129</v>
      </c>
      <c r="AU147" s="247" t="s">
        <v>78</v>
      </c>
      <c r="AV147" s="14" t="s">
        <v>126</v>
      </c>
      <c r="AW147" s="14" t="s">
        <v>131</v>
      </c>
      <c r="AX147" s="14" t="s">
        <v>76</v>
      </c>
      <c r="AY147" s="247" t="s">
        <v>120</v>
      </c>
    </row>
    <row r="148" s="2" customFormat="1" ht="24.15" customHeight="1">
      <c r="A148" s="39"/>
      <c r="B148" s="40"/>
      <c r="C148" s="206" t="s">
        <v>201</v>
      </c>
      <c r="D148" s="206" t="s">
        <v>122</v>
      </c>
      <c r="E148" s="207" t="s">
        <v>202</v>
      </c>
      <c r="F148" s="208" t="s">
        <v>203</v>
      </c>
      <c r="G148" s="209" t="s">
        <v>125</v>
      </c>
      <c r="H148" s="210">
        <v>129</v>
      </c>
      <c r="I148" s="211"/>
      <c r="J148" s="212">
        <f>ROUND(I148*H148,2)</f>
        <v>0</v>
      </c>
      <c r="K148" s="213"/>
      <c r="L148" s="45"/>
      <c r="M148" s="214" t="s">
        <v>19</v>
      </c>
      <c r="N148" s="215" t="s">
        <v>39</v>
      </c>
      <c r="O148" s="85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8" t="s">
        <v>126</v>
      </c>
      <c r="AT148" s="218" t="s">
        <v>122</v>
      </c>
      <c r="AU148" s="218" t="s">
        <v>78</v>
      </c>
      <c r="AY148" s="18" t="s">
        <v>120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8" t="s">
        <v>76</v>
      </c>
      <c r="BK148" s="219">
        <f>ROUND(I148*H148,2)</f>
        <v>0</v>
      </c>
      <c r="BL148" s="18" t="s">
        <v>126</v>
      </c>
      <c r="BM148" s="218" t="s">
        <v>204</v>
      </c>
    </row>
    <row r="149" s="2" customFormat="1">
      <c r="A149" s="39"/>
      <c r="B149" s="40"/>
      <c r="C149" s="41"/>
      <c r="D149" s="220" t="s">
        <v>127</v>
      </c>
      <c r="E149" s="41"/>
      <c r="F149" s="221" t="s">
        <v>205</v>
      </c>
      <c r="G149" s="41"/>
      <c r="H149" s="41"/>
      <c r="I149" s="222"/>
      <c r="J149" s="41"/>
      <c r="K149" s="41"/>
      <c r="L149" s="45"/>
      <c r="M149" s="223"/>
      <c r="N149" s="22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127</v>
      </c>
      <c r="AU149" s="18" t="s">
        <v>78</v>
      </c>
    </row>
    <row r="150" s="2" customFormat="1" ht="16.5" customHeight="1">
      <c r="A150" s="39"/>
      <c r="B150" s="40"/>
      <c r="C150" s="248" t="s">
        <v>167</v>
      </c>
      <c r="D150" s="248" t="s">
        <v>176</v>
      </c>
      <c r="E150" s="249" t="s">
        <v>206</v>
      </c>
      <c r="F150" s="250" t="s">
        <v>207</v>
      </c>
      <c r="G150" s="251" t="s">
        <v>135</v>
      </c>
      <c r="H150" s="252">
        <v>12.9</v>
      </c>
      <c r="I150" s="253"/>
      <c r="J150" s="254">
        <f>ROUND(I150*H150,2)</f>
        <v>0</v>
      </c>
      <c r="K150" s="255"/>
      <c r="L150" s="256"/>
      <c r="M150" s="257" t="s">
        <v>19</v>
      </c>
      <c r="N150" s="258" t="s">
        <v>39</v>
      </c>
      <c r="O150" s="85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8" t="s">
        <v>145</v>
      </c>
      <c r="AT150" s="218" t="s">
        <v>176</v>
      </c>
      <c r="AU150" s="218" t="s">
        <v>78</v>
      </c>
      <c r="AY150" s="18" t="s">
        <v>120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8" t="s">
        <v>76</v>
      </c>
      <c r="BK150" s="219">
        <f>ROUND(I150*H150,2)</f>
        <v>0</v>
      </c>
      <c r="BL150" s="18" t="s">
        <v>126</v>
      </c>
      <c r="BM150" s="218" t="s">
        <v>208</v>
      </c>
    </row>
    <row r="151" s="13" customFormat="1">
      <c r="A151" s="13"/>
      <c r="B151" s="225"/>
      <c r="C151" s="226"/>
      <c r="D151" s="227" t="s">
        <v>129</v>
      </c>
      <c r="E151" s="228" t="s">
        <v>19</v>
      </c>
      <c r="F151" s="229" t="s">
        <v>209</v>
      </c>
      <c r="G151" s="226"/>
      <c r="H151" s="230">
        <v>12.9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129</v>
      </c>
      <c r="AU151" s="236" t="s">
        <v>78</v>
      </c>
      <c r="AV151" s="13" t="s">
        <v>78</v>
      </c>
      <c r="AW151" s="13" t="s">
        <v>131</v>
      </c>
      <c r="AX151" s="13" t="s">
        <v>68</v>
      </c>
      <c r="AY151" s="236" t="s">
        <v>120</v>
      </c>
    </row>
    <row r="152" s="14" customFormat="1">
      <c r="A152" s="14"/>
      <c r="B152" s="237"/>
      <c r="C152" s="238"/>
      <c r="D152" s="227" t="s">
        <v>129</v>
      </c>
      <c r="E152" s="239" t="s">
        <v>19</v>
      </c>
      <c r="F152" s="240" t="s">
        <v>132</v>
      </c>
      <c r="G152" s="238"/>
      <c r="H152" s="241">
        <v>12.9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129</v>
      </c>
      <c r="AU152" s="247" t="s">
        <v>78</v>
      </c>
      <c r="AV152" s="14" t="s">
        <v>126</v>
      </c>
      <c r="AW152" s="14" t="s">
        <v>131</v>
      </c>
      <c r="AX152" s="14" t="s">
        <v>76</v>
      </c>
      <c r="AY152" s="247" t="s">
        <v>120</v>
      </c>
    </row>
    <row r="153" s="12" customFormat="1" ht="22.8" customHeight="1">
      <c r="A153" s="12"/>
      <c r="B153" s="190"/>
      <c r="C153" s="191"/>
      <c r="D153" s="192" t="s">
        <v>67</v>
      </c>
      <c r="E153" s="204" t="s">
        <v>78</v>
      </c>
      <c r="F153" s="204" t="s">
        <v>210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SUM(P154:P176)</f>
        <v>0</v>
      </c>
      <c r="Q153" s="198"/>
      <c r="R153" s="199">
        <f>SUM(R154:R176)</f>
        <v>0</v>
      </c>
      <c r="S153" s="198"/>
      <c r="T153" s="200">
        <f>SUM(T154:T176)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76</v>
      </c>
      <c r="AT153" s="202" t="s">
        <v>67</v>
      </c>
      <c r="AU153" s="202" t="s">
        <v>76</v>
      </c>
      <c r="AY153" s="201" t="s">
        <v>120</v>
      </c>
      <c r="BK153" s="203">
        <f>SUM(BK154:BK176)</f>
        <v>0</v>
      </c>
    </row>
    <row r="154" s="2" customFormat="1" ht="33" customHeight="1">
      <c r="A154" s="39"/>
      <c r="B154" s="40"/>
      <c r="C154" s="206" t="s">
        <v>211</v>
      </c>
      <c r="D154" s="206" t="s">
        <v>122</v>
      </c>
      <c r="E154" s="207" t="s">
        <v>212</v>
      </c>
      <c r="F154" s="208" t="s">
        <v>213</v>
      </c>
      <c r="G154" s="209" t="s">
        <v>135</v>
      </c>
      <c r="H154" s="210">
        <v>8.5199999999999996</v>
      </c>
      <c r="I154" s="211"/>
      <c r="J154" s="212">
        <f>ROUND(I154*H154,2)</f>
        <v>0</v>
      </c>
      <c r="K154" s="213"/>
      <c r="L154" s="45"/>
      <c r="M154" s="214" t="s">
        <v>19</v>
      </c>
      <c r="N154" s="215" t="s">
        <v>39</v>
      </c>
      <c r="O154" s="85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8" t="s">
        <v>126</v>
      </c>
      <c r="AT154" s="218" t="s">
        <v>122</v>
      </c>
      <c r="AU154" s="218" t="s">
        <v>78</v>
      </c>
      <c r="AY154" s="18" t="s">
        <v>120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8" t="s">
        <v>76</v>
      </c>
      <c r="BK154" s="219">
        <f>ROUND(I154*H154,2)</f>
        <v>0</v>
      </c>
      <c r="BL154" s="18" t="s">
        <v>126</v>
      </c>
      <c r="BM154" s="218" t="s">
        <v>214</v>
      </c>
    </row>
    <row r="155" s="2" customFormat="1">
      <c r="A155" s="39"/>
      <c r="B155" s="40"/>
      <c r="C155" s="41"/>
      <c r="D155" s="220" t="s">
        <v>127</v>
      </c>
      <c r="E155" s="41"/>
      <c r="F155" s="221" t="s">
        <v>215</v>
      </c>
      <c r="G155" s="41"/>
      <c r="H155" s="41"/>
      <c r="I155" s="222"/>
      <c r="J155" s="41"/>
      <c r="K155" s="41"/>
      <c r="L155" s="45"/>
      <c r="M155" s="223"/>
      <c r="N155" s="224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127</v>
      </c>
      <c r="AU155" s="18" t="s">
        <v>78</v>
      </c>
    </row>
    <row r="156" s="13" customFormat="1">
      <c r="A156" s="13"/>
      <c r="B156" s="225"/>
      <c r="C156" s="226"/>
      <c r="D156" s="227" t="s">
        <v>129</v>
      </c>
      <c r="E156" s="228" t="s">
        <v>19</v>
      </c>
      <c r="F156" s="229" t="s">
        <v>147</v>
      </c>
      <c r="G156" s="226"/>
      <c r="H156" s="230">
        <v>5.3999999999999995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129</v>
      </c>
      <c r="AU156" s="236" t="s">
        <v>78</v>
      </c>
      <c r="AV156" s="13" t="s">
        <v>78</v>
      </c>
      <c r="AW156" s="13" t="s">
        <v>131</v>
      </c>
      <c r="AX156" s="13" t="s">
        <v>68</v>
      </c>
      <c r="AY156" s="236" t="s">
        <v>120</v>
      </c>
    </row>
    <row r="157" s="13" customFormat="1">
      <c r="A157" s="13"/>
      <c r="B157" s="225"/>
      <c r="C157" s="226"/>
      <c r="D157" s="227" t="s">
        <v>129</v>
      </c>
      <c r="E157" s="228" t="s">
        <v>19</v>
      </c>
      <c r="F157" s="229" t="s">
        <v>152</v>
      </c>
      <c r="G157" s="226"/>
      <c r="H157" s="230">
        <v>3.1200000000000001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129</v>
      </c>
      <c r="AU157" s="236" t="s">
        <v>78</v>
      </c>
      <c r="AV157" s="13" t="s">
        <v>78</v>
      </c>
      <c r="AW157" s="13" t="s">
        <v>131</v>
      </c>
      <c r="AX157" s="13" t="s">
        <v>68</v>
      </c>
      <c r="AY157" s="236" t="s">
        <v>120</v>
      </c>
    </row>
    <row r="158" s="14" customFormat="1">
      <c r="A158" s="14"/>
      <c r="B158" s="237"/>
      <c r="C158" s="238"/>
      <c r="D158" s="227" t="s">
        <v>129</v>
      </c>
      <c r="E158" s="239" t="s">
        <v>19</v>
      </c>
      <c r="F158" s="240" t="s">
        <v>132</v>
      </c>
      <c r="G158" s="238"/>
      <c r="H158" s="241">
        <v>8.5199999999999996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129</v>
      </c>
      <c r="AU158" s="247" t="s">
        <v>78</v>
      </c>
      <c r="AV158" s="14" t="s">
        <v>126</v>
      </c>
      <c r="AW158" s="14" t="s">
        <v>131</v>
      </c>
      <c r="AX158" s="14" t="s">
        <v>76</v>
      </c>
      <c r="AY158" s="247" t="s">
        <v>120</v>
      </c>
    </row>
    <row r="159" s="2" customFormat="1" ht="24.15" customHeight="1">
      <c r="A159" s="39"/>
      <c r="B159" s="40"/>
      <c r="C159" s="206" t="s">
        <v>172</v>
      </c>
      <c r="D159" s="206" t="s">
        <v>122</v>
      </c>
      <c r="E159" s="207" t="s">
        <v>216</v>
      </c>
      <c r="F159" s="208" t="s">
        <v>217</v>
      </c>
      <c r="G159" s="209" t="s">
        <v>125</v>
      </c>
      <c r="H159" s="210">
        <v>72</v>
      </c>
      <c r="I159" s="211"/>
      <c r="J159" s="212">
        <f>ROUND(I159*H159,2)</f>
        <v>0</v>
      </c>
      <c r="K159" s="213"/>
      <c r="L159" s="45"/>
      <c r="M159" s="214" t="s">
        <v>19</v>
      </c>
      <c r="N159" s="215" t="s">
        <v>39</v>
      </c>
      <c r="O159" s="85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8" t="s">
        <v>126</v>
      </c>
      <c r="AT159" s="218" t="s">
        <v>122</v>
      </c>
      <c r="AU159" s="218" t="s">
        <v>78</v>
      </c>
      <c r="AY159" s="18" t="s">
        <v>120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8" t="s">
        <v>76</v>
      </c>
      <c r="BK159" s="219">
        <f>ROUND(I159*H159,2)</f>
        <v>0</v>
      </c>
      <c r="BL159" s="18" t="s">
        <v>126</v>
      </c>
      <c r="BM159" s="218" t="s">
        <v>218</v>
      </c>
    </row>
    <row r="160" s="2" customFormat="1">
      <c r="A160" s="39"/>
      <c r="B160" s="40"/>
      <c r="C160" s="41"/>
      <c r="D160" s="220" t="s">
        <v>127</v>
      </c>
      <c r="E160" s="41"/>
      <c r="F160" s="221" t="s">
        <v>219</v>
      </c>
      <c r="G160" s="41"/>
      <c r="H160" s="41"/>
      <c r="I160" s="222"/>
      <c r="J160" s="41"/>
      <c r="K160" s="41"/>
      <c r="L160" s="45"/>
      <c r="M160" s="223"/>
      <c r="N160" s="22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127</v>
      </c>
      <c r="AU160" s="18" t="s">
        <v>78</v>
      </c>
    </row>
    <row r="161" s="13" customFormat="1">
      <c r="A161" s="13"/>
      <c r="B161" s="225"/>
      <c r="C161" s="226"/>
      <c r="D161" s="227" t="s">
        <v>129</v>
      </c>
      <c r="E161" s="228" t="s">
        <v>19</v>
      </c>
      <c r="F161" s="229" t="s">
        <v>220</v>
      </c>
      <c r="G161" s="226"/>
      <c r="H161" s="230">
        <v>72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129</v>
      </c>
      <c r="AU161" s="236" t="s">
        <v>78</v>
      </c>
      <c r="AV161" s="13" t="s">
        <v>78</v>
      </c>
      <c r="AW161" s="13" t="s">
        <v>131</v>
      </c>
      <c r="AX161" s="13" t="s">
        <v>68</v>
      </c>
      <c r="AY161" s="236" t="s">
        <v>120</v>
      </c>
    </row>
    <row r="162" s="14" customFormat="1">
      <c r="A162" s="14"/>
      <c r="B162" s="237"/>
      <c r="C162" s="238"/>
      <c r="D162" s="227" t="s">
        <v>129</v>
      </c>
      <c r="E162" s="239" t="s">
        <v>19</v>
      </c>
      <c r="F162" s="240" t="s">
        <v>132</v>
      </c>
      <c r="G162" s="238"/>
      <c r="H162" s="241">
        <v>72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129</v>
      </c>
      <c r="AU162" s="247" t="s">
        <v>78</v>
      </c>
      <c r="AV162" s="14" t="s">
        <v>126</v>
      </c>
      <c r="AW162" s="14" t="s">
        <v>131</v>
      </c>
      <c r="AX162" s="14" t="s">
        <v>76</v>
      </c>
      <c r="AY162" s="247" t="s">
        <v>120</v>
      </c>
    </row>
    <row r="163" s="2" customFormat="1" ht="24.15" customHeight="1">
      <c r="A163" s="39"/>
      <c r="B163" s="40"/>
      <c r="C163" s="248" t="s">
        <v>221</v>
      </c>
      <c r="D163" s="248" t="s">
        <v>176</v>
      </c>
      <c r="E163" s="249" t="s">
        <v>222</v>
      </c>
      <c r="F163" s="250" t="s">
        <v>223</v>
      </c>
      <c r="G163" s="251" t="s">
        <v>125</v>
      </c>
      <c r="H163" s="252">
        <v>82.799999999999997</v>
      </c>
      <c r="I163" s="253"/>
      <c r="J163" s="254">
        <f>ROUND(I163*H163,2)</f>
        <v>0</v>
      </c>
      <c r="K163" s="255"/>
      <c r="L163" s="256"/>
      <c r="M163" s="257" t="s">
        <v>19</v>
      </c>
      <c r="N163" s="258" t="s">
        <v>39</v>
      </c>
      <c r="O163" s="85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8" t="s">
        <v>145</v>
      </c>
      <c r="AT163" s="218" t="s">
        <v>176</v>
      </c>
      <c r="AU163" s="218" t="s">
        <v>78</v>
      </c>
      <c r="AY163" s="18" t="s">
        <v>120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8" t="s">
        <v>76</v>
      </c>
      <c r="BK163" s="219">
        <f>ROUND(I163*H163,2)</f>
        <v>0</v>
      </c>
      <c r="BL163" s="18" t="s">
        <v>126</v>
      </c>
      <c r="BM163" s="218" t="s">
        <v>224</v>
      </c>
    </row>
    <row r="164" s="13" customFormat="1">
      <c r="A164" s="13"/>
      <c r="B164" s="225"/>
      <c r="C164" s="226"/>
      <c r="D164" s="227" t="s">
        <v>129</v>
      </c>
      <c r="E164" s="228" t="s">
        <v>19</v>
      </c>
      <c r="F164" s="229" t="s">
        <v>225</v>
      </c>
      <c r="G164" s="226"/>
      <c r="H164" s="230">
        <v>82.799999999999997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129</v>
      </c>
      <c r="AU164" s="236" t="s">
        <v>78</v>
      </c>
      <c r="AV164" s="13" t="s">
        <v>78</v>
      </c>
      <c r="AW164" s="13" t="s">
        <v>131</v>
      </c>
      <c r="AX164" s="13" t="s">
        <v>68</v>
      </c>
      <c r="AY164" s="236" t="s">
        <v>120</v>
      </c>
    </row>
    <row r="165" s="14" customFormat="1">
      <c r="A165" s="14"/>
      <c r="B165" s="237"/>
      <c r="C165" s="238"/>
      <c r="D165" s="227" t="s">
        <v>129</v>
      </c>
      <c r="E165" s="239" t="s">
        <v>19</v>
      </c>
      <c r="F165" s="240" t="s">
        <v>132</v>
      </c>
      <c r="G165" s="238"/>
      <c r="H165" s="241">
        <v>82.799999999999997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129</v>
      </c>
      <c r="AU165" s="247" t="s">
        <v>78</v>
      </c>
      <c r="AV165" s="14" t="s">
        <v>126</v>
      </c>
      <c r="AW165" s="14" t="s">
        <v>131</v>
      </c>
      <c r="AX165" s="14" t="s">
        <v>76</v>
      </c>
      <c r="AY165" s="247" t="s">
        <v>120</v>
      </c>
    </row>
    <row r="166" s="2" customFormat="1" ht="24.15" customHeight="1">
      <c r="A166" s="39"/>
      <c r="B166" s="40"/>
      <c r="C166" s="206" t="s">
        <v>79</v>
      </c>
      <c r="D166" s="206" t="s">
        <v>122</v>
      </c>
      <c r="E166" s="207" t="s">
        <v>226</v>
      </c>
      <c r="F166" s="208" t="s">
        <v>227</v>
      </c>
      <c r="G166" s="209" t="s">
        <v>228</v>
      </c>
      <c r="H166" s="210">
        <v>60</v>
      </c>
      <c r="I166" s="211"/>
      <c r="J166" s="212">
        <f>ROUND(I166*H166,2)</f>
        <v>0</v>
      </c>
      <c r="K166" s="213"/>
      <c r="L166" s="45"/>
      <c r="M166" s="214" t="s">
        <v>19</v>
      </c>
      <c r="N166" s="215" t="s">
        <v>39</v>
      </c>
      <c r="O166" s="85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8" t="s">
        <v>126</v>
      </c>
      <c r="AT166" s="218" t="s">
        <v>122</v>
      </c>
      <c r="AU166" s="218" t="s">
        <v>78</v>
      </c>
      <c r="AY166" s="18" t="s">
        <v>120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8" t="s">
        <v>76</v>
      </c>
      <c r="BK166" s="219">
        <f>ROUND(I166*H166,2)</f>
        <v>0</v>
      </c>
      <c r="BL166" s="18" t="s">
        <v>126</v>
      </c>
      <c r="BM166" s="218" t="s">
        <v>229</v>
      </c>
    </row>
    <row r="167" s="2" customFormat="1">
      <c r="A167" s="39"/>
      <c r="B167" s="40"/>
      <c r="C167" s="41"/>
      <c r="D167" s="220" t="s">
        <v>127</v>
      </c>
      <c r="E167" s="41"/>
      <c r="F167" s="221" t="s">
        <v>230</v>
      </c>
      <c r="G167" s="41"/>
      <c r="H167" s="41"/>
      <c r="I167" s="222"/>
      <c r="J167" s="41"/>
      <c r="K167" s="41"/>
      <c r="L167" s="45"/>
      <c r="M167" s="223"/>
      <c r="N167" s="22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127</v>
      </c>
      <c r="AU167" s="18" t="s">
        <v>78</v>
      </c>
    </row>
    <row r="168" s="13" customFormat="1">
      <c r="A168" s="13"/>
      <c r="B168" s="225"/>
      <c r="C168" s="226"/>
      <c r="D168" s="227" t="s">
        <v>129</v>
      </c>
      <c r="E168" s="228" t="s">
        <v>19</v>
      </c>
      <c r="F168" s="229" t="s">
        <v>231</v>
      </c>
      <c r="G168" s="226"/>
      <c r="H168" s="230">
        <v>60.000000000000007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129</v>
      </c>
      <c r="AU168" s="236" t="s">
        <v>78</v>
      </c>
      <c r="AV168" s="13" t="s">
        <v>78</v>
      </c>
      <c r="AW168" s="13" t="s">
        <v>131</v>
      </c>
      <c r="AX168" s="13" t="s">
        <v>68</v>
      </c>
      <c r="AY168" s="236" t="s">
        <v>120</v>
      </c>
    </row>
    <row r="169" s="14" customFormat="1">
      <c r="A169" s="14"/>
      <c r="B169" s="237"/>
      <c r="C169" s="238"/>
      <c r="D169" s="227" t="s">
        <v>129</v>
      </c>
      <c r="E169" s="239" t="s">
        <v>19</v>
      </c>
      <c r="F169" s="240" t="s">
        <v>132</v>
      </c>
      <c r="G169" s="238"/>
      <c r="H169" s="241">
        <v>60.000000000000007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129</v>
      </c>
      <c r="AU169" s="247" t="s">
        <v>78</v>
      </c>
      <c r="AV169" s="14" t="s">
        <v>126</v>
      </c>
      <c r="AW169" s="14" t="s">
        <v>131</v>
      </c>
      <c r="AX169" s="14" t="s">
        <v>76</v>
      </c>
      <c r="AY169" s="247" t="s">
        <v>120</v>
      </c>
    </row>
    <row r="170" s="2" customFormat="1" ht="33" customHeight="1">
      <c r="A170" s="39"/>
      <c r="B170" s="40"/>
      <c r="C170" s="206" t="s">
        <v>7</v>
      </c>
      <c r="D170" s="206" t="s">
        <v>122</v>
      </c>
      <c r="E170" s="207" t="s">
        <v>232</v>
      </c>
      <c r="F170" s="208" t="s">
        <v>233</v>
      </c>
      <c r="G170" s="209" t="s">
        <v>125</v>
      </c>
      <c r="H170" s="210">
        <v>28.539999999999999</v>
      </c>
      <c r="I170" s="211"/>
      <c r="J170" s="212">
        <f>ROUND(I170*H170,2)</f>
        <v>0</v>
      </c>
      <c r="K170" s="213"/>
      <c r="L170" s="45"/>
      <c r="M170" s="214" t="s">
        <v>19</v>
      </c>
      <c r="N170" s="215" t="s">
        <v>39</v>
      </c>
      <c r="O170" s="85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8" t="s">
        <v>126</v>
      </c>
      <c r="AT170" s="218" t="s">
        <v>122</v>
      </c>
      <c r="AU170" s="218" t="s">
        <v>78</v>
      </c>
      <c r="AY170" s="18" t="s">
        <v>120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8" t="s">
        <v>76</v>
      </c>
      <c r="BK170" s="219">
        <f>ROUND(I170*H170,2)</f>
        <v>0</v>
      </c>
      <c r="BL170" s="18" t="s">
        <v>126</v>
      </c>
      <c r="BM170" s="218" t="s">
        <v>234</v>
      </c>
    </row>
    <row r="171" s="2" customFormat="1">
      <c r="A171" s="39"/>
      <c r="B171" s="40"/>
      <c r="C171" s="41"/>
      <c r="D171" s="220" t="s">
        <v>127</v>
      </c>
      <c r="E171" s="41"/>
      <c r="F171" s="221" t="s">
        <v>235</v>
      </c>
      <c r="G171" s="41"/>
      <c r="H171" s="41"/>
      <c r="I171" s="222"/>
      <c r="J171" s="41"/>
      <c r="K171" s="41"/>
      <c r="L171" s="45"/>
      <c r="M171" s="223"/>
      <c r="N171" s="224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127</v>
      </c>
      <c r="AU171" s="18" t="s">
        <v>78</v>
      </c>
    </row>
    <row r="172" s="13" customFormat="1">
      <c r="A172" s="13"/>
      <c r="B172" s="225"/>
      <c r="C172" s="226"/>
      <c r="D172" s="227" t="s">
        <v>129</v>
      </c>
      <c r="E172" s="228" t="s">
        <v>19</v>
      </c>
      <c r="F172" s="229" t="s">
        <v>236</v>
      </c>
      <c r="G172" s="226"/>
      <c r="H172" s="230">
        <v>21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129</v>
      </c>
      <c r="AU172" s="236" t="s">
        <v>78</v>
      </c>
      <c r="AV172" s="13" t="s">
        <v>78</v>
      </c>
      <c r="AW172" s="13" t="s">
        <v>131</v>
      </c>
      <c r="AX172" s="13" t="s">
        <v>68</v>
      </c>
      <c r="AY172" s="236" t="s">
        <v>120</v>
      </c>
    </row>
    <row r="173" s="13" customFormat="1">
      <c r="A173" s="13"/>
      <c r="B173" s="225"/>
      <c r="C173" s="226"/>
      <c r="D173" s="227" t="s">
        <v>129</v>
      </c>
      <c r="E173" s="228" t="s">
        <v>19</v>
      </c>
      <c r="F173" s="229" t="s">
        <v>237</v>
      </c>
      <c r="G173" s="226"/>
      <c r="H173" s="230">
        <v>7.54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129</v>
      </c>
      <c r="AU173" s="236" t="s">
        <v>78</v>
      </c>
      <c r="AV173" s="13" t="s">
        <v>78</v>
      </c>
      <c r="AW173" s="13" t="s">
        <v>131</v>
      </c>
      <c r="AX173" s="13" t="s">
        <v>68</v>
      </c>
      <c r="AY173" s="236" t="s">
        <v>120</v>
      </c>
    </row>
    <row r="174" s="14" customFormat="1">
      <c r="A174" s="14"/>
      <c r="B174" s="237"/>
      <c r="C174" s="238"/>
      <c r="D174" s="227" t="s">
        <v>129</v>
      </c>
      <c r="E174" s="239" t="s">
        <v>19</v>
      </c>
      <c r="F174" s="240" t="s">
        <v>132</v>
      </c>
      <c r="G174" s="238"/>
      <c r="H174" s="241">
        <v>28.539999999999999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129</v>
      </c>
      <c r="AU174" s="247" t="s">
        <v>78</v>
      </c>
      <c r="AV174" s="14" t="s">
        <v>126</v>
      </c>
      <c r="AW174" s="14" t="s">
        <v>131</v>
      </c>
      <c r="AX174" s="14" t="s">
        <v>76</v>
      </c>
      <c r="AY174" s="247" t="s">
        <v>120</v>
      </c>
    </row>
    <row r="175" s="2" customFormat="1" ht="24.15" customHeight="1">
      <c r="A175" s="39"/>
      <c r="B175" s="40"/>
      <c r="C175" s="206" t="s">
        <v>183</v>
      </c>
      <c r="D175" s="206" t="s">
        <v>122</v>
      </c>
      <c r="E175" s="207" t="s">
        <v>238</v>
      </c>
      <c r="F175" s="208" t="s">
        <v>239</v>
      </c>
      <c r="G175" s="209" t="s">
        <v>161</v>
      </c>
      <c r="H175" s="210">
        <v>0.35599999999999998</v>
      </c>
      <c r="I175" s="211"/>
      <c r="J175" s="212">
        <f>ROUND(I175*H175,2)</f>
        <v>0</v>
      </c>
      <c r="K175" s="213"/>
      <c r="L175" s="45"/>
      <c r="M175" s="214" t="s">
        <v>19</v>
      </c>
      <c r="N175" s="215" t="s">
        <v>39</v>
      </c>
      <c r="O175" s="85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8" t="s">
        <v>126</v>
      </c>
      <c r="AT175" s="218" t="s">
        <v>122</v>
      </c>
      <c r="AU175" s="218" t="s">
        <v>78</v>
      </c>
      <c r="AY175" s="18" t="s">
        <v>120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8" t="s">
        <v>76</v>
      </c>
      <c r="BK175" s="219">
        <f>ROUND(I175*H175,2)</f>
        <v>0</v>
      </c>
      <c r="BL175" s="18" t="s">
        <v>126</v>
      </c>
      <c r="BM175" s="218" t="s">
        <v>240</v>
      </c>
    </row>
    <row r="176" s="2" customFormat="1">
      <c r="A176" s="39"/>
      <c r="B176" s="40"/>
      <c r="C176" s="41"/>
      <c r="D176" s="220" t="s">
        <v>127</v>
      </c>
      <c r="E176" s="41"/>
      <c r="F176" s="221" t="s">
        <v>241</v>
      </c>
      <c r="G176" s="41"/>
      <c r="H176" s="41"/>
      <c r="I176" s="222"/>
      <c r="J176" s="41"/>
      <c r="K176" s="41"/>
      <c r="L176" s="45"/>
      <c r="M176" s="223"/>
      <c r="N176" s="224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127</v>
      </c>
      <c r="AU176" s="18" t="s">
        <v>78</v>
      </c>
    </row>
    <row r="177" s="12" customFormat="1" ht="22.8" customHeight="1">
      <c r="A177" s="12"/>
      <c r="B177" s="190"/>
      <c r="C177" s="191"/>
      <c r="D177" s="192" t="s">
        <v>67</v>
      </c>
      <c r="E177" s="204" t="s">
        <v>137</v>
      </c>
      <c r="F177" s="204" t="s">
        <v>242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SUM(P178:P186)</f>
        <v>0</v>
      </c>
      <c r="Q177" s="198"/>
      <c r="R177" s="199">
        <f>SUM(R178:R186)</f>
        <v>0</v>
      </c>
      <c r="S177" s="198"/>
      <c r="T177" s="200">
        <f>SUM(T178:T186)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76</v>
      </c>
      <c r="AT177" s="202" t="s">
        <v>67</v>
      </c>
      <c r="AU177" s="202" t="s">
        <v>76</v>
      </c>
      <c r="AY177" s="201" t="s">
        <v>120</v>
      </c>
      <c r="BK177" s="203">
        <f>SUM(BK178:BK186)</f>
        <v>0</v>
      </c>
    </row>
    <row r="178" s="2" customFormat="1" ht="33" customHeight="1">
      <c r="A178" s="39"/>
      <c r="B178" s="40"/>
      <c r="C178" s="206" t="s">
        <v>243</v>
      </c>
      <c r="D178" s="206" t="s">
        <v>122</v>
      </c>
      <c r="E178" s="207" t="s">
        <v>244</v>
      </c>
      <c r="F178" s="208" t="s">
        <v>245</v>
      </c>
      <c r="G178" s="209" t="s">
        <v>125</v>
      </c>
      <c r="H178" s="210">
        <v>22.300000000000001</v>
      </c>
      <c r="I178" s="211"/>
      <c r="J178" s="212">
        <f>ROUND(I178*H178,2)</f>
        <v>0</v>
      </c>
      <c r="K178" s="213"/>
      <c r="L178" s="45"/>
      <c r="M178" s="214" t="s">
        <v>19</v>
      </c>
      <c r="N178" s="215" t="s">
        <v>39</v>
      </c>
      <c r="O178" s="85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8" t="s">
        <v>126</v>
      </c>
      <c r="AT178" s="218" t="s">
        <v>122</v>
      </c>
      <c r="AU178" s="218" t="s">
        <v>78</v>
      </c>
      <c r="AY178" s="18" t="s">
        <v>120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8" t="s">
        <v>76</v>
      </c>
      <c r="BK178" s="219">
        <f>ROUND(I178*H178,2)</f>
        <v>0</v>
      </c>
      <c r="BL178" s="18" t="s">
        <v>126</v>
      </c>
      <c r="BM178" s="218" t="s">
        <v>246</v>
      </c>
    </row>
    <row r="179" s="2" customFormat="1">
      <c r="A179" s="39"/>
      <c r="B179" s="40"/>
      <c r="C179" s="41"/>
      <c r="D179" s="220" t="s">
        <v>127</v>
      </c>
      <c r="E179" s="41"/>
      <c r="F179" s="221" t="s">
        <v>247</v>
      </c>
      <c r="G179" s="41"/>
      <c r="H179" s="41"/>
      <c r="I179" s="222"/>
      <c r="J179" s="41"/>
      <c r="K179" s="41"/>
      <c r="L179" s="45"/>
      <c r="M179" s="223"/>
      <c r="N179" s="22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127</v>
      </c>
      <c r="AU179" s="18" t="s">
        <v>78</v>
      </c>
    </row>
    <row r="180" s="13" customFormat="1">
      <c r="A180" s="13"/>
      <c r="B180" s="225"/>
      <c r="C180" s="226"/>
      <c r="D180" s="227" t="s">
        <v>129</v>
      </c>
      <c r="E180" s="228" t="s">
        <v>19</v>
      </c>
      <c r="F180" s="229" t="s">
        <v>248</v>
      </c>
      <c r="G180" s="226"/>
      <c r="H180" s="230">
        <v>22.300000000000001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129</v>
      </c>
      <c r="AU180" s="236" t="s">
        <v>78</v>
      </c>
      <c r="AV180" s="13" t="s">
        <v>78</v>
      </c>
      <c r="AW180" s="13" t="s">
        <v>131</v>
      </c>
      <c r="AX180" s="13" t="s">
        <v>68</v>
      </c>
      <c r="AY180" s="236" t="s">
        <v>120</v>
      </c>
    </row>
    <row r="181" s="14" customFormat="1">
      <c r="A181" s="14"/>
      <c r="B181" s="237"/>
      <c r="C181" s="238"/>
      <c r="D181" s="227" t="s">
        <v>129</v>
      </c>
      <c r="E181" s="239" t="s">
        <v>19</v>
      </c>
      <c r="F181" s="240" t="s">
        <v>132</v>
      </c>
      <c r="G181" s="238"/>
      <c r="H181" s="241">
        <v>22.300000000000001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129</v>
      </c>
      <c r="AU181" s="247" t="s">
        <v>78</v>
      </c>
      <c r="AV181" s="14" t="s">
        <v>126</v>
      </c>
      <c r="AW181" s="14" t="s">
        <v>131</v>
      </c>
      <c r="AX181" s="14" t="s">
        <v>76</v>
      </c>
      <c r="AY181" s="247" t="s">
        <v>120</v>
      </c>
    </row>
    <row r="182" s="2" customFormat="1" ht="24.15" customHeight="1">
      <c r="A182" s="39"/>
      <c r="B182" s="40"/>
      <c r="C182" s="206" t="s">
        <v>188</v>
      </c>
      <c r="D182" s="206" t="s">
        <v>122</v>
      </c>
      <c r="E182" s="207" t="s">
        <v>249</v>
      </c>
      <c r="F182" s="208" t="s">
        <v>250</v>
      </c>
      <c r="G182" s="209" t="s">
        <v>125</v>
      </c>
      <c r="H182" s="210">
        <v>22.300000000000001</v>
      </c>
      <c r="I182" s="211"/>
      <c r="J182" s="212">
        <f>ROUND(I182*H182,2)</f>
        <v>0</v>
      </c>
      <c r="K182" s="213"/>
      <c r="L182" s="45"/>
      <c r="M182" s="214" t="s">
        <v>19</v>
      </c>
      <c r="N182" s="215" t="s">
        <v>39</v>
      </c>
      <c r="O182" s="85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8" t="s">
        <v>126</v>
      </c>
      <c r="AT182" s="218" t="s">
        <v>122</v>
      </c>
      <c r="AU182" s="218" t="s">
        <v>78</v>
      </c>
      <c r="AY182" s="18" t="s">
        <v>120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8" t="s">
        <v>76</v>
      </c>
      <c r="BK182" s="219">
        <f>ROUND(I182*H182,2)</f>
        <v>0</v>
      </c>
      <c r="BL182" s="18" t="s">
        <v>126</v>
      </c>
      <c r="BM182" s="218" t="s">
        <v>251</v>
      </c>
    </row>
    <row r="183" s="2" customFormat="1" ht="24.15" customHeight="1">
      <c r="A183" s="39"/>
      <c r="B183" s="40"/>
      <c r="C183" s="206" t="s">
        <v>252</v>
      </c>
      <c r="D183" s="206" t="s">
        <v>122</v>
      </c>
      <c r="E183" s="207" t="s">
        <v>253</v>
      </c>
      <c r="F183" s="208" t="s">
        <v>254</v>
      </c>
      <c r="G183" s="209" t="s">
        <v>228</v>
      </c>
      <c r="H183" s="210">
        <v>32.299999999999997</v>
      </c>
      <c r="I183" s="211"/>
      <c r="J183" s="212">
        <f>ROUND(I183*H183,2)</f>
        <v>0</v>
      </c>
      <c r="K183" s="213"/>
      <c r="L183" s="45"/>
      <c r="M183" s="214" t="s">
        <v>19</v>
      </c>
      <c r="N183" s="215" t="s">
        <v>39</v>
      </c>
      <c r="O183" s="85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8" t="s">
        <v>126</v>
      </c>
      <c r="AT183" s="218" t="s">
        <v>122</v>
      </c>
      <c r="AU183" s="218" t="s">
        <v>78</v>
      </c>
      <c r="AY183" s="18" t="s">
        <v>120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8" t="s">
        <v>76</v>
      </c>
      <c r="BK183" s="219">
        <f>ROUND(I183*H183,2)</f>
        <v>0</v>
      </c>
      <c r="BL183" s="18" t="s">
        <v>126</v>
      </c>
      <c r="BM183" s="218" t="s">
        <v>255</v>
      </c>
    </row>
    <row r="184" s="2" customFormat="1">
      <c r="A184" s="39"/>
      <c r="B184" s="40"/>
      <c r="C184" s="41"/>
      <c r="D184" s="220" t="s">
        <v>127</v>
      </c>
      <c r="E184" s="41"/>
      <c r="F184" s="221" t="s">
        <v>256</v>
      </c>
      <c r="G184" s="41"/>
      <c r="H184" s="41"/>
      <c r="I184" s="222"/>
      <c r="J184" s="41"/>
      <c r="K184" s="41"/>
      <c r="L184" s="45"/>
      <c r="M184" s="223"/>
      <c r="N184" s="224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127</v>
      </c>
      <c r="AU184" s="18" t="s">
        <v>78</v>
      </c>
    </row>
    <row r="185" s="13" customFormat="1">
      <c r="A185" s="13"/>
      <c r="B185" s="225"/>
      <c r="C185" s="226"/>
      <c r="D185" s="227" t="s">
        <v>129</v>
      </c>
      <c r="E185" s="228" t="s">
        <v>19</v>
      </c>
      <c r="F185" s="229" t="s">
        <v>257</v>
      </c>
      <c r="G185" s="226"/>
      <c r="H185" s="230">
        <v>32.299999999999997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129</v>
      </c>
      <c r="AU185" s="236" t="s">
        <v>78</v>
      </c>
      <c r="AV185" s="13" t="s">
        <v>78</v>
      </c>
      <c r="AW185" s="13" t="s">
        <v>131</v>
      </c>
      <c r="AX185" s="13" t="s">
        <v>68</v>
      </c>
      <c r="AY185" s="236" t="s">
        <v>120</v>
      </c>
    </row>
    <row r="186" s="14" customFormat="1">
      <c r="A186" s="14"/>
      <c r="B186" s="237"/>
      <c r="C186" s="238"/>
      <c r="D186" s="227" t="s">
        <v>129</v>
      </c>
      <c r="E186" s="239" t="s">
        <v>19</v>
      </c>
      <c r="F186" s="240" t="s">
        <v>132</v>
      </c>
      <c r="G186" s="238"/>
      <c r="H186" s="241">
        <v>32.299999999999997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129</v>
      </c>
      <c r="AU186" s="247" t="s">
        <v>78</v>
      </c>
      <c r="AV186" s="14" t="s">
        <v>126</v>
      </c>
      <c r="AW186" s="14" t="s">
        <v>131</v>
      </c>
      <c r="AX186" s="14" t="s">
        <v>76</v>
      </c>
      <c r="AY186" s="247" t="s">
        <v>120</v>
      </c>
    </row>
    <row r="187" s="12" customFormat="1" ht="22.8" customHeight="1">
      <c r="A187" s="12"/>
      <c r="B187" s="190"/>
      <c r="C187" s="191"/>
      <c r="D187" s="192" t="s">
        <v>67</v>
      </c>
      <c r="E187" s="204" t="s">
        <v>126</v>
      </c>
      <c r="F187" s="204" t="s">
        <v>258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SUM(P188:P191)</f>
        <v>0</v>
      </c>
      <c r="Q187" s="198"/>
      <c r="R187" s="199">
        <f>SUM(R188:R191)</f>
        <v>0</v>
      </c>
      <c r="S187" s="198"/>
      <c r="T187" s="200">
        <f>SUM(T188:T191)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76</v>
      </c>
      <c r="AT187" s="202" t="s">
        <v>67</v>
      </c>
      <c r="AU187" s="202" t="s">
        <v>76</v>
      </c>
      <c r="AY187" s="201" t="s">
        <v>120</v>
      </c>
      <c r="BK187" s="203">
        <f>SUM(BK188:BK191)</f>
        <v>0</v>
      </c>
    </row>
    <row r="188" s="2" customFormat="1" ht="24.15" customHeight="1">
      <c r="A188" s="39"/>
      <c r="B188" s="40"/>
      <c r="C188" s="206" t="s">
        <v>193</v>
      </c>
      <c r="D188" s="206" t="s">
        <v>122</v>
      </c>
      <c r="E188" s="207" t="s">
        <v>259</v>
      </c>
      <c r="F188" s="208" t="s">
        <v>260</v>
      </c>
      <c r="G188" s="209" t="s">
        <v>228</v>
      </c>
      <c r="H188" s="210">
        <v>51</v>
      </c>
      <c r="I188" s="211"/>
      <c r="J188" s="212">
        <f>ROUND(I188*H188,2)</f>
        <v>0</v>
      </c>
      <c r="K188" s="213"/>
      <c r="L188" s="45"/>
      <c r="M188" s="214" t="s">
        <v>19</v>
      </c>
      <c r="N188" s="215" t="s">
        <v>39</v>
      </c>
      <c r="O188" s="85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8" t="s">
        <v>126</v>
      </c>
      <c r="AT188" s="218" t="s">
        <v>122</v>
      </c>
      <c r="AU188" s="218" t="s">
        <v>78</v>
      </c>
      <c r="AY188" s="18" t="s">
        <v>120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8" t="s">
        <v>76</v>
      </c>
      <c r="BK188" s="219">
        <f>ROUND(I188*H188,2)</f>
        <v>0</v>
      </c>
      <c r="BL188" s="18" t="s">
        <v>126</v>
      </c>
      <c r="BM188" s="218" t="s">
        <v>261</v>
      </c>
    </row>
    <row r="189" s="2" customFormat="1">
      <c r="A189" s="39"/>
      <c r="B189" s="40"/>
      <c r="C189" s="41"/>
      <c r="D189" s="220" t="s">
        <v>127</v>
      </c>
      <c r="E189" s="41"/>
      <c r="F189" s="221" t="s">
        <v>262</v>
      </c>
      <c r="G189" s="41"/>
      <c r="H189" s="41"/>
      <c r="I189" s="222"/>
      <c r="J189" s="41"/>
      <c r="K189" s="41"/>
      <c r="L189" s="45"/>
      <c r="M189" s="223"/>
      <c r="N189" s="22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127</v>
      </c>
      <c r="AU189" s="18" t="s">
        <v>78</v>
      </c>
    </row>
    <row r="190" s="13" customFormat="1">
      <c r="A190" s="13"/>
      <c r="B190" s="225"/>
      <c r="C190" s="226"/>
      <c r="D190" s="227" t="s">
        <v>129</v>
      </c>
      <c r="E190" s="228" t="s">
        <v>19</v>
      </c>
      <c r="F190" s="229" t="s">
        <v>263</v>
      </c>
      <c r="G190" s="226"/>
      <c r="H190" s="230">
        <v>51</v>
      </c>
      <c r="I190" s="231"/>
      <c r="J190" s="226"/>
      <c r="K190" s="226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129</v>
      </c>
      <c r="AU190" s="236" t="s">
        <v>78</v>
      </c>
      <c r="AV190" s="13" t="s">
        <v>78</v>
      </c>
      <c r="AW190" s="13" t="s">
        <v>131</v>
      </c>
      <c r="AX190" s="13" t="s">
        <v>68</v>
      </c>
      <c r="AY190" s="236" t="s">
        <v>120</v>
      </c>
    </row>
    <row r="191" s="14" customFormat="1">
      <c r="A191" s="14"/>
      <c r="B191" s="237"/>
      <c r="C191" s="238"/>
      <c r="D191" s="227" t="s">
        <v>129</v>
      </c>
      <c r="E191" s="239" t="s">
        <v>19</v>
      </c>
      <c r="F191" s="240" t="s">
        <v>132</v>
      </c>
      <c r="G191" s="238"/>
      <c r="H191" s="241">
        <v>51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129</v>
      </c>
      <c r="AU191" s="247" t="s">
        <v>78</v>
      </c>
      <c r="AV191" s="14" t="s">
        <v>126</v>
      </c>
      <c r="AW191" s="14" t="s">
        <v>131</v>
      </c>
      <c r="AX191" s="14" t="s">
        <v>76</v>
      </c>
      <c r="AY191" s="247" t="s">
        <v>120</v>
      </c>
    </row>
    <row r="192" s="12" customFormat="1" ht="22.8" customHeight="1">
      <c r="A192" s="12"/>
      <c r="B192" s="190"/>
      <c r="C192" s="191"/>
      <c r="D192" s="192" t="s">
        <v>67</v>
      </c>
      <c r="E192" s="204" t="s">
        <v>148</v>
      </c>
      <c r="F192" s="204" t="s">
        <v>264</v>
      </c>
      <c r="G192" s="191"/>
      <c r="H192" s="191"/>
      <c r="I192" s="194"/>
      <c r="J192" s="205">
        <f>BK192</f>
        <v>0</v>
      </c>
      <c r="K192" s="191"/>
      <c r="L192" s="196"/>
      <c r="M192" s="197"/>
      <c r="N192" s="198"/>
      <c r="O192" s="198"/>
      <c r="P192" s="199">
        <f>SUM(P193:P207)</f>
        <v>0</v>
      </c>
      <c r="Q192" s="198"/>
      <c r="R192" s="199">
        <f>SUM(R193:R207)</f>
        <v>0</v>
      </c>
      <c r="S192" s="198"/>
      <c r="T192" s="200">
        <f>SUM(T193:T207)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1" t="s">
        <v>76</v>
      </c>
      <c r="AT192" s="202" t="s">
        <v>67</v>
      </c>
      <c r="AU192" s="202" t="s">
        <v>76</v>
      </c>
      <c r="AY192" s="201" t="s">
        <v>120</v>
      </c>
      <c r="BK192" s="203">
        <f>SUM(BK193:BK207)</f>
        <v>0</v>
      </c>
    </row>
    <row r="193" s="2" customFormat="1" ht="21.75" customHeight="1">
      <c r="A193" s="39"/>
      <c r="B193" s="40"/>
      <c r="C193" s="206" t="s">
        <v>265</v>
      </c>
      <c r="D193" s="206" t="s">
        <v>122</v>
      </c>
      <c r="E193" s="207" t="s">
        <v>266</v>
      </c>
      <c r="F193" s="208" t="s">
        <v>267</v>
      </c>
      <c r="G193" s="209" t="s">
        <v>125</v>
      </c>
      <c r="H193" s="210">
        <v>29.550000000000001</v>
      </c>
      <c r="I193" s="211"/>
      <c r="J193" s="212">
        <f>ROUND(I193*H193,2)</f>
        <v>0</v>
      </c>
      <c r="K193" s="213"/>
      <c r="L193" s="45"/>
      <c r="M193" s="214" t="s">
        <v>19</v>
      </c>
      <c r="N193" s="215" t="s">
        <v>39</v>
      </c>
      <c r="O193" s="85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8" t="s">
        <v>126</v>
      </c>
      <c r="AT193" s="218" t="s">
        <v>122</v>
      </c>
      <c r="AU193" s="218" t="s">
        <v>78</v>
      </c>
      <c r="AY193" s="18" t="s">
        <v>120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8" t="s">
        <v>76</v>
      </c>
      <c r="BK193" s="219">
        <f>ROUND(I193*H193,2)</f>
        <v>0</v>
      </c>
      <c r="BL193" s="18" t="s">
        <v>126</v>
      </c>
      <c r="BM193" s="218" t="s">
        <v>268</v>
      </c>
    </row>
    <row r="194" s="2" customFormat="1">
      <c r="A194" s="39"/>
      <c r="B194" s="40"/>
      <c r="C194" s="41"/>
      <c r="D194" s="220" t="s">
        <v>127</v>
      </c>
      <c r="E194" s="41"/>
      <c r="F194" s="221" t="s">
        <v>269</v>
      </c>
      <c r="G194" s="41"/>
      <c r="H194" s="41"/>
      <c r="I194" s="222"/>
      <c r="J194" s="41"/>
      <c r="K194" s="41"/>
      <c r="L194" s="45"/>
      <c r="M194" s="223"/>
      <c r="N194" s="224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127</v>
      </c>
      <c r="AU194" s="18" t="s">
        <v>78</v>
      </c>
    </row>
    <row r="195" s="13" customFormat="1">
      <c r="A195" s="13"/>
      <c r="B195" s="225"/>
      <c r="C195" s="226"/>
      <c r="D195" s="227" t="s">
        <v>129</v>
      </c>
      <c r="E195" s="228" t="s">
        <v>19</v>
      </c>
      <c r="F195" s="229" t="s">
        <v>270</v>
      </c>
      <c r="G195" s="226"/>
      <c r="H195" s="230">
        <v>29.550000000000001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129</v>
      </c>
      <c r="AU195" s="236" t="s">
        <v>78</v>
      </c>
      <c r="AV195" s="13" t="s">
        <v>78</v>
      </c>
      <c r="AW195" s="13" t="s">
        <v>131</v>
      </c>
      <c r="AX195" s="13" t="s">
        <v>68</v>
      </c>
      <c r="AY195" s="236" t="s">
        <v>120</v>
      </c>
    </row>
    <row r="196" s="14" customFormat="1">
      <c r="A196" s="14"/>
      <c r="B196" s="237"/>
      <c r="C196" s="238"/>
      <c r="D196" s="227" t="s">
        <v>129</v>
      </c>
      <c r="E196" s="239" t="s">
        <v>19</v>
      </c>
      <c r="F196" s="240" t="s">
        <v>132</v>
      </c>
      <c r="G196" s="238"/>
      <c r="H196" s="241">
        <v>29.550000000000001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129</v>
      </c>
      <c r="AU196" s="247" t="s">
        <v>78</v>
      </c>
      <c r="AV196" s="14" t="s">
        <v>126</v>
      </c>
      <c r="AW196" s="14" t="s">
        <v>131</v>
      </c>
      <c r="AX196" s="14" t="s">
        <v>76</v>
      </c>
      <c r="AY196" s="247" t="s">
        <v>120</v>
      </c>
    </row>
    <row r="197" s="2" customFormat="1" ht="21.75" customHeight="1">
      <c r="A197" s="39"/>
      <c r="B197" s="40"/>
      <c r="C197" s="206" t="s">
        <v>198</v>
      </c>
      <c r="D197" s="206" t="s">
        <v>122</v>
      </c>
      <c r="E197" s="207" t="s">
        <v>271</v>
      </c>
      <c r="F197" s="208" t="s">
        <v>272</v>
      </c>
      <c r="G197" s="209" t="s">
        <v>125</v>
      </c>
      <c r="H197" s="210">
        <v>54.539999999999999</v>
      </c>
      <c r="I197" s="211"/>
      <c r="J197" s="212">
        <f>ROUND(I197*H197,2)</f>
        <v>0</v>
      </c>
      <c r="K197" s="213"/>
      <c r="L197" s="45"/>
      <c r="M197" s="214" t="s">
        <v>19</v>
      </c>
      <c r="N197" s="215" t="s">
        <v>39</v>
      </c>
      <c r="O197" s="85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8" t="s">
        <v>126</v>
      </c>
      <c r="AT197" s="218" t="s">
        <v>122</v>
      </c>
      <c r="AU197" s="218" t="s">
        <v>78</v>
      </c>
      <c r="AY197" s="18" t="s">
        <v>120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8" t="s">
        <v>76</v>
      </c>
      <c r="BK197" s="219">
        <f>ROUND(I197*H197,2)</f>
        <v>0</v>
      </c>
      <c r="BL197" s="18" t="s">
        <v>126</v>
      </c>
      <c r="BM197" s="218" t="s">
        <v>273</v>
      </c>
    </row>
    <row r="198" s="2" customFormat="1">
      <c r="A198" s="39"/>
      <c r="B198" s="40"/>
      <c r="C198" s="41"/>
      <c r="D198" s="220" t="s">
        <v>127</v>
      </c>
      <c r="E198" s="41"/>
      <c r="F198" s="221" t="s">
        <v>274</v>
      </c>
      <c r="G198" s="41"/>
      <c r="H198" s="41"/>
      <c r="I198" s="222"/>
      <c r="J198" s="41"/>
      <c r="K198" s="41"/>
      <c r="L198" s="45"/>
      <c r="M198" s="223"/>
      <c r="N198" s="224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127</v>
      </c>
      <c r="AU198" s="18" t="s">
        <v>78</v>
      </c>
    </row>
    <row r="199" s="2" customFormat="1" ht="24.15" customHeight="1">
      <c r="A199" s="39"/>
      <c r="B199" s="40"/>
      <c r="C199" s="206" t="s">
        <v>275</v>
      </c>
      <c r="D199" s="206" t="s">
        <v>122</v>
      </c>
      <c r="E199" s="207" t="s">
        <v>276</v>
      </c>
      <c r="F199" s="208" t="s">
        <v>277</v>
      </c>
      <c r="G199" s="209" t="s">
        <v>125</v>
      </c>
      <c r="H199" s="210">
        <v>54.539999999999999</v>
      </c>
      <c r="I199" s="211"/>
      <c r="J199" s="212">
        <f>ROUND(I199*H199,2)</f>
        <v>0</v>
      </c>
      <c r="K199" s="213"/>
      <c r="L199" s="45"/>
      <c r="M199" s="214" t="s">
        <v>19</v>
      </c>
      <c r="N199" s="215" t="s">
        <v>39</v>
      </c>
      <c r="O199" s="85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8" t="s">
        <v>126</v>
      </c>
      <c r="AT199" s="218" t="s">
        <v>122</v>
      </c>
      <c r="AU199" s="218" t="s">
        <v>78</v>
      </c>
      <c r="AY199" s="18" t="s">
        <v>120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8" t="s">
        <v>76</v>
      </c>
      <c r="BK199" s="219">
        <f>ROUND(I199*H199,2)</f>
        <v>0</v>
      </c>
      <c r="BL199" s="18" t="s">
        <v>126</v>
      </c>
      <c r="BM199" s="218" t="s">
        <v>278</v>
      </c>
    </row>
    <row r="200" s="2" customFormat="1">
      <c r="A200" s="39"/>
      <c r="B200" s="40"/>
      <c r="C200" s="41"/>
      <c r="D200" s="220" t="s">
        <v>127</v>
      </c>
      <c r="E200" s="41"/>
      <c r="F200" s="221" t="s">
        <v>279</v>
      </c>
      <c r="G200" s="41"/>
      <c r="H200" s="41"/>
      <c r="I200" s="222"/>
      <c r="J200" s="41"/>
      <c r="K200" s="41"/>
      <c r="L200" s="45"/>
      <c r="M200" s="223"/>
      <c r="N200" s="224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127</v>
      </c>
      <c r="AU200" s="18" t="s">
        <v>78</v>
      </c>
    </row>
    <row r="201" s="13" customFormat="1">
      <c r="A201" s="13"/>
      <c r="B201" s="225"/>
      <c r="C201" s="226"/>
      <c r="D201" s="227" t="s">
        <v>129</v>
      </c>
      <c r="E201" s="228" t="s">
        <v>19</v>
      </c>
      <c r="F201" s="229" t="s">
        <v>280</v>
      </c>
      <c r="G201" s="226"/>
      <c r="H201" s="230">
        <v>14.4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129</v>
      </c>
      <c r="AU201" s="236" t="s">
        <v>78</v>
      </c>
      <c r="AV201" s="13" t="s">
        <v>78</v>
      </c>
      <c r="AW201" s="13" t="s">
        <v>131</v>
      </c>
      <c r="AX201" s="13" t="s">
        <v>68</v>
      </c>
      <c r="AY201" s="236" t="s">
        <v>120</v>
      </c>
    </row>
    <row r="202" s="13" customFormat="1">
      <c r="A202" s="13"/>
      <c r="B202" s="225"/>
      <c r="C202" s="226"/>
      <c r="D202" s="227" t="s">
        <v>129</v>
      </c>
      <c r="E202" s="228" t="s">
        <v>19</v>
      </c>
      <c r="F202" s="229" t="s">
        <v>281</v>
      </c>
      <c r="G202" s="226"/>
      <c r="H202" s="230">
        <v>4.1399999999999997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129</v>
      </c>
      <c r="AU202" s="236" t="s">
        <v>78</v>
      </c>
      <c r="AV202" s="13" t="s">
        <v>78</v>
      </c>
      <c r="AW202" s="13" t="s">
        <v>131</v>
      </c>
      <c r="AX202" s="13" t="s">
        <v>68</v>
      </c>
      <c r="AY202" s="236" t="s">
        <v>120</v>
      </c>
    </row>
    <row r="203" s="13" customFormat="1">
      <c r="A203" s="13"/>
      <c r="B203" s="225"/>
      <c r="C203" s="226"/>
      <c r="D203" s="227" t="s">
        <v>129</v>
      </c>
      <c r="E203" s="228" t="s">
        <v>19</v>
      </c>
      <c r="F203" s="229" t="s">
        <v>282</v>
      </c>
      <c r="G203" s="226"/>
      <c r="H203" s="230">
        <v>4.2000000000000002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129</v>
      </c>
      <c r="AU203" s="236" t="s">
        <v>78</v>
      </c>
      <c r="AV203" s="13" t="s">
        <v>78</v>
      </c>
      <c r="AW203" s="13" t="s">
        <v>131</v>
      </c>
      <c r="AX203" s="13" t="s">
        <v>68</v>
      </c>
      <c r="AY203" s="236" t="s">
        <v>120</v>
      </c>
    </row>
    <row r="204" s="13" customFormat="1">
      <c r="A204" s="13"/>
      <c r="B204" s="225"/>
      <c r="C204" s="226"/>
      <c r="D204" s="227" t="s">
        <v>129</v>
      </c>
      <c r="E204" s="228" t="s">
        <v>19</v>
      </c>
      <c r="F204" s="229" t="s">
        <v>283</v>
      </c>
      <c r="G204" s="226"/>
      <c r="H204" s="230">
        <v>31.800000000000001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129</v>
      </c>
      <c r="AU204" s="236" t="s">
        <v>78</v>
      </c>
      <c r="AV204" s="13" t="s">
        <v>78</v>
      </c>
      <c r="AW204" s="13" t="s">
        <v>131</v>
      </c>
      <c r="AX204" s="13" t="s">
        <v>68</v>
      </c>
      <c r="AY204" s="236" t="s">
        <v>120</v>
      </c>
    </row>
    <row r="205" s="14" customFormat="1">
      <c r="A205" s="14"/>
      <c r="B205" s="237"/>
      <c r="C205" s="238"/>
      <c r="D205" s="227" t="s">
        <v>129</v>
      </c>
      <c r="E205" s="239" t="s">
        <v>19</v>
      </c>
      <c r="F205" s="240" t="s">
        <v>132</v>
      </c>
      <c r="G205" s="238"/>
      <c r="H205" s="241">
        <v>54.539999999999999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129</v>
      </c>
      <c r="AU205" s="247" t="s">
        <v>78</v>
      </c>
      <c r="AV205" s="14" t="s">
        <v>126</v>
      </c>
      <c r="AW205" s="14" t="s">
        <v>131</v>
      </c>
      <c r="AX205" s="14" t="s">
        <v>76</v>
      </c>
      <c r="AY205" s="247" t="s">
        <v>120</v>
      </c>
    </row>
    <row r="206" s="2" customFormat="1" ht="24.15" customHeight="1">
      <c r="A206" s="39"/>
      <c r="B206" s="40"/>
      <c r="C206" s="248" t="s">
        <v>204</v>
      </c>
      <c r="D206" s="248" t="s">
        <v>176</v>
      </c>
      <c r="E206" s="249" t="s">
        <v>284</v>
      </c>
      <c r="F206" s="250" t="s">
        <v>285</v>
      </c>
      <c r="G206" s="251" t="s">
        <v>125</v>
      </c>
      <c r="H206" s="252">
        <v>54.692999999999998</v>
      </c>
      <c r="I206" s="253"/>
      <c r="J206" s="254">
        <f>ROUND(I206*H206,2)</f>
        <v>0</v>
      </c>
      <c r="K206" s="255"/>
      <c r="L206" s="256"/>
      <c r="M206" s="257" t="s">
        <v>19</v>
      </c>
      <c r="N206" s="258" t="s">
        <v>39</v>
      </c>
      <c r="O206" s="85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8" t="s">
        <v>145</v>
      </c>
      <c r="AT206" s="218" t="s">
        <v>176</v>
      </c>
      <c r="AU206" s="218" t="s">
        <v>78</v>
      </c>
      <c r="AY206" s="18" t="s">
        <v>120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8" t="s">
        <v>76</v>
      </c>
      <c r="BK206" s="219">
        <f>ROUND(I206*H206,2)</f>
        <v>0</v>
      </c>
      <c r="BL206" s="18" t="s">
        <v>126</v>
      </c>
      <c r="BM206" s="218" t="s">
        <v>286</v>
      </c>
    </row>
    <row r="207" s="2" customFormat="1" ht="24.15" customHeight="1">
      <c r="A207" s="39"/>
      <c r="B207" s="40"/>
      <c r="C207" s="248" t="s">
        <v>287</v>
      </c>
      <c r="D207" s="248" t="s">
        <v>176</v>
      </c>
      <c r="E207" s="249" t="s">
        <v>288</v>
      </c>
      <c r="F207" s="250" t="s">
        <v>289</v>
      </c>
      <c r="G207" s="251" t="s">
        <v>125</v>
      </c>
      <c r="H207" s="252">
        <v>1.4830000000000001</v>
      </c>
      <c r="I207" s="253"/>
      <c r="J207" s="254">
        <f>ROUND(I207*H207,2)</f>
        <v>0</v>
      </c>
      <c r="K207" s="255"/>
      <c r="L207" s="256"/>
      <c r="M207" s="257" t="s">
        <v>19</v>
      </c>
      <c r="N207" s="258" t="s">
        <v>39</v>
      </c>
      <c r="O207" s="85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8" t="s">
        <v>145</v>
      </c>
      <c r="AT207" s="218" t="s">
        <v>176</v>
      </c>
      <c r="AU207" s="218" t="s">
        <v>78</v>
      </c>
      <c r="AY207" s="18" t="s">
        <v>120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8" t="s">
        <v>76</v>
      </c>
      <c r="BK207" s="219">
        <f>ROUND(I207*H207,2)</f>
        <v>0</v>
      </c>
      <c r="BL207" s="18" t="s">
        <v>126</v>
      </c>
      <c r="BM207" s="218" t="s">
        <v>290</v>
      </c>
    </row>
    <row r="208" s="12" customFormat="1" ht="22.8" customHeight="1">
      <c r="A208" s="12"/>
      <c r="B208" s="190"/>
      <c r="C208" s="191"/>
      <c r="D208" s="192" t="s">
        <v>67</v>
      </c>
      <c r="E208" s="204" t="s">
        <v>140</v>
      </c>
      <c r="F208" s="204" t="s">
        <v>291</v>
      </c>
      <c r="G208" s="191"/>
      <c r="H208" s="191"/>
      <c r="I208" s="194"/>
      <c r="J208" s="205">
        <f>BK208</f>
        <v>0</v>
      </c>
      <c r="K208" s="191"/>
      <c r="L208" s="196"/>
      <c r="M208" s="197"/>
      <c r="N208" s="198"/>
      <c r="O208" s="198"/>
      <c r="P208" s="199">
        <f>SUM(P209:P213)</f>
        <v>0</v>
      </c>
      <c r="Q208" s="198"/>
      <c r="R208" s="199">
        <f>SUM(R209:R213)</f>
        <v>0</v>
      </c>
      <c r="S208" s="198"/>
      <c r="T208" s="200">
        <f>SUM(T209:T213)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1" t="s">
        <v>76</v>
      </c>
      <c r="AT208" s="202" t="s">
        <v>67</v>
      </c>
      <c r="AU208" s="202" t="s">
        <v>76</v>
      </c>
      <c r="AY208" s="201" t="s">
        <v>120</v>
      </c>
      <c r="BK208" s="203">
        <f>SUM(BK209:BK213)</f>
        <v>0</v>
      </c>
    </row>
    <row r="209" s="2" customFormat="1" ht="33" customHeight="1">
      <c r="A209" s="39"/>
      <c r="B209" s="40"/>
      <c r="C209" s="206" t="s">
        <v>208</v>
      </c>
      <c r="D209" s="206" t="s">
        <v>122</v>
      </c>
      <c r="E209" s="207" t="s">
        <v>292</v>
      </c>
      <c r="F209" s="208" t="s">
        <v>293</v>
      </c>
      <c r="G209" s="209" t="s">
        <v>135</v>
      </c>
      <c r="H209" s="210">
        <v>1.8400000000000001</v>
      </c>
      <c r="I209" s="211"/>
      <c r="J209" s="212">
        <f>ROUND(I209*H209,2)</f>
        <v>0</v>
      </c>
      <c r="K209" s="213"/>
      <c r="L209" s="45"/>
      <c r="M209" s="214" t="s">
        <v>19</v>
      </c>
      <c r="N209" s="215" t="s">
        <v>39</v>
      </c>
      <c r="O209" s="85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8" t="s">
        <v>126</v>
      </c>
      <c r="AT209" s="218" t="s">
        <v>122</v>
      </c>
      <c r="AU209" s="218" t="s">
        <v>78</v>
      </c>
      <c r="AY209" s="18" t="s">
        <v>120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8" t="s">
        <v>76</v>
      </c>
      <c r="BK209" s="219">
        <f>ROUND(I209*H209,2)</f>
        <v>0</v>
      </c>
      <c r="BL209" s="18" t="s">
        <v>126</v>
      </c>
      <c r="BM209" s="218" t="s">
        <v>294</v>
      </c>
    </row>
    <row r="210" s="2" customFormat="1">
      <c r="A210" s="39"/>
      <c r="B210" s="40"/>
      <c r="C210" s="41"/>
      <c r="D210" s="220" t="s">
        <v>127</v>
      </c>
      <c r="E210" s="41"/>
      <c r="F210" s="221" t="s">
        <v>295</v>
      </c>
      <c r="G210" s="41"/>
      <c r="H210" s="41"/>
      <c r="I210" s="222"/>
      <c r="J210" s="41"/>
      <c r="K210" s="41"/>
      <c r="L210" s="45"/>
      <c r="M210" s="223"/>
      <c r="N210" s="224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127</v>
      </c>
      <c r="AU210" s="18" t="s">
        <v>78</v>
      </c>
    </row>
    <row r="211" s="13" customFormat="1">
      <c r="A211" s="13"/>
      <c r="B211" s="225"/>
      <c r="C211" s="226"/>
      <c r="D211" s="227" t="s">
        <v>129</v>
      </c>
      <c r="E211" s="228" t="s">
        <v>19</v>
      </c>
      <c r="F211" s="229" t="s">
        <v>296</v>
      </c>
      <c r="G211" s="226"/>
      <c r="H211" s="230">
        <v>1.51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129</v>
      </c>
      <c r="AU211" s="236" t="s">
        <v>78</v>
      </c>
      <c r="AV211" s="13" t="s">
        <v>78</v>
      </c>
      <c r="AW211" s="13" t="s">
        <v>131</v>
      </c>
      <c r="AX211" s="13" t="s">
        <v>68</v>
      </c>
      <c r="AY211" s="236" t="s">
        <v>120</v>
      </c>
    </row>
    <row r="212" s="13" customFormat="1">
      <c r="A212" s="13"/>
      <c r="B212" s="225"/>
      <c r="C212" s="226"/>
      <c r="D212" s="227" t="s">
        <v>129</v>
      </c>
      <c r="E212" s="228" t="s">
        <v>19</v>
      </c>
      <c r="F212" s="229" t="s">
        <v>297</v>
      </c>
      <c r="G212" s="226"/>
      <c r="H212" s="230">
        <v>0.33000000000000007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129</v>
      </c>
      <c r="AU212" s="236" t="s">
        <v>78</v>
      </c>
      <c r="AV212" s="13" t="s">
        <v>78</v>
      </c>
      <c r="AW212" s="13" t="s">
        <v>131</v>
      </c>
      <c r="AX212" s="13" t="s">
        <v>68</v>
      </c>
      <c r="AY212" s="236" t="s">
        <v>120</v>
      </c>
    </row>
    <row r="213" s="14" customFormat="1">
      <c r="A213" s="14"/>
      <c r="B213" s="237"/>
      <c r="C213" s="238"/>
      <c r="D213" s="227" t="s">
        <v>129</v>
      </c>
      <c r="E213" s="239" t="s">
        <v>19</v>
      </c>
      <c r="F213" s="240" t="s">
        <v>132</v>
      </c>
      <c r="G213" s="238"/>
      <c r="H213" s="241">
        <v>1.8400000000000001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129</v>
      </c>
      <c r="AU213" s="247" t="s">
        <v>78</v>
      </c>
      <c r="AV213" s="14" t="s">
        <v>126</v>
      </c>
      <c r="AW213" s="14" t="s">
        <v>131</v>
      </c>
      <c r="AX213" s="14" t="s">
        <v>76</v>
      </c>
      <c r="AY213" s="247" t="s">
        <v>120</v>
      </c>
    </row>
    <row r="214" s="12" customFormat="1" ht="22.8" customHeight="1">
      <c r="A214" s="12"/>
      <c r="B214" s="190"/>
      <c r="C214" s="191"/>
      <c r="D214" s="192" t="s">
        <v>67</v>
      </c>
      <c r="E214" s="204" t="s">
        <v>145</v>
      </c>
      <c r="F214" s="204" t="s">
        <v>298</v>
      </c>
      <c r="G214" s="191"/>
      <c r="H214" s="191"/>
      <c r="I214" s="194"/>
      <c r="J214" s="205">
        <f>BK214</f>
        <v>0</v>
      </c>
      <c r="K214" s="191"/>
      <c r="L214" s="196"/>
      <c r="M214" s="197"/>
      <c r="N214" s="198"/>
      <c r="O214" s="198"/>
      <c r="P214" s="199">
        <f>SUM(P215:P226)</f>
        <v>0</v>
      </c>
      <c r="Q214" s="198"/>
      <c r="R214" s="199">
        <f>SUM(R215:R226)</f>
        <v>0</v>
      </c>
      <c r="S214" s="198"/>
      <c r="T214" s="200">
        <f>SUM(T215:T226)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1" t="s">
        <v>76</v>
      </c>
      <c r="AT214" s="202" t="s">
        <v>67</v>
      </c>
      <c r="AU214" s="202" t="s">
        <v>76</v>
      </c>
      <c r="AY214" s="201" t="s">
        <v>120</v>
      </c>
      <c r="BK214" s="203">
        <f>SUM(BK215:BK226)</f>
        <v>0</v>
      </c>
    </row>
    <row r="215" s="2" customFormat="1" ht="24.15" customHeight="1">
      <c r="A215" s="39"/>
      <c r="B215" s="40"/>
      <c r="C215" s="206" t="s">
        <v>299</v>
      </c>
      <c r="D215" s="206" t="s">
        <v>122</v>
      </c>
      <c r="E215" s="207" t="s">
        <v>300</v>
      </c>
      <c r="F215" s="208" t="s">
        <v>301</v>
      </c>
      <c r="G215" s="209" t="s">
        <v>302</v>
      </c>
      <c r="H215" s="210">
        <v>1</v>
      </c>
      <c r="I215" s="211"/>
      <c r="J215" s="212">
        <f>ROUND(I215*H215,2)</f>
        <v>0</v>
      </c>
      <c r="K215" s="213"/>
      <c r="L215" s="45"/>
      <c r="M215" s="214" t="s">
        <v>19</v>
      </c>
      <c r="N215" s="215" t="s">
        <v>39</v>
      </c>
      <c r="O215" s="85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8" t="s">
        <v>126</v>
      </c>
      <c r="AT215" s="218" t="s">
        <v>122</v>
      </c>
      <c r="AU215" s="218" t="s">
        <v>78</v>
      </c>
      <c r="AY215" s="18" t="s">
        <v>120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8" t="s">
        <v>76</v>
      </c>
      <c r="BK215" s="219">
        <f>ROUND(I215*H215,2)</f>
        <v>0</v>
      </c>
      <c r="BL215" s="18" t="s">
        <v>126</v>
      </c>
      <c r="BM215" s="218" t="s">
        <v>303</v>
      </c>
    </row>
    <row r="216" s="2" customFormat="1">
      <c r="A216" s="39"/>
      <c r="B216" s="40"/>
      <c r="C216" s="41"/>
      <c r="D216" s="220" t="s">
        <v>127</v>
      </c>
      <c r="E216" s="41"/>
      <c r="F216" s="221" t="s">
        <v>304</v>
      </c>
      <c r="G216" s="41"/>
      <c r="H216" s="41"/>
      <c r="I216" s="222"/>
      <c r="J216" s="41"/>
      <c r="K216" s="41"/>
      <c r="L216" s="45"/>
      <c r="M216" s="223"/>
      <c r="N216" s="224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127</v>
      </c>
      <c r="AU216" s="18" t="s">
        <v>78</v>
      </c>
    </row>
    <row r="217" s="2" customFormat="1" ht="33" customHeight="1">
      <c r="A217" s="39"/>
      <c r="B217" s="40"/>
      <c r="C217" s="206" t="s">
        <v>214</v>
      </c>
      <c r="D217" s="206" t="s">
        <v>122</v>
      </c>
      <c r="E217" s="207" t="s">
        <v>305</v>
      </c>
      <c r="F217" s="208" t="s">
        <v>306</v>
      </c>
      <c r="G217" s="209" t="s">
        <v>302</v>
      </c>
      <c r="H217" s="210">
        <v>1</v>
      </c>
      <c r="I217" s="211"/>
      <c r="J217" s="212">
        <f>ROUND(I217*H217,2)</f>
        <v>0</v>
      </c>
      <c r="K217" s="213"/>
      <c r="L217" s="45"/>
      <c r="M217" s="214" t="s">
        <v>19</v>
      </c>
      <c r="N217" s="215" t="s">
        <v>39</v>
      </c>
      <c r="O217" s="85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8" t="s">
        <v>126</v>
      </c>
      <c r="AT217" s="218" t="s">
        <v>122</v>
      </c>
      <c r="AU217" s="218" t="s">
        <v>78</v>
      </c>
      <c r="AY217" s="18" t="s">
        <v>120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8" t="s">
        <v>76</v>
      </c>
      <c r="BK217" s="219">
        <f>ROUND(I217*H217,2)</f>
        <v>0</v>
      </c>
      <c r="BL217" s="18" t="s">
        <v>126</v>
      </c>
      <c r="BM217" s="218" t="s">
        <v>307</v>
      </c>
    </row>
    <row r="218" s="2" customFormat="1">
      <c r="A218" s="39"/>
      <c r="B218" s="40"/>
      <c r="C218" s="41"/>
      <c r="D218" s="220" t="s">
        <v>127</v>
      </c>
      <c r="E218" s="41"/>
      <c r="F218" s="221" t="s">
        <v>308</v>
      </c>
      <c r="G218" s="41"/>
      <c r="H218" s="41"/>
      <c r="I218" s="222"/>
      <c r="J218" s="41"/>
      <c r="K218" s="41"/>
      <c r="L218" s="45"/>
      <c r="M218" s="223"/>
      <c r="N218" s="224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127</v>
      </c>
      <c r="AU218" s="18" t="s">
        <v>78</v>
      </c>
    </row>
    <row r="219" s="2" customFormat="1" ht="24.15" customHeight="1">
      <c r="A219" s="39"/>
      <c r="B219" s="40"/>
      <c r="C219" s="206" t="s">
        <v>309</v>
      </c>
      <c r="D219" s="206" t="s">
        <v>122</v>
      </c>
      <c r="E219" s="207" t="s">
        <v>310</v>
      </c>
      <c r="F219" s="208" t="s">
        <v>311</v>
      </c>
      <c r="G219" s="209" t="s">
        <v>302</v>
      </c>
      <c r="H219" s="210">
        <v>1</v>
      </c>
      <c r="I219" s="211"/>
      <c r="J219" s="212">
        <f>ROUND(I219*H219,2)</f>
        <v>0</v>
      </c>
      <c r="K219" s="213"/>
      <c r="L219" s="45"/>
      <c r="M219" s="214" t="s">
        <v>19</v>
      </c>
      <c r="N219" s="215" t="s">
        <v>39</v>
      </c>
      <c r="O219" s="85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8" t="s">
        <v>126</v>
      </c>
      <c r="AT219" s="218" t="s">
        <v>122</v>
      </c>
      <c r="AU219" s="218" t="s">
        <v>78</v>
      </c>
      <c r="AY219" s="18" t="s">
        <v>120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8" t="s">
        <v>76</v>
      </c>
      <c r="BK219" s="219">
        <f>ROUND(I219*H219,2)</f>
        <v>0</v>
      </c>
      <c r="BL219" s="18" t="s">
        <v>126</v>
      </c>
      <c r="BM219" s="218" t="s">
        <v>312</v>
      </c>
    </row>
    <row r="220" s="2" customFormat="1">
      <c r="A220" s="39"/>
      <c r="B220" s="40"/>
      <c r="C220" s="41"/>
      <c r="D220" s="220" t="s">
        <v>127</v>
      </c>
      <c r="E220" s="41"/>
      <c r="F220" s="221" t="s">
        <v>313</v>
      </c>
      <c r="G220" s="41"/>
      <c r="H220" s="41"/>
      <c r="I220" s="222"/>
      <c r="J220" s="41"/>
      <c r="K220" s="41"/>
      <c r="L220" s="45"/>
      <c r="M220" s="223"/>
      <c r="N220" s="224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127</v>
      </c>
      <c r="AU220" s="18" t="s">
        <v>78</v>
      </c>
    </row>
    <row r="221" s="2" customFormat="1" ht="24.15" customHeight="1">
      <c r="A221" s="39"/>
      <c r="B221" s="40"/>
      <c r="C221" s="206" t="s">
        <v>218</v>
      </c>
      <c r="D221" s="206" t="s">
        <v>122</v>
      </c>
      <c r="E221" s="207" t="s">
        <v>314</v>
      </c>
      <c r="F221" s="208" t="s">
        <v>315</v>
      </c>
      <c r="G221" s="209" t="s">
        <v>302</v>
      </c>
      <c r="H221" s="210">
        <v>1</v>
      </c>
      <c r="I221" s="211"/>
      <c r="J221" s="212">
        <f>ROUND(I221*H221,2)</f>
        <v>0</v>
      </c>
      <c r="K221" s="213"/>
      <c r="L221" s="45"/>
      <c r="M221" s="214" t="s">
        <v>19</v>
      </c>
      <c r="N221" s="215" t="s">
        <v>39</v>
      </c>
      <c r="O221" s="85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8" t="s">
        <v>126</v>
      </c>
      <c r="AT221" s="218" t="s">
        <v>122</v>
      </c>
      <c r="AU221" s="218" t="s">
        <v>78</v>
      </c>
      <c r="AY221" s="18" t="s">
        <v>120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18" t="s">
        <v>76</v>
      </c>
      <c r="BK221" s="219">
        <f>ROUND(I221*H221,2)</f>
        <v>0</v>
      </c>
      <c r="BL221" s="18" t="s">
        <v>126</v>
      </c>
      <c r="BM221" s="218" t="s">
        <v>316</v>
      </c>
    </row>
    <row r="222" s="2" customFormat="1">
      <c r="A222" s="39"/>
      <c r="B222" s="40"/>
      <c r="C222" s="41"/>
      <c r="D222" s="220" t="s">
        <v>127</v>
      </c>
      <c r="E222" s="41"/>
      <c r="F222" s="221" t="s">
        <v>317</v>
      </c>
      <c r="G222" s="41"/>
      <c r="H222" s="41"/>
      <c r="I222" s="222"/>
      <c r="J222" s="41"/>
      <c r="K222" s="41"/>
      <c r="L222" s="45"/>
      <c r="M222" s="223"/>
      <c r="N222" s="224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127</v>
      </c>
      <c r="AU222" s="18" t="s">
        <v>78</v>
      </c>
    </row>
    <row r="223" s="2" customFormat="1" ht="37.8" customHeight="1">
      <c r="A223" s="39"/>
      <c r="B223" s="40"/>
      <c r="C223" s="206" t="s">
        <v>318</v>
      </c>
      <c r="D223" s="206" t="s">
        <v>122</v>
      </c>
      <c r="E223" s="207" t="s">
        <v>319</v>
      </c>
      <c r="F223" s="208" t="s">
        <v>320</v>
      </c>
      <c r="G223" s="209" t="s">
        <v>302</v>
      </c>
      <c r="H223" s="210">
        <v>2</v>
      </c>
      <c r="I223" s="211"/>
      <c r="J223" s="212">
        <f>ROUND(I223*H223,2)</f>
        <v>0</v>
      </c>
      <c r="K223" s="213"/>
      <c r="L223" s="45"/>
      <c r="M223" s="214" t="s">
        <v>19</v>
      </c>
      <c r="N223" s="215" t="s">
        <v>39</v>
      </c>
      <c r="O223" s="85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8" t="s">
        <v>126</v>
      </c>
      <c r="AT223" s="218" t="s">
        <v>122</v>
      </c>
      <c r="AU223" s="218" t="s">
        <v>78</v>
      </c>
      <c r="AY223" s="18" t="s">
        <v>120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8" t="s">
        <v>76</v>
      </c>
      <c r="BK223" s="219">
        <f>ROUND(I223*H223,2)</f>
        <v>0</v>
      </c>
      <c r="BL223" s="18" t="s">
        <v>126</v>
      </c>
      <c r="BM223" s="218" t="s">
        <v>321</v>
      </c>
    </row>
    <row r="224" s="2" customFormat="1">
      <c r="A224" s="39"/>
      <c r="B224" s="40"/>
      <c r="C224" s="41"/>
      <c r="D224" s="220" t="s">
        <v>127</v>
      </c>
      <c r="E224" s="41"/>
      <c r="F224" s="221" t="s">
        <v>322</v>
      </c>
      <c r="G224" s="41"/>
      <c r="H224" s="41"/>
      <c r="I224" s="222"/>
      <c r="J224" s="41"/>
      <c r="K224" s="41"/>
      <c r="L224" s="45"/>
      <c r="M224" s="223"/>
      <c r="N224" s="224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127</v>
      </c>
      <c r="AU224" s="18" t="s">
        <v>78</v>
      </c>
    </row>
    <row r="225" s="13" customFormat="1">
      <c r="A225" s="13"/>
      <c r="B225" s="225"/>
      <c r="C225" s="226"/>
      <c r="D225" s="227" t="s">
        <v>129</v>
      </c>
      <c r="E225" s="228" t="s">
        <v>19</v>
      </c>
      <c r="F225" s="229" t="s">
        <v>323</v>
      </c>
      <c r="G225" s="226"/>
      <c r="H225" s="230">
        <v>2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129</v>
      </c>
      <c r="AU225" s="236" t="s">
        <v>78</v>
      </c>
      <c r="AV225" s="13" t="s">
        <v>78</v>
      </c>
      <c r="AW225" s="13" t="s">
        <v>131</v>
      </c>
      <c r="AX225" s="13" t="s">
        <v>68</v>
      </c>
      <c r="AY225" s="236" t="s">
        <v>120</v>
      </c>
    </row>
    <row r="226" s="14" customFormat="1">
      <c r="A226" s="14"/>
      <c r="B226" s="237"/>
      <c r="C226" s="238"/>
      <c r="D226" s="227" t="s">
        <v>129</v>
      </c>
      <c r="E226" s="239" t="s">
        <v>19</v>
      </c>
      <c r="F226" s="240" t="s">
        <v>132</v>
      </c>
      <c r="G226" s="238"/>
      <c r="H226" s="241">
        <v>2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129</v>
      </c>
      <c r="AU226" s="247" t="s">
        <v>78</v>
      </c>
      <c r="AV226" s="14" t="s">
        <v>126</v>
      </c>
      <c r="AW226" s="14" t="s">
        <v>131</v>
      </c>
      <c r="AX226" s="14" t="s">
        <v>76</v>
      </c>
      <c r="AY226" s="247" t="s">
        <v>120</v>
      </c>
    </row>
    <row r="227" s="12" customFormat="1" ht="22.8" customHeight="1">
      <c r="A227" s="12"/>
      <c r="B227" s="190"/>
      <c r="C227" s="191"/>
      <c r="D227" s="192" t="s">
        <v>67</v>
      </c>
      <c r="E227" s="204" t="s">
        <v>169</v>
      </c>
      <c r="F227" s="204" t="s">
        <v>324</v>
      </c>
      <c r="G227" s="191"/>
      <c r="H227" s="191"/>
      <c r="I227" s="194"/>
      <c r="J227" s="205">
        <f>BK227</f>
        <v>0</v>
      </c>
      <c r="K227" s="191"/>
      <c r="L227" s="196"/>
      <c r="M227" s="197"/>
      <c r="N227" s="198"/>
      <c r="O227" s="198"/>
      <c r="P227" s="199">
        <f>SUM(P228:P234)</f>
        <v>0</v>
      </c>
      <c r="Q227" s="198"/>
      <c r="R227" s="199">
        <f>SUM(R228:R234)</f>
        <v>0</v>
      </c>
      <c r="S227" s="198"/>
      <c r="T227" s="200">
        <f>SUM(T228:T234)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1" t="s">
        <v>76</v>
      </c>
      <c r="AT227" s="202" t="s">
        <v>67</v>
      </c>
      <c r="AU227" s="202" t="s">
        <v>76</v>
      </c>
      <c r="AY227" s="201" t="s">
        <v>120</v>
      </c>
      <c r="BK227" s="203">
        <f>SUM(BK228:BK234)</f>
        <v>0</v>
      </c>
    </row>
    <row r="228" s="2" customFormat="1" ht="24.15" customHeight="1">
      <c r="A228" s="39"/>
      <c r="B228" s="40"/>
      <c r="C228" s="206" t="s">
        <v>224</v>
      </c>
      <c r="D228" s="206" t="s">
        <v>122</v>
      </c>
      <c r="E228" s="207" t="s">
        <v>325</v>
      </c>
      <c r="F228" s="208" t="s">
        <v>326</v>
      </c>
      <c r="G228" s="209" t="s">
        <v>228</v>
      </c>
      <c r="H228" s="210">
        <v>59.100000000000001</v>
      </c>
      <c r="I228" s="211"/>
      <c r="J228" s="212">
        <f>ROUND(I228*H228,2)</f>
        <v>0</v>
      </c>
      <c r="K228" s="213"/>
      <c r="L228" s="45"/>
      <c r="M228" s="214" t="s">
        <v>19</v>
      </c>
      <c r="N228" s="215" t="s">
        <v>39</v>
      </c>
      <c r="O228" s="85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8" t="s">
        <v>126</v>
      </c>
      <c r="AT228" s="218" t="s">
        <v>122</v>
      </c>
      <c r="AU228" s="218" t="s">
        <v>78</v>
      </c>
      <c r="AY228" s="18" t="s">
        <v>120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18" t="s">
        <v>76</v>
      </c>
      <c r="BK228" s="219">
        <f>ROUND(I228*H228,2)</f>
        <v>0</v>
      </c>
      <c r="BL228" s="18" t="s">
        <v>126</v>
      </c>
      <c r="BM228" s="218" t="s">
        <v>327</v>
      </c>
    </row>
    <row r="229" s="2" customFormat="1">
      <c r="A229" s="39"/>
      <c r="B229" s="40"/>
      <c r="C229" s="41"/>
      <c r="D229" s="220" t="s">
        <v>127</v>
      </c>
      <c r="E229" s="41"/>
      <c r="F229" s="221" t="s">
        <v>328</v>
      </c>
      <c r="G229" s="41"/>
      <c r="H229" s="41"/>
      <c r="I229" s="222"/>
      <c r="J229" s="41"/>
      <c r="K229" s="41"/>
      <c r="L229" s="45"/>
      <c r="M229" s="223"/>
      <c r="N229" s="224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127</v>
      </c>
      <c r="AU229" s="18" t="s">
        <v>78</v>
      </c>
    </row>
    <row r="230" s="13" customFormat="1">
      <c r="A230" s="13"/>
      <c r="B230" s="225"/>
      <c r="C230" s="226"/>
      <c r="D230" s="227" t="s">
        <v>129</v>
      </c>
      <c r="E230" s="228" t="s">
        <v>19</v>
      </c>
      <c r="F230" s="229" t="s">
        <v>329</v>
      </c>
      <c r="G230" s="226"/>
      <c r="H230" s="230">
        <v>59.099999999999994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129</v>
      </c>
      <c r="AU230" s="236" t="s">
        <v>78</v>
      </c>
      <c r="AV230" s="13" t="s">
        <v>78</v>
      </c>
      <c r="AW230" s="13" t="s">
        <v>131</v>
      </c>
      <c r="AX230" s="13" t="s">
        <v>68</v>
      </c>
      <c r="AY230" s="236" t="s">
        <v>120</v>
      </c>
    </row>
    <row r="231" s="14" customFormat="1">
      <c r="A231" s="14"/>
      <c r="B231" s="237"/>
      <c r="C231" s="238"/>
      <c r="D231" s="227" t="s">
        <v>129</v>
      </c>
      <c r="E231" s="239" t="s">
        <v>19</v>
      </c>
      <c r="F231" s="240" t="s">
        <v>132</v>
      </c>
      <c r="G231" s="238"/>
      <c r="H231" s="241">
        <v>59.099999999999994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129</v>
      </c>
      <c r="AU231" s="247" t="s">
        <v>78</v>
      </c>
      <c r="AV231" s="14" t="s">
        <v>126</v>
      </c>
      <c r="AW231" s="14" t="s">
        <v>131</v>
      </c>
      <c r="AX231" s="14" t="s">
        <v>76</v>
      </c>
      <c r="AY231" s="247" t="s">
        <v>120</v>
      </c>
    </row>
    <row r="232" s="2" customFormat="1" ht="16.5" customHeight="1">
      <c r="A232" s="39"/>
      <c r="B232" s="40"/>
      <c r="C232" s="248" t="s">
        <v>330</v>
      </c>
      <c r="D232" s="248" t="s">
        <v>176</v>
      </c>
      <c r="E232" s="249" t="s">
        <v>331</v>
      </c>
      <c r="F232" s="250" t="s">
        <v>332</v>
      </c>
      <c r="G232" s="251" t="s">
        <v>228</v>
      </c>
      <c r="H232" s="252">
        <v>62.055</v>
      </c>
      <c r="I232" s="253"/>
      <c r="J232" s="254">
        <f>ROUND(I232*H232,2)</f>
        <v>0</v>
      </c>
      <c r="K232" s="255"/>
      <c r="L232" s="256"/>
      <c r="M232" s="257" t="s">
        <v>19</v>
      </c>
      <c r="N232" s="258" t="s">
        <v>39</v>
      </c>
      <c r="O232" s="85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8" t="s">
        <v>145</v>
      </c>
      <c r="AT232" s="218" t="s">
        <v>176</v>
      </c>
      <c r="AU232" s="218" t="s">
        <v>78</v>
      </c>
      <c r="AY232" s="18" t="s">
        <v>120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8" t="s">
        <v>76</v>
      </c>
      <c r="BK232" s="219">
        <f>ROUND(I232*H232,2)</f>
        <v>0</v>
      </c>
      <c r="BL232" s="18" t="s">
        <v>126</v>
      </c>
      <c r="BM232" s="218" t="s">
        <v>333</v>
      </c>
    </row>
    <row r="233" s="13" customFormat="1">
      <c r="A233" s="13"/>
      <c r="B233" s="225"/>
      <c r="C233" s="226"/>
      <c r="D233" s="227" t="s">
        <v>129</v>
      </c>
      <c r="E233" s="228" t="s">
        <v>19</v>
      </c>
      <c r="F233" s="229" t="s">
        <v>334</v>
      </c>
      <c r="G233" s="226"/>
      <c r="H233" s="230">
        <v>62.055000000000007</v>
      </c>
      <c r="I233" s="231"/>
      <c r="J233" s="226"/>
      <c r="K233" s="226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129</v>
      </c>
      <c r="AU233" s="236" t="s">
        <v>78</v>
      </c>
      <c r="AV233" s="13" t="s">
        <v>78</v>
      </c>
      <c r="AW233" s="13" t="s">
        <v>131</v>
      </c>
      <c r="AX233" s="13" t="s">
        <v>68</v>
      </c>
      <c r="AY233" s="236" t="s">
        <v>120</v>
      </c>
    </row>
    <row r="234" s="14" customFormat="1">
      <c r="A234" s="14"/>
      <c r="B234" s="237"/>
      <c r="C234" s="238"/>
      <c r="D234" s="227" t="s">
        <v>129</v>
      </c>
      <c r="E234" s="239" t="s">
        <v>19</v>
      </c>
      <c r="F234" s="240" t="s">
        <v>132</v>
      </c>
      <c r="G234" s="238"/>
      <c r="H234" s="241">
        <v>62.055000000000007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129</v>
      </c>
      <c r="AU234" s="247" t="s">
        <v>78</v>
      </c>
      <c r="AV234" s="14" t="s">
        <v>126</v>
      </c>
      <c r="AW234" s="14" t="s">
        <v>131</v>
      </c>
      <c r="AX234" s="14" t="s">
        <v>76</v>
      </c>
      <c r="AY234" s="247" t="s">
        <v>120</v>
      </c>
    </row>
    <row r="235" s="12" customFormat="1" ht="22.8" customHeight="1">
      <c r="A235" s="12"/>
      <c r="B235" s="190"/>
      <c r="C235" s="191"/>
      <c r="D235" s="192" t="s">
        <v>67</v>
      </c>
      <c r="E235" s="204" t="s">
        <v>335</v>
      </c>
      <c r="F235" s="204" t="s">
        <v>336</v>
      </c>
      <c r="G235" s="191"/>
      <c r="H235" s="191"/>
      <c r="I235" s="194"/>
      <c r="J235" s="205">
        <f>BK235</f>
        <v>0</v>
      </c>
      <c r="K235" s="191"/>
      <c r="L235" s="196"/>
      <c r="M235" s="197"/>
      <c r="N235" s="198"/>
      <c r="O235" s="198"/>
      <c r="P235" s="199">
        <f>SUM(P236:P237)</f>
        <v>0</v>
      </c>
      <c r="Q235" s="198"/>
      <c r="R235" s="199">
        <f>SUM(R236:R237)</f>
        <v>0</v>
      </c>
      <c r="S235" s="198"/>
      <c r="T235" s="200">
        <f>SUM(T236:T237)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1" t="s">
        <v>76</v>
      </c>
      <c r="AT235" s="202" t="s">
        <v>67</v>
      </c>
      <c r="AU235" s="202" t="s">
        <v>76</v>
      </c>
      <c r="AY235" s="201" t="s">
        <v>120</v>
      </c>
      <c r="BK235" s="203">
        <f>SUM(BK236:BK237)</f>
        <v>0</v>
      </c>
    </row>
    <row r="236" s="2" customFormat="1" ht="16.5" customHeight="1">
      <c r="A236" s="39"/>
      <c r="B236" s="40"/>
      <c r="C236" s="206" t="s">
        <v>229</v>
      </c>
      <c r="D236" s="206" t="s">
        <v>122</v>
      </c>
      <c r="E236" s="207" t="s">
        <v>337</v>
      </c>
      <c r="F236" s="208" t="s">
        <v>338</v>
      </c>
      <c r="G236" s="209" t="s">
        <v>161</v>
      </c>
      <c r="H236" s="210">
        <v>204.875</v>
      </c>
      <c r="I236" s="211"/>
      <c r="J236" s="212">
        <f>ROUND(I236*H236,2)</f>
        <v>0</v>
      </c>
      <c r="K236" s="213"/>
      <c r="L236" s="45"/>
      <c r="M236" s="214" t="s">
        <v>19</v>
      </c>
      <c r="N236" s="215" t="s">
        <v>39</v>
      </c>
      <c r="O236" s="85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8" t="s">
        <v>126</v>
      </c>
      <c r="AT236" s="218" t="s">
        <v>122</v>
      </c>
      <c r="AU236" s="218" t="s">
        <v>78</v>
      </c>
      <c r="AY236" s="18" t="s">
        <v>120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18" t="s">
        <v>76</v>
      </c>
      <c r="BK236" s="219">
        <f>ROUND(I236*H236,2)</f>
        <v>0</v>
      </c>
      <c r="BL236" s="18" t="s">
        <v>126</v>
      </c>
      <c r="BM236" s="218" t="s">
        <v>339</v>
      </c>
    </row>
    <row r="237" s="2" customFormat="1">
      <c r="A237" s="39"/>
      <c r="B237" s="40"/>
      <c r="C237" s="41"/>
      <c r="D237" s="220" t="s">
        <v>127</v>
      </c>
      <c r="E237" s="41"/>
      <c r="F237" s="221" t="s">
        <v>340</v>
      </c>
      <c r="G237" s="41"/>
      <c r="H237" s="41"/>
      <c r="I237" s="222"/>
      <c r="J237" s="41"/>
      <c r="K237" s="41"/>
      <c r="L237" s="45"/>
      <c r="M237" s="223"/>
      <c r="N237" s="224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127</v>
      </c>
      <c r="AU237" s="18" t="s">
        <v>78</v>
      </c>
    </row>
    <row r="238" s="12" customFormat="1" ht="25.92" customHeight="1">
      <c r="A238" s="12"/>
      <c r="B238" s="190"/>
      <c r="C238" s="191"/>
      <c r="D238" s="192" t="s">
        <v>67</v>
      </c>
      <c r="E238" s="193" t="s">
        <v>341</v>
      </c>
      <c r="F238" s="193" t="s">
        <v>342</v>
      </c>
      <c r="G238" s="191"/>
      <c r="H238" s="191"/>
      <c r="I238" s="194"/>
      <c r="J238" s="195">
        <f>BK238</f>
        <v>0</v>
      </c>
      <c r="K238" s="191"/>
      <c r="L238" s="196"/>
      <c r="M238" s="197"/>
      <c r="N238" s="198"/>
      <c r="O238" s="198"/>
      <c r="P238" s="199">
        <f>P239+P255</f>
        <v>0</v>
      </c>
      <c r="Q238" s="198"/>
      <c r="R238" s="199">
        <f>R239+R255</f>
        <v>0</v>
      </c>
      <c r="S238" s="198"/>
      <c r="T238" s="200">
        <f>T239+T255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1" t="s">
        <v>78</v>
      </c>
      <c r="AT238" s="202" t="s">
        <v>67</v>
      </c>
      <c r="AU238" s="202" t="s">
        <v>68</v>
      </c>
      <c r="AY238" s="201" t="s">
        <v>120</v>
      </c>
      <c r="BK238" s="203">
        <f>BK239+BK255</f>
        <v>0</v>
      </c>
    </row>
    <row r="239" s="12" customFormat="1" ht="22.8" customHeight="1">
      <c r="A239" s="12"/>
      <c r="B239" s="190"/>
      <c r="C239" s="191"/>
      <c r="D239" s="192" t="s">
        <v>67</v>
      </c>
      <c r="E239" s="204" t="s">
        <v>343</v>
      </c>
      <c r="F239" s="204" t="s">
        <v>344</v>
      </c>
      <c r="G239" s="191"/>
      <c r="H239" s="191"/>
      <c r="I239" s="194"/>
      <c r="J239" s="205">
        <f>BK239</f>
        <v>0</v>
      </c>
      <c r="K239" s="191"/>
      <c r="L239" s="196"/>
      <c r="M239" s="197"/>
      <c r="N239" s="198"/>
      <c r="O239" s="198"/>
      <c r="P239" s="199">
        <f>SUM(P240:P254)</f>
        <v>0</v>
      </c>
      <c r="Q239" s="198"/>
      <c r="R239" s="199">
        <f>SUM(R240:R254)</f>
        <v>0</v>
      </c>
      <c r="S239" s="198"/>
      <c r="T239" s="200">
        <f>SUM(T240:T254)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1" t="s">
        <v>78</v>
      </c>
      <c r="AT239" s="202" t="s">
        <v>67</v>
      </c>
      <c r="AU239" s="202" t="s">
        <v>76</v>
      </c>
      <c r="AY239" s="201" t="s">
        <v>120</v>
      </c>
      <c r="BK239" s="203">
        <f>SUM(BK240:BK254)</f>
        <v>0</v>
      </c>
    </row>
    <row r="240" s="2" customFormat="1" ht="33" customHeight="1">
      <c r="A240" s="39"/>
      <c r="B240" s="40"/>
      <c r="C240" s="206" t="s">
        <v>345</v>
      </c>
      <c r="D240" s="206" t="s">
        <v>122</v>
      </c>
      <c r="E240" s="207" t="s">
        <v>346</v>
      </c>
      <c r="F240" s="208" t="s">
        <v>347</v>
      </c>
      <c r="G240" s="209" t="s">
        <v>125</v>
      </c>
      <c r="H240" s="210">
        <v>24.225000000000001</v>
      </c>
      <c r="I240" s="211"/>
      <c r="J240" s="212">
        <f>ROUND(I240*H240,2)</f>
        <v>0</v>
      </c>
      <c r="K240" s="213"/>
      <c r="L240" s="45"/>
      <c r="M240" s="214" t="s">
        <v>19</v>
      </c>
      <c r="N240" s="215" t="s">
        <v>39</v>
      </c>
      <c r="O240" s="85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8" t="s">
        <v>167</v>
      </c>
      <c r="AT240" s="218" t="s">
        <v>122</v>
      </c>
      <c r="AU240" s="218" t="s">
        <v>78</v>
      </c>
      <c r="AY240" s="18" t="s">
        <v>120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8" t="s">
        <v>76</v>
      </c>
      <c r="BK240" s="219">
        <f>ROUND(I240*H240,2)</f>
        <v>0</v>
      </c>
      <c r="BL240" s="18" t="s">
        <v>167</v>
      </c>
      <c r="BM240" s="218" t="s">
        <v>348</v>
      </c>
    </row>
    <row r="241" s="2" customFormat="1">
      <c r="A241" s="39"/>
      <c r="B241" s="40"/>
      <c r="C241" s="41"/>
      <c r="D241" s="220" t="s">
        <v>127</v>
      </c>
      <c r="E241" s="41"/>
      <c r="F241" s="221" t="s">
        <v>349</v>
      </c>
      <c r="G241" s="41"/>
      <c r="H241" s="41"/>
      <c r="I241" s="222"/>
      <c r="J241" s="41"/>
      <c r="K241" s="41"/>
      <c r="L241" s="45"/>
      <c r="M241" s="223"/>
      <c r="N241" s="224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127</v>
      </c>
      <c r="AU241" s="18" t="s">
        <v>78</v>
      </c>
    </row>
    <row r="242" s="13" customFormat="1">
      <c r="A242" s="13"/>
      <c r="B242" s="225"/>
      <c r="C242" s="226"/>
      <c r="D242" s="227" t="s">
        <v>129</v>
      </c>
      <c r="E242" s="228" t="s">
        <v>19</v>
      </c>
      <c r="F242" s="229" t="s">
        <v>350</v>
      </c>
      <c r="G242" s="226"/>
      <c r="H242" s="230">
        <v>24.224999999999998</v>
      </c>
      <c r="I242" s="231"/>
      <c r="J242" s="226"/>
      <c r="K242" s="226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129</v>
      </c>
      <c r="AU242" s="236" t="s">
        <v>78</v>
      </c>
      <c r="AV242" s="13" t="s">
        <v>78</v>
      </c>
      <c r="AW242" s="13" t="s">
        <v>131</v>
      </c>
      <c r="AX242" s="13" t="s">
        <v>68</v>
      </c>
      <c r="AY242" s="236" t="s">
        <v>120</v>
      </c>
    </row>
    <row r="243" s="14" customFormat="1">
      <c r="A243" s="14"/>
      <c r="B243" s="237"/>
      <c r="C243" s="238"/>
      <c r="D243" s="227" t="s">
        <v>129</v>
      </c>
      <c r="E243" s="239" t="s">
        <v>19</v>
      </c>
      <c r="F243" s="240" t="s">
        <v>132</v>
      </c>
      <c r="G243" s="238"/>
      <c r="H243" s="241">
        <v>24.224999999999998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129</v>
      </c>
      <c r="AU243" s="247" t="s">
        <v>78</v>
      </c>
      <c r="AV243" s="14" t="s">
        <v>126</v>
      </c>
      <c r="AW243" s="14" t="s">
        <v>131</v>
      </c>
      <c r="AX243" s="14" t="s">
        <v>76</v>
      </c>
      <c r="AY243" s="247" t="s">
        <v>120</v>
      </c>
    </row>
    <row r="244" s="2" customFormat="1" ht="24.15" customHeight="1">
      <c r="A244" s="39"/>
      <c r="B244" s="40"/>
      <c r="C244" s="206" t="s">
        <v>234</v>
      </c>
      <c r="D244" s="206" t="s">
        <v>122</v>
      </c>
      <c r="E244" s="207" t="s">
        <v>351</v>
      </c>
      <c r="F244" s="208" t="s">
        <v>352</v>
      </c>
      <c r="G244" s="209" t="s">
        <v>125</v>
      </c>
      <c r="H244" s="210">
        <v>54.539999999999999</v>
      </c>
      <c r="I244" s="211"/>
      <c r="J244" s="212">
        <f>ROUND(I244*H244,2)</f>
        <v>0</v>
      </c>
      <c r="K244" s="213"/>
      <c r="L244" s="45"/>
      <c r="M244" s="214" t="s">
        <v>19</v>
      </c>
      <c r="N244" s="215" t="s">
        <v>39</v>
      </c>
      <c r="O244" s="85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8" t="s">
        <v>167</v>
      </c>
      <c r="AT244" s="218" t="s">
        <v>122</v>
      </c>
      <c r="AU244" s="218" t="s">
        <v>78</v>
      </c>
      <c r="AY244" s="18" t="s">
        <v>120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18" t="s">
        <v>76</v>
      </c>
      <c r="BK244" s="219">
        <f>ROUND(I244*H244,2)</f>
        <v>0</v>
      </c>
      <c r="BL244" s="18" t="s">
        <v>167</v>
      </c>
      <c r="BM244" s="218" t="s">
        <v>353</v>
      </c>
    </row>
    <row r="245" s="2" customFormat="1">
      <c r="A245" s="39"/>
      <c r="B245" s="40"/>
      <c r="C245" s="41"/>
      <c r="D245" s="220" t="s">
        <v>127</v>
      </c>
      <c r="E245" s="41"/>
      <c r="F245" s="221" t="s">
        <v>354</v>
      </c>
      <c r="G245" s="41"/>
      <c r="H245" s="41"/>
      <c r="I245" s="222"/>
      <c r="J245" s="41"/>
      <c r="K245" s="41"/>
      <c r="L245" s="45"/>
      <c r="M245" s="223"/>
      <c r="N245" s="224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127</v>
      </c>
      <c r="AU245" s="18" t="s">
        <v>78</v>
      </c>
    </row>
    <row r="246" s="2" customFormat="1" ht="16.5" customHeight="1">
      <c r="A246" s="39"/>
      <c r="B246" s="40"/>
      <c r="C246" s="248" t="s">
        <v>355</v>
      </c>
      <c r="D246" s="248" t="s">
        <v>176</v>
      </c>
      <c r="E246" s="249" t="s">
        <v>356</v>
      </c>
      <c r="F246" s="250" t="s">
        <v>357</v>
      </c>
      <c r="G246" s="251" t="s">
        <v>125</v>
      </c>
      <c r="H246" s="252">
        <v>62.720999999999997</v>
      </c>
      <c r="I246" s="253"/>
      <c r="J246" s="254">
        <f>ROUND(I246*H246,2)</f>
        <v>0</v>
      </c>
      <c r="K246" s="255"/>
      <c r="L246" s="256"/>
      <c r="M246" s="257" t="s">
        <v>19</v>
      </c>
      <c r="N246" s="258" t="s">
        <v>39</v>
      </c>
      <c r="O246" s="85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8" t="s">
        <v>208</v>
      </c>
      <c r="AT246" s="218" t="s">
        <v>176</v>
      </c>
      <c r="AU246" s="218" t="s">
        <v>78</v>
      </c>
      <c r="AY246" s="18" t="s">
        <v>120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8" t="s">
        <v>76</v>
      </c>
      <c r="BK246" s="219">
        <f>ROUND(I246*H246,2)</f>
        <v>0</v>
      </c>
      <c r="BL246" s="18" t="s">
        <v>167</v>
      </c>
      <c r="BM246" s="218" t="s">
        <v>358</v>
      </c>
    </row>
    <row r="247" s="13" customFormat="1">
      <c r="A247" s="13"/>
      <c r="B247" s="225"/>
      <c r="C247" s="226"/>
      <c r="D247" s="227" t="s">
        <v>129</v>
      </c>
      <c r="E247" s="228" t="s">
        <v>19</v>
      </c>
      <c r="F247" s="229" t="s">
        <v>359</v>
      </c>
      <c r="G247" s="226"/>
      <c r="H247" s="230">
        <v>62.720999999999997</v>
      </c>
      <c r="I247" s="231"/>
      <c r="J247" s="226"/>
      <c r="K247" s="226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129</v>
      </c>
      <c r="AU247" s="236" t="s">
        <v>78</v>
      </c>
      <c r="AV247" s="13" t="s">
        <v>78</v>
      </c>
      <c r="AW247" s="13" t="s">
        <v>131</v>
      </c>
      <c r="AX247" s="13" t="s">
        <v>68</v>
      </c>
      <c r="AY247" s="236" t="s">
        <v>120</v>
      </c>
    </row>
    <row r="248" s="14" customFormat="1">
      <c r="A248" s="14"/>
      <c r="B248" s="237"/>
      <c r="C248" s="238"/>
      <c r="D248" s="227" t="s">
        <v>129</v>
      </c>
      <c r="E248" s="239" t="s">
        <v>19</v>
      </c>
      <c r="F248" s="240" t="s">
        <v>132</v>
      </c>
      <c r="G248" s="238"/>
      <c r="H248" s="241">
        <v>62.720999999999997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129</v>
      </c>
      <c r="AU248" s="247" t="s">
        <v>78</v>
      </c>
      <c r="AV248" s="14" t="s">
        <v>126</v>
      </c>
      <c r="AW248" s="14" t="s">
        <v>131</v>
      </c>
      <c r="AX248" s="14" t="s">
        <v>76</v>
      </c>
      <c r="AY248" s="247" t="s">
        <v>120</v>
      </c>
    </row>
    <row r="249" s="2" customFormat="1" ht="24.15" customHeight="1">
      <c r="A249" s="39"/>
      <c r="B249" s="40"/>
      <c r="C249" s="206" t="s">
        <v>240</v>
      </c>
      <c r="D249" s="206" t="s">
        <v>122</v>
      </c>
      <c r="E249" s="207" t="s">
        <v>360</v>
      </c>
      <c r="F249" s="208" t="s">
        <v>361</v>
      </c>
      <c r="G249" s="209" t="s">
        <v>125</v>
      </c>
      <c r="H249" s="210">
        <v>24.225000000000001</v>
      </c>
      <c r="I249" s="211"/>
      <c r="J249" s="212">
        <f>ROUND(I249*H249,2)</f>
        <v>0</v>
      </c>
      <c r="K249" s="213"/>
      <c r="L249" s="45"/>
      <c r="M249" s="214" t="s">
        <v>19</v>
      </c>
      <c r="N249" s="215" t="s">
        <v>39</v>
      </c>
      <c r="O249" s="85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8" t="s">
        <v>167</v>
      </c>
      <c r="AT249" s="218" t="s">
        <v>122</v>
      </c>
      <c r="AU249" s="218" t="s">
        <v>78</v>
      </c>
      <c r="AY249" s="18" t="s">
        <v>120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8" t="s">
        <v>76</v>
      </c>
      <c r="BK249" s="219">
        <f>ROUND(I249*H249,2)</f>
        <v>0</v>
      </c>
      <c r="BL249" s="18" t="s">
        <v>167</v>
      </c>
      <c r="BM249" s="218" t="s">
        <v>362</v>
      </c>
    </row>
    <row r="250" s="2" customFormat="1">
      <c r="A250" s="39"/>
      <c r="B250" s="40"/>
      <c r="C250" s="41"/>
      <c r="D250" s="220" t="s">
        <v>127</v>
      </c>
      <c r="E250" s="41"/>
      <c r="F250" s="221" t="s">
        <v>363</v>
      </c>
      <c r="G250" s="41"/>
      <c r="H250" s="41"/>
      <c r="I250" s="222"/>
      <c r="J250" s="41"/>
      <c r="K250" s="41"/>
      <c r="L250" s="45"/>
      <c r="M250" s="223"/>
      <c r="N250" s="224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127</v>
      </c>
      <c r="AU250" s="18" t="s">
        <v>78</v>
      </c>
    </row>
    <row r="251" s="2" customFormat="1" ht="24.15" customHeight="1">
      <c r="A251" s="39"/>
      <c r="B251" s="40"/>
      <c r="C251" s="206" t="s">
        <v>364</v>
      </c>
      <c r="D251" s="206" t="s">
        <v>122</v>
      </c>
      <c r="E251" s="207" t="s">
        <v>365</v>
      </c>
      <c r="F251" s="208" t="s">
        <v>366</v>
      </c>
      <c r="G251" s="209" t="s">
        <v>228</v>
      </c>
      <c r="H251" s="210">
        <v>32.299999999999997</v>
      </c>
      <c r="I251" s="211"/>
      <c r="J251" s="212">
        <f>ROUND(I251*H251,2)</f>
        <v>0</v>
      </c>
      <c r="K251" s="213"/>
      <c r="L251" s="45"/>
      <c r="M251" s="214" t="s">
        <v>19</v>
      </c>
      <c r="N251" s="215" t="s">
        <v>39</v>
      </c>
      <c r="O251" s="85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8" t="s">
        <v>167</v>
      </c>
      <c r="AT251" s="218" t="s">
        <v>122</v>
      </c>
      <c r="AU251" s="218" t="s">
        <v>78</v>
      </c>
      <c r="AY251" s="18" t="s">
        <v>120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8" t="s">
        <v>76</v>
      </c>
      <c r="BK251" s="219">
        <f>ROUND(I251*H251,2)</f>
        <v>0</v>
      </c>
      <c r="BL251" s="18" t="s">
        <v>167</v>
      </c>
      <c r="BM251" s="218" t="s">
        <v>367</v>
      </c>
    </row>
    <row r="252" s="2" customFormat="1">
      <c r="A252" s="39"/>
      <c r="B252" s="40"/>
      <c r="C252" s="41"/>
      <c r="D252" s="220" t="s">
        <v>127</v>
      </c>
      <c r="E252" s="41"/>
      <c r="F252" s="221" t="s">
        <v>368</v>
      </c>
      <c r="G252" s="41"/>
      <c r="H252" s="41"/>
      <c r="I252" s="222"/>
      <c r="J252" s="41"/>
      <c r="K252" s="41"/>
      <c r="L252" s="45"/>
      <c r="M252" s="223"/>
      <c r="N252" s="224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127</v>
      </c>
      <c r="AU252" s="18" t="s">
        <v>78</v>
      </c>
    </row>
    <row r="253" s="2" customFormat="1" ht="24.15" customHeight="1">
      <c r="A253" s="39"/>
      <c r="B253" s="40"/>
      <c r="C253" s="206" t="s">
        <v>246</v>
      </c>
      <c r="D253" s="206" t="s">
        <v>122</v>
      </c>
      <c r="E253" s="207" t="s">
        <v>369</v>
      </c>
      <c r="F253" s="208" t="s">
        <v>370</v>
      </c>
      <c r="G253" s="209" t="s">
        <v>371</v>
      </c>
      <c r="H253" s="259"/>
      <c r="I253" s="211"/>
      <c r="J253" s="212">
        <f>ROUND(I253*H253,2)</f>
        <v>0</v>
      </c>
      <c r="K253" s="213"/>
      <c r="L253" s="45"/>
      <c r="M253" s="214" t="s">
        <v>19</v>
      </c>
      <c r="N253" s="215" t="s">
        <v>39</v>
      </c>
      <c r="O253" s="85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8" t="s">
        <v>167</v>
      </c>
      <c r="AT253" s="218" t="s">
        <v>122</v>
      </c>
      <c r="AU253" s="218" t="s">
        <v>78</v>
      </c>
      <c r="AY253" s="18" t="s">
        <v>120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8" t="s">
        <v>76</v>
      </c>
      <c r="BK253" s="219">
        <f>ROUND(I253*H253,2)</f>
        <v>0</v>
      </c>
      <c r="BL253" s="18" t="s">
        <v>167</v>
      </c>
      <c r="BM253" s="218" t="s">
        <v>372</v>
      </c>
    </row>
    <row r="254" s="2" customFormat="1">
      <c r="A254" s="39"/>
      <c r="B254" s="40"/>
      <c r="C254" s="41"/>
      <c r="D254" s="220" t="s">
        <v>127</v>
      </c>
      <c r="E254" s="41"/>
      <c r="F254" s="221" t="s">
        <v>373</v>
      </c>
      <c r="G254" s="41"/>
      <c r="H254" s="41"/>
      <c r="I254" s="222"/>
      <c r="J254" s="41"/>
      <c r="K254" s="41"/>
      <c r="L254" s="45"/>
      <c r="M254" s="223"/>
      <c r="N254" s="224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127</v>
      </c>
      <c r="AU254" s="18" t="s">
        <v>78</v>
      </c>
    </row>
    <row r="255" s="12" customFormat="1" ht="22.8" customHeight="1">
      <c r="A255" s="12"/>
      <c r="B255" s="190"/>
      <c r="C255" s="191"/>
      <c r="D255" s="192" t="s">
        <v>67</v>
      </c>
      <c r="E255" s="204" t="s">
        <v>374</v>
      </c>
      <c r="F255" s="204" t="s">
        <v>375</v>
      </c>
      <c r="G255" s="191"/>
      <c r="H255" s="191"/>
      <c r="I255" s="194"/>
      <c r="J255" s="205">
        <f>BK255</f>
        <v>0</v>
      </c>
      <c r="K255" s="191"/>
      <c r="L255" s="196"/>
      <c r="M255" s="197"/>
      <c r="N255" s="198"/>
      <c r="O255" s="198"/>
      <c r="P255" s="199">
        <f>SUM(P256:P264)</f>
        <v>0</v>
      </c>
      <c r="Q255" s="198"/>
      <c r="R255" s="199">
        <f>SUM(R256:R264)</f>
        <v>0</v>
      </c>
      <c r="S255" s="198"/>
      <c r="T255" s="200">
        <f>SUM(T256:T264)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1" t="s">
        <v>78</v>
      </c>
      <c r="AT255" s="202" t="s">
        <v>67</v>
      </c>
      <c r="AU255" s="202" t="s">
        <v>76</v>
      </c>
      <c r="AY255" s="201" t="s">
        <v>120</v>
      </c>
      <c r="BK255" s="203">
        <f>SUM(BK256:BK264)</f>
        <v>0</v>
      </c>
    </row>
    <row r="256" s="2" customFormat="1" ht="24.15" customHeight="1">
      <c r="A256" s="39"/>
      <c r="B256" s="40"/>
      <c r="C256" s="206" t="s">
        <v>376</v>
      </c>
      <c r="D256" s="206" t="s">
        <v>122</v>
      </c>
      <c r="E256" s="207" t="s">
        <v>377</v>
      </c>
      <c r="F256" s="208" t="s">
        <v>378</v>
      </c>
      <c r="G256" s="209" t="s">
        <v>228</v>
      </c>
      <c r="H256" s="210">
        <v>32.299999999999997</v>
      </c>
      <c r="I256" s="211"/>
      <c r="J256" s="212">
        <f>ROUND(I256*H256,2)</f>
        <v>0</v>
      </c>
      <c r="K256" s="213"/>
      <c r="L256" s="45"/>
      <c r="M256" s="214" t="s">
        <v>19</v>
      </c>
      <c r="N256" s="215" t="s">
        <v>39</v>
      </c>
      <c r="O256" s="85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8" t="s">
        <v>167</v>
      </c>
      <c r="AT256" s="218" t="s">
        <v>122</v>
      </c>
      <c r="AU256" s="218" t="s">
        <v>78</v>
      </c>
      <c r="AY256" s="18" t="s">
        <v>120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18" t="s">
        <v>76</v>
      </c>
      <c r="BK256" s="219">
        <f>ROUND(I256*H256,2)</f>
        <v>0</v>
      </c>
      <c r="BL256" s="18" t="s">
        <v>167</v>
      </c>
      <c r="BM256" s="218" t="s">
        <v>379</v>
      </c>
    </row>
    <row r="257" s="2" customFormat="1">
      <c r="A257" s="39"/>
      <c r="B257" s="40"/>
      <c r="C257" s="41"/>
      <c r="D257" s="220" t="s">
        <v>127</v>
      </c>
      <c r="E257" s="41"/>
      <c r="F257" s="221" t="s">
        <v>380</v>
      </c>
      <c r="G257" s="41"/>
      <c r="H257" s="41"/>
      <c r="I257" s="222"/>
      <c r="J257" s="41"/>
      <c r="K257" s="41"/>
      <c r="L257" s="45"/>
      <c r="M257" s="223"/>
      <c r="N257" s="224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127</v>
      </c>
      <c r="AU257" s="18" t="s">
        <v>78</v>
      </c>
    </row>
    <row r="258" s="13" customFormat="1">
      <c r="A258" s="13"/>
      <c r="B258" s="225"/>
      <c r="C258" s="226"/>
      <c r="D258" s="227" t="s">
        <v>129</v>
      </c>
      <c r="E258" s="228" t="s">
        <v>19</v>
      </c>
      <c r="F258" s="229" t="s">
        <v>257</v>
      </c>
      <c r="G258" s="226"/>
      <c r="H258" s="230">
        <v>32.299999999999997</v>
      </c>
      <c r="I258" s="231"/>
      <c r="J258" s="226"/>
      <c r="K258" s="226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129</v>
      </c>
      <c r="AU258" s="236" t="s">
        <v>78</v>
      </c>
      <c r="AV258" s="13" t="s">
        <v>78</v>
      </c>
      <c r="AW258" s="13" t="s">
        <v>131</v>
      </c>
      <c r="AX258" s="13" t="s">
        <v>68</v>
      </c>
      <c r="AY258" s="236" t="s">
        <v>120</v>
      </c>
    </row>
    <row r="259" s="14" customFormat="1">
      <c r="A259" s="14"/>
      <c r="B259" s="237"/>
      <c r="C259" s="238"/>
      <c r="D259" s="227" t="s">
        <v>129</v>
      </c>
      <c r="E259" s="239" t="s">
        <v>19</v>
      </c>
      <c r="F259" s="240" t="s">
        <v>132</v>
      </c>
      <c r="G259" s="238"/>
      <c r="H259" s="241">
        <v>32.299999999999997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129</v>
      </c>
      <c r="AU259" s="247" t="s">
        <v>78</v>
      </c>
      <c r="AV259" s="14" t="s">
        <v>126</v>
      </c>
      <c r="AW259" s="14" t="s">
        <v>131</v>
      </c>
      <c r="AX259" s="14" t="s">
        <v>76</v>
      </c>
      <c r="AY259" s="247" t="s">
        <v>120</v>
      </c>
    </row>
    <row r="260" s="2" customFormat="1" ht="16.5" customHeight="1">
      <c r="A260" s="39"/>
      <c r="B260" s="40"/>
      <c r="C260" s="248" t="s">
        <v>251</v>
      </c>
      <c r="D260" s="248" t="s">
        <v>176</v>
      </c>
      <c r="E260" s="249" t="s">
        <v>381</v>
      </c>
      <c r="F260" s="250" t="s">
        <v>382</v>
      </c>
      <c r="G260" s="251" t="s">
        <v>125</v>
      </c>
      <c r="H260" s="252">
        <v>32.299999999999997</v>
      </c>
      <c r="I260" s="253"/>
      <c r="J260" s="254">
        <f>ROUND(I260*H260,2)</f>
        <v>0</v>
      </c>
      <c r="K260" s="255"/>
      <c r="L260" s="256"/>
      <c r="M260" s="257" t="s">
        <v>19</v>
      </c>
      <c r="N260" s="258" t="s">
        <v>39</v>
      </c>
      <c r="O260" s="85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8" t="s">
        <v>208</v>
      </c>
      <c r="AT260" s="218" t="s">
        <v>176</v>
      </c>
      <c r="AU260" s="218" t="s">
        <v>78</v>
      </c>
      <c r="AY260" s="18" t="s">
        <v>120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18" t="s">
        <v>76</v>
      </c>
      <c r="BK260" s="219">
        <f>ROUND(I260*H260,2)</f>
        <v>0</v>
      </c>
      <c r="BL260" s="18" t="s">
        <v>167</v>
      </c>
      <c r="BM260" s="218" t="s">
        <v>383</v>
      </c>
    </row>
    <row r="261" s="2" customFormat="1" ht="24.15" customHeight="1">
      <c r="A261" s="39"/>
      <c r="B261" s="40"/>
      <c r="C261" s="206" t="s">
        <v>384</v>
      </c>
      <c r="D261" s="206" t="s">
        <v>122</v>
      </c>
      <c r="E261" s="207" t="s">
        <v>385</v>
      </c>
      <c r="F261" s="208" t="s">
        <v>386</v>
      </c>
      <c r="G261" s="209" t="s">
        <v>228</v>
      </c>
      <c r="H261" s="210">
        <v>32.299999999999997</v>
      </c>
      <c r="I261" s="211"/>
      <c r="J261" s="212">
        <f>ROUND(I261*H261,2)</f>
        <v>0</v>
      </c>
      <c r="K261" s="213"/>
      <c r="L261" s="45"/>
      <c r="M261" s="214" t="s">
        <v>19</v>
      </c>
      <c r="N261" s="215" t="s">
        <v>39</v>
      </c>
      <c r="O261" s="85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8" t="s">
        <v>167</v>
      </c>
      <c r="AT261" s="218" t="s">
        <v>122</v>
      </c>
      <c r="AU261" s="218" t="s">
        <v>78</v>
      </c>
      <c r="AY261" s="18" t="s">
        <v>120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8" t="s">
        <v>76</v>
      </c>
      <c r="BK261" s="219">
        <f>ROUND(I261*H261,2)</f>
        <v>0</v>
      </c>
      <c r="BL261" s="18" t="s">
        <v>167</v>
      </c>
      <c r="BM261" s="218" t="s">
        <v>387</v>
      </c>
    </row>
    <row r="262" s="2" customFormat="1" ht="24.15" customHeight="1">
      <c r="A262" s="39"/>
      <c r="B262" s="40"/>
      <c r="C262" s="206" t="s">
        <v>255</v>
      </c>
      <c r="D262" s="206" t="s">
        <v>122</v>
      </c>
      <c r="E262" s="207" t="s">
        <v>388</v>
      </c>
      <c r="F262" s="208" t="s">
        <v>389</v>
      </c>
      <c r="G262" s="209" t="s">
        <v>228</v>
      </c>
      <c r="H262" s="210">
        <v>32.299999999999997</v>
      </c>
      <c r="I262" s="211"/>
      <c r="J262" s="212">
        <f>ROUND(I262*H262,2)</f>
        <v>0</v>
      </c>
      <c r="K262" s="213"/>
      <c r="L262" s="45"/>
      <c r="M262" s="214" t="s">
        <v>19</v>
      </c>
      <c r="N262" s="215" t="s">
        <v>39</v>
      </c>
      <c r="O262" s="85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8" t="s">
        <v>167</v>
      </c>
      <c r="AT262" s="218" t="s">
        <v>122</v>
      </c>
      <c r="AU262" s="218" t="s">
        <v>78</v>
      </c>
      <c r="AY262" s="18" t="s">
        <v>120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8" t="s">
        <v>76</v>
      </c>
      <c r="BK262" s="219">
        <f>ROUND(I262*H262,2)</f>
        <v>0</v>
      </c>
      <c r="BL262" s="18" t="s">
        <v>167</v>
      </c>
      <c r="BM262" s="218" t="s">
        <v>390</v>
      </c>
    </row>
    <row r="263" s="2" customFormat="1" ht="24.15" customHeight="1">
      <c r="A263" s="39"/>
      <c r="B263" s="40"/>
      <c r="C263" s="206" t="s">
        <v>391</v>
      </c>
      <c r="D263" s="206" t="s">
        <v>122</v>
      </c>
      <c r="E263" s="207" t="s">
        <v>392</v>
      </c>
      <c r="F263" s="208" t="s">
        <v>393</v>
      </c>
      <c r="G263" s="209" t="s">
        <v>371</v>
      </c>
      <c r="H263" s="259"/>
      <c r="I263" s="211"/>
      <c r="J263" s="212">
        <f>ROUND(I263*H263,2)</f>
        <v>0</v>
      </c>
      <c r="K263" s="213"/>
      <c r="L263" s="45"/>
      <c r="M263" s="214" t="s">
        <v>19</v>
      </c>
      <c r="N263" s="215" t="s">
        <v>39</v>
      </c>
      <c r="O263" s="85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8" t="s">
        <v>167</v>
      </c>
      <c r="AT263" s="218" t="s">
        <v>122</v>
      </c>
      <c r="AU263" s="218" t="s">
        <v>78</v>
      </c>
      <c r="AY263" s="18" t="s">
        <v>120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8" t="s">
        <v>76</v>
      </c>
      <c r="BK263" s="219">
        <f>ROUND(I263*H263,2)</f>
        <v>0</v>
      </c>
      <c r="BL263" s="18" t="s">
        <v>167</v>
      </c>
      <c r="BM263" s="218" t="s">
        <v>394</v>
      </c>
    </row>
    <row r="264" s="2" customFormat="1">
      <c r="A264" s="39"/>
      <c r="B264" s="40"/>
      <c r="C264" s="41"/>
      <c r="D264" s="220" t="s">
        <v>127</v>
      </c>
      <c r="E264" s="41"/>
      <c r="F264" s="221" t="s">
        <v>395</v>
      </c>
      <c r="G264" s="41"/>
      <c r="H264" s="41"/>
      <c r="I264" s="222"/>
      <c r="J264" s="41"/>
      <c r="K264" s="41"/>
      <c r="L264" s="45"/>
      <c r="M264" s="223"/>
      <c r="N264" s="224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127</v>
      </c>
      <c r="AU264" s="18" t="s">
        <v>78</v>
      </c>
    </row>
    <row r="265" s="12" customFormat="1" ht="25.92" customHeight="1">
      <c r="A265" s="12"/>
      <c r="B265" s="190"/>
      <c r="C265" s="191"/>
      <c r="D265" s="192" t="s">
        <v>67</v>
      </c>
      <c r="E265" s="193" t="s">
        <v>396</v>
      </c>
      <c r="F265" s="193" t="s">
        <v>397</v>
      </c>
      <c r="G265" s="191"/>
      <c r="H265" s="191"/>
      <c r="I265" s="194"/>
      <c r="J265" s="195">
        <f>BK265</f>
        <v>0</v>
      </c>
      <c r="K265" s="191"/>
      <c r="L265" s="196"/>
      <c r="M265" s="197"/>
      <c r="N265" s="198"/>
      <c r="O265" s="198"/>
      <c r="P265" s="199">
        <f>P266</f>
        <v>0</v>
      </c>
      <c r="Q265" s="198"/>
      <c r="R265" s="199">
        <f>R266</f>
        <v>0</v>
      </c>
      <c r="S265" s="198"/>
      <c r="T265" s="200">
        <f>T266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126</v>
      </c>
      <c r="AT265" s="202" t="s">
        <v>67</v>
      </c>
      <c r="AU265" s="202" t="s">
        <v>68</v>
      </c>
      <c r="AY265" s="201" t="s">
        <v>120</v>
      </c>
      <c r="BK265" s="203">
        <f>BK266</f>
        <v>0</v>
      </c>
    </row>
    <row r="266" s="2" customFormat="1" ht="16.5" customHeight="1">
      <c r="A266" s="39"/>
      <c r="B266" s="40"/>
      <c r="C266" s="206" t="s">
        <v>261</v>
      </c>
      <c r="D266" s="206" t="s">
        <v>122</v>
      </c>
      <c r="E266" s="207" t="s">
        <v>398</v>
      </c>
      <c r="F266" s="208" t="s">
        <v>399</v>
      </c>
      <c r="G266" s="209" t="s">
        <v>400</v>
      </c>
      <c r="H266" s="210">
        <v>1</v>
      </c>
      <c r="I266" s="211"/>
      <c r="J266" s="212">
        <f>ROUND(I266*H266,2)</f>
        <v>0</v>
      </c>
      <c r="K266" s="213"/>
      <c r="L266" s="45"/>
      <c r="M266" s="214" t="s">
        <v>19</v>
      </c>
      <c r="N266" s="215" t="s">
        <v>39</v>
      </c>
      <c r="O266" s="85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8" t="s">
        <v>401</v>
      </c>
      <c r="AT266" s="218" t="s">
        <v>122</v>
      </c>
      <c r="AU266" s="218" t="s">
        <v>76</v>
      </c>
      <c r="AY266" s="18" t="s">
        <v>120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8" t="s">
        <v>76</v>
      </c>
      <c r="BK266" s="219">
        <f>ROUND(I266*H266,2)</f>
        <v>0</v>
      </c>
      <c r="BL266" s="18" t="s">
        <v>401</v>
      </c>
      <c r="BM266" s="218" t="s">
        <v>402</v>
      </c>
    </row>
    <row r="267" s="12" customFormat="1" ht="25.92" customHeight="1">
      <c r="A267" s="12"/>
      <c r="B267" s="190"/>
      <c r="C267" s="191"/>
      <c r="D267" s="192" t="s">
        <v>67</v>
      </c>
      <c r="E267" s="193" t="s">
        <v>403</v>
      </c>
      <c r="F267" s="193" t="s">
        <v>404</v>
      </c>
      <c r="G267" s="191"/>
      <c r="H267" s="191"/>
      <c r="I267" s="194"/>
      <c r="J267" s="195">
        <f>BK267</f>
        <v>0</v>
      </c>
      <c r="K267" s="191"/>
      <c r="L267" s="196"/>
      <c r="M267" s="197"/>
      <c r="N267" s="198"/>
      <c r="O267" s="198"/>
      <c r="P267" s="199">
        <f>P268+P269</f>
        <v>0</v>
      </c>
      <c r="Q267" s="198"/>
      <c r="R267" s="199">
        <f>R268+R269</f>
        <v>0</v>
      </c>
      <c r="S267" s="198"/>
      <c r="T267" s="200">
        <f>T268+T269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1" t="s">
        <v>148</v>
      </c>
      <c r="AT267" s="202" t="s">
        <v>67</v>
      </c>
      <c r="AU267" s="202" t="s">
        <v>68</v>
      </c>
      <c r="AY267" s="201" t="s">
        <v>120</v>
      </c>
      <c r="BK267" s="203">
        <f>BK268+BK269</f>
        <v>0</v>
      </c>
    </row>
    <row r="268" s="2" customFormat="1" ht="16.5" customHeight="1">
      <c r="A268" s="39"/>
      <c r="B268" s="40"/>
      <c r="C268" s="206" t="s">
        <v>405</v>
      </c>
      <c r="D268" s="206" t="s">
        <v>122</v>
      </c>
      <c r="E268" s="207" t="s">
        <v>406</v>
      </c>
      <c r="F268" s="208" t="s">
        <v>407</v>
      </c>
      <c r="G268" s="209" t="s">
        <v>371</v>
      </c>
      <c r="H268" s="259"/>
      <c r="I268" s="211"/>
      <c r="J268" s="212">
        <f>ROUND(I268*H268,2)</f>
        <v>0</v>
      </c>
      <c r="K268" s="213"/>
      <c r="L268" s="45"/>
      <c r="M268" s="214" t="s">
        <v>19</v>
      </c>
      <c r="N268" s="215" t="s">
        <v>39</v>
      </c>
      <c r="O268" s="85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8" t="s">
        <v>126</v>
      </c>
      <c r="AT268" s="218" t="s">
        <v>122</v>
      </c>
      <c r="AU268" s="218" t="s">
        <v>76</v>
      </c>
      <c r="AY268" s="18" t="s">
        <v>120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18" t="s">
        <v>76</v>
      </c>
      <c r="BK268" s="219">
        <f>ROUND(I268*H268,2)</f>
        <v>0</v>
      </c>
      <c r="BL268" s="18" t="s">
        <v>126</v>
      </c>
      <c r="BM268" s="218" t="s">
        <v>408</v>
      </c>
    </row>
    <row r="269" s="12" customFormat="1" ht="22.8" customHeight="1">
      <c r="A269" s="12"/>
      <c r="B269" s="190"/>
      <c r="C269" s="191"/>
      <c r="D269" s="192" t="s">
        <v>67</v>
      </c>
      <c r="E269" s="204" t="s">
        <v>409</v>
      </c>
      <c r="F269" s="204" t="s">
        <v>410</v>
      </c>
      <c r="G269" s="191"/>
      <c r="H269" s="191"/>
      <c r="I269" s="194"/>
      <c r="J269" s="205">
        <f>BK269</f>
        <v>0</v>
      </c>
      <c r="K269" s="191"/>
      <c r="L269" s="196"/>
      <c r="M269" s="197"/>
      <c r="N269" s="198"/>
      <c r="O269" s="198"/>
      <c r="P269" s="199">
        <f>SUM(P270:P271)</f>
        <v>0</v>
      </c>
      <c r="Q269" s="198"/>
      <c r="R269" s="199">
        <f>SUM(R270:R271)</f>
        <v>0</v>
      </c>
      <c r="S269" s="198"/>
      <c r="T269" s="200">
        <f>SUM(T270:T271)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148</v>
      </c>
      <c r="AT269" s="202" t="s">
        <v>67</v>
      </c>
      <c r="AU269" s="202" t="s">
        <v>76</v>
      </c>
      <c r="AY269" s="201" t="s">
        <v>120</v>
      </c>
      <c r="BK269" s="203">
        <f>SUM(BK270:BK271)</f>
        <v>0</v>
      </c>
    </row>
    <row r="270" s="2" customFormat="1" ht="16.5" customHeight="1">
      <c r="A270" s="39"/>
      <c r="B270" s="40"/>
      <c r="C270" s="206" t="s">
        <v>268</v>
      </c>
      <c r="D270" s="206" t="s">
        <v>122</v>
      </c>
      <c r="E270" s="207" t="s">
        <v>411</v>
      </c>
      <c r="F270" s="208" t="s">
        <v>412</v>
      </c>
      <c r="G270" s="209" t="s">
        <v>413</v>
      </c>
      <c r="H270" s="210">
        <v>1</v>
      </c>
      <c r="I270" s="211"/>
      <c r="J270" s="212">
        <f>ROUND(I270*H270,2)</f>
        <v>0</v>
      </c>
      <c r="K270" s="213"/>
      <c r="L270" s="45"/>
      <c r="M270" s="214" t="s">
        <v>19</v>
      </c>
      <c r="N270" s="215" t="s">
        <v>39</v>
      </c>
      <c r="O270" s="85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8" t="s">
        <v>414</v>
      </c>
      <c r="AT270" s="218" t="s">
        <v>122</v>
      </c>
      <c r="AU270" s="218" t="s">
        <v>78</v>
      </c>
      <c r="AY270" s="18" t="s">
        <v>120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8" t="s">
        <v>76</v>
      </c>
      <c r="BK270" s="219">
        <f>ROUND(I270*H270,2)</f>
        <v>0</v>
      </c>
      <c r="BL270" s="18" t="s">
        <v>414</v>
      </c>
      <c r="BM270" s="218" t="s">
        <v>415</v>
      </c>
    </row>
    <row r="271" s="2" customFormat="1">
      <c r="A271" s="39"/>
      <c r="B271" s="40"/>
      <c r="C271" s="41"/>
      <c r="D271" s="220" t="s">
        <v>127</v>
      </c>
      <c r="E271" s="41"/>
      <c r="F271" s="221" t="s">
        <v>416</v>
      </c>
      <c r="G271" s="41"/>
      <c r="H271" s="41"/>
      <c r="I271" s="222"/>
      <c r="J271" s="41"/>
      <c r="K271" s="41"/>
      <c r="L271" s="45"/>
      <c r="M271" s="260"/>
      <c r="N271" s="261"/>
      <c r="O271" s="262"/>
      <c r="P271" s="262"/>
      <c r="Q271" s="262"/>
      <c r="R271" s="262"/>
      <c r="S271" s="262"/>
      <c r="T271" s="26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127</v>
      </c>
      <c r="AU271" s="18" t="s">
        <v>78</v>
      </c>
    </row>
    <row r="272" s="2" customFormat="1" ht="6.96" customHeight="1">
      <c r="A272" s="39"/>
      <c r="B272" s="60"/>
      <c r="C272" s="61"/>
      <c r="D272" s="61"/>
      <c r="E272" s="61"/>
      <c r="F272" s="61"/>
      <c r="G272" s="61"/>
      <c r="H272" s="61"/>
      <c r="I272" s="61"/>
      <c r="J272" s="61"/>
      <c r="K272" s="61"/>
      <c r="L272" s="45"/>
      <c r="M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</row>
  </sheetData>
  <sheetProtection sheet="1" autoFilter="0" formatColumns="0" formatRows="0" objects="1" scenarios="1" spinCount="100000" saltValue="7Ee89xAvzo+qWPKgg2mEarpb44BJUoCEUbnmqjRpQ3pFt1ZhF5u/q4wli2F4RSRVqbKZ3rQVHr+i6A7Rxi0gVg==" hashValue="tpAHUdiMU9FXCg3qxIwQKESfrpcqFYkXUUISKtbt+yaYo48hQ/xr3Y3shu84lG6JO9kDcAhPie4i/6j3J/uZwQ==" algorithmName="SHA-512" password="CC35"/>
  <autoFilter ref="C94:K271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4_02/121151113"/>
    <hyperlink ref="F103" r:id="rId2" display="https://podminky.urs.cz/item/CS_URS_2024_02/122251101"/>
    <hyperlink ref="F105" r:id="rId3" display="https://podminky.urs.cz/item/CS_URS_2024_02/131251103"/>
    <hyperlink ref="F109" r:id="rId4" display="https://podminky.urs.cz/item/CS_URS_2024_02/132254101"/>
    <hyperlink ref="F113" r:id="rId5" display="https://podminky.urs.cz/item/CS_URS_2024_02/133251101"/>
    <hyperlink ref="F117" r:id="rId6" display="https://podminky.urs.cz/item/CS_URS_2024_02/162751117"/>
    <hyperlink ref="F122" r:id="rId7" display="https://podminky.urs.cz/item/CS_URS_2024_02/171201231"/>
    <hyperlink ref="F126" r:id="rId8" display="https://podminky.urs.cz/item/CS_URS_2024_02/171251201"/>
    <hyperlink ref="F128" r:id="rId9" display="https://podminky.urs.cz/item/CS_URS_2024_02/174151101"/>
    <hyperlink ref="F136" r:id="rId10" display="https://podminky.urs.cz/item/CS_URS_2024_02/181411131"/>
    <hyperlink ref="F141" r:id="rId11" display="https://podminky.urs.cz/item/CS_URS_2024_02/181912111"/>
    <hyperlink ref="F145" r:id="rId12" display="https://podminky.urs.cz/item/CS_URS_2024_02/181951112"/>
    <hyperlink ref="F149" r:id="rId13" display="https://podminky.urs.cz/item/CS_URS_2024_02/182311123"/>
    <hyperlink ref="F155" r:id="rId14" display="https://podminky.urs.cz/item/CS_URS_2024_02/211531111"/>
    <hyperlink ref="F160" r:id="rId15" display="https://podminky.urs.cz/item/CS_URS_2024_02/211971110"/>
    <hyperlink ref="F167" r:id="rId16" display="https://podminky.urs.cz/item/CS_URS_2024_02/212755214"/>
    <hyperlink ref="F171" r:id="rId17" display="https://podminky.urs.cz/item/CS_URS_2024_02/279113144"/>
    <hyperlink ref="F176" r:id="rId18" display="https://podminky.urs.cz/item/CS_URS_2024_02/279361821"/>
    <hyperlink ref="F179" r:id="rId19" display="https://podminky.urs.cz/item/CS_URS_2024_02/348272213"/>
    <hyperlink ref="F184" r:id="rId20" display="https://podminky.urs.cz/item/CS_URS_2024_02/348272615"/>
    <hyperlink ref="F189" r:id="rId21" display="https://podminky.urs.cz/item/CS_URS_2024_02/434313115"/>
    <hyperlink ref="F194" r:id="rId22" display="https://podminky.urs.cz/item/CS_URS_2024_02/564831011"/>
    <hyperlink ref="F198" r:id="rId23" display="https://podminky.urs.cz/item/CS_URS_2024_02/564851011"/>
    <hyperlink ref="F200" r:id="rId24" display="https://podminky.urs.cz/item/CS_URS_2024_02/596211110"/>
    <hyperlink ref="F210" r:id="rId25" display="https://podminky.urs.cz/item/CS_URS_2024_02/631311123"/>
    <hyperlink ref="F216" r:id="rId26" display="https://podminky.urs.cz/item/CS_URS_2024_02/894812001"/>
    <hyperlink ref="F218" r:id="rId27" display="https://podminky.urs.cz/item/CS_URS_2024_02/894812032"/>
    <hyperlink ref="F220" r:id="rId28" display="https://podminky.urs.cz/item/CS_URS_2024_02/894812041"/>
    <hyperlink ref="F222" r:id="rId29" display="https://podminky.urs.cz/item/CS_URS_2024_02/894812051"/>
    <hyperlink ref="F224" r:id="rId30" display="https://podminky.urs.cz/item/CS_URS_2024_02/899132111"/>
    <hyperlink ref="F229" r:id="rId31" display="https://podminky.urs.cz/item/CS_URS_2024_02/916331112"/>
    <hyperlink ref="F237" r:id="rId32" display="https://podminky.urs.cz/item/CS_URS_2024_02/998011001"/>
    <hyperlink ref="F241" r:id="rId33" display="https://podminky.urs.cz/item/CS_URS_2024_02/711113121"/>
    <hyperlink ref="F245" r:id="rId34" display="https://podminky.urs.cz/item/CS_URS_2024_02/711131101"/>
    <hyperlink ref="F250" r:id="rId35" display="https://podminky.urs.cz/item/CS_URS_2024_02/711161212"/>
    <hyperlink ref="F252" r:id="rId36" display="https://podminky.urs.cz/item/CS_URS_2024_02/711161384"/>
    <hyperlink ref="F254" r:id="rId37" display="https://podminky.urs.cz/item/CS_URS_2024_02/998711201"/>
    <hyperlink ref="F257" r:id="rId38" display="https://podminky.urs.cz/item/CS_URS_2024_02/767223222"/>
    <hyperlink ref="F264" r:id="rId39" display="https://podminky.urs.cz/item/CS_URS_2024_02/998767201"/>
    <hyperlink ref="F271" r:id="rId40" display="https://podminky.urs.cz/item/CS_URS_2025_01/01216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78</v>
      </c>
    </row>
    <row r="4" s="1" customFormat="1" ht="24.96" customHeight="1">
      <c r="B4" s="21"/>
      <c r="D4" s="131" t="s">
        <v>82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Schodiště Hrnčířská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417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5. 3. 2025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31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34</v>
      </c>
      <c r="E30" s="39"/>
      <c r="F30" s="39"/>
      <c r="G30" s="39"/>
      <c r="H30" s="39"/>
      <c r="I30" s="39"/>
      <c r="J30" s="145">
        <f>ROUND(J92,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36</v>
      </c>
      <c r="G32" s="39"/>
      <c r="H32" s="39"/>
      <c r="I32" s="146" t="s">
        <v>35</v>
      </c>
      <c r="J32" s="146" t="s">
        <v>37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38</v>
      </c>
      <c r="E33" s="133" t="s">
        <v>39</v>
      </c>
      <c r="F33" s="148">
        <f>ROUND((SUM(BE92:BE210)),  2)</f>
        <v>0</v>
      </c>
      <c r="G33" s="39"/>
      <c r="H33" s="39"/>
      <c r="I33" s="149">
        <v>0.20999999999999999</v>
      </c>
      <c r="J33" s="148">
        <f>ROUND(((SUM(BE92:BE210))*I33),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40</v>
      </c>
      <c r="F34" s="148">
        <f>ROUND((SUM(BF92:BF210)),  2)</f>
        <v>0</v>
      </c>
      <c r="G34" s="39"/>
      <c r="H34" s="39"/>
      <c r="I34" s="149">
        <v>0.12</v>
      </c>
      <c r="J34" s="148">
        <f>ROUND(((SUM(BF92:BF210))*I34),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41</v>
      </c>
      <c r="F35" s="148">
        <f>ROUND((SUM(BG92:BG210)),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42</v>
      </c>
      <c r="F36" s="148">
        <f>ROUND((SUM(BH92:BH210)),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43</v>
      </c>
      <c r="F37" s="148">
        <f>ROUND((SUM(BI92:BI210)),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44</v>
      </c>
      <c r="E39" s="152"/>
      <c r="F39" s="152"/>
      <c r="G39" s="153" t="s">
        <v>45</v>
      </c>
      <c r="H39" s="154" t="s">
        <v>46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Schodiště Hrnčířská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20 - Veřejné osvětlení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5. 3. 2025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31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86</v>
      </c>
      <c r="D57" s="163"/>
      <c r="E57" s="163"/>
      <c r="F57" s="163"/>
      <c r="G57" s="163"/>
      <c r="H57" s="163"/>
      <c r="I57" s="163"/>
      <c r="J57" s="164" t="s">
        <v>87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66</v>
      </c>
      <c r="D59" s="41"/>
      <c r="E59" s="41"/>
      <c r="F59" s="41"/>
      <c r="G59" s="41"/>
      <c r="H59" s="41"/>
      <c r="I59" s="41"/>
      <c r="J59" s="103">
        <f>J92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88</v>
      </c>
    </row>
    <row r="60" s="9" customFormat="1" ht="24.96" customHeight="1">
      <c r="A60" s="9"/>
      <c r="B60" s="166"/>
      <c r="C60" s="167"/>
      <c r="D60" s="168" t="s">
        <v>418</v>
      </c>
      <c r="E60" s="169"/>
      <c r="F60" s="169"/>
      <c r="G60" s="169"/>
      <c r="H60" s="169"/>
      <c r="I60" s="169"/>
      <c r="J60" s="170">
        <f>J93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419</v>
      </c>
      <c r="E61" s="175"/>
      <c r="F61" s="175"/>
      <c r="G61" s="175"/>
      <c r="H61" s="175"/>
      <c r="I61" s="175"/>
      <c r="J61" s="176">
        <f>J94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420</v>
      </c>
      <c r="E62" s="175"/>
      <c r="F62" s="175"/>
      <c r="G62" s="175"/>
      <c r="H62" s="175"/>
      <c r="I62" s="175"/>
      <c r="J62" s="176">
        <f>J115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421</v>
      </c>
      <c r="E63" s="175"/>
      <c r="F63" s="175"/>
      <c r="G63" s="175"/>
      <c r="H63" s="175"/>
      <c r="I63" s="175"/>
      <c r="J63" s="176">
        <f>J135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422</v>
      </c>
      <c r="E64" s="175"/>
      <c r="F64" s="175"/>
      <c r="G64" s="175"/>
      <c r="H64" s="175"/>
      <c r="I64" s="175"/>
      <c r="J64" s="176">
        <f>J148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423</v>
      </c>
      <c r="E65" s="175"/>
      <c r="F65" s="175"/>
      <c r="G65" s="175"/>
      <c r="H65" s="175"/>
      <c r="I65" s="175"/>
      <c r="J65" s="176">
        <f>J177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6"/>
      <c r="C66" s="167"/>
      <c r="D66" s="168" t="s">
        <v>424</v>
      </c>
      <c r="E66" s="169"/>
      <c r="F66" s="169"/>
      <c r="G66" s="169"/>
      <c r="H66" s="169"/>
      <c r="I66" s="169"/>
      <c r="J66" s="170">
        <f>J193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2"/>
      <c r="C67" s="173"/>
      <c r="D67" s="174" t="s">
        <v>425</v>
      </c>
      <c r="E67" s="175"/>
      <c r="F67" s="175"/>
      <c r="G67" s="175"/>
      <c r="H67" s="175"/>
      <c r="I67" s="175"/>
      <c r="J67" s="176">
        <f>J194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6"/>
      <c r="C68" s="167"/>
      <c r="D68" s="168" t="s">
        <v>103</v>
      </c>
      <c r="E68" s="169"/>
      <c r="F68" s="169"/>
      <c r="G68" s="169"/>
      <c r="H68" s="169"/>
      <c r="I68" s="169"/>
      <c r="J68" s="170">
        <f>J197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2"/>
      <c r="C69" s="173"/>
      <c r="D69" s="174" t="s">
        <v>426</v>
      </c>
      <c r="E69" s="175"/>
      <c r="F69" s="175"/>
      <c r="G69" s="175"/>
      <c r="H69" s="175"/>
      <c r="I69" s="175"/>
      <c r="J69" s="176">
        <f>J198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427</v>
      </c>
      <c r="E70" s="175"/>
      <c r="F70" s="175"/>
      <c r="G70" s="175"/>
      <c r="H70" s="175"/>
      <c r="I70" s="175"/>
      <c r="J70" s="176">
        <f>J202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428</v>
      </c>
      <c r="E71" s="175"/>
      <c r="F71" s="175"/>
      <c r="G71" s="175"/>
      <c r="H71" s="175"/>
      <c r="I71" s="175"/>
      <c r="J71" s="176">
        <f>J207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429</v>
      </c>
      <c r="E72" s="175"/>
      <c r="F72" s="175"/>
      <c r="G72" s="175"/>
      <c r="H72" s="175"/>
      <c r="I72" s="175"/>
      <c r="J72" s="176">
        <f>J209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105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61" t="str">
        <f>E7</f>
        <v>Schodiště Hrnčířská</v>
      </c>
      <c r="F82" s="33"/>
      <c r="G82" s="33"/>
      <c r="H82" s="33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83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E9</f>
        <v>20 - Veřejné osvětlení</v>
      </c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F12</f>
        <v xml:space="preserve"> </v>
      </c>
      <c r="G86" s="41"/>
      <c r="H86" s="41"/>
      <c r="I86" s="33" t="s">
        <v>23</v>
      </c>
      <c r="J86" s="73" t="str">
        <f>IF(J12="","",J12)</f>
        <v>5. 3. 2025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41"/>
      <c r="E88" s="41"/>
      <c r="F88" s="28" t="str">
        <f>E15</f>
        <v xml:space="preserve"> </v>
      </c>
      <c r="G88" s="41"/>
      <c r="H88" s="41"/>
      <c r="I88" s="33" t="s">
        <v>30</v>
      </c>
      <c r="J88" s="37" t="str">
        <f>E21</f>
        <v xml:space="preserve"> 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28</v>
      </c>
      <c r="D89" s="41"/>
      <c r="E89" s="41"/>
      <c r="F89" s="28" t="str">
        <f>IF(E18="","",E18)</f>
        <v>Vyplň údaj</v>
      </c>
      <c r="G89" s="41"/>
      <c r="H89" s="41"/>
      <c r="I89" s="33" t="s">
        <v>31</v>
      </c>
      <c r="J89" s="37" t="str">
        <f>E24</f>
        <v xml:space="preserve"> 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78"/>
      <c r="B91" s="179"/>
      <c r="C91" s="180" t="s">
        <v>106</v>
      </c>
      <c r="D91" s="181" t="s">
        <v>53</v>
      </c>
      <c r="E91" s="181" t="s">
        <v>49</v>
      </c>
      <c r="F91" s="181" t="s">
        <v>50</v>
      </c>
      <c r="G91" s="181" t="s">
        <v>107</v>
      </c>
      <c r="H91" s="181" t="s">
        <v>108</v>
      </c>
      <c r="I91" s="181" t="s">
        <v>109</v>
      </c>
      <c r="J91" s="182" t="s">
        <v>87</v>
      </c>
      <c r="K91" s="183" t="s">
        <v>110</v>
      </c>
      <c r="L91" s="184"/>
      <c r="M91" s="93" t="s">
        <v>19</v>
      </c>
      <c r="N91" s="94" t="s">
        <v>38</v>
      </c>
      <c r="O91" s="94" t="s">
        <v>111</v>
      </c>
      <c r="P91" s="94" t="s">
        <v>112</v>
      </c>
      <c r="Q91" s="94" t="s">
        <v>113</v>
      </c>
      <c r="R91" s="94" t="s">
        <v>114</v>
      </c>
      <c r="S91" s="94" t="s">
        <v>115</v>
      </c>
      <c r="T91" s="95" t="s">
        <v>116</v>
      </c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</row>
    <row r="92" s="2" customFormat="1" ht="22.8" customHeight="1">
      <c r="A92" s="39"/>
      <c r="B92" s="40"/>
      <c r="C92" s="100" t="s">
        <v>117</v>
      </c>
      <c r="D92" s="41"/>
      <c r="E92" s="41"/>
      <c r="F92" s="41"/>
      <c r="G92" s="41"/>
      <c r="H92" s="41"/>
      <c r="I92" s="41"/>
      <c r="J92" s="185">
        <f>BK92</f>
        <v>0</v>
      </c>
      <c r="K92" s="41"/>
      <c r="L92" s="45"/>
      <c r="M92" s="96"/>
      <c r="N92" s="186"/>
      <c r="O92" s="97"/>
      <c r="P92" s="187">
        <f>P93+P193+P197</f>
        <v>0</v>
      </c>
      <c r="Q92" s="97"/>
      <c r="R92" s="187">
        <f>R93+R193+R197</f>
        <v>0</v>
      </c>
      <c r="S92" s="97"/>
      <c r="T92" s="188">
        <f>T93+T193+T197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67</v>
      </c>
      <c r="AU92" s="18" t="s">
        <v>88</v>
      </c>
      <c r="BK92" s="189">
        <f>BK93+BK193+BK197</f>
        <v>0</v>
      </c>
    </row>
    <row r="93" s="12" customFormat="1" ht="25.92" customHeight="1">
      <c r="A93" s="12"/>
      <c r="B93" s="190"/>
      <c r="C93" s="191"/>
      <c r="D93" s="192" t="s">
        <v>67</v>
      </c>
      <c r="E93" s="193" t="s">
        <v>118</v>
      </c>
      <c r="F93" s="193" t="s">
        <v>118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P94+P115+P135+P148+P177</f>
        <v>0</v>
      </c>
      <c r="Q93" s="198"/>
      <c r="R93" s="199">
        <f>R94+R115+R135+R148+R177</f>
        <v>0</v>
      </c>
      <c r="S93" s="198"/>
      <c r="T93" s="200">
        <f>T94+T115+T135+T148+T177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76</v>
      </c>
      <c r="AT93" s="202" t="s">
        <v>67</v>
      </c>
      <c r="AU93" s="202" t="s">
        <v>68</v>
      </c>
      <c r="AY93" s="201" t="s">
        <v>120</v>
      </c>
      <c r="BK93" s="203">
        <f>BK94+BK115+BK135+BK148+BK177</f>
        <v>0</v>
      </c>
    </row>
    <row r="94" s="12" customFormat="1" ht="22.8" customHeight="1">
      <c r="A94" s="12"/>
      <c r="B94" s="190"/>
      <c r="C94" s="191"/>
      <c r="D94" s="192" t="s">
        <v>67</v>
      </c>
      <c r="E94" s="204" t="s">
        <v>430</v>
      </c>
      <c r="F94" s="204" t="s">
        <v>431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SUM(P95:P114)</f>
        <v>0</v>
      </c>
      <c r="Q94" s="198"/>
      <c r="R94" s="199">
        <f>SUM(R95:R114)</f>
        <v>0</v>
      </c>
      <c r="S94" s="198"/>
      <c r="T94" s="200">
        <f>SUM(T95:T114)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76</v>
      </c>
      <c r="AT94" s="202" t="s">
        <v>67</v>
      </c>
      <c r="AU94" s="202" t="s">
        <v>76</v>
      </c>
      <c r="AY94" s="201" t="s">
        <v>120</v>
      </c>
      <c r="BK94" s="203">
        <f>SUM(BK95:BK114)</f>
        <v>0</v>
      </c>
    </row>
    <row r="95" s="2" customFormat="1" ht="33" customHeight="1">
      <c r="A95" s="39"/>
      <c r="B95" s="40"/>
      <c r="C95" s="206" t="s">
        <v>76</v>
      </c>
      <c r="D95" s="206" t="s">
        <v>122</v>
      </c>
      <c r="E95" s="207" t="s">
        <v>432</v>
      </c>
      <c r="F95" s="208" t="s">
        <v>433</v>
      </c>
      <c r="G95" s="209" t="s">
        <v>161</v>
      </c>
      <c r="H95" s="210">
        <v>6.2999999999999998</v>
      </c>
      <c r="I95" s="211"/>
      <c r="J95" s="212">
        <f>ROUND(I95*H95,2)</f>
        <v>0</v>
      </c>
      <c r="K95" s="213"/>
      <c r="L95" s="45"/>
      <c r="M95" s="214" t="s">
        <v>19</v>
      </c>
      <c r="N95" s="215" t="s">
        <v>39</v>
      </c>
      <c r="O95" s="85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8" t="s">
        <v>126</v>
      </c>
      <c r="AT95" s="218" t="s">
        <v>122</v>
      </c>
      <c r="AU95" s="218" t="s">
        <v>78</v>
      </c>
      <c r="AY95" s="18" t="s">
        <v>120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8" t="s">
        <v>76</v>
      </c>
      <c r="BK95" s="219">
        <f>ROUND(I95*H95,2)</f>
        <v>0</v>
      </c>
      <c r="BL95" s="18" t="s">
        <v>126</v>
      </c>
      <c r="BM95" s="218" t="s">
        <v>78</v>
      </c>
    </row>
    <row r="96" s="2" customFormat="1">
      <c r="A96" s="39"/>
      <c r="B96" s="40"/>
      <c r="C96" s="41"/>
      <c r="D96" s="220" t="s">
        <v>127</v>
      </c>
      <c r="E96" s="41"/>
      <c r="F96" s="221" t="s">
        <v>434</v>
      </c>
      <c r="G96" s="41"/>
      <c r="H96" s="41"/>
      <c r="I96" s="222"/>
      <c r="J96" s="41"/>
      <c r="K96" s="41"/>
      <c r="L96" s="45"/>
      <c r="M96" s="223"/>
      <c r="N96" s="22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127</v>
      </c>
      <c r="AU96" s="18" t="s">
        <v>78</v>
      </c>
    </row>
    <row r="97" s="2" customFormat="1" ht="33" customHeight="1">
      <c r="A97" s="39"/>
      <c r="B97" s="40"/>
      <c r="C97" s="206" t="s">
        <v>78</v>
      </c>
      <c r="D97" s="206" t="s">
        <v>122</v>
      </c>
      <c r="E97" s="207" t="s">
        <v>435</v>
      </c>
      <c r="F97" s="208" t="s">
        <v>436</v>
      </c>
      <c r="G97" s="209" t="s">
        <v>161</v>
      </c>
      <c r="H97" s="210">
        <v>6.2999999999999998</v>
      </c>
      <c r="I97" s="211"/>
      <c r="J97" s="212">
        <f>ROUND(I97*H97,2)</f>
        <v>0</v>
      </c>
      <c r="K97" s="213"/>
      <c r="L97" s="45"/>
      <c r="M97" s="214" t="s">
        <v>19</v>
      </c>
      <c r="N97" s="215" t="s">
        <v>39</v>
      </c>
      <c r="O97" s="85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8" t="s">
        <v>126</v>
      </c>
      <c r="AT97" s="218" t="s">
        <v>122</v>
      </c>
      <c r="AU97" s="218" t="s">
        <v>78</v>
      </c>
      <c r="AY97" s="18" t="s">
        <v>120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8" t="s">
        <v>76</v>
      </c>
      <c r="BK97" s="219">
        <f>ROUND(I97*H97,2)</f>
        <v>0</v>
      </c>
      <c r="BL97" s="18" t="s">
        <v>126</v>
      </c>
      <c r="BM97" s="218" t="s">
        <v>126</v>
      </c>
    </row>
    <row r="98" s="2" customFormat="1">
      <c r="A98" s="39"/>
      <c r="B98" s="40"/>
      <c r="C98" s="41"/>
      <c r="D98" s="220" t="s">
        <v>127</v>
      </c>
      <c r="E98" s="41"/>
      <c r="F98" s="221" t="s">
        <v>437</v>
      </c>
      <c r="G98" s="41"/>
      <c r="H98" s="41"/>
      <c r="I98" s="222"/>
      <c r="J98" s="41"/>
      <c r="K98" s="41"/>
      <c r="L98" s="45"/>
      <c r="M98" s="223"/>
      <c r="N98" s="22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127</v>
      </c>
      <c r="AU98" s="18" t="s">
        <v>78</v>
      </c>
    </row>
    <row r="99" s="2" customFormat="1" ht="24.15" customHeight="1">
      <c r="A99" s="39"/>
      <c r="B99" s="40"/>
      <c r="C99" s="206" t="s">
        <v>137</v>
      </c>
      <c r="D99" s="206" t="s">
        <v>122</v>
      </c>
      <c r="E99" s="207" t="s">
        <v>438</v>
      </c>
      <c r="F99" s="208" t="s">
        <v>439</v>
      </c>
      <c r="G99" s="209" t="s">
        <v>228</v>
      </c>
      <c r="H99" s="210">
        <v>7</v>
      </c>
      <c r="I99" s="211"/>
      <c r="J99" s="212">
        <f>ROUND(I99*H99,2)</f>
        <v>0</v>
      </c>
      <c r="K99" s="213"/>
      <c r="L99" s="45"/>
      <c r="M99" s="214" t="s">
        <v>19</v>
      </c>
      <c r="N99" s="215" t="s">
        <v>39</v>
      </c>
      <c r="O99" s="85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8" t="s">
        <v>126</v>
      </c>
      <c r="AT99" s="218" t="s">
        <v>122</v>
      </c>
      <c r="AU99" s="218" t="s">
        <v>78</v>
      </c>
      <c r="AY99" s="18" t="s">
        <v>120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8" t="s">
        <v>76</v>
      </c>
      <c r="BK99" s="219">
        <f>ROUND(I99*H99,2)</f>
        <v>0</v>
      </c>
      <c r="BL99" s="18" t="s">
        <v>126</v>
      </c>
      <c r="BM99" s="218" t="s">
        <v>140</v>
      </c>
    </row>
    <row r="100" s="2" customFormat="1">
      <c r="A100" s="39"/>
      <c r="B100" s="40"/>
      <c r="C100" s="41"/>
      <c r="D100" s="220" t="s">
        <v>127</v>
      </c>
      <c r="E100" s="41"/>
      <c r="F100" s="221" t="s">
        <v>440</v>
      </c>
      <c r="G100" s="41"/>
      <c r="H100" s="41"/>
      <c r="I100" s="222"/>
      <c r="J100" s="41"/>
      <c r="K100" s="41"/>
      <c r="L100" s="45"/>
      <c r="M100" s="223"/>
      <c r="N100" s="22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127</v>
      </c>
      <c r="AU100" s="18" t="s">
        <v>78</v>
      </c>
    </row>
    <row r="101" s="2" customFormat="1" ht="24.15" customHeight="1">
      <c r="A101" s="39"/>
      <c r="B101" s="40"/>
      <c r="C101" s="206" t="s">
        <v>126</v>
      </c>
      <c r="D101" s="206" t="s">
        <v>122</v>
      </c>
      <c r="E101" s="207" t="s">
        <v>441</v>
      </c>
      <c r="F101" s="208" t="s">
        <v>442</v>
      </c>
      <c r="G101" s="209" t="s">
        <v>228</v>
      </c>
      <c r="H101" s="210">
        <v>7</v>
      </c>
      <c r="I101" s="211"/>
      <c r="J101" s="212">
        <f>ROUND(I101*H101,2)</f>
        <v>0</v>
      </c>
      <c r="K101" s="213"/>
      <c r="L101" s="45"/>
      <c r="M101" s="214" t="s">
        <v>19</v>
      </c>
      <c r="N101" s="215" t="s">
        <v>39</v>
      </c>
      <c r="O101" s="85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8" t="s">
        <v>126</v>
      </c>
      <c r="AT101" s="218" t="s">
        <v>122</v>
      </c>
      <c r="AU101" s="218" t="s">
        <v>78</v>
      </c>
      <c r="AY101" s="18" t="s">
        <v>120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8" t="s">
        <v>76</v>
      </c>
      <c r="BK101" s="219">
        <f>ROUND(I101*H101,2)</f>
        <v>0</v>
      </c>
      <c r="BL101" s="18" t="s">
        <v>126</v>
      </c>
      <c r="BM101" s="218" t="s">
        <v>145</v>
      </c>
    </row>
    <row r="102" s="2" customFormat="1">
      <c r="A102" s="39"/>
      <c r="B102" s="40"/>
      <c r="C102" s="41"/>
      <c r="D102" s="220" t="s">
        <v>127</v>
      </c>
      <c r="E102" s="41"/>
      <c r="F102" s="221" t="s">
        <v>443</v>
      </c>
      <c r="G102" s="41"/>
      <c r="H102" s="41"/>
      <c r="I102" s="222"/>
      <c r="J102" s="41"/>
      <c r="K102" s="41"/>
      <c r="L102" s="45"/>
      <c r="M102" s="223"/>
      <c r="N102" s="22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127</v>
      </c>
      <c r="AU102" s="18" t="s">
        <v>78</v>
      </c>
    </row>
    <row r="103" s="2" customFormat="1" ht="24.15" customHeight="1">
      <c r="A103" s="39"/>
      <c r="B103" s="40"/>
      <c r="C103" s="206" t="s">
        <v>148</v>
      </c>
      <c r="D103" s="206" t="s">
        <v>122</v>
      </c>
      <c r="E103" s="207" t="s">
        <v>444</v>
      </c>
      <c r="F103" s="208" t="s">
        <v>445</v>
      </c>
      <c r="G103" s="209" t="s">
        <v>228</v>
      </c>
      <c r="H103" s="210">
        <v>14</v>
      </c>
      <c r="I103" s="211"/>
      <c r="J103" s="212">
        <f>ROUND(I103*H103,2)</f>
        <v>0</v>
      </c>
      <c r="K103" s="213"/>
      <c r="L103" s="45"/>
      <c r="M103" s="214" t="s">
        <v>19</v>
      </c>
      <c r="N103" s="215" t="s">
        <v>39</v>
      </c>
      <c r="O103" s="85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8" t="s">
        <v>126</v>
      </c>
      <c r="AT103" s="218" t="s">
        <v>122</v>
      </c>
      <c r="AU103" s="218" t="s">
        <v>78</v>
      </c>
      <c r="AY103" s="18" t="s">
        <v>120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8" t="s">
        <v>76</v>
      </c>
      <c r="BK103" s="219">
        <f>ROUND(I103*H103,2)</f>
        <v>0</v>
      </c>
      <c r="BL103" s="18" t="s">
        <v>126</v>
      </c>
      <c r="BM103" s="218" t="s">
        <v>73</v>
      </c>
    </row>
    <row r="104" s="2" customFormat="1">
      <c r="A104" s="39"/>
      <c r="B104" s="40"/>
      <c r="C104" s="41"/>
      <c r="D104" s="220" t="s">
        <v>127</v>
      </c>
      <c r="E104" s="41"/>
      <c r="F104" s="221" t="s">
        <v>446</v>
      </c>
      <c r="G104" s="41"/>
      <c r="H104" s="41"/>
      <c r="I104" s="222"/>
      <c r="J104" s="41"/>
      <c r="K104" s="41"/>
      <c r="L104" s="45"/>
      <c r="M104" s="223"/>
      <c r="N104" s="22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127</v>
      </c>
      <c r="AU104" s="18" t="s">
        <v>78</v>
      </c>
    </row>
    <row r="105" s="2" customFormat="1" ht="24.15" customHeight="1">
      <c r="A105" s="39"/>
      <c r="B105" s="40"/>
      <c r="C105" s="206" t="s">
        <v>140</v>
      </c>
      <c r="D105" s="206" t="s">
        <v>122</v>
      </c>
      <c r="E105" s="207" t="s">
        <v>447</v>
      </c>
      <c r="F105" s="208" t="s">
        <v>448</v>
      </c>
      <c r="G105" s="209" t="s">
        <v>228</v>
      </c>
      <c r="H105" s="210">
        <v>14</v>
      </c>
      <c r="I105" s="211"/>
      <c r="J105" s="212">
        <f>ROUND(I105*H105,2)</f>
        <v>0</v>
      </c>
      <c r="K105" s="213"/>
      <c r="L105" s="45"/>
      <c r="M105" s="214" t="s">
        <v>19</v>
      </c>
      <c r="N105" s="215" t="s">
        <v>39</v>
      </c>
      <c r="O105" s="85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8" t="s">
        <v>126</v>
      </c>
      <c r="AT105" s="218" t="s">
        <v>122</v>
      </c>
      <c r="AU105" s="218" t="s">
        <v>78</v>
      </c>
      <c r="AY105" s="18" t="s">
        <v>120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8" t="s">
        <v>76</v>
      </c>
      <c r="BK105" s="219">
        <f>ROUND(I105*H105,2)</f>
        <v>0</v>
      </c>
      <c r="BL105" s="18" t="s">
        <v>126</v>
      </c>
      <c r="BM105" s="218" t="s">
        <v>8</v>
      </c>
    </row>
    <row r="106" s="2" customFormat="1">
      <c r="A106" s="39"/>
      <c r="B106" s="40"/>
      <c r="C106" s="41"/>
      <c r="D106" s="220" t="s">
        <v>127</v>
      </c>
      <c r="E106" s="41"/>
      <c r="F106" s="221" t="s">
        <v>449</v>
      </c>
      <c r="G106" s="41"/>
      <c r="H106" s="41"/>
      <c r="I106" s="222"/>
      <c r="J106" s="41"/>
      <c r="K106" s="41"/>
      <c r="L106" s="45"/>
      <c r="M106" s="223"/>
      <c r="N106" s="22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127</v>
      </c>
      <c r="AU106" s="18" t="s">
        <v>78</v>
      </c>
    </row>
    <row r="107" s="2" customFormat="1" ht="33" customHeight="1">
      <c r="A107" s="39"/>
      <c r="B107" s="40"/>
      <c r="C107" s="206" t="s">
        <v>158</v>
      </c>
      <c r="D107" s="206" t="s">
        <v>122</v>
      </c>
      <c r="E107" s="207" t="s">
        <v>450</v>
      </c>
      <c r="F107" s="208" t="s">
        <v>451</v>
      </c>
      <c r="G107" s="209" t="s">
        <v>125</v>
      </c>
      <c r="H107" s="210">
        <v>7</v>
      </c>
      <c r="I107" s="211"/>
      <c r="J107" s="212">
        <f>ROUND(I107*H107,2)</f>
        <v>0</v>
      </c>
      <c r="K107" s="213"/>
      <c r="L107" s="45"/>
      <c r="M107" s="214" t="s">
        <v>19</v>
      </c>
      <c r="N107" s="215" t="s">
        <v>39</v>
      </c>
      <c r="O107" s="85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8" t="s">
        <v>126</v>
      </c>
      <c r="AT107" s="218" t="s">
        <v>122</v>
      </c>
      <c r="AU107" s="218" t="s">
        <v>78</v>
      </c>
      <c r="AY107" s="18" t="s">
        <v>120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8" t="s">
        <v>76</v>
      </c>
      <c r="BK107" s="219">
        <f>ROUND(I107*H107,2)</f>
        <v>0</v>
      </c>
      <c r="BL107" s="18" t="s">
        <v>126</v>
      </c>
      <c r="BM107" s="218" t="s">
        <v>162</v>
      </c>
    </row>
    <row r="108" s="2" customFormat="1">
      <c r="A108" s="39"/>
      <c r="B108" s="40"/>
      <c r="C108" s="41"/>
      <c r="D108" s="220" t="s">
        <v>127</v>
      </c>
      <c r="E108" s="41"/>
      <c r="F108" s="221" t="s">
        <v>452</v>
      </c>
      <c r="G108" s="41"/>
      <c r="H108" s="41"/>
      <c r="I108" s="222"/>
      <c r="J108" s="41"/>
      <c r="K108" s="41"/>
      <c r="L108" s="45"/>
      <c r="M108" s="223"/>
      <c r="N108" s="22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127</v>
      </c>
      <c r="AU108" s="18" t="s">
        <v>78</v>
      </c>
    </row>
    <row r="109" s="2" customFormat="1" ht="24.15" customHeight="1">
      <c r="A109" s="39"/>
      <c r="B109" s="40"/>
      <c r="C109" s="206" t="s">
        <v>145</v>
      </c>
      <c r="D109" s="206" t="s">
        <v>122</v>
      </c>
      <c r="E109" s="207" t="s">
        <v>453</v>
      </c>
      <c r="F109" s="208" t="s">
        <v>454</v>
      </c>
      <c r="G109" s="209" t="s">
        <v>125</v>
      </c>
      <c r="H109" s="210">
        <v>7</v>
      </c>
      <c r="I109" s="211"/>
      <c r="J109" s="212">
        <f>ROUND(I109*H109,2)</f>
        <v>0</v>
      </c>
      <c r="K109" s="213"/>
      <c r="L109" s="45"/>
      <c r="M109" s="214" t="s">
        <v>19</v>
      </c>
      <c r="N109" s="215" t="s">
        <v>39</v>
      </c>
      <c r="O109" s="85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8" t="s">
        <v>126</v>
      </c>
      <c r="AT109" s="218" t="s">
        <v>122</v>
      </c>
      <c r="AU109" s="218" t="s">
        <v>78</v>
      </c>
      <c r="AY109" s="18" t="s">
        <v>120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8" t="s">
        <v>76</v>
      </c>
      <c r="BK109" s="219">
        <f>ROUND(I109*H109,2)</f>
        <v>0</v>
      </c>
      <c r="BL109" s="18" t="s">
        <v>126</v>
      </c>
      <c r="BM109" s="218" t="s">
        <v>167</v>
      </c>
    </row>
    <row r="110" s="2" customFormat="1">
      <c r="A110" s="39"/>
      <c r="B110" s="40"/>
      <c r="C110" s="41"/>
      <c r="D110" s="220" t="s">
        <v>127</v>
      </c>
      <c r="E110" s="41"/>
      <c r="F110" s="221" t="s">
        <v>455</v>
      </c>
      <c r="G110" s="41"/>
      <c r="H110" s="41"/>
      <c r="I110" s="222"/>
      <c r="J110" s="41"/>
      <c r="K110" s="41"/>
      <c r="L110" s="45"/>
      <c r="M110" s="223"/>
      <c r="N110" s="22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127</v>
      </c>
      <c r="AU110" s="18" t="s">
        <v>78</v>
      </c>
    </row>
    <row r="111" s="2" customFormat="1" ht="24.15" customHeight="1">
      <c r="A111" s="39"/>
      <c r="B111" s="40"/>
      <c r="C111" s="206" t="s">
        <v>169</v>
      </c>
      <c r="D111" s="206" t="s">
        <v>122</v>
      </c>
      <c r="E111" s="207" t="s">
        <v>456</v>
      </c>
      <c r="F111" s="208" t="s">
        <v>457</v>
      </c>
      <c r="G111" s="209" t="s">
        <v>125</v>
      </c>
      <c r="H111" s="210">
        <v>7</v>
      </c>
      <c r="I111" s="211"/>
      <c r="J111" s="212">
        <f>ROUND(I111*H111,2)</f>
        <v>0</v>
      </c>
      <c r="K111" s="213"/>
      <c r="L111" s="45"/>
      <c r="M111" s="214" t="s">
        <v>19</v>
      </c>
      <c r="N111" s="215" t="s">
        <v>39</v>
      </c>
      <c r="O111" s="85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8" t="s">
        <v>126</v>
      </c>
      <c r="AT111" s="218" t="s">
        <v>122</v>
      </c>
      <c r="AU111" s="218" t="s">
        <v>78</v>
      </c>
      <c r="AY111" s="18" t="s">
        <v>120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8" t="s">
        <v>76</v>
      </c>
      <c r="BK111" s="219">
        <f>ROUND(I111*H111,2)</f>
        <v>0</v>
      </c>
      <c r="BL111" s="18" t="s">
        <v>126</v>
      </c>
      <c r="BM111" s="218" t="s">
        <v>172</v>
      </c>
    </row>
    <row r="112" s="2" customFormat="1">
      <c r="A112" s="39"/>
      <c r="B112" s="40"/>
      <c r="C112" s="41"/>
      <c r="D112" s="220" t="s">
        <v>127</v>
      </c>
      <c r="E112" s="41"/>
      <c r="F112" s="221" t="s">
        <v>458</v>
      </c>
      <c r="G112" s="41"/>
      <c r="H112" s="41"/>
      <c r="I112" s="222"/>
      <c r="J112" s="41"/>
      <c r="K112" s="41"/>
      <c r="L112" s="45"/>
      <c r="M112" s="223"/>
      <c r="N112" s="22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127</v>
      </c>
      <c r="AU112" s="18" t="s">
        <v>78</v>
      </c>
    </row>
    <row r="113" s="2" customFormat="1" ht="24.15" customHeight="1">
      <c r="A113" s="39"/>
      <c r="B113" s="40"/>
      <c r="C113" s="206" t="s">
        <v>73</v>
      </c>
      <c r="D113" s="206" t="s">
        <v>122</v>
      </c>
      <c r="E113" s="207" t="s">
        <v>459</v>
      </c>
      <c r="F113" s="208" t="s">
        <v>460</v>
      </c>
      <c r="G113" s="209" t="s">
        <v>125</v>
      </c>
      <c r="H113" s="210">
        <v>7</v>
      </c>
      <c r="I113" s="211"/>
      <c r="J113" s="212">
        <f>ROUND(I113*H113,2)</f>
        <v>0</v>
      </c>
      <c r="K113" s="213"/>
      <c r="L113" s="45"/>
      <c r="M113" s="214" t="s">
        <v>19</v>
      </c>
      <c r="N113" s="215" t="s">
        <v>39</v>
      </c>
      <c r="O113" s="85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8" t="s">
        <v>126</v>
      </c>
      <c r="AT113" s="218" t="s">
        <v>122</v>
      </c>
      <c r="AU113" s="218" t="s">
        <v>78</v>
      </c>
      <c r="AY113" s="18" t="s">
        <v>120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8" t="s">
        <v>76</v>
      </c>
      <c r="BK113" s="219">
        <f>ROUND(I113*H113,2)</f>
        <v>0</v>
      </c>
      <c r="BL113" s="18" t="s">
        <v>126</v>
      </c>
      <c r="BM113" s="218" t="s">
        <v>79</v>
      </c>
    </row>
    <row r="114" s="2" customFormat="1">
      <c r="A114" s="39"/>
      <c r="B114" s="40"/>
      <c r="C114" s="41"/>
      <c r="D114" s="220" t="s">
        <v>127</v>
      </c>
      <c r="E114" s="41"/>
      <c r="F114" s="221" t="s">
        <v>461</v>
      </c>
      <c r="G114" s="41"/>
      <c r="H114" s="41"/>
      <c r="I114" s="222"/>
      <c r="J114" s="41"/>
      <c r="K114" s="41"/>
      <c r="L114" s="45"/>
      <c r="M114" s="223"/>
      <c r="N114" s="22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127</v>
      </c>
      <c r="AU114" s="18" t="s">
        <v>78</v>
      </c>
    </row>
    <row r="115" s="12" customFormat="1" ht="22.8" customHeight="1">
      <c r="A115" s="12"/>
      <c r="B115" s="190"/>
      <c r="C115" s="191"/>
      <c r="D115" s="192" t="s">
        <v>67</v>
      </c>
      <c r="E115" s="204" t="s">
        <v>462</v>
      </c>
      <c r="F115" s="204" t="s">
        <v>463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SUM(P116:P134)</f>
        <v>0</v>
      </c>
      <c r="Q115" s="198"/>
      <c r="R115" s="199">
        <f>SUM(R116:R134)</f>
        <v>0</v>
      </c>
      <c r="S115" s="198"/>
      <c r="T115" s="200">
        <f>SUM(T116:T134)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76</v>
      </c>
      <c r="AT115" s="202" t="s">
        <v>67</v>
      </c>
      <c r="AU115" s="202" t="s">
        <v>76</v>
      </c>
      <c r="AY115" s="201" t="s">
        <v>120</v>
      </c>
      <c r="BK115" s="203">
        <f>SUM(BK116:BK134)</f>
        <v>0</v>
      </c>
    </row>
    <row r="116" s="2" customFormat="1" ht="33" customHeight="1">
      <c r="A116" s="39"/>
      <c r="B116" s="40"/>
      <c r="C116" s="206" t="s">
        <v>180</v>
      </c>
      <c r="D116" s="206" t="s">
        <v>122</v>
      </c>
      <c r="E116" s="207" t="s">
        <v>432</v>
      </c>
      <c r="F116" s="208" t="s">
        <v>433</v>
      </c>
      <c r="G116" s="209" t="s">
        <v>161</v>
      </c>
      <c r="H116" s="210">
        <v>6.8399999999999999</v>
      </c>
      <c r="I116" s="211"/>
      <c r="J116" s="212">
        <f>ROUND(I116*H116,2)</f>
        <v>0</v>
      </c>
      <c r="K116" s="213"/>
      <c r="L116" s="45"/>
      <c r="M116" s="214" t="s">
        <v>19</v>
      </c>
      <c r="N116" s="215" t="s">
        <v>39</v>
      </c>
      <c r="O116" s="85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8" t="s">
        <v>126</v>
      </c>
      <c r="AT116" s="218" t="s">
        <v>122</v>
      </c>
      <c r="AU116" s="218" t="s">
        <v>78</v>
      </c>
      <c r="AY116" s="18" t="s">
        <v>120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8" t="s">
        <v>76</v>
      </c>
      <c r="BK116" s="219">
        <f>ROUND(I116*H116,2)</f>
        <v>0</v>
      </c>
      <c r="BL116" s="18" t="s">
        <v>126</v>
      </c>
      <c r="BM116" s="218" t="s">
        <v>183</v>
      </c>
    </row>
    <row r="117" s="2" customFormat="1">
      <c r="A117" s="39"/>
      <c r="B117" s="40"/>
      <c r="C117" s="41"/>
      <c r="D117" s="220" t="s">
        <v>127</v>
      </c>
      <c r="E117" s="41"/>
      <c r="F117" s="221" t="s">
        <v>434</v>
      </c>
      <c r="G117" s="41"/>
      <c r="H117" s="41"/>
      <c r="I117" s="222"/>
      <c r="J117" s="41"/>
      <c r="K117" s="41"/>
      <c r="L117" s="45"/>
      <c r="M117" s="223"/>
      <c r="N117" s="22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127</v>
      </c>
      <c r="AU117" s="18" t="s">
        <v>78</v>
      </c>
    </row>
    <row r="118" s="2" customFormat="1" ht="33" customHeight="1">
      <c r="A118" s="39"/>
      <c r="B118" s="40"/>
      <c r="C118" s="206" t="s">
        <v>8</v>
      </c>
      <c r="D118" s="206" t="s">
        <v>122</v>
      </c>
      <c r="E118" s="207" t="s">
        <v>435</v>
      </c>
      <c r="F118" s="208" t="s">
        <v>436</v>
      </c>
      <c r="G118" s="209" t="s">
        <v>161</v>
      </c>
      <c r="H118" s="210">
        <v>6.8399999999999999</v>
      </c>
      <c r="I118" s="211"/>
      <c r="J118" s="212">
        <f>ROUND(I118*H118,2)</f>
        <v>0</v>
      </c>
      <c r="K118" s="213"/>
      <c r="L118" s="45"/>
      <c r="M118" s="214" t="s">
        <v>19</v>
      </c>
      <c r="N118" s="215" t="s">
        <v>39</v>
      </c>
      <c r="O118" s="85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8" t="s">
        <v>126</v>
      </c>
      <c r="AT118" s="218" t="s">
        <v>122</v>
      </c>
      <c r="AU118" s="218" t="s">
        <v>78</v>
      </c>
      <c r="AY118" s="18" t="s">
        <v>120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8" t="s">
        <v>76</v>
      </c>
      <c r="BK118" s="219">
        <f>ROUND(I118*H118,2)</f>
        <v>0</v>
      </c>
      <c r="BL118" s="18" t="s">
        <v>126</v>
      </c>
      <c r="BM118" s="218" t="s">
        <v>188</v>
      </c>
    </row>
    <row r="119" s="2" customFormat="1">
      <c r="A119" s="39"/>
      <c r="B119" s="40"/>
      <c r="C119" s="41"/>
      <c r="D119" s="220" t="s">
        <v>127</v>
      </c>
      <c r="E119" s="41"/>
      <c r="F119" s="221" t="s">
        <v>437</v>
      </c>
      <c r="G119" s="41"/>
      <c r="H119" s="41"/>
      <c r="I119" s="222"/>
      <c r="J119" s="41"/>
      <c r="K119" s="41"/>
      <c r="L119" s="45"/>
      <c r="M119" s="223"/>
      <c r="N119" s="22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127</v>
      </c>
      <c r="AU119" s="18" t="s">
        <v>78</v>
      </c>
    </row>
    <row r="120" s="2" customFormat="1" ht="24.15" customHeight="1">
      <c r="A120" s="39"/>
      <c r="B120" s="40"/>
      <c r="C120" s="206" t="s">
        <v>190</v>
      </c>
      <c r="D120" s="206" t="s">
        <v>122</v>
      </c>
      <c r="E120" s="207" t="s">
        <v>464</v>
      </c>
      <c r="F120" s="208" t="s">
        <v>465</v>
      </c>
      <c r="G120" s="209" t="s">
        <v>228</v>
      </c>
      <c r="H120" s="210">
        <v>38</v>
      </c>
      <c r="I120" s="211"/>
      <c r="J120" s="212">
        <f>ROUND(I120*H120,2)</f>
        <v>0</v>
      </c>
      <c r="K120" s="213"/>
      <c r="L120" s="45"/>
      <c r="M120" s="214" t="s">
        <v>19</v>
      </c>
      <c r="N120" s="215" t="s">
        <v>39</v>
      </c>
      <c r="O120" s="85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8" t="s">
        <v>126</v>
      </c>
      <c r="AT120" s="218" t="s">
        <v>122</v>
      </c>
      <c r="AU120" s="218" t="s">
        <v>78</v>
      </c>
      <c r="AY120" s="18" t="s">
        <v>120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8" t="s">
        <v>76</v>
      </c>
      <c r="BK120" s="219">
        <f>ROUND(I120*H120,2)</f>
        <v>0</v>
      </c>
      <c r="BL120" s="18" t="s">
        <v>126</v>
      </c>
      <c r="BM120" s="218" t="s">
        <v>193</v>
      </c>
    </row>
    <row r="121" s="2" customFormat="1">
      <c r="A121" s="39"/>
      <c r="B121" s="40"/>
      <c r="C121" s="41"/>
      <c r="D121" s="220" t="s">
        <v>127</v>
      </c>
      <c r="E121" s="41"/>
      <c r="F121" s="221" t="s">
        <v>466</v>
      </c>
      <c r="G121" s="41"/>
      <c r="H121" s="41"/>
      <c r="I121" s="222"/>
      <c r="J121" s="41"/>
      <c r="K121" s="41"/>
      <c r="L121" s="45"/>
      <c r="M121" s="223"/>
      <c r="N121" s="22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127</v>
      </c>
      <c r="AU121" s="18" t="s">
        <v>78</v>
      </c>
    </row>
    <row r="122" s="2" customFormat="1" ht="21.75" customHeight="1">
      <c r="A122" s="39"/>
      <c r="B122" s="40"/>
      <c r="C122" s="206" t="s">
        <v>162</v>
      </c>
      <c r="D122" s="206" t="s">
        <v>122</v>
      </c>
      <c r="E122" s="207" t="s">
        <v>467</v>
      </c>
      <c r="F122" s="208" t="s">
        <v>468</v>
      </c>
      <c r="G122" s="209" t="s">
        <v>125</v>
      </c>
      <c r="H122" s="210">
        <v>28.5</v>
      </c>
      <c r="I122" s="211"/>
      <c r="J122" s="212">
        <f>ROUND(I122*H122,2)</f>
        <v>0</v>
      </c>
      <c r="K122" s="213"/>
      <c r="L122" s="45"/>
      <c r="M122" s="214" t="s">
        <v>19</v>
      </c>
      <c r="N122" s="215" t="s">
        <v>39</v>
      </c>
      <c r="O122" s="85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8" t="s">
        <v>126</v>
      </c>
      <c r="AT122" s="218" t="s">
        <v>122</v>
      </c>
      <c r="AU122" s="218" t="s">
        <v>78</v>
      </c>
      <c r="AY122" s="18" t="s">
        <v>120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8" t="s">
        <v>76</v>
      </c>
      <c r="BK122" s="219">
        <f>ROUND(I122*H122,2)</f>
        <v>0</v>
      </c>
      <c r="BL122" s="18" t="s">
        <v>126</v>
      </c>
      <c r="BM122" s="218" t="s">
        <v>198</v>
      </c>
    </row>
    <row r="123" s="2" customFormat="1">
      <c r="A123" s="39"/>
      <c r="B123" s="40"/>
      <c r="C123" s="41"/>
      <c r="D123" s="220" t="s">
        <v>127</v>
      </c>
      <c r="E123" s="41"/>
      <c r="F123" s="221" t="s">
        <v>469</v>
      </c>
      <c r="G123" s="41"/>
      <c r="H123" s="41"/>
      <c r="I123" s="222"/>
      <c r="J123" s="41"/>
      <c r="K123" s="41"/>
      <c r="L123" s="45"/>
      <c r="M123" s="223"/>
      <c r="N123" s="22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127</v>
      </c>
      <c r="AU123" s="18" t="s">
        <v>78</v>
      </c>
    </row>
    <row r="124" s="2" customFormat="1" ht="24.15" customHeight="1">
      <c r="A124" s="39"/>
      <c r="B124" s="40"/>
      <c r="C124" s="206" t="s">
        <v>201</v>
      </c>
      <c r="D124" s="206" t="s">
        <v>122</v>
      </c>
      <c r="E124" s="207" t="s">
        <v>470</v>
      </c>
      <c r="F124" s="208" t="s">
        <v>471</v>
      </c>
      <c r="G124" s="209" t="s">
        <v>125</v>
      </c>
      <c r="H124" s="210">
        <v>28.5</v>
      </c>
      <c r="I124" s="211"/>
      <c r="J124" s="212">
        <f>ROUND(I124*H124,2)</f>
        <v>0</v>
      </c>
      <c r="K124" s="213"/>
      <c r="L124" s="45"/>
      <c r="M124" s="214" t="s">
        <v>19</v>
      </c>
      <c r="N124" s="215" t="s">
        <v>39</v>
      </c>
      <c r="O124" s="85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8" t="s">
        <v>126</v>
      </c>
      <c r="AT124" s="218" t="s">
        <v>122</v>
      </c>
      <c r="AU124" s="218" t="s">
        <v>78</v>
      </c>
      <c r="AY124" s="18" t="s">
        <v>120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8" t="s">
        <v>76</v>
      </c>
      <c r="BK124" s="219">
        <f>ROUND(I124*H124,2)</f>
        <v>0</v>
      </c>
      <c r="BL124" s="18" t="s">
        <v>126</v>
      </c>
      <c r="BM124" s="218" t="s">
        <v>204</v>
      </c>
    </row>
    <row r="125" s="2" customFormat="1">
      <c r="A125" s="39"/>
      <c r="B125" s="40"/>
      <c r="C125" s="41"/>
      <c r="D125" s="220" t="s">
        <v>127</v>
      </c>
      <c r="E125" s="41"/>
      <c r="F125" s="221" t="s">
        <v>472</v>
      </c>
      <c r="G125" s="41"/>
      <c r="H125" s="41"/>
      <c r="I125" s="222"/>
      <c r="J125" s="41"/>
      <c r="K125" s="41"/>
      <c r="L125" s="45"/>
      <c r="M125" s="223"/>
      <c r="N125" s="224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127</v>
      </c>
      <c r="AU125" s="18" t="s">
        <v>78</v>
      </c>
    </row>
    <row r="126" s="2" customFormat="1" ht="24.15" customHeight="1">
      <c r="A126" s="39"/>
      <c r="B126" s="40"/>
      <c r="C126" s="206" t="s">
        <v>167</v>
      </c>
      <c r="D126" s="206" t="s">
        <v>122</v>
      </c>
      <c r="E126" s="207" t="s">
        <v>473</v>
      </c>
      <c r="F126" s="208" t="s">
        <v>474</v>
      </c>
      <c r="G126" s="209" t="s">
        <v>228</v>
      </c>
      <c r="H126" s="210">
        <v>38</v>
      </c>
      <c r="I126" s="211"/>
      <c r="J126" s="212">
        <f>ROUND(I126*H126,2)</f>
        <v>0</v>
      </c>
      <c r="K126" s="213"/>
      <c r="L126" s="45"/>
      <c r="M126" s="214" t="s">
        <v>19</v>
      </c>
      <c r="N126" s="215" t="s">
        <v>39</v>
      </c>
      <c r="O126" s="85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8" t="s">
        <v>126</v>
      </c>
      <c r="AT126" s="218" t="s">
        <v>122</v>
      </c>
      <c r="AU126" s="218" t="s">
        <v>78</v>
      </c>
      <c r="AY126" s="18" t="s">
        <v>120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8" t="s">
        <v>76</v>
      </c>
      <c r="BK126" s="219">
        <f>ROUND(I126*H126,2)</f>
        <v>0</v>
      </c>
      <c r="BL126" s="18" t="s">
        <v>126</v>
      </c>
      <c r="BM126" s="218" t="s">
        <v>208</v>
      </c>
    </row>
    <row r="127" s="2" customFormat="1">
      <c r="A127" s="39"/>
      <c r="B127" s="40"/>
      <c r="C127" s="41"/>
      <c r="D127" s="220" t="s">
        <v>127</v>
      </c>
      <c r="E127" s="41"/>
      <c r="F127" s="221" t="s">
        <v>475</v>
      </c>
      <c r="G127" s="41"/>
      <c r="H127" s="41"/>
      <c r="I127" s="222"/>
      <c r="J127" s="41"/>
      <c r="K127" s="41"/>
      <c r="L127" s="45"/>
      <c r="M127" s="223"/>
      <c r="N127" s="22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127</v>
      </c>
      <c r="AU127" s="18" t="s">
        <v>78</v>
      </c>
    </row>
    <row r="128" s="2" customFormat="1" ht="24.15" customHeight="1">
      <c r="A128" s="39"/>
      <c r="B128" s="40"/>
      <c r="C128" s="206" t="s">
        <v>211</v>
      </c>
      <c r="D128" s="206" t="s">
        <v>122</v>
      </c>
      <c r="E128" s="207" t="s">
        <v>476</v>
      </c>
      <c r="F128" s="208" t="s">
        <v>477</v>
      </c>
      <c r="G128" s="209" t="s">
        <v>228</v>
      </c>
      <c r="H128" s="210">
        <v>38</v>
      </c>
      <c r="I128" s="211"/>
      <c r="J128" s="212">
        <f>ROUND(I128*H128,2)</f>
        <v>0</v>
      </c>
      <c r="K128" s="213"/>
      <c r="L128" s="45"/>
      <c r="M128" s="214" t="s">
        <v>19</v>
      </c>
      <c r="N128" s="215" t="s">
        <v>39</v>
      </c>
      <c r="O128" s="85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8" t="s">
        <v>126</v>
      </c>
      <c r="AT128" s="218" t="s">
        <v>122</v>
      </c>
      <c r="AU128" s="218" t="s">
        <v>78</v>
      </c>
      <c r="AY128" s="18" t="s">
        <v>120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8" t="s">
        <v>76</v>
      </c>
      <c r="BK128" s="219">
        <f>ROUND(I128*H128,2)</f>
        <v>0</v>
      </c>
      <c r="BL128" s="18" t="s">
        <v>126</v>
      </c>
      <c r="BM128" s="218" t="s">
        <v>214</v>
      </c>
    </row>
    <row r="129" s="2" customFormat="1">
      <c r="A129" s="39"/>
      <c r="B129" s="40"/>
      <c r="C129" s="41"/>
      <c r="D129" s="220" t="s">
        <v>127</v>
      </c>
      <c r="E129" s="41"/>
      <c r="F129" s="221" t="s">
        <v>478</v>
      </c>
      <c r="G129" s="41"/>
      <c r="H129" s="41"/>
      <c r="I129" s="222"/>
      <c r="J129" s="41"/>
      <c r="K129" s="41"/>
      <c r="L129" s="45"/>
      <c r="M129" s="223"/>
      <c r="N129" s="22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127</v>
      </c>
      <c r="AU129" s="18" t="s">
        <v>78</v>
      </c>
    </row>
    <row r="130" s="2" customFormat="1" ht="16.5" customHeight="1">
      <c r="A130" s="39"/>
      <c r="B130" s="40"/>
      <c r="C130" s="206" t="s">
        <v>172</v>
      </c>
      <c r="D130" s="206" t="s">
        <v>122</v>
      </c>
      <c r="E130" s="207" t="s">
        <v>479</v>
      </c>
      <c r="F130" s="208" t="s">
        <v>480</v>
      </c>
      <c r="G130" s="209" t="s">
        <v>125</v>
      </c>
      <c r="H130" s="210">
        <v>28.5</v>
      </c>
      <c r="I130" s="211"/>
      <c r="J130" s="212">
        <f>ROUND(I130*H130,2)</f>
        <v>0</v>
      </c>
      <c r="K130" s="213"/>
      <c r="L130" s="45"/>
      <c r="M130" s="214" t="s">
        <v>19</v>
      </c>
      <c r="N130" s="215" t="s">
        <v>39</v>
      </c>
      <c r="O130" s="85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8" t="s">
        <v>126</v>
      </c>
      <c r="AT130" s="218" t="s">
        <v>122</v>
      </c>
      <c r="AU130" s="218" t="s">
        <v>78</v>
      </c>
      <c r="AY130" s="18" t="s">
        <v>120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8" t="s">
        <v>76</v>
      </c>
      <c r="BK130" s="219">
        <f>ROUND(I130*H130,2)</f>
        <v>0</v>
      </c>
      <c r="BL130" s="18" t="s">
        <v>126</v>
      </c>
      <c r="BM130" s="218" t="s">
        <v>218</v>
      </c>
    </row>
    <row r="131" s="2" customFormat="1">
      <c r="A131" s="39"/>
      <c r="B131" s="40"/>
      <c r="C131" s="41"/>
      <c r="D131" s="220" t="s">
        <v>127</v>
      </c>
      <c r="E131" s="41"/>
      <c r="F131" s="221" t="s">
        <v>481</v>
      </c>
      <c r="G131" s="41"/>
      <c r="H131" s="41"/>
      <c r="I131" s="222"/>
      <c r="J131" s="41"/>
      <c r="K131" s="41"/>
      <c r="L131" s="45"/>
      <c r="M131" s="223"/>
      <c r="N131" s="22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127</v>
      </c>
      <c r="AU131" s="18" t="s">
        <v>78</v>
      </c>
    </row>
    <row r="132" s="2" customFormat="1" ht="16.5" customHeight="1">
      <c r="A132" s="39"/>
      <c r="B132" s="40"/>
      <c r="C132" s="206" t="s">
        <v>221</v>
      </c>
      <c r="D132" s="206" t="s">
        <v>122</v>
      </c>
      <c r="E132" s="207" t="s">
        <v>482</v>
      </c>
      <c r="F132" s="208" t="s">
        <v>483</v>
      </c>
      <c r="G132" s="209" t="s">
        <v>125</v>
      </c>
      <c r="H132" s="210">
        <v>28.5</v>
      </c>
      <c r="I132" s="211"/>
      <c r="J132" s="212">
        <f>ROUND(I132*H132,2)</f>
        <v>0</v>
      </c>
      <c r="K132" s="213"/>
      <c r="L132" s="45"/>
      <c r="M132" s="214" t="s">
        <v>19</v>
      </c>
      <c r="N132" s="215" t="s">
        <v>39</v>
      </c>
      <c r="O132" s="85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8" t="s">
        <v>126</v>
      </c>
      <c r="AT132" s="218" t="s">
        <v>122</v>
      </c>
      <c r="AU132" s="218" t="s">
        <v>78</v>
      </c>
      <c r="AY132" s="18" t="s">
        <v>120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8" t="s">
        <v>76</v>
      </c>
      <c r="BK132" s="219">
        <f>ROUND(I132*H132,2)</f>
        <v>0</v>
      </c>
      <c r="BL132" s="18" t="s">
        <v>126</v>
      </c>
      <c r="BM132" s="218" t="s">
        <v>224</v>
      </c>
    </row>
    <row r="133" s="2" customFormat="1">
      <c r="A133" s="39"/>
      <c r="B133" s="40"/>
      <c r="C133" s="41"/>
      <c r="D133" s="220" t="s">
        <v>127</v>
      </c>
      <c r="E133" s="41"/>
      <c r="F133" s="221" t="s">
        <v>484</v>
      </c>
      <c r="G133" s="41"/>
      <c r="H133" s="41"/>
      <c r="I133" s="222"/>
      <c r="J133" s="41"/>
      <c r="K133" s="41"/>
      <c r="L133" s="45"/>
      <c r="M133" s="223"/>
      <c r="N133" s="22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127</v>
      </c>
      <c r="AU133" s="18" t="s">
        <v>78</v>
      </c>
    </row>
    <row r="134" s="2" customFormat="1" ht="16.5" customHeight="1">
      <c r="A134" s="39"/>
      <c r="B134" s="40"/>
      <c r="C134" s="248" t="s">
        <v>79</v>
      </c>
      <c r="D134" s="248" t="s">
        <v>176</v>
      </c>
      <c r="E134" s="249" t="s">
        <v>485</v>
      </c>
      <c r="F134" s="250" t="s">
        <v>486</v>
      </c>
      <c r="G134" s="251" t="s">
        <v>187</v>
      </c>
      <c r="H134" s="252">
        <v>0.94999999999999996</v>
      </c>
      <c r="I134" s="253"/>
      <c r="J134" s="254">
        <f>ROUND(I134*H134,2)</f>
        <v>0</v>
      </c>
      <c r="K134" s="255"/>
      <c r="L134" s="256"/>
      <c r="M134" s="257" t="s">
        <v>19</v>
      </c>
      <c r="N134" s="258" t="s">
        <v>39</v>
      </c>
      <c r="O134" s="85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8" t="s">
        <v>145</v>
      </c>
      <c r="AT134" s="218" t="s">
        <v>176</v>
      </c>
      <c r="AU134" s="218" t="s">
        <v>78</v>
      </c>
      <c r="AY134" s="18" t="s">
        <v>120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8" t="s">
        <v>76</v>
      </c>
      <c r="BK134" s="219">
        <f>ROUND(I134*H134,2)</f>
        <v>0</v>
      </c>
      <c r="BL134" s="18" t="s">
        <v>126</v>
      </c>
      <c r="BM134" s="218" t="s">
        <v>229</v>
      </c>
    </row>
    <row r="135" s="12" customFormat="1" ht="22.8" customHeight="1">
      <c r="A135" s="12"/>
      <c r="B135" s="190"/>
      <c r="C135" s="191"/>
      <c r="D135" s="192" t="s">
        <v>67</v>
      </c>
      <c r="E135" s="204" t="s">
        <v>487</v>
      </c>
      <c r="F135" s="204" t="s">
        <v>488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SUM(P136:P147)</f>
        <v>0</v>
      </c>
      <c r="Q135" s="198"/>
      <c r="R135" s="199">
        <f>SUM(R136:R147)</f>
        <v>0</v>
      </c>
      <c r="S135" s="198"/>
      <c r="T135" s="200">
        <f>SUM(T136:T147)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76</v>
      </c>
      <c r="AT135" s="202" t="s">
        <v>67</v>
      </c>
      <c r="AU135" s="202" t="s">
        <v>76</v>
      </c>
      <c r="AY135" s="201" t="s">
        <v>120</v>
      </c>
      <c r="BK135" s="203">
        <f>SUM(BK136:BK147)</f>
        <v>0</v>
      </c>
    </row>
    <row r="136" s="2" customFormat="1" ht="33" customHeight="1">
      <c r="A136" s="39"/>
      <c r="B136" s="40"/>
      <c r="C136" s="206" t="s">
        <v>7</v>
      </c>
      <c r="D136" s="206" t="s">
        <v>122</v>
      </c>
      <c r="E136" s="207" t="s">
        <v>432</v>
      </c>
      <c r="F136" s="208" t="s">
        <v>433</v>
      </c>
      <c r="G136" s="209" t="s">
        <v>161</v>
      </c>
      <c r="H136" s="210">
        <v>0.61599999999999999</v>
      </c>
      <c r="I136" s="211"/>
      <c r="J136" s="212">
        <f>ROUND(I136*H136,2)</f>
        <v>0</v>
      </c>
      <c r="K136" s="213"/>
      <c r="L136" s="45"/>
      <c r="M136" s="214" t="s">
        <v>19</v>
      </c>
      <c r="N136" s="215" t="s">
        <v>39</v>
      </c>
      <c r="O136" s="85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8" t="s">
        <v>126</v>
      </c>
      <c r="AT136" s="218" t="s">
        <v>122</v>
      </c>
      <c r="AU136" s="218" t="s">
        <v>78</v>
      </c>
      <c r="AY136" s="18" t="s">
        <v>120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8" t="s">
        <v>76</v>
      </c>
      <c r="BK136" s="219">
        <f>ROUND(I136*H136,2)</f>
        <v>0</v>
      </c>
      <c r="BL136" s="18" t="s">
        <v>126</v>
      </c>
      <c r="BM136" s="218" t="s">
        <v>234</v>
      </c>
    </row>
    <row r="137" s="2" customFormat="1">
      <c r="A137" s="39"/>
      <c r="B137" s="40"/>
      <c r="C137" s="41"/>
      <c r="D137" s="220" t="s">
        <v>127</v>
      </c>
      <c r="E137" s="41"/>
      <c r="F137" s="221" t="s">
        <v>434</v>
      </c>
      <c r="G137" s="41"/>
      <c r="H137" s="41"/>
      <c r="I137" s="222"/>
      <c r="J137" s="41"/>
      <c r="K137" s="41"/>
      <c r="L137" s="45"/>
      <c r="M137" s="223"/>
      <c r="N137" s="22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127</v>
      </c>
      <c r="AU137" s="18" t="s">
        <v>78</v>
      </c>
    </row>
    <row r="138" s="2" customFormat="1" ht="33" customHeight="1">
      <c r="A138" s="39"/>
      <c r="B138" s="40"/>
      <c r="C138" s="206" t="s">
        <v>183</v>
      </c>
      <c r="D138" s="206" t="s">
        <v>122</v>
      </c>
      <c r="E138" s="207" t="s">
        <v>435</v>
      </c>
      <c r="F138" s="208" t="s">
        <v>436</v>
      </c>
      <c r="G138" s="209" t="s">
        <v>161</v>
      </c>
      <c r="H138" s="210">
        <v>0.61599999999999999</v>
      </c>
      <c r="I138" s="211"/>
      <c r="J138" s="212">
        <f>ROUND(I138*H138,2)</f>
        <v>0</v>
      </c>
      <c r="K138" s="213"/>
      <c r="L138" s="45"/>
      <c r="M138" s="214" t="s">
        <v>19</v>
      </c>
      <c r="N138" s="215" t="s">
        <v>39</v>
      </c>
      <c r="O138" s="85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8" t="s">
        <v>126</v>
      </c>
      <c r="AT138" s="218" t="s">
        <v>122</v>
      </c>
      <c r="AU138" s="218" t="s">
        <v>78</v>
      </c>
      <c r="AY138" s="18" t="s">
        <v>120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8" t="s">
        <v>76</v>
      </c>
      <c r="BK138" s="219">
        <f>ROUND(I138*H138,2)</f>
        <v>0</v>
      </c>
      <c r="BL138" s="18" t="s">
        <v>126</v>
      </c>
      <c r="BM138" s="218" t="s">
        <v>240</v>
      </c>
    </row>
    <row r="139" s="2" customFormat="1">
      <c r="A139" s="39"/>
      <c r="B139" s="40"/>
      <c r="C139" s="41"/>
      <c r="D139" s="220" t="s">
        <v>127</v>
      </c>
      <c r="E139" s="41"/>
      <c r="F139" s="221" t="s">
        <v>437</v>
      </c>
      <c r="G139" s="41"/>
      <c r="H139" s="41"/>
      <c r="I139" s="222"/>
      <c r="J139" s="41"/>
      <c r="K139" s="41"/>
      <c r="L139" s="45"/>
      <c r="M139" s="223"/>
      <c r="N139" s="22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127</v>
      </c>
      <c r="AU139" s="18" t="s">
        <v>78</v>
      </c>
    </row>
    <row r="140" s="2" customFormat="1" ht="24.15" customHeight="1">
      <c r="A140" s="39"/>
      <c r="B140" s="40"/>
      <c r="C140" s="206" t="s">
        <v>243</v>
      </c>
      <c r="D140" s="206" t="s">
        <v>122</v>
      </c>
      <c r="E140" s="207" t="s">
        <v>489</v>
      </c>
      <c r="F140" s="208" t="s">
        <v>490</v>
      </c>
      <c r="G140" s="209" t="s">
        <v>228</v>
      </c>
      <c r="H140" s="210">
        <v>2</v>
      </c>
      <c r="I140" s="211"/>
      <c r="J140" s="212">
        <f>ROUND(I140*H140,2)</f>
        <v>0</v>
      </c>
      <c r="K140" s="213"/>
      <c r="L140" s="45"/>
      <c r="M140" s="214" t="s">
        <v>19</v>
      </c>
      <c r="N140" s="215" t="s">
        <v>39</v>
      </c>
      <c r="O140" s="85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8" t="s">
        <v>126</v>
      </c>
      <c r="AT140" s="218" t="s">
        <v>122</v>
      </c>
      <c r="AU140" s="218" t="s">
        <v>78</v>
      </c>
      <c r="AY140" s="18" t="s">
        <v>120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8" t="s">
        <v>76</v>
      </c>
      <c r="BK140" s="219">
        <f>ROUND(I140*H140,2)</f>
        <v>0</v>
      </c>
      <c r="BL140" s="18" t="s">
        <v>126</v>
      </c>
      <c r="BM140" s="218" t="s">
        <v>246</v>
      </c>
    </row>
    <row r="141" s="2" customFormat="1">
      <c r="A141" s="39"/>
      <c r="B141" s="40"/>
      <c r="C141" s="41"/>
      <c r="D141" s="220" t="s">
        <v>127</v>
      </c>
      <c r="E141" s="41"/>
      <c r="F141" s="221" t="s">
        <v>491</v>
      </c>
      <c r="G141" s="41"/>
      <c r="H141" s="41"/>
      <c r="I141" s="222"/>
      <c r="J141" s="41"/>
      <c r="K141" s="41"/>
      <c r="L141" s="45"/>
      <c r="M141" s="223"/>
      <c r="N141" s="22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127</v>
      </c>
      <c r="AU141" s="18" t="s">
        <v>78</v>
      </c>
    </row>
    <row r="142" s="2" customFormat="1" ht="24.15" customHeight="1">
      <c r="A142" s="39"/>
      <c r="B142" s="40"/>
      <c r="C142" s="206" t="s">
        <v>188</v>
      </c>
      <c r="D142" s="206" t="s">
        <v>122</v>
      </c>
      <c r="E142" s="207" t="s">
        <v>464</v>
      </c>
      <c r="F142" s="208" t="s">
        <v>465</v>
      </c>
      <c r="G142" s="209" t="s">
        <v>228</v>
      </c>
      <c r="H142" s="210">
        <v>2</v>
      </c>
      <c r="I142" s="211"/>
      <c r="J142" s="212">
        <f>ROUND(I142*H142,2)</f>
        <v>0</v>
      </c>
      <c r="K142" s="213"/>
      <c r="L142" s="45"/>
      <c r="M142" s="214" t="s">
        <v>19</v>
      </c>
      <c r="N142" s="215" t="s">
        <v>39</v>
      </c>
      <c r="O142" s="85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8" t="s">
        <v>126</v>
      </c>
      <c r="AT142" s="218" t="s">
        <v>122</v>
      </c>
      <c r="AU142" s="218" t="s">
        <v>78</v>
      </c>
      <c r="AY142" s="18" t="s">
        <v>120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8" t="s">
        <v>76</v>
      </c>
      <c r="BK142" s="219">
        <f>ROUND(I142*H142,2)</f>
        <v>0</v>
      </c>
      <c r="BL142" s="18" t="s">
        <v>126</v>
      </c>
      <c r="BM142" s="218" t="s">
        <v>251</v>
      </c>
    </row>
    <row r="143" s="2" customFormat="1">
      <c r="A143" s="39"/>
      <c r="B143" s="40"/>
      <c r="C143" s="41"/>
      <c r="D143" s="220" t="s">
        <v>127</v>
      </c>
      <c r="E143" s="41"/>
      <c r="F143" s="221" t="s">
        <v>466</v>
      </c>
      <c r="G143" s="41"/>
      <c r="H143" s="41"/>
      <c r="I143" s="222"/>
      <c r="J143" s="41"/>
      <c r="K143" s="41"/>
      <c r="L143" s="45"/>
      <c r="M143" s="223"/>
      <c r="N143" s="22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127</v>
      </c>
      <c r="AU143" s="18" t="s">
        <v>78</v>
      </c>
    </row>
    <row r="144" s="2" customFormat="1" ht="24.15" customHeight="1">
      <c r="A144" s="39"/>
      <c r="B144" s="40"/>
      <c r="C144" s="206" t="s">
        <v>252</v>
      </c>
      <c r="D144" s="206" t="s">
        <v>122</v>
      </c>
      <c r="E144" s="207" t="s">
        <v>492</v>
      </c>
      <c r="F144" s="208" t="s">
        <v>493</v>
      </c>
      <c r="G144" s="209" t="s">
        <v>228</v>
      </c>
      <c r="H144" s="210">
        <v>2</v>
      </c>
      <c r="I144" s="211"/>
      <c r="J144" s="212">
        <f>ROUND(I144*H144,2)</f>
        <v>0</v>
      </c>
      <c r="K144" s="213"/>
      <c r="L144" s="45"/>
      <c r="M144" s="214" t="s">
        <v>19</v>
      </c>
      <c r="N144" s="215" t="s">
        <v>39</v>
      </c>
      <c r="O144" s="85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8" t="s">
        <v>126</v>
      </c>
      <c r="AT144" s="218" t="s">
        <v>122</v>
      </c>
      <c r="AU144" s="218" t="s">
        <v>78</v>
      </c>
      <c r="AY144" s="18" t="s">
        <v>120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8" t="s">
        <v>76</v>
      </c>
      <c r="BK144" s="219">
        <f>ROUND(I144*H144,2)</f>
        <v>0</v>
      </c>
      <c r="BL144" s="18" t="s">
        <v>126</v>
      </c>
      <c r="BM144" s="218" t="s">
        <v>255</v>
      </c>
    </row>
    <row r="145" s="2" customFormat="1">
      <c r="A145" s="39"/>
      <c r="B145" s="40"/>
      <c r="C145" s="41"/>
      <c r="D145" s="220" t="s">
        <v>127</v>
      </c>
      <c r="E145" s="41"/>
      <c r="F145" s="221" t="s">
        <v>494</v>
      </c>
      <c r="G145" s="41"/>
      <c r="H145" s="41"/>
      <c r="I145" s="222"/>
      <c r="J145" s="41"/>
      <c r="K145" s="41"/>
      <c r="L145" s="45"/>
      <c r="M145" s="223"/>
      <c r="N145" s="22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127</v>
      </c>
      <c r="AU145" s="18" t="s">
        <v>78</v>
      </c>
    </row>
    <row r="146" s="2" customFormat="1" ht="24.15" customHeight="1">
      <c r="A146" s="39"/>
      <c r="B146" s="40"/>
      <c r="C146" s="206" t="s">
        <v>193</v>
      </c>
      <c r="D146" s="206" t="s">
        <v>122</v>
      </c>
      <c r="E146" s="207" t="s">
        <v>495</v>
      </c>
      <c r="F146" s="208" t="s">
        <v>496</v>
      </c>
      <c r="G146" s="209" t="s">
        <v>125</v>
      </c>
      <c r="H146" s="210">
        <v>1.7</v>
      </c>
      <c r="I146" s="211"/>
      <c r="J146" s="212">
        <f>ROUND(I146*H146,2)</f>
        <v>0</v>
      </c>
      <c r="K146" s="213"/>
      <c r="L146" s="45"/>
      <c r="M146" s="214" t="s">
        <v>19</v>
      </c>
      <c r="N146" s="215" t="s">
        <v>39</v>
      </c>
      <c r="O146" s="85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8" t="s">
        <v>126</v>
      </c>
      <c r="AT146" s="218" t="s">
        <v>122</v>
      </c>
      <c r="AU146" s="218" t="s">
        <v>78</v>
      </c>
      <c r="AY146" s="18" t="s">
        <v>120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8" t="s">
        <v>76</v>
      </c>
      <c r="BK146" s="219">
        <f>ROUND(I146*H146,2)</f>
        <v>0</v>
      </c>
      <c r="BL146" s="18" t="s">
        <v>126</v>
      </c>
      <c r="BM146" s="218" t="s">
        <v>261</v>
      </c>
    </row>
    <row r="147" s="2" customFormat="1">
      <c r="A147" s="39"/>
      <c r="B147" s="40"/>
      <c r="C147" s="41"/>
      <c r="D147" s="220" t="s">
        <v>127</v>
      </c>
      <c r="E147" s="41"/>
      <c r="F147" s="221" t="s">
        <v>497</v>
      </c>
      <c r="G147" s="41"/>
      <c r="H147" s="41"/>
      <c r="I147" s="222"/>
      <c r="J147" s="41"/>
      <c r="K147" s="41"/>
      <c r="L147" s="45"/>
      <c r="M147" s="223"/>
      <c r="N147" s="224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127</v>
      </c>
      <c r="AU147" s="18" t="s">
        <v>78</v>
      </c>
    </row>
    <row r="148" s="12" customFormat="1" ht="22.8" customHeight="1">
      <c r="A148" s="12"/>
      <c r="B148" s="190"/>
      <c r="C148" s="191"/>
      <c r="D148" s="192" t="s">
        <v>67</v>
      </c>
      <c r="E148" s="204" t="s">
        <v>498</v>
      </c>
      <c r="F148" s="204" t="s">
        <v>499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SUM(P149:P176)</f>
        <v>0</v>
      </c>
      <c r="Q148" s="198"/>
      <c r="R148" s="199">
        <f>SUM(R149:R176)</f>
        <v>0</v>
      </c>
      <c r="S148" s="198"/>
      <c r="T148" s="200">
        <f>SUM(T149:T176)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76</v>
      </c>
      <c r="AT148" s="202" t="s">
        <v>67</v>
      </c>
      <c r="AU148" s="202" t="s">
        <v>76</v>
      </c>
      <c r="AY148" s="201" t="s">
        <v>120</v>
      </c>
      <c r="BK148" s="203">
        <f>SUM(BK149:BK176)</f>
        <v>0</v>
      </c>
    </row>
    <row r="149" s="2" customFormat="1" ht="24.15" customHeight="1">
      <c r="A149" s="39"/>
      <c r="B149" s="40"/>
      <c r="C149" s="206" t="s">
        <v>265</v>
      </c>
      <c r="D149" s="206" t="s">
        <v>122</v>
      </c>
      <c r="E149" s="207" t="s">
        <v>500</v>
      </c>
      <c r="F149" s="208" t="s">
        <v>501</v>
      </c>
      <c r="G149" s="209" t="s">
        <v>228</v>
      </c>
      <c r="H149" s="210">
        <v>12</v>
      </c>
      <c r="I149" s="211"/>
      <c r="J149" s="212">
        <f>ROUND(I149*H149,2)</f>
        <v>0</v>
      </c>
      <c r="K149" s="213"/>
      <c r="L149" s="45"/>
      <c r="M149" s="214" t="s">
        <v>19</v>
      </c>
      <c r="N149" s="215" t="s">
        <v>39</v>
      </c>
      <c r="O149" s="85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8" t="s">
        <v>126</v>
      </c>
      <c r="AT149" s="218" t="s">
        <v>122</v>
      </c>
      <c r="AU149" s="218" t="s">
        <v>78</v>
      </c>
      <c r="AY149" s="18" t="s">
        <v>120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8" t="s">
        <v>76</v>
      </c>
      <c r="BK149" s="219">
        <f>ROUND(I149*H149,2)</f>
        <v>0</v>
      </c>
      <c r="BL149" s="18" t="s">
        <v>126</v>
      </c>
      <c r="BM149" s="218" t="s">
        <v>268</v>
      </c>
    </row>
    <row r="150" s="2" customFormat="1">
      <c r="A150" s="39"/>
      <c r="B150" s="40"/>
      <c r="C150" s="41"/>
      <c r="D150" s="220" t="s">
        <v>127</v>
      </c>
      <c r="E150" s="41"/>
      <c r="F150" s="221" t="s">
        <v>502</v>
      </c>
      <c r="G150" s="41"/>
      <c r="H150" s="41"/>
      <c r="I150" s="222"/>
      <c r="J150" s="41"/>
      <c r="K150" s="41"/>
      <c r="L150" s="45"/>
      <c r="M150" s="223"/>
      <c r="N150" s="22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127</v>
      </c>
      <c r="AU150" s="18" t="s">
        <v>78</v>
      </c>
    </row>
    <row r="151" s="2" customFormat="1" ht="24.15" customHeight="1">
      <c r="A151" s="39"/>
      <c r="B151" s="40"/>
      <c r="C151" s="248" t="s">
        <v>198</v>
      </c>
      <c r="D151" s="248" t="s">
        <v>176</v>
      </c>
      <c r="E151" s="249" t="s">
        <v>503</v>
      </c>
      <c r="F151" s="250" t="s">
        <v>504</v>
      </c>
      <c r="G151" s="251" t="s">
        <v>228</v>
      </c>
      <c r="H151" s="252">
        <v>14</v>
      </c>
      <c r="I151" s="253"/>
      <c r="J151" s="254">
        <f>ROUND(I151*H151,2)</f>
        <v>0</v>
      </c>
      <c r="K151" s="255"/>
      <c r="L151" s="256"/>
      <c r="M151" s="257" t="s">
        <v>19</v>
      </c>
      <c r="N151" s="258" t="s">
        <v>39</v>
      </c>
      <c r="O151" s="85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8" t="s">
        <v>145</v>
      </c>
      <c r="AT151" s="218" t="s">
        <v>176</v>
      </c>
      <c r="AU151" s="218" t="s">
        <v>78</v>
      </c>
      <c r="AY151" s="18" t="s">
        <v>120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8" t="s">
        <v>76</v>
      </c>
      <c r="BK151" s="219">
        <f>ROUND(I151*H151,2)</f>
        <v>0</v>
      </c>
      <c r="BL151" s="18" t="s">
        <v>126</v>
      </c>
      <c r="BM151" s="218" t="s">
        <v>273</v>
      </c>
    </row>
    <row r="152" s="2" customFormat="1" ht="21.75" customHeight="1">
      <c r="A152" s="39"/>
      <c r="B152" s="40"/>
      <c r="C152" s="206" t="s">
        <v>275</v>
      </c>
      <c r="D152" s="206" t="s">
        <v>122</v>
      </c>
      <c r="E152" s="207" t="s">
        <v>505</v>
      </c>
      <c r="F152" s="208" t="s">
        <v>506</v>
      </c>
      <c r="G152" s="209" t="s">
        <v>302</v>
      </c>
      <c r="H152" s="210">
        <v>20</v>
      </c>
      <c r="I152" s="211"/>
      <c r="J152" s="212">
        <f>ROUND(I152*H152,2)</f>
        <v>0</v>
      </c>
      <c r="K152" s="213"/>
      <c r="L152" s="45"/>
      <c r="M152" s="214" t="s">
        <v>19</v>
      </c>
      <c r="N152" s="215" t="s">
        <v>39</v>
      </c>
      <c r="O152" s="85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8" t="s">
        <v>126</v>
      </c>
      <c r="AT152" s="218" t="s">
        <v>122</v>
      </c>
      <c r="AU152" s="218" t="s">
        <v>78</v>
      </c>
      <c r="AY152" s="18" t="s">
        <v>120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8" t="s">
        <v>76</v>
      </c>
      <c r="BK152" s="219">
        <f>ROUND(I152*H152,2)</f>
        <v>0</v>
      </c>
      <c r="BL152" s="18" t="s">
        <v>126</v>
      </c>
      <c r="BM152" s="218" t="s">
        <v>278</v>
      </c>
    </row>
    <row r="153" s="2" customFormat="1">
      <c r="A153" s="39"/>
      <c r="B153" s="40"/>
      <c r="C153" s="41"/>
      <c r="D153" s="220" t="s">
        <v>127</v>
      </c>
      <c r="E153" s="41"/>
      <c r="F153" s="221" t="s">
        <v>507</v>
      </c>
      <c r="G153" s="41"/>
      <c r="H153" s="41"/>
      <c r="I153" s="222"/>
      <c r="J153" s="41"/>
      <c r="K153" s="41"/>
      <c r="L153" s="45"/>
      <c r="M153" s="223"/>
      <c r="N153" s="224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127</v>
      </c>
      <c r="AU153" s="18" t="s">
        <v>78</v>
      </c>
    </row>
    <row r="154" s="2" customFormat="1" ht="21.75" customHeight="1">
      <c r="A154" s="39"/>
      <c r="B154" s="40"/>
      <c r="C154" s="206" t="s">
        <v>204</v>
      </c>
      <c r="D154" s="206" t="s">
        <v>122</v>
      </c>
      <c r="E154" s="207" t="s">
        <v>508</v>
      </c>
      <c r="F154" s="208" t="s">
        <v>509</v>
      </c>
      <c r="G154" s="209" t="s">
        <v>302</v>
      </c>
      <c r="H154" s="210">
        <v>16</v>
      </c>
      <c r="I154" s="211"/>
      <c r="J154" s="212">
        <f>ROUND(I154*H154,2)</f>
        <v>0</v>
      </c>
      <c r="K154" s="213"/>
      <c r="L154" s="45"/>
      <c r="M154" s="214" t="s">
        <v>19</v>
      </c>
      <c r="N154" s="215" t="s">
        <v>39</v>
      </c>
      <c r="O154" s="85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8" t="s">
        <v>126</v>
      </c>
      <c r="AT154" s="218" t="s">
        <v>122</v>
      </c>
      <c r="AU154" s="218" t="s">
        <v>78</v>
      </c>
      <c r="AY154" s="18" t="s">
        <v>120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8" t="s">
        <v>76</v>
      </c>
      <c r="BK154" s="219">
        <f>ROUND(I154*H154,2)</f>
        <v>0</v>
      </c>
      <c r="BL154" s="18" t="s">
        <v>126</v>
      </c>
      <c r="BM154" s="218" t="s">
        <v>286</v>
      </c>
    </row>
    <row r="155" s="2" customFormat="1">
      <c r="A155" s="39"/>
      <c r="B155" s="40"/>
      <c r="C155" s="41"/>
      <c r="D155" s="220" t="s">
        <v>127</v>
      </c>
      <c r="E155" s="41"/>
      <c r="F155" s="221" t="s">
        <v>510</v>
      </c>
      <c r="G155" s="41"/>
      <c r="H155" s="41"/>
      <c r="I155" s="222"/>
      <c r="J155" s="41"/>
      <c r="K155" s="41"/>
      <c r="L155" s="45"/>
      <c r="M155" s="223"/>
      <c r="N155" s="224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127</v>
      </c>
      <c r="AU155" s="18" t="s">
        <v>78</v>
      </c>
    </row>
    <row r="156" s="2" customFormat="1" ht="24.15" customHeight="1">
      <c r="A156" s="39"/>
      <c r="B156" s="40"/>
      <c r="C156" s="206" t="s">
        <v>287</v>
      </c>
      <c r="D156" s="206" t="s">
        <v>122</v>
      </c>
      <c r="E156" s="207" t="s">
        <v>511</v>
      </c>
      <c r="F156" s="208" t="s">
        <v>512</v>
      </c>
      <c r="G156" s="209" t="s">
        <v>302</v>
      </c>
      <c r="H156" s="210">
        <v>2</v>
      </c>
      <c r="I156" s="211"/>
      <c r="J156" s="212">
        <f>ROUND(I156*H156,2)</f>
        <v>0</v>
      </c>
      <c r="K156" s="213"/>
      <c r="L156" s="45"/>
      <c r="M156" s="214" t="s">
        <v>19</v>
      </c>
      <c r="N156" s="215" t="s">
        <v>39</v>
      </c>
      <c r="O156" s="85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8" t="s">
        <v>126</v>
      </c>
      <c r="AT156" s="218" t="s">
        <v>122</v>
      </c>
      <c r="AU156" s="218" t="s">
        <v>78</v>
      </c>
      <c r="AY156" s="18" t="s">
        <v>120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8" t="s">
        <v>76</v>
      </c>
      <c r="BK156" s="219">
        <f>ROUND(I156*H156,2)</f>
        <v>0</v>
      </c>
      <c r="BL156" s="18" t="s">
        <v>126</v>
      </c>
      <c r="BM156" s="218" t="s">
        <v>290</v>
      </c>
    </row>
    <row r="157" s="2" customFormat="1">
      <c r="A157" s="39"/>
      <c r="B157" s="40"/>
      <c r="C157" s="41"/>
      <c r="D157" s="220" t="s">
        <v>127</v>
      </c>
      <c r="E157" s="41"/>
      <c r="F157" s="221" t="s">
        <v>513</v>
      </c>
      <c r="G157" s="41"/>
      <c r="H157" s="41"/>
      <c r="I157" s="222"/>
      <c r="J157" s="41"/>
      <c r="K157" s="41"/>
      <c r="L157" s="45"/>
      <c r="M157" s="223"/>
      <c r="N157" s="224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127</v>
      </c>
      <c r="AU157" s="18" t="s">
        <v>78</v>
      </c>
    </row>
    <row r="158" s="2" customFormat="1" ht="16.5" customHeight="1">
      <c r="A158" s="39"/>
      <c r="B158" s="40"/>
      <c r="C158" s="206" t="s">
        <v>208</v>
      </c>
      <c r="D158" s="206" t="s">
        <v>122</v>
      </c>
      <c r="E158" s="207" t="s">
        <v>514</v>
      </c>
      <c r="F158" s="208" t="s">
        <v>515</v>
      </c>
      <c r="G158" s="209" t="s">
        <v>302</v>
      </c>
      <c r="H158" s="210">
        <v>2</v>
      </c>
      <c r="I158" s="211"/>
      <c r="J158" s="212">
        <f>ROUND(I158*H158,2)</f>
        <v>0</v>
      </c>
      <c r="K158" s="213"/>
      <c r="L158" s="45"/>
      <c r="M158" s="214" t="s">
        <v>19</v>
      </c>
      <c r="N158" s="215" t="s">
        <v>39</v>
      </c>
      <c r="O158" s="85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8" t="s">
        <v>126</v>
      </c>
      <c r="AT158" s="218" t="s">
        <v>122</v>
      </c>
      <c r="AU158" s="218" t="s">
        <v>78</v>
      </c>
      <c r="AY158" s="18" t="s">
        <v>120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8" t="s">
        <v>76</v>
      </c>
      <c r="BK158" s="219">
        <f>ROUND(I158*H158,2)</f>
        <v>0</v>
      </c>
      <c r="BL158" s="18" t="s">
        <v>126</v>
      </c>
      <c r="BM158" s="218" t="s">
        <v>294</v>
      </c>
    </row>
    <row r="159" s="2" customFormat="1">
      <c r="A159" s="39"/>
      <c r="B159" s="40"/>
      <c r="C159" s="41"/>
      <c r="D159" s="220" t="s">
        <v>127</v>
      </c>
      <c r="E159" s="41"/>
      <c r="F159" s="221" t="s">
        <v>516</v>
      </c>
      <c r="G159" s="41"/>
      <c r="H159" s="41"/>
      <c r="I159" s="222"/>
      <c r="J159" s="41"/>
      <c r="K159" s="41"/>
      <c r="L159" s="45"/>
      <c r="M159" s="223"/>
      <c r="N159" s="22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127</v>
      </c>
      <c r="AU159" s="18" t="s">
        <v>78</v>
      </c>
    </row>
    <row r="160" s="2" customFormat="1" ht="16.5" customHeight="1">
      <c r="A160" s="39"/>
      <c r="B160" s="40"/>
      <c r="C160" s="248" t="s">
        <v>299</v>
      </c>
      <c r="D160" s="248" t="s">
        <v>176</v>
      </c>
      <c r="E160" s="249" t="s">
        <v>517</v>
      </c>
      <c r="F160" s="250" t="s">
        <v>518</v>
      </c>
      <c r="G160" s="251" t="s">
        <v>302</v>
      </c>
      <c r="H160" s="252">
        <v>2</v>
      </c>
      <c r="I160" s="253"/>
      <c r="J160" s="254">
        <f>ROUND(I160*H160,2)</f>
        <v>0</v>
      </c>
      <c r="K160" s="255"/>
      <c r="L160" s="256"/>
      <c r="M160" s="257" t="s">
        <v>19</v>
      </c>
      <c r="N160" s="258" t="s">
        <v>39</v>
      </c>
      <c r="O160" s="85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8" t="s">
        <v>145</v>
      </c>
      <c r="AT160" s="218" t="s">
        <v>176</v>
      </c>
      <c r="AU160" s="218" t="s">
        <v>78</v>
      </c>
      <c r="AY160" s="18" t="s">
        <v>120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8" t="s">
        <v>76</v>
      </c>
      <c r="BK160" s="219">
        <f>ROUND(I160*H160,2)</f>
        <v>0</v>
      </c>
      <c r="BL160" s="18" t="s">
        <v>126</v>
      </c>
      <c r="BM160" s="218" t="s">
        <v>303</v>
      </c>
    </row>
    <row r="161" s="2" customFormat="1" ht="37.8" customHeight="1">
      <c r="A161" s="39"/>
      <c r="B161" s="40"/>
      <c r="C161" s="206" t="s">
        <v>214</v>
      </c>
      <c r="D161" s="206" t="s">
        <v>122</v>
      </c>
      <c r="E161" s="207" t="s">
        <v>519</v>
      </c>
      <c r="F161" s="208" t="s">
        <v>520</v>
      </c>
      <c r="G161" s="209" t="s">
        <v>228</v>
      </c>
      <c r="H161" s="210">
        <v>4</v>
      </c>
      <c r="I161" s="211"/>
      <c r="J161" s="212">
        <f>ROUND(I161*H161,2)</f>
        <v>0</v>
      </c>
      <c r="K161" s="213"/>
      <c r="L161" s="45"/>
      <c r="M161" s="214" t="s">
        <v>19</v>
      </c>
      <c r="N161" s="215" t="s">
        <v>39</v>
      </c>
      <c r="O161" s="85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8" t="s">
        <v>126</v>
      </c>
      <c r="AT161" s="218" t="s">
        <v>122</v>
      </c>
      <c r="AU161" s="218" t="s">
        <v>78</v>
      </c>
      <c r="AY161" s="18" t="s">
        <v>120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8" t="s">
        <v>76</v>
      </c>
      <c r="BK161" s="219">
        <f>ROUND(I161*H161,2)</f>
        <v>0</v>
      </c>
      <c r="BL161" s="18" t="s">
        <v>126</v>
      </c>
      <c r="BM161" s="218" t="s">
        <v>307</v>
      </c>
    </row>
    <row r="162" s="2" customFormat="1">
      <c r="A162" s="39"/>
      <c r="B162" s="40"/>
      <c r="C162" s="41"/>
      <c r="D162" s="220" t="s">
        <v>127</v>
      </c>
      <c r="E162" s="41"/>
      <c r="F162" s="221" t="s">
        <v>521</v>
      </c>
      <c r="G162" s="41"/>
      <c r="H162" s="41"/>
      <c r="I162" s="222"/>
      <c r="J162" s="41"/>
      <c r="K162" s="41"/>
      <c r="L162" s="45"/>
      <c r="M162" s="223"/>
      <c r="N162" s="22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127</v>
      </c>
      <c r="AU162" s="18" t="s">
        <v>78</v>
      </c>
    </row>
    <row r="163" s="2" customFormat="1" ht="16.5" customHeight="1">
      <c r="A163" s="39"/>
      <c r="B163" s="40"/>
      <c r="C163" s="248" t="s">
        <v>309</v>
      </c>
      <c r="D163" s="248" t="s">
        <v>176</v>
      </c>
      <c r="E163" s="249" t="s">
        <v>522</v>
      </c>
      <c r="F163" s="250" t="s">
        <v>523</v>
      </c>
      <c r="G163" s="251" t="s">
        <v>187</v>
      </c>
      <c r="H163" s="252">
        <v>3.7999999999999998</v>
      </c>
      <c r="I163" s="253"/>
      <c r="J163" s="254">
        <f>ROUND(I163*H163,2)</f>
        <v>0</v>
      </c>
      <c r="K163" s="255"/>
      <c r="L163" s="256"/>
      <c r="M163" s="257" t="s">
        <v>19</v>
      </c>
      <c r="N163" s="258" t="s">
        <v>39</v>
      </c>
      <c r="O163" s="85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8" t="s">
        <v>145</v>
      </c>
      <c r="AT163" s="218" t="s">
        <v>176</v>
      </c>
      <c r="AU163" s="218" t="s">
        <v>78</v>
      </c>
      <c r="AY163" s="18" t="s">
        <v>120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8" t="s">
        <v>76</v>
      </c>
      <c r="BK163" s="219">
        <f>ROUND(I163*H163,2)</f>
        <v>0</v>
      </c>
      <c r="BL163" s="18" t="s">
        <v>126</v>
      </c>
      <c r="BM163" s="218" t="s">
        <v>312</v>
      </c>
    </row>
    <row r="164" s="2" customFormat="1" ht="16.5" customHeight="1">
      <c r="A164" s="39"/>
      <c r="B164" s="40"/>
      <c r="C164" s="248" t="s">
        <v>218</v>
      </c>
      <c r="D164" s="248" t="s">
        <v>176</v>
      </c>
      <c r="E164" s="249" t="s">
        <v>524</v>
      </c>
      <c r="F164" s="250" t="s">
        <v>525</v>
      </c>
      <c r="G164" s="251" t="s">
        <v>302</v>
      </c>
      <c r="H164" s="252">
        <v>2</v>
      </c>
      <c r="I164" s="253"/>
      <c r="J164" s="254">
        <f>ROUND(I164*H164,2)</f>
        <v>0</v>
      </c>
      <c r="K164" s="255"/>
      <c r="L164" s="256"/>
      <c r="M164" s="257" t="s">
        <v>19</v>
      </c>
      <c r="N164" s="258" t="s">
        <v>39</v>
      </c>
      <c r="O164" s="85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8" t="s">
        <v>145</v>
      </c>
      <c r="AT164" s="218" t="s">
        <v>176</v>
      </c>
      <c r="AU164" s="218" t="s">
        <v>78</v>
      </c>
      <c r="AY164" s="18" t="s">
        <v>120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8" t="s">
        <v>76</v>
      </c>
      <c r="BK164" s="219">
        <f>ROUND(I164*H164,2)</f>
        <v>0</v>
      </c>
      <c r="BL164" s="18" t="s">
        <v>126</v>
      </c>
      <c r="BM164" s="218" t="s">
        <v>316</v>
      </c>
    </row>
    <row r="165" s="2" customFormat="1" ht="16.5" customHeight="1">
      <c r="A165" s="39"/>
      <c r="B165" s="40"/>
      <c r="C165" s="248" t="s">
        <v>318</v>
      </c>
      <c r="D165" s="248" t="s">
        <v>176</v>
      </c>
      <c r="E165" s="249" t="s">
        <v>526</v>
      </c>
      <c r="F165" s="250" t="s">
        <v>527</v>
      </c>
      <c r="G165" s="251" t="s">
        <v>302</v>
      </c>
      <c r="H165" s="252">
        <v>4</v>
      </c>
      <c r="I165" s="253"/>
      <c r="J165" s="254">
        <f>ROUND(I165*H165,2)</f>
        <v>0</v>
      </c>
      <c r="K165" s="255"/>
      <c r="L165" s="256"/>
      <c r="M165" s="257" t="s">
        <v>19</v>
      </c>
      <c r="N165" s="258" t="s">
        <v>39</v>
      </c>
      <c r="O165" s="85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8" t="s">
        <v>145</v>
      </c>
      <c r="AT165" s="218" t="s">
        <v>176</v>
      </c>
      <c r="AU165" s="218" t="s">
        <v>78</v>
      </c>
      <c r="AY165" s="18" t="s">
        <v>120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8" t="s">
        <v>76</v>
      </c>
      <c r="BK165" s="219">
        <f>ROUND(I165*H165,2)</f>
        <v>0</v>
      </c>
      <c r="BL165" s="18" t="s">
        <v>126</v>
      </c>
      <c r="BM165" s="218" t="s">
        <v>321</v>
      </c>
    </row>
    <row r="166" s="2" customFormat="1" ht="24.15" customHeight="1">
      <c r="A166" s="39"/>
      <c r="B166" s="40"/>
      <c r="C166" s="248" t="s">
        <v>224</v>
      </c>
      <c r="D166" s="248" t="s">
        <v>176</v>
      </c>
      <c r="E166" s="249" t="s">
        <v>528</v>
      </c>
      <c r="F166" s="250" t="s">
        <v>529</v>
      </c>
      <c r="G166" s="251" t="s">
        <v>187</v>
      </c>
      <c r="H166" s="252">
        <v>2</v>
      </c>
      <c r="I166" s="253"/>
      <c r="J166" s="254">
        <f>ROUND(I166*H166,2)</f>
        <v>0</v>
      </c>
      <c r="K166" s="255"/>
      <c r="L166" s="256"/>
      <c r="M166" s="257" t="s">
        <v>19</v>
      </c>
      <c r="N166" s="258" t="s">
        <v>39</v>
      </c>
      <c r="O166" s="85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8" t="s">
        <v>145</v>
      </c>
      <c r="AT166" s="218" t="s">
        <v>176</v>
      </c>
      <c r="AU166" s="218" t="s">
        <v>78</v>
      </c>
      <c r="AY166" s="18" t="s">
        <v>120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8" t="s">
        <v>76</v>
      </c>
      <c r="BK166" s="219">
        <f>ROUND(I166*H166,2)</f>
        <v>0</v>
      </c>
      <c r="BL166" s="18" t="s">
        <v>126</v>
      </c>
      <c r="BM166" s="218" t="s">
        <v>327</v>
      </c>
    </row>
    <row r="167" s="2" customFormat="1" ht="24.15" customHeight="1">
      <c r="A167" s="39"/>
      <c r="B167" s="40"/>
      <c r="C167" s="206" t="s">
        <v>330</v>
      </c>
      <c r="D167" s="206" t="s">
        <v>122</v>
      </c>
      <c r="E167" s="207" t="s">
        <v>530</v>
      </c>
      <c r="F167" s="208" t="s">
        <v>531</v>
      </c>
      <c r="G167" s="209" t="s">
        <v>135</v>
      </c>
      <c r="H167" s="210">
        <v>0.97999999999999998</v>
      </c>
      <c r="I167" s="211"/>
      <c r="J167" s="212">
        <f>ROUND(I167*H167,2)</f>
        <v>0</v>
      </c>
      <c r="K167" s="213"/>
      <c r="L167" s="45"/>
      <c r="M167" s="214" t="s">
        <v>19</v>
      </c>
      <c r="N167" s="215" t="s">
        <v>39</v>
      </c>
      <c r="O167" s="85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8" t="s">
        <v>126</v>
      </c>
      <c r="AT167" s="218" t="s">
        <v>122</v>
      </c>
      <c r="AU167" s="218" t="s">
        <v>78</v>
      </c>
      <c r="AY167" s="18" t="s">
        <v>120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8" t="s">
        <v>76</v>
      </c>
      <c r="BK167" s="219">
        <f>ROUND(I167*H167,2)</f>
        <v>0</v>
      </c>
      <c r="BL167" s="18" t="s">
        <v>126</v>
      </c>
      <c r="BM167" s="218" t="s">
        <v>333</v>
      </c>
    </row>
    <row r="168" s="2" customFormat="1">
      <c r="A168" s="39"/>
      <c r="B168" s="40"/>
      <c r="C168" s="41"/>
      <c r="D168" s="220" t="s">
        <v>127</v>
      </c>
      <c r="E168" s="41"/>
      <c r="F168" s="221" t="s">
        <v>532</v>
      </c>
      <c r="G168" s="41"/>
      <c r="H168" s="41"/>
      <c r="I168" s="222"/>
      <c r="J168" s="41"/>
      <c r="K168" s="41"/>
      <c r="L168" s="45"/>
      <c r="M168" s="223"/>
      <c r="N168" s="224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127</v>
      </c>
      <c r="AU168" s="18" t="s">
        <v>78</v>
      </c>
    </row>
    <row r="169" s="2" customFormat="1" ht="24.15" customHeight="1">
      <c r="A169" s="39"/>
      <c r="B169" s="40"/>
      <c r="C169" s="206" t="s">
        <v>229</v>
      </c>
      <c r="D169" s="206" t="s">
        <v>122</v>
      </c>
      <c r="E169" s="207" t="s">
        <v>533</v>
      </c>
      <c r="F169" s="208" t="s">
        <v>534</v>
      </c>
      <c r="G169" s="209" t="s">
        <v>135</v>
      </c>
      <c r="H169" s="210">
        <v>0.57599999999999996</v>
      </c>
      <c r="I169" s="211"/>
      <c r="J169" s="212">
        <f>ROUND(I169*H169,2)</f>
        <v>0</v>
      </c>
      <c r="K169" s="213"/>
      <c r="L169" s="45"/>
      <c r="M169" s="214" t="s">
        <v>19</v>
      </c>
      <c r="N169" s="215" t="s">
        <v>39</v>
      </c>
      <c r="O169" s="85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8" t="s">
        <v>126</v>
      </c>
      <c r="AT169" s="218" t="s">
        <v>122</v>
      </c>
      <c r="AU169" s="218" t="s">
        <v>78</v>
      </c>
      <c r="AY169" s="18" t="s">
        <v>120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8" t="s">
        <v>76</v>
      </c>
      <c r="BK169" s="219">
        <f>ROUND(I169*H169,2)</f>
        <v>0</v>
      </c>
      <c r="BL169" s="18" t="s">
        <v>126</v>
      </c>
      <c r="BM169" s="218" t="s">
        <v>339</v>
      </c>
    </row>
    <row r="170" s="2" customFormat="1">
      <c r="A170" s="39"/>
      <c r="B170" s="40"/>
      <c r="C170" s="41"/>
      <c r="D170" s="220" t="s">
        <v>127</v>
      </c>
      <c r="E170" s="41"/>
      <c r="F170" s="221" t="s">
        <v>535</v>
      </c>
      <c r="G170" s="41"/>
      <c r="H170" s="41"/>
      <c r="I170" s="222"/>
      <c r="J170" s="41"/>
      <c r="K170" s="41"/>
      <c r="L170" s="45"/>
      <c r="M170" s="223"/>
      <c r="N170" s="22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127</v>
      </c>
      <c r="AU170" s="18" t="s">
        <v>78</v>
      </c>
    </row>
    <row r="171" s="2" customFormat="1" ht="24.15" customHeight="1">
      <c r="A171" s="39"/>
      <c r="B171" s="40"/>
      <c r="C171" s="206" t="s">
        <v>345</v>
      </c>
      <c r="D171" s="206" t="s">
        <v>122</v>
      </c>
      <c r="E171" s="207" t="s">
        <v>536</v>
      </c>
      <c r="F171" s="208" t="s">
        <v>537</v>
      </c>
      <c r="G171" s="209" t="s">
        <v>125</v>
      </c>
      <c r="H171" s="210">
        <v>3.8399999999999999</v>
      </c>
      <c r="I171" s="211"/>
      <c r="J171" s="212">
        <f>ROUND(I171*H171,2)</f>
        <v>0</v>
      </c>
      <c r="K171" s="213"/>
      <c r="L171" s="45"/>
      <c r="M171" s="214" t="s">
        <v>19</v>
      </c>
      <c r="N171" s="215" t="s">
        <v>39</v>
      </c>
      <c r="O171" s="85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8" t="s">
        <v>126</v>
      </c>
      <c r="AT171" s="218" t="s">
        <v>122</v>
      </c>
      <c r="AU171" s="218" t="s">
        <v>78</v>
      </c>
      <c r="AY171" s="18" t="s">
        <v>120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8" t="s">
        <v>76</v>
      </c>
      <c r="BK171" s="219">
        <f>ROUND(I171*H171,2)</f>
        <v>0</v>
      </c>
      <c r="BL171" s="18" t="s">
        <v>126</v>
      </c>
      <c r="BM171" s="218" t="s">
        <v>348</v>
      </c>
    </row>
    <row r="172" s="2" customFormat="1">
      <c r="A172" s="39"/>
      <c r="B172" s="40"/>
      <c r="C172" s="41"/>
      <c r="D172" s="220" t="s">
        <v>127</v>
      </c>
      <c r="E172" s="41"/>
      <c r="F172" s="221" t="s">
        <v>538</v>
      </c>
      <c r="G172" s="41"/>
      <c r="H172" s="41"/>
      <c r="I172" s="222"/>
      <c r="J172" s="41"/>
      <c r="K172" s="41"/>
      <c r="L172" s="45"/>
      <c r="M172" s="223"/>
      <c r="N172" s="224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127</v>
      </c>
      <c r="AU172" s="18" t="s">
        <v>78</v>
      </c>
    </row>
    <row r="173" s="2" customFormat="1" ht="24.15" customHeight="1">
      <c r="A173" s="39"/>
      <c r="B173" s="40"/>
      <c r="C173" s="206" t="s">
        <v>234</v>
      </c>
      <c r="D173" s="206" t="s">
        <v>122</v>
      </c>
      <c r="E173" s="207" t="s">
        <v>539</v>
      </c>
      <c r="F173" s="208" t="s">
        <v>540</v>
      </c>
      <c r="G173" s="209" t="s">
        <v>125</v>
      </c>
      <c r="H173" s="210">
        <v>3.8399999999999999</v>
      </c>
      <c r="I173" s="211"/>
      <c r="J173" s="212">
        <f>ROUND(I173*H173,2)</f>
        <v>0</v>
      </c>
      <c r="K173" s="213"/>
      <c r="L173" s="45"/>
      <c r="M173" s="214" t="s">
        <v>19</v>
      </c>
      <c r="N173" s="215" t="s">
        <v>39</v>
      </c>
      <c r="O173" s="85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8" t="s">
        <v>126</v>
      </c>
      <c r="AT173" s="218" t="s">
        <v>122</v>
      </c>
      <c r="AU173" s="218" t="s">
        <v>78</v>
      </c>
      <c r="AY173" s="18" t="s">
        <v>120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8" t="s">
        <v>76</v>
      </c>
      <c r="BK173" s="219">
        <f>ROUND(I173*H173,2)</f>
        <v>0</v>
      </c>
      <c r="BL173" s="18" t="s">
        <v>126</v>
      </c>
      <c r="BM173" s="218" t="s">
        <v>353</v>
      </c>
    </row>
    <row r="174" s="2" customFormat="1">
      <c r="A174" s="39"/>
      <c r="B174" s="40"/>
      <c r="C174" s="41"/>
      <c r="D174" s="220" t="s">
        <v>127</v>
      </c>
      <c r="E174" s="41"/>
      <c r="F174" s="221" t="s">
        <v>541</v>
      </c>
      <c r="G174" s="41"/>
      <c r="H174" s="41"/>
      <c r="I174" s="222"/>
      <c r="J174" s="41"/>
      <c r="K174" s="41"/>
      <c r="L174" s="45"/>
      <c r="M174" s="223"/>
      <c r="N174" s="22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127</v>
      </c>
      <c r="AU174" s="18" t="s">
        <v>78</v>
      </c>
    </row>
    <row r="175" s="2" customFormat="1" ht="16.5" customHeight="1">
      <c r="A175" s="39"/>
      <c r="B175" s="40"/>
      <c r="C175" s="206" t="s">
        <v>355</v>
      </c>
      <c r="D175" s="206" t="s">
        <v>122</v>
      </c>
      <c r="E175" s="207" t="s">
        <v>542</v>
      </c>
      <c r="F175" s="208" t="s">
        <v>543</v>
      </c>
      <c r="G175" s="209" t="s">
        <v>302</v>
      </c>
      <c r="H175" s="210">
        <v>2</v>
      </c>
      <c r="I175" s="211"/>
      <c r="J175" s="212">
        <f>ROUND(I175*H175,2)</f>
        <v>0</v>
      </c>
      <c r="K175" s="213"/>
      <c r="L175" s="45"/>
      <c r="M175" s="214" t="s">
        <v>19</v>
      </c>
      <c r="N175" s="215" t="s">
        <v>39</v>
      </c>
      <c r="O175" s="85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8" t="s">
        <v>126</v>
      </c>
      <c r="AT175" s="218" t="s">
        <v>122</v>
      </c>
      <c r="AU175" s="218" t="s">
        <v>78</v>
      </c>
      <c r="AY175" s="18" t="s">
        <v>120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8" t="s">
        <v>76</v>
      </c>
      <c r="BK175" s="219">
        <f>ROUND(I175*H175,2)</f>
        <v>0</v>
      </c>
      <c r="BL175" s="18" t="s">
        <v>126</v>
      </c>
      <c r="BM175" s="218" t="s">
        <v>358</v>
      </c>
    </row>
    <row r="176" s="2" customFormat="1">
      <c r="A176" s="39"/>
      <c r="B176" s="40"/>
      <c r="C176" s="41"/>
      <c r="D176" s="220" t="s">
        <v>127</v>
      </c>
      <c r="E176" s="41"/>
      <c r="F176" s="221" t="s">
        <v>544</v>
      </c>
      <c r="G176" s="41"/>
      <c r="H176" s="41"/>
      <c r="I176" s="222"/>
      <c r="J176" s="41"/>
      <c r="K176" s="41"/>
      <c r="L176" s="45"/>
      <c r="M176" s="223"/>
      <c r="N176" s="224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127</v>
      </c>
      <c r="AU176" s="18" t="s">
        <v>78</v>
      </c>
    </row>
    <row r="177" s="12" customFormat="1" ht="22.8" customHeight="1">
      <c r="A177" s="12"/>
      <c r="B177" s="190"/>
      <c r="C177" s="191"/>
      <c r="D177" s="192" t="s">
        <v>67</v>
      </c>
      <c r="E177" s="204" t="s">
        <v>545</v>
      </c>
      <c r="F177" s="204" t="s">
        <v>546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SUM(P178:P192)</f>
        <v>0</v>
      </c>
      <c r="Q177" s="198"/>
      <c r="R177" s="199">
        <f>SUM(R178:R192)</f>
        <v>0</v>
      </c>
      <c r="S177" s="198"/>
      <c r="T177" s="200">
        <f>SUM(T178:T192)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76</v>
      </c>
      <c r="AT177" s="202" t="s">
        <v>67</v>
      </c>
      <c r="AU177" s="202" t="s">
        <v>76</v>
      </c>
      <c r="AY177" s="201" t="s">
        <v>120</v>
      </c>
      <c r="BK177" s="203">
        <f>SUM(BK178:BK192)</f>
        <v>0</v>
      </c>
    </row>
    <row r="178" s="2" customFormat="1" ht="37.8" customHeight="1">
      <c r="A178" s="39"/>
      <c r="B178" s="40"/>
      <c r="C178" s="206" t="s">
        <v>240</v>
      </c>
      <c r="D178" s="206" t="s">
        <v>122</v>
      </c>
      <c r="E178" s="207" t="s">
        <v>547</v>
      </c>
      <c r="F178" s="208" t="s">
        <v>520</v>
      </c>
      <c r="G178" s="209" t="s">
        <v>228</v>
      </c>
      <c r="H178" s="210">
        <v>49</v>
      </c>
      <c r="I178" s="211"/>
      <c r="J178" s="212">
        <f>ROUND(I178*H178,2)</f>
        <v>0</v>
      </c>
      <c r="K178" s="213"/>
      <c r="L178" s="45"/>
      <c r="M178" s="214" t="s">
        <v>19</v>
      </c>
      <c r="N178" s="215" t="s">
        <v>39</v>
      </c>
      <c r="O178" s="85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8" t="s">
        <v>126</v>
      </c>
      <c r="AT178" s="218" t="s">
        <v>122</v>
      </c>
      <c r="AU178" s="218" t="s">
        <v>78</v>
      </c>
      <c r="AY178" s="18" t="s">
        <v>120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8" t="s">
        <v>76</v>
      </c>
      <c r="BK178" s="219">
        <f>ROUND(I178*H178,2)</f>
        <v>0</v>
      </c>
      <c r="BL178" s="18" t="s">
        <v>126</v>
      </c>
      <c r="BM178" s="218" t="s">
        <v>362</v>
      </c>
    </row>
    <row r="179" s="2" customFormat="1">
      <c r="A179" s="39"/>
      <c r="B179" s="40"/>
      <c r="C179" s="41"/>
      <c r="D179" s="220" t="s">
        <v>127</v>
      </c>
      <c r="E179" s="41"/>
      <c r="F179" s="221" t="s">
        <v>548</v>
      </c>
      <c r="G179" s="41"/>
      <c r="H179" s="41"/>
      <c r="I179" s="222"/>
      <c r="J179" s="41"/>
      <c r="K179" s="41"/>
      <c r="L179" s="45"/>
      <c r="M179" s="223"/>
      <c r="N179" s="22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127</v>
      </c>
      <c r="AU179" s="18" t="s">
        <v>78</v>
      </c>
    </row>
    <row r="180" s="2" customFormat="1" ht="16.5" customHeight="1">
      <c r="A180" s="39"/>
      <c r="B180" s="40"/>
      <c r="C180" s="248" t="s">
        <v>364</v>
      </c>
      <c r="D180" s="248" t="s">
        <v>176</v>
      </c>
      <c r="E180" s="249" t="s">
        <v>522</v>
      </c>
      <c r="F180" s="250" t="s">
        <v>523</v>
      </c>
      <c r="G180" s="251" t="s">
        <v>187</v>
      </c>
      <c r="H180" s="252">
        <v>46.549999999999997</v>
      </c>
      <c r="I180" s="253"/>
      <c r="J180" s="254">
        <f>ROUND(I180*H180,2)</f>
        <v>0</v>
      </c>
      <c r="K180" s="255"/>
      <c r="L180" s="256"/>
      <c r="M180" s="257" t="s">
        <v>19</v>
      </c>
      <c r="N180" s="258" t="s">
        <v>39</v>
      </c>
      <c r="O180" s="85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8" t="s">
        <v>145</v>
      </c>
      <c r="AT180" s="218" t="s">
        <v>176</v>
      </c>
      <c r="AU180" s="218" t="s">
        <v>78</v>
      </c>
      <c r="AY180" s="18" t="s">
        <v>120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8" t="s">
        <v>76</v>
      </c>
      <c r="BK180" s="219">
        <f>ROUND(I180*H180,2)</f>
        <v>0</v>
      </c>
      <c r="BL180" s="18" t="s">
        <v>126</v>
      </c>
      <c r="BM180" s="218" t="s">
        <v>367</v>
      </c>
    </row>
    <row r="181" s="2" customFormat="1" ht="16.5" customHeight="1">
      <c r="A181" s="39"/>
      <c r="B181" s="40"/>
      <c r="C181" s="248" t="s">
        <v>246</v>
      </c>
      <c r="D181" s="248" t="s">
        <v>176</v>
      </c>
      <c r="E181" s="249" t="s">
        <v>549</v>
      </c>
      <c r="F181" s="250" t="s">
        <v>527</v>
      </c>
      <c r="G181" s="251" t="s">
        <v>302</v>
      </c>
      <c r="H181" s="252">
        <v>2</v>
      </c>
      <c r="I181" s="253"/>
      <c r="J181" s="254">
        <f>ROUND(I181*H181,2)</f>
        <v>0</v>
      </c>
      <c r="K181" s="255"/>
      <c r="L181" s="256"/>
      <c r="M181" s="257" t="s">
        <v>19</v>
      </c>
      <c r="N181" s="258" t="s">
        <v>39</v>
      </c>
      <c r="O181" s="85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8" t="s">
        <v>145</v>
      </c>
      <c r="AT181" s="218" t="s">
        <v>176</v>
      </c>
      <c r="AU181" s="218" t="s">
        <v>78</v>
      </c>
      <c r="AY181" s="18" t="s">
        <v>120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8" t="s">
        <v>76</v>
      </c>
      <c r="BK181" s="219">
        <f>ROUND(I181*H181,2)</f>
        <v>0</v>
      </c>
      <c r="BL181" s="18" t="s">
        <v>126</v>
      </c>
      <c r="BM181" s="218" t="s">
        <v>372</v>
      </c>
    </row>
    <row r="182" s="2" customFormat="1" ht="24.15" customHeight="1">
      <c r="A182" s="39"/>
      <c r="B182" s="40"/>
      <c r="C182" s="248" t="s">
        <v>376</v>
      </c>
      <c r="D182" s="248" t="s">
        <v>176</v>
      </c>
      <c r="E182" s="249" t="s">
        <v>528</v>
      </c>
      <c r="F182" s="250" t="s">
        <v>529</v>
      </c>
      <c r="G182" s="251" t="s">
        <v>187</v>
      </c>
      <c r="H182" s="252">
        <v>1</v>
      </c>
      <c r="I182" s="253"/>
      <c r="J182" s="254">
        <f>ROUND(I182*H182,2)</f>
        <v>0</v>
      </c>
      <c r="K182" s="255"/>
      <c r="L182" s="256"/>
      <c r="M182" s="257" t="s">
        <v>19</v>
      </c>
      <c r="N182" s="258" t="s">
        <v>39</v>
      </c>
      <c r="O182" s="85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8" t="s">
        <v>145</v>
      </c>
      <c r="AT182" s="218" t="s">
        <v>176</v>
      </c>
      <c r="AU182" s="218" t="s">
        <v>78</v>
      </c>
      <c r="AY182" s="18" t="s">
        <v>120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8" t="s">
        <v>76</v>
      </c>
      <c r="BK182" s="219">
        <f>ROUND(I182*H182,2)</f>
        <v>0</v>
      </c>
      <c r="BL182" s="18" t="s">
        <v>126</v>
      </c>
      <c r="BM182" s="218" t="s">
        <v>379</v>
      </c>
    </row>
    <row r="183" s="2" customFormat="1" ht="24.15" customHeight="1">
      <c r="A183" s="39"/>
      <c r="B183" s="40"/>
      <c r="C183" s="206" t="s">
        <v>251</v>
      </c>
      <c r="D183" s="206" t="s">
        <v>122</v>
      </c>
      <c r="E183" s="207" t="s">
        <v>550</v>
      </c>
      <c r="F183" s="208" t="s">
        <v>551</v>
      </c>
      <c r="G183" s="209" t="s">
        <v>228</v>
      </c>
      <c r="H183" s="210">
        <v>57</v>
      </c>
      <c r="I183" s="211"/>
      <c r="J183" s="212">
        <f>ROUND(I183*H183,2)</f>
        <v>0</v>
      </c>
      <c r="K183" s="213"/>
      <c r="L183" s="45"/>
      <c r="M183" s="214" t="s">
        <v>19</v>
      </c>
      <c r="N183" s="215" t="s">
        <v>39</v>
      </c>
      <c r="O183" s="85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8" t="s">
        <v>126</v>
      </c>
      <c r="AT183" s="218" t="s">
        <v>122</v>
      </c>
      <c r="AU183" s="218" t="s">
        <v>78</v>
      </c>
      <c r="AY183" s="18" t="s">
        <v>120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8" t="s">
        <v>76</v>
      </c>
      <c r="BK183" s="219">
        <f>ROUND(I183*H183,2)</f>
        <v>0</v>
      </c>
      <c r="BL183" s="18" t="s">
        <v>126</v>
      </c>
      <c r="BM183" s="218" t="s">
        <v>383</v>
      </c>
    </row>
    <row r="184" s="2" customFormat="1">
      <c r="A184" s="39"/>
      <c r="B184" s="40"/>
      <c r="C184" s="41"/>
      <c r="D184" s="220" t="s">
        <v>127</v>
      </c>
      <c r="E184" s="41"/>
      <c r="F184" s="221" t="s">
        <v>552</v>
      </c>
      <c r="G184" s="41"/>
      <c r="H184" s="41"/>
      <c r="I184" s="222"/>
      <c r="J184" s="41"/>
      <c r="K184" s="41"/>
      <c r="L184" s="45"/>
      <c r="M184" s="223"/>
      <c r="N184" s="224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127</v>
      </c>
      <c r="AU184" s="18" t="s">
        <v>78</v>
      </c>
    </row>
    <row r="185" s="2" customFormat="1" ht="24.15" customHeight="1">
      <c r="A185" s="39"/>
      <c r="B185" s="40"/>
      <c r="C185" s="248" t="s">
        <v>384</v>
      </c>
      <c r="D185" s="248" t="s">
        <v>176</v>
      </c>
      <c r="E185" s="249" t="s">
        <v>553</v>
      </c>
      <c r="F185" s="250" t="s">
        <v>554</v>
      </c>
      <c r="G185" s="251" t="s">
        <v>228</v>
      </c>
      <c r="H185" s="252">
        <v>57</v>
      </c>
      <c r="I185" s="253"/>
      <c r="J185" s="254">
        <f>ROUND(I185*H185,2)</f>
        <v>0</v>
      </c>
      <c r="K185" s="255"/>
      <c r="L185" s="256"/>
      <c r="M185" s="257" t="s">
        <v>19</v>
      </c>
      <c r="N185" s="258" t="s">
        <v>39</v>
      </c>
      <c r="O185" s="85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8" t="s">
        <v>145</v>
      </c>
      <c r="AT185" s="218" t="s">
        <v>176</v>
      </c>
      <c r="AU185" s="218" t="s">
        <v>78</v>
      </c>
      <c r="AY185" s="18" t="s">
        <v>120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8" t="s">
        <v>76</v>
      </c>
      <c r="BK185" s="219">
        <f>ROUND(I185*H185,2)</f>
        <v>0</v>
      </c>
      <c r="BL185" s="18" t="s">
        <v>126</v>
      </c>
      <c r="BM185" s="218" t="s">
        <v>387</v>
      </c>
    </row>
    <row r="186" s="2" customFormat="1" ht="24.15" customHeight="1">
      <c r="A186" s="39"/>
      <c r="B186" s="40"/>
      <c r="C186" s="206" t="s">
        <v>255</v>
      </c>
      <c r="D186" s="206" t="s">
        <v>122</v>
      </c>
      <c r="E186" s="207" t="s">
        <v>555</v>
      </c>
      <c r="F186" s="208" t="s">
        <v>556</v>
      </c>
      <c r="G186" s="209" t="s">
        <v>228</v>
      </c>
      <c r="H186" s="210">
        <v>11</v>
      </c>
      <c r="I186" s="211"/>
      <c r="J186" s="212">
        <f>ROUND(I186*H186,2)</f>
        <v>0</v>
      </c>
      <c r="K186" s="213"/>
      <c r="L186" s="45"/>
      <c r="M186" s="214" t="s">
        <v>19</v>
      </c>
      <c r="N186" s="215" t="s">
        <v>39</v>
      </c>
      <c r="O186" s="85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8" t="s">
        <v>126</v>
      </c>
      <c r="AT186" s="218" t="s">
        <v>122</v>
      </c>
      <c r="AU186" s="218" t="s">
        <v>78</v>
      </c>
      <c r="AY186" s="18" t="s">
        <v>120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8" t="s">
        <v>76</v>
      </c>
      <c r="BK186" s="219">
        <f>ROUND(I186*H186,2)</f>
        <v>0</v>
      </c>
      <c r="BL186" s="18" t="s">
        <v>126</v>
      </c>
      <c r="BM186" s="218" t="s">
        <v>390</v>
      </c>
    </row>
    <row r="187" s="2" customFormat="1">
      <c r="A187" s="39"/>
      <c r="B187" s="40"/>
      <c r="C187" s="41"/>
      <c r="D187" s="220" t="s">
        <v>127</v>
      </c>
      <c r="E187" s="41"/>
      <c r="F187" s="221" t="s">
        <v>557</v>
      </c>
      <c r="G187" s="41"/>
      <c r="H187" s="41"/>
      <c r="I187" s="222"/>
      <c r="J187" s="41"/>
      <c r="K187" s="41"/>
      <c r="L187" s="45"/>
      <c r="M187" s="223"/>
      <c r="N187" s="22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127</v>
      </c>
      <c r="AU187" s="18" t="s">
        <v>78</v>
      </c>
    </row>
    <row r="188" s="2" customFormat="1" ht="24.15" customHeight="1">
      <c r="A188" s="39"/>
      <c r="B188" s="40"/>
      <c r="C188" s="248" t="s">
        <v>391</v>
      </c>
      <c r="D188" s="248" t="s">
        <v>176</v>
      </c>
      <c r="E188" s="249" t="s">
        <v>558</v>
      </c>
      <c r="F188" s="250" t="s">
        <v>559</v>
      </c>
      <c r="G188" s="251" t="s">
        <v>228</v>
      </c>
      <c r="H188" s="252">
        <v>11</v>
      </c>
      <c r="I188" s="253"/>
      <c r="J188" s="254">
        <f>ROUND(I188*H188,2)</f>
        <v>0</v>
      </c>
      <c r="K188" s="255"/>
      <c r="L188" s="256"/>
      <c r="M188" s="257" t="s">
        <v>19</v>
      </c>
      <c r="N188" s="258" t="s">
        <v>39</v>
      </c>
      <c r="O188" s="85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8" t="s">
        <v>145</v>
      </c>
      <c r="AT188" s="218" t="s">
        <v>176</v>
      </c>
      <c r="AU188" s="218" t="s">
        <v>78</v>
      </c>
      <c r="AY188" s="18" t="s">
        <v>120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8" t="s">
        <v>76</v>
      </c>
      <c r="BK188" s="219">
        <f>ROUND(I188*H188,2)</f>
        <v>0</v>
      </c>
      <c r="BL188" s="18" t="s">
        <v>126</v>
      </c>
      <c r="BM188" s="218" t="s">
        <v>394</v>
      </c>
    </row>
    <row r="189" s="2" customFormat="1" ht="24.15" customHeight="1">
      <c r="A189" s="39"/>
      <c r="B189" s="40"/>
      <c r="C189" s="206" t="s">
        <v>261</v>
      </c>
      <c r="D189" s="206" t="s">
        <v>122</v>
      </c>
      <c r="E189" s="207" t="s">
        <v>560</v>
      </c>
      <c r="F189" s="208" t="s">
        <v>561</v>
      </c>
      <c r="G189" s="209" t="s">
        <v>228</v>
      </c>
      <c r="H189" s="210">
        <v>11</v>
      </c>
      <c r="I189" s="211"/>
      <c r="J189" s="212">
        <f>ROUND(I189*H189,2)</f>
        <v>0</v>
      </c>
      <c r="K189" s="213"/>
      <c r="L189" s="45"/>
      <c r="M189" s="214" t="s">
        <v>19</v>
      </c>
      <c r="N189" s="215" t="s">
        <v>39</v>
      </c>
      <c r="O189" s="85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8" t="s">
        <v>126</v>
      </c>
      <c r="AT189" s="218" t="s">
        <v>122</v>
      </c>
      <c r="AU189" s="218" t="s">
        <v>78</v>
      </c>
      <c r="AY189" s="18" t="s">
        <v>120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8" t="s">
        <v>76</v>
      </c>
      <c r="BK189" s="219">
        <f>ROUND(I189*H189,2)</f>
        <v>0</v>
      </c>
      <c r="BL189" s="18" t="s">
        <v>126</v>
      </c>
      <c r="BM189" s="218" t="s">
        <v>402</v>
      </c>
    </row>
    <row r="190" s="2" customFormat="1">
      <c r="A190" s="39"/>
      <c r="B190" s="40"/>
      <c r="C190" s="41"/>
      <c r="D190" s="220" t="s">
        <v>127</v>
      </c>
      <c r="E190" s="41"/>
      <c r="F190" s="221" t="s">
        <v>562</v>
      </c>
      <c r="G190" s="41"/>
      <c r="H190" s="41"/>
      <c r="I190" s="222"/>
      <c r="J190" s="41"/>
      <c r="K190" s="41"/>
      <c r="L190" s="45"/>
      <c r="M190" s="223"/>
      <c r="N190" s="224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127</v>
      </c>
      <c r="AU190" s="18" t="s">
        <v>78</v>
      </c>
    </row>
    <row r="191" s="2" customFormat="1" ht="21.75" customHeight="1">
      <c r="A191" s="39"/>
      <c r="B191" s="40"/>
      <c r="C191" s="206" t="s">
        <v>405</v>
      </c>
      <c r="D191" s="206" t="s">
        <v>122</v>
      </c>
      <c r="E191" s="207" t="s">
        <v>563</v>
      </c>
      <c r="F191" s="208" t="s">
        <v>564</v>
      </c>
      <c r="G191" s="209" t="s">
        <v>228</v>
      </c>
      <c r="H191" s="210">
        <v>49</v>
      </c>
      <c r="I191" s="211"/>
      <c r="J191" s="212">
        <f>ROUND(I191*H191,2)</f>
        <v>0</v>
      </c>
      <c r="K191" s="213"/>
      <c r="L191" s="45"/>
      <c r="M191" s="214" t="s">
        <v>19</v>
      </c>
      <c r="N191" s="215" t="s">
        <v>39</v>
      </c>
      <c r="O191" s="85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8" t="s">
        <v>126</v>
      </c>
      <c r="AT191" s="218" t="s">
        <v>122</v>
      </c>
      <c r="AU191" s="218" t="s">
        <v>78</v>
      </c>
      <c r="AY191" s="18" t="s">
        <v>120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8" t="s">
        <v>76</v>
      </c>
      <c r="BK191" s="219">
        <f>ROUND(I191*H191,2)</f>
        <v>0</v>
      </c>
      <c r="BL191" s="18" t="s">
        <v>126</v>
      </c>
      <c r="BM191" s="218" t="s">
        <v>408</v>
      </c>
    </row>
    <row r="192" s="2" customFormat="1">
      <c r="A192" s="39"/>
      <c r="B192" s="40"/>
      <c r="C192" s="41"/>
      <c r="D192" s="220" t="s">
        <v>127</v>
      </c>
      <c r="E192" s="41"/>
      <c r="F192" s="221" t="s">
        <v>565</v>
      </c>
      <c r="G192" s="41"/>
      <c r="H192" s="41"/>
      <c r="I192" s="222"/>
      <c r="J192" s="41"/>
      <c r="K192" s="41"/>
      <c r="L192" s="45"/>
      <c r="M192" s="223"/>
      <c r="N192" s="224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127</v>
      </c>
      <c r="AU192" s="18" t="s">
        <v>78</v>
      </c>
    </row>
    <row r="193" s="12" customFormat="1" ht="25.92" customHeight="1">
      <c r="A193" s="12"/>
      <c r="B193" s="190"/>
      <c r="C193" s="191"/>
      <c r="D193" s="192" t="s">
        <v>67</v>
      </c>
      <c r="E193" s="193" t="s">
        <v>176</v>
      </c>
      <c r="F193" s="193" t="s">
        <v>566</v>
      </c>
      <c r="G193" s="191"/>
      <c r="H193" s="191"/>
      <c r="I193" s="194"/>
      <c r="J193" s="195">
        <f>BK193</f>
        <v>0</v>
      </c>
      <c r="K193" s="191"/>
      <c r="L193" s="196"/>
      <c r="M193" s="197"/>
      <c r="N193" s="198"/>
      <c r="O193" s="198"/>
      <c r="P193" s="199">
        <f>P194</f>
        <v>0</v>
      </c>
      <c r="Q193" s="198"/>
      <c r="R193" s="199">
        <f>R194</f>
        <v>0</v>
      </c>
      <c r="S193" s="198"/>
      <c r="T193" s="200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1" t="s">
        <v>137</v>
      </c>
      <c r="AT193" s="202" t="s">
        <v>67</v>
      </c>
      <c r="AU193" s="202" t="s">
        <v>68</v>
      </c>
      <c r="AY193" s="201" t="s">
        <v>120</v>
      </c>
      <c r="BK193" s="203">
        <f>BK194</f>
        <v>0</v>
      </c>
    </row>
    <row r="194" s="12" customFormat="1" ht="22.8" customHeight="1">
      <c r="A194" s="12"/>
      <c r="B194" s="190"/>
      <c r="C194" s="191"/>
      <c r="D194" s="192" t="s">
        <v>67</v>
      </c>
      <c r="E194" s="204" t="s">
        <v>567</v>
      </c>
      <c r="F194" s="204" t="s">
        <v>568</v>
      </c>
      <c r="G194" s="191"/>
      <c r="H194" s="191"/>
      <c r="I194" s="194"/>
      <c r="J194" s="205">
        <f>BK194</f>
        <v>0</v>
      </c>
      <c r="K194" s="191"/>
      <c r="L194" s="196"/>
      <c r="M194" s="197"/>
      <c r="N194" s="198"/>
      <c r="O194" s="198"/>
      <c r="P194" s="199">
        <f>SUM(P195:P196)</f>
        <v>0</v>
      </c>
      <c r="Q194" s="198"/>
      <c r="R194" s="199">
        <f>SUM(R195:R196)</f>
        <v>0</v>
      </c>
      <c r="S194" s="198"/>
      <c r="T194" s="200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1" t="s">
        <v>137</v>
      </c>
      <c r="AT194" s="202" t="s">
        <v>67</v>
      </c>
      <c r="AU194" s="202" t="s">
        <v>76</v>
      </c>
      <c r="AY194" s="201" t="s">
        <v>120</v>
      </c>
      <c r="BK194" s="203">
        <f>SUM(BK195:BK196)</f>
        <v>0</v>
      </c>
    </row>
    <row r="195" s="2" customFormat="1" ht="24.15" customHeight="1">
      <c r="A195" s="39"/>
      <c r="B195" s="40"/>
      <c r="C195" s="206" t="s">
        <v>268</v>
      </c>
      <c r="D195" s="206" t="s">
        <v>122</v>
      </c>
      <c r="E195" s="207" t="s">
        <v>569</v>
      </c>
      <c r="F195" s="208" t="s">
        <v>570</v>
      </c>
      <c r="G195" s="209" t="s">
        <v>161</v>
      </c>
      <c r="H195" s="210">
        <v>5.3499999999999996</v>
      </c>
      <c r="I195" s="211"/>
      <c r="J195" s="212">
        <f>ROUND(I195*H195,2)</f>
        <v>0</v>
      </c>
      <c r="K195" s="213"/>
      <c r="L195" s="45"/>
      <c r="M195" s="214" t="s">
        <v>19</v>
      </c>
      <c r="N195" s="215" t="s">
        <v>39</v>
      </c>
      <c r="O195" s="85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8" t="s">
        <v>294</v>
      </c>
      <c r="AT195" s="218" t="s">
        <v>122</v>
      </c>
      <c r="AU195" s="218" t="s">
        <v>78</v>
      </c>
      <c r="AY195" s="18" t="s">
        <v>120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8" t="s">
        <v>76</v>
      </c>
      <c r="BK195" s="219">
        <f>ROUND(I195*H195,2)</f>
        <v>0</v>
      </c>
      <c r="BL195" s="18" t="s">
        <v>294</v>
      </c>
      <c r="BM195" s="218" t="s">
        <v>571</v>
      </c>
    </row>
    <row r="196" s="2" customFormat="1">
      <c r="A196" s="39"/>
      <c r="B196" s="40"/>
      <c r="C196" s="41"/>
      <c r="D196" s="220" t="s">
        <v>127</v>
      </c>
      <c r="E196" s="41"/>
      <c r="F196" s="221" t="s">
        <v>572</v>
      </c>
      <c r="G196" s="41"/>
      <c r="H196" s="41"/>
      <c r="I196" s="222"/>
      <c r="J196" s="41"/>
      <c r="K196" s="41"/>
      <c r="L196" s="45"/>
      <c r="M196" s="223"/>
      <c r="N196" s="224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127</v>
      </c>
      <c r="AU196" s="18" t="s">
        <v>78</v>
      </c>
    </row>
    <row r="197" s="12" customFormat="1" ht="25.92" customHeight="1">
      <c r="A197" s="12"/>
      <c r="B197" s="190"/>
      <c r="C197" s="191"/>
      <c r="D197" s="192" t="s">
        <v>67</v>
      </c>
      <c r="E197" s="193" t="s">
        <v>403</v>
      </c>
      <c r="F197" s="193" t="s">
        <v>404</v>
      </c>
      <c r="G197" s="191"/>
      <c r="H197" s="191"/>
      <c r="I197" s="194"/>
      <c r="J197" s="195">
        <f>BK197</f>
        <v>0</v>
      </c>
      <c r="K197" s="191"/>
      <c r="L197" s="196"/>
      <c r="M197" s="197"/>
      <c r="N197" s="198"/>
      <c r="O197" s="198"/>
      <c r="P197" s="199">
        <f>P198+P202+P207+P209</f>
        <v>0</v>
      </c>
      <c r="Q197" s="198"/>
      <c r="R197" s="199">
        <f>R198+R202+R207+R209</f>
        <v>0</v>
      </c>
      <c r="S197" s="198"/>
      <c r="T197" s="200">
        <f>T198+T202+T207+T209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1" t="s">
        <v>148</v>
      </c>
      <c r="AT197" s="202" t="s">
        <v>67</v>
      </c>
      <c r="AU197" s="202" t="s">
        <v>68</v>
      </c>
      <c r="AY197" s="201" t="s">
        <v>120</v>
      </c>
      <c r="BK197" s="203">
        <f>BK198+BK202+BK207+BK209</f>
        <v>0</v>
      </c>
    </row>
    <row r="198" s="12" customFormat="1" ht="22.8" customHeight="1">
      <c r="A198" s="12"/>
      <c r="B198" s="190"/>
      <c r="C198" s="191"/>
      <c r="D198" s="192" t="s">
        <v>67</v>
      </c>
      <c r="E198" s="204" t="s">
        <v>409</v>
      </c>
      <c r="F198" s="204" t="s">
        <v>573</v>
      </c>
      <c r="G198" s="191"/>
      <c r="H198" s="191"/>
      <c r="I198" s="194"/>
      <c r="J198" s="205">
        <f>BK198</f>
        <v>0</v>
      </c>
      <c r="K198" s="191"/>
      <c r="L198" s="196"/>
      <c r="M198" s="197"/>
      <c r="N198" s="198"/>
      <c r="O198" s="198"/>
      <c r="P198" s="199">
        <f>SUM(P199:P201)</f>
        <v>0</v>
      </c>
      <c r="Q198" s="198"/>
      <c r="R198" s="199">
        <f>SUM(R199:R201)</f>
        <v>0</v>
      </c>
      <c r="S198" s="198"/>
      <c r="T198" s="200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148</v>
      </c>
      <c r="AT198" s="202" t="s">
        <v>67</v>
      </c>
      <c r="AU198" s="202" t="s">
        <v>76</v>
      </c>
      <c r="AY198" s="201" t="s">
        <v>120</v>
      </c>
      <c r="BK198" s="203">
        <f>SUM(BK199:BK201)</f>
        <v>0</v>
      </c>
    </row>
    <row r="199" s="2" customFormat="1" ht="16.5" customHeight="1">
      <c r="A199" s="39"/>
      <c r="B199" s="40"/>
      <c r="C199" s="206" t="s">
        <v>574</v>
      </c>
      <c r="D199" s="206" t="s">
        <v>122</v>
      </c>
      <c r="E199" s="207" t="s">
        <v>575</v>
      </c>
      <c r="F199" s="208" t="s">
        <v>576</v>
      </c>
      <c r="G199" s="209" t="s">
        <v>577</v>
      </c>
      <c r="H199" s="210">
        <v>2</v>
      </c>
      <c r="I199" s="211"/>
      <c r="J199" s="212">
        <f>ROUND(I199*H199,2)</f>
        <v>0</v>
      </c>
      <c r="K199" s="213"/>
      <c r="L199" s="45"/>
      <c r="M199" s="214" t="s">
        <v>19</v>
      </c>
      <c r="N199" s="215" t="s">
        <v>39</v>
      </c>
      <c r="O199" s="85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8" t="s">
        <v>126</v>
      </c>
      <c r="AT199" s="218" t="s">
        <v>122</v>
      </c>
      <c r="AU199" s="218" t="s">
        <v>78</v>
      </c>
      <c r="AY199" s="18" t="s">
        <v>120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8" t="s">
        <v>76</v>
      </c>
      <c r="BK199" s="219">
        <f>ROUND(I199*H199,2)</f>
        <v>0</v>
      </c>
      <c r="BL199" s="18" t="s">
        <v>126</v>
      </c>
      <c r="BM199" s="218" t="s">
        <v>578</v>
      </c>
    </row>
    <row r="200" s="2" customFormat="1" ht="16.5" customHeight="1">
      <c r="A200" s="39"/>
      <c r="B200" s="40"/>
      <c r="C200" s="206" t="s">
        <v>273</v>
      </c>
      <c r="D200" s="206" t="s">
        <v>122</v>
      </c>
      <c r="E200" s="207" t="s">
        <v>579</v>
      </c>
      <c r="F200" s="208" t="s">
        <v>580</v>
      </c>
      <c r="G200" s="209" t="s">
        <v>581</v>
      </c>
      <c r="H200" s="210">
        <v>0.10000000000000001</v>
      </c>
      <c r="I200" s="211"/>
      <c r="J200" s="212">
        <f>ROUND(I200*H200,2)</f>
        <v>0</v>
      </c>
      <c r="K200" s="213"/>
      <c r="L200" s="45"/>
      <c r="M200" s="214" t="s">
        <v>19</v>
      </c>
      <c r="N200" s="215" t="s">
        <v>39</v>
      </c>
      <c r="O200" s="85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8" t="s">
        <v>126</v>
      </c>
      <c r="AT200" s="218" t="s">
        <v>122</v>
      </c>
      <c r="AU200" s="218" t="s">
        <v>78</v>
      </c>
      <c r="AY200" s="18" t="s">
        <v>120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8" t="s">
        <v>76</v>
      </c>
      <c r="BK200" s="219">
        <f>ROUND(I200*H200,2)</f>
        <v>0</v>
      </c>
      <c r="BL200" s="18" t="s">
        <v>126</v>
      </c>
      <c r="BM200" s="218" t="s">
        <v>582</v>
      </c>
    </row>
    <row r="201" s="2" customFormat="1" ht="16.5" customHeight="1">
      <c r="A201" s="39"/>
      <c r="B201" s="40"/>
      <c r="C201" s="206" t="s">
        <v>583</v>
      </c>
      <c r="D201" s="206" t="s">
        <v>122</v>
      </c>
      <c r="E201" s="207" t="s">
        <v>584</v>
      </c>
      <c r="F201" s="208" t="s">
        <v>585</v>
      </c>
      <c r="G201" s="209" t="s">
        <v>581</v>
      </c>
      <c r="H201" s="210">
        <v>0.10000000000000001</v>
      </c>
      <c r="I201" s="211"/>
      <c r="J201" s="212">
        <f>ROUND(I201*H201,2)</f>
        <v>0</v>
      </c>
      <c r="K201" s="213"/>
      <c r="L201" s="45"/>
      <c r="M201" s="214" t="s">
        <v>19</v>
      </c>
      <c r="N201" s="215" t="s">
        <v>39</v>
      </c>
      <c r="O201" s="85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8" t="s">
        <v>126</v>
      </c>
      <c r="AT201" s="218" t="s">
        <v>122</v>
      </c>
      <c r="AU201" s="218" t="s">
        <v>78</v>
      </c>
      <c r="AY201" s="18" t="s">
        <v>120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8" t="s">
        <v>76</v>
      </c>
      <c r="BK201" s="219">
        <f>ROUND(I201*H201,2)</f>
        <v>0</v>
      </c>
      <c r="BL201" s="18" t="s">
        <v>126</v>
      </c>
      <c r="BM201" s="218" t="s">
        <v>586</v>
      </c>
    </row>
    <row r="202" s="12" customFormat="1" ht="22.8" customHeight="1">
      <c r="A202" s="12"/>
      <c r="B202" s="190"/>
      <c r="C202" s="191"/>
      <c r="D202" s="192" t="s">
        <v>67</v>
      </c>
      <c r="E202" s="204" t="s">
        <v>587</v>
      </c>
      <c r="F202" s="204" t="s">
        <v>588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SUM(P203:P206)</f>
        <v>0</v>
      </c>
      <c r="Q202" s="198"/>
      <c r="R202" s="199">
        <f>SUM(R203:R206)</f>
        <v>0</v>
      </c>
      <c r="S202" s="198"/>
      <c r="T202" s="200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1" t="s">
        <v>148</v>
      </c>
      <c r="AT202" s="202" t="s">
        <v>67</v>
      </c>
      <c r="AU202" s="202" t="s">
        <v>76</v>
      </c>
      <c r="AY202" s="201" t="s">
        <v>120</v>
      </c>
      <c r="BK202" s="203">
        <f>SUM(BK203:BK206)</f>
        <v>0</v>
      </c>
    </row>
    <row r="203" s="2" customFormat="1" ht="16.5" customHeight="1">
      <c r="A203" s="39"/>
      <c r="B203" s="40"/>
      <c r="C203" s="206" t="s">
        <v>278</v>
      </c>
      <c r="D203" s="206" t="s">
        <v>122</v>
      </c>
      <c r="E203" s="207" t="s">
        <v>589</v>
      </c>
      <c r="F203" s="208" t="s">
        <v>590</v>
      </c>
      <c r="G203" s="209" t="s">
        <v>581</v>
      </c>
      <c r="H203" s="210">
        <v>0.10000000000000001</v>
      </c>
      <c r="I203" s="211"/>
      <c r="J203" s="212">
        <f>ROUND(I203*H203,2)</f>
        <v>0</v>
      </c>
      <c r="K203" s="213"/>
      <c r="L203" s="45"/>
      <c r="M203" s="214" t="s">
        <v>19</v>
      </c>
      <c r="N203" s="215" t="s">
        <v>39</v>
      </c>
      <c r="O203" s="85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8" t="s">
        <v>126</v>
      </c>
      <c r="AT203" s="218" t="s">
        <v>122</v>
      </c>
      <c r="AU203" s="218" t="s">
        <v>78</v>
      </c>
      <c r="AY203" s="18" t="s">
        <v>120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8" t="s">
        <v>76</v>
      </c>
      <c r="BK203" s="219">
        <f>ROUND(I203*H203,2)</f>
        <v>0</v>
      </c>
      <c r="BL203" s="18" t="s">
        <v>126</v>
      </c>
      <c r="BM203" s="218" t="s">
        <v>591</v>
      </c>
    </row>
    <row r="204" s="2" customFormat="1" ht="16.5" customHeight="1">
      <c r="A204" s="39"/>
      <c r="B204" s="40"/>
      <c r="C204" s="206" t="s">
        <v>592</v>
      </c>
      <c r="D204" s="206" t="s">
        <v>122</v>
      </c>
      <c r="E204" s="207" t="s">
        <v>593</v>
      </c>
      <c r="F204" s="208" t="s">
        <v>594</v>
      </c>
      <c r="G204" s="209" t="s">
        <v>581</v>
      </c>
      <c r="H204" s="210">
        <v>0.10000000000000001</v>
      </c>
      <c r="I204" s="211"/>
      <c r="J204" s="212">
        <f>ROUND(I204*H204,2)</f>
        <v>0</v>
      </c>
      <c r="K204" s="213"/>
      <c r="L204" s="45"/>
      <c r="M204" s="214" t="s">
        <v>19</v>
      </c>
      <c r="N204" s="215" t="s">
        <v>39</v>
      </c>
      <c r="O204" s="85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8" t="s">
        <v>126</v>
      </c>
      <c r="AT204" s="218" t="s">
        <v>122</v>
      </c>
      <c r="AU204" s="218" t="s">
        <v>78</v>
      </c>
      <c r="AY204" s="18" t="s">
        <v>120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8" t="s">
        <v>76</v>
      </c>
      <c r="BK204" s="219">
        <f>ROUND(I204*H204,2)</f>
        <v>0</v>
      </c>
      <c r="BL204" s="18" t="s">
        <v>126</v>
      </c>
      <c r="BM204" s="218" t="s">
        <v>595</v>
      </c>
    </row>
    <row r="205" s="2" customFormat="1" ht="16.5" customHeight="1">
      <c r="A205" s="39"/>
      <c r="B205" s="40"/>
      <c r="C205" s="206" t="s">
        <v>286</v>
      </c>
      <c r="D205" s="206" t="s">
        <v>122</v>
      </c>
      <c r="E205" s="207" t="s">
        <v>596</v>
      </c>
      <c r="F205" s="208" t="s">
        <v>597</v>
      </c>
      <c r="G205" s="209" t="s">
        <v>581</v>
      </c>
      <c r="H205" s="210">
        <v>0.10000000000000001</v>
      </c>
      <c r="I205" s="211"/>
      <c r="J205" s="212">
        <f>ROUND(I205*H205,2)</f>
        <v>0</v>
      </c>
      <c r="K205" s="213"/>
      <c r="L205" s="45"/>
      <c r="M205" s="214" t="s">
        <v>19</v>
      </c>
      <c r="N205" s="215" t="s">
        <v>39</v>
      </c>
      <c r="O205" s="85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8" t="s">
        <v>126</v>
      </c>
      <c r="AT205" s="218" t="s">
        <v>122</v>
      </c>
      <c r="AU205" s="218" t="s">
        <v>78</v>
      </c>
      <c r="AY205" s="18" t="s">
        <v>120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8" t="s">
        <v>76</v>
      </c>
      <c r="BK205" s="219">
        <f>ROUND(I205*H205,2)</f>
        <v>0</v>
      </c>
      <c r="BL205" s="18" t="s">
        <v>126</v>
      </c>
      <c r="BM205" s="218" t="s">
        <v>598</v>
      </c>
    </row>
    <row r="206" s="2" customFormat="1" ht="16.5" customHeight="1">
      <c r="A206" s="39"/>
      <c r="B206" s="40"/>
      <c r="C206" s="206" t="s">
        <v>599</v>
      </c>
      <c r="D206" s="206" t="s">
        <v>122</v>
      </c>
      <c r="E206" s="207" t="s">
        <v>600</v>
      </c>
      <c r="F206" s="208" t="s">
        <v>601</v>
      </c>
      <c r="G206" s="209" t="s">
        <v>581</v>
      </c>
      <c r="H206" s="210">
        <v>0.10000000000000001</v>
      </c>
      <c r="I206" s="211"/>
      <c r="J206" s="212">
        <f>ROUND(I206*H206,2)</f>
        <v>0</v>
      </c>
      <c r="K206" s="213"/>
      <c r="L206" s="45"/>
      <c r="M206" s="214" t="s">
        <v>19</v>
      </c>
      <c r="N206" s="215" t="s">
        <v>39</v>
      </c>
      <c r="O206" s="85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8" t="s">
        <v>126</v>
      </c>
      <c r="AT206" s="218" t="s">
        <v>122</v>
      </c>
      <c r="AU206" s="218" t="s">
        <v>78</v>
      </c>
      <c r="AY206" s="18" t="s">
        <v>120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8" t="s">
        <v>76</v>
      </c>
      <c r="BK206" s="219">
        <f>ROUND(I206*H206,2)</f>
        <v>0</v>
      </c>
      <c r="BL206" s="18" t="s">
        <v>126</v>
      </c>
      <c r="BM206" s="218" t="s">
        <v>602</v>
      </c>
    </row>
    <row r="207" s="12" customFormat="1" ht="22.8" customHeight="1">
      <c r="A207" s="12"/>
      <c r="B207" s="190"/>
      <c r="C207" s="191"/>
      <c r="D207" s="192" t="s">
        <v>67</v>
      </c>
      <c r="E207" s="204" t="s">
        <v>603</v>
      </c>
      <c r="F207" s="204" t="s">
        <v>604</v>
      </c>
      <c r="G207" s="191"/>
      <c r="H207" s="191"/>
      <c r="I207" s="194"/>
      <c r="J207" s="205">
        <f>BK207</f>
        <v>0</v>
      </c>
      <c r="K207" s="191"/>
      <c r="L207" s="196"/>
      <c r="M207" s="197"/>
      <c r="N207" s="198"/>
      <c r="O207" s="198"/>
      <c r="P207" s="199">
        <f>P208</f>
        <v>0</v>
      </c>
      <c r="Q207" s="198"/>
      <c r="R207" s="199">
        <f>R208</f>
        <v>0</v>
      </c>
      <c r="S207" s="198"/>
      <c r="T207" s="200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148</v>
      </c>
      <c r="AT207" s="202" t="s">
        <v>67</v>
      </c>
      <c r="AU207" s="202" t="s">
        <v>76</v>
      </c>
      <c r="AY207" s="201" t="s">
        <v>120</v>
      </c>
      <c r="BK207" s="203">
        <f>BK208</f>
        <v>0</v>
      </c>
    </row>
    <row r="208" s="2" customFormat="1" ht="16.5" customHeight="1">
      <c r="A208" s="39"/>
      <c r="B208" s="40"/>
      <c r="C208" s="206" t="s">
        <v>290</v>
      </c>
      <c r="D208" s="206" t="s">
        <v>122</v>
      </c>
      <c r="E208" s="207" t="s">
        <v>605</v>
      </c>
      <c r="F208" s="208" t="s">
        <v>606</v>
      </c>
      <c r="G208" s="209" t="s">
        <v>581</v>
      </c>
      <c r="H208" s="210">
        <v>0.10000000000000001</v>
      </c>
      <c r="I208" s="211"/>
      <c r="J208" s="212">
        <f>ROUND(I208*H208,2)</f>
        <v>0</v>
      </c>
      <c r="K208" s="213"/>
      <c r="L208" s="45"/>
      <c r="M208" s="214" t="s">
        <v>19</v>
      </c>
      <c r="N208" s="215" t="s">
        <v>39</v>
      </c>
      <c r="O208" s="85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8" t="s">
        <v>126</v>
      </c>
      <c r="AT208" s="218" t="s">
        <v>122</v>
      </c>
      <c r="AU208" s="218" t="s">
        <v>78</v>
      </c>
      <c r="AY208" s="18" t="s">
        <v>120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8" t="s">
        <v>76</v>
      </c>
      <c r="BK208" s="219">
        <f>ROUND(I208*H208,2)</f>
        <v>0</v>
      </c>
      <c r="BL208" s="18" t="s">
        <v>126</v>
      </c>
      <c r="BM208" s="218" t="s">
        <v>607</v>
      </c>
    </row>
    <row r="209" s="12" customFormat="1" ht="22.8" customHeight="1">
      <c r="A209" s="12"/>
      <c r="B209" s="190"/>
      <c r="C209" s="191"/>
      <c r="D209" s="192" t="s">
        <v>67</v>
      </c>
      <c r="E209" s="204" t="s">
        <v>608</v>
      </c>
      <c r="F209" s="204" t="s">
        <v>609</v>
      </c>
      <c r="G209" s="191"/>
      <c r="H209" s="191"/>
      <c r="I209" s="194"/>
      <c r="J209" s="205">
        <f>BK209</f>
        <v>0</v>
      </c>
      <c r="K209" s="191"/>
      <c r="L209" s="196"/>
      <c r="M209" s="197"/>
      <c r="N209" s="198"/>
      <c r="O209" s="198"/>
      <c r="P209" s="199">
        <f>P210</f>
        <v>0</v>
      </c>
      <c r="Q209" s="198"/>
      <c r="R209" s="199">
        <f>R210</f>
        <v>0</v>
      </c>
      <c r="S209" s="198"/>
      <c r="T209" s="200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1" t="s">
        <v>148</v>
      </c>
      <c r="AT209" s="202" t="s">
        <v>67</v>
      </c>
      <c r="AU209" s="202" t="s">
        <v>76</v>
      </c>
      <c r="AY209" s="201" t="s">
        <v>120</v>
      </c>
      <c r="BK209" s="203">
        <f>BK210</f>
        <v>0</v>
      </c>
    </row>
    <row r="210" s="2" customFormat="1" ht="16.5" customHeight="1">
      <c r="A210" s="39"/>
      <c r="B210" s="40"/>
      <c r="C210" s="206" t="s">
        <v>610</v>
      </c>
      <c r="D210" s="206" t="s">
        <v>122</v>
      </c>
      <c r="E210" s="207" t="s">
        <v>611</v>
      </c>
      <c r="F210" s="208" t="s">
        <v>612</v>
      </c>
      <c r="G210" s="209" t="s">
        <v>613</v>
      </c>
      <c r="H210" s="210">
        <v>1</v>
      </c>
      <c r="I210" s="211"/>
      <c r="J210" s="212">
        <f>ROUND(I210*H210,2)</f>
        <v>0</v>
      </c>
      <c r="K210" s="213"/>
      <c r="L210" s="45"/>
      <c r="M210" s="264" t="s">
        <v>19</v>
      </c>
      <c r="N210" s="265" t="s">
        <v>39</v>
      </c>
      <c r="O210" s="262"/>
      <c r="P210" s="266">
        <f>O210*H210</f>
        <v>0</v>
      </c>
      <c r="Q210" s="266">
        <v>0</v>
      </c>
      <c r="R210" s="266">
        <f>Q210*H210</f>
        <v>0</v>
      </c>
      <c r="S210" s="266">
        <v>0</v>
      </c>
      <c r="T210" s="26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8" t="s">
        <v>126</v>
      </c>
      <c r="AT210" s="218" t="s">
        <v>122</v>
      </c>
      <c r="AU210" s="218" t="s">
        <v>78</v>
      </c>
      <c r="AY210" s="18" t="s">
        <v>120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8" t="s">
        <v>76</v>
      </c>
      <c r="BK210" s="219">
        <f>ROUND(I210*H210,2)</f>
        <v>0</v>
      </c>
      <c r="BL210" s="18" t="s">
        <v>126</v>
      </c>
      <c r="BM210" s="218" t="s">
        <v>614</v>
      </c>
    </row>
    <row r="211" s="2" customFormat="1" ht="6.96" customHeight="1">
      <c r="A211" s="39"/>
      <c r="B211" s="60"/>
      <c r="C211" s="61"/>
      <c r="D211" s="61"/>
      <c r="E211" s="61"/>
      <c r="F211" s="61"/>
      <c r="G211" s="61"/>
      <c r="H211" s="61"/>
      <c r="I211" s="61"/>
      <c r="J211" s="61"/>
      <c r="K211" s="61"/>
      <c r="L211" s="45"/>
      <c r="M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</row>
  </sheetData>
  <sheetProtection sheet="1" autoFilter="0" formatColumns="0" formatRows="0" objects="1" scenarios="1" spinCount="100000" saltValue="NB9biKbtDvy0RoU9DXvUeDVheIVFhbgDxWorGPjoBiiqDqs1GSghG4jryIlnWCm5ipzQcdZP0RFDfDAweNzHKw==" hashValue="b0/HtT7M+ZUDYWjgXz+ul/SLen5+vW2+FS/u88pnvIWSC9s4PN//EBRh8g1AC06pxUUS7dbYopp2JdxJZN/nzw==" algorithmName="SHA-512" password="CC35"/>
  <autoFilter ref="C91:K210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998225111"/>
    <hyperlink ref="F98" r:id="rId2" display="https://podminky.urs.cz/item/CS_URS_2024_02/998225194"/>
    <hyperlink ref="F100" r:id="rId3" display="https://podminky.urs.cz/item/CS_URS_2024_02/460161313"/>
    <hyperlink ref="F102" r:id="rId4" display="https://podminky.urs.cz/item/CS_URS_2024_02/460431313"/>
    <hyperlink ref="F104" r:id="rId5" display="https://podminky.urs.cz/item/CS_URS_2024_02/919123121"/>
    <hyperlink ref="F106" r:id="rId6" display="https://podminky.urs.cz/item/CS_URS_2024_02/919735113"/>
    <hyperlink ref="F108" r:id="rId7" display="https://podminky.urs.cz/item/CS_URS_2024_02/460871162"/>
    <hyperlink ref="F110" r:id="rId8" display="https://podminky.urs.cz/item/CS_URS_2024_02/460871141"/>
    <hyperlink ref="F112" r:id="rId9" display="https://podminky.urs.cz/item/CS_URS_2024_02/460881215"/>
    <hyperlink ref="F114" r:id="rId10" display="https://podminky.urs.cz/item/CS_URS_2024_02/460881222"/>
    <hyperlink ref="F117" r:id="rId11" display="https://podminky.urs.cz/item/CS_URS_2024_02/998225111"/>
    <hyperlink ref="F119" r:id="rId12" display="https://podminky.urs.cz/item/CS_URS_2024_02/998225194"/>
    <hyperlink ref="F121" r:id="rId13" display="https://podminky.urs.cz/item/CS_URS_2024_02/460661111"/>
    <hyperlink ref="F123" r:id="rId14" display="https://podminky.urs.cz/item/CS_URS_2024_02/460030011"/>
    <hyperlink ref="F125" r:id="rId15" display="https://podminky.urs.cz/item/CS_URS_2024_02/460030015"/>
    <hyperlink ref="F127" r:id="rId16" display="https://podminky.urs.cz/item/CS_URS_2024_02/460161172"/>
    <hyperlink ref="F129" r:id="rId17" display="https://podminky.urs.cz/item/CS_URS_2024_02/460431162"/>
    <hyperlink ref="F131" r:id="rId18" display="https://podminky.urs.cz/item/CS_URS_2024_02/460620002"/>
    <hyperlink ref="F133" r:id="rId19" display="https://podminky.urs.cz/item/CS_URS_2024_02/460620007"/>
    <hyperlink ref="F137" r:id="rId20" display="https://podminky.urs.cz/item/CS_URS_2024_02/998225111"/>
    <hyperlink ref="F139" r:id="rId21" display="https://podminky.urs.cz/item/CS_URS_2024_02/998225194"/>
    <hyperlink ref="F141" r:id="rId22" display="https://podminky.urs.cz/item/CS_URS_2024_02/460161142"/>
    <hyperlink ref="F143" r:id="rId23" display="https://podminky.urs.cz/item/CS_URS_2024_02/460661111"/>
    <hyperlink ref="F145" r:id="rId24" display="https://podminky.urs.cz/item/CS_URS_2024_02/460431142"/>
    <hyperlink ref="F147" r:id="rId25" display="https://podminky.urs.cz/item/CS_URS_2024_02/564201011"/>
    <hyperlink ref="F150" r:id="rId26" display="https://podminky.urs.cz/item/CS_URS_2024_02/741122142"/>
    <hyperlink ref="F153" r:id="rId27" display="https://podminky.urs.cz/item/CS_URS_2024_02/741130021"/>
    <hyperlink ref="F155" r:id="rId28" display="https://podminky.urs.cz/item/CS_URS_2024_02/741130025"/>
    <hyperlink ref="F157" r:id="rId29" display="https://podminky.urs.cz/item/CS_URS_2024_02/741372151"/>
    <hyperlink ref="F159" r:id="rId30" display="https://podminky.urs.cz/item/CS_URS_2024_02/210204002"/>
    <hyperlink ref="F162" r:id="rId31" display="https://podminky.urs.cz/item/CS_URS_2024_02/210220020"/>
    <hyperlink ref="F168" r:id="rId32" display="https://podminky.urs.cz/item/CS_URS_2024_02/460131113"/>
    <hyperlink ref="F170" r:id="rId33" display="https://podminky.urs.cz/item/CS_URS_2024_02/460641124"/>
    <hyperlink ref="F172" r:id="rId34" display="https://podminky.urs.cz/item/CS_URS_2024_02/460641411"/>
    <hyperlink ref="F174" r:id="rId35" display="https://podminky.urs.cz/item/CS_URS_2024_02/460641412"/>
    <hyperlink ref="F176" r:id="rId36" display="https://podminky.urs.cz/item/CS_URS_2024_02/210204201"/>
    <hyperlink ref="F179" r:id="rId37" display="https://podminky.urs.cz/item/CS_URS_2024_02/210220020.1"/>
    <hyperlink ref="F184" r:id="rId38" display="https://podminky.urs.cz/item/CS_URS_2024_02/741122222"/>
    <hyperlink ref="F187" r:id="rId39" display="https://podminky.urs.cz/item/CS_URS_2024_02/741110043"/>
    <hyperlink ref="F190" r:id="rId40" display="https://podminky.urs.cz/item/CS_URS_2024_02/741128022"/>
    <hyperlink ref="F192" r:id="rId41" display="https://podminky.urs.cz/item/CS_URS_2024_02/460671112"/>
    <hyperlink ref="F196" r:id="rId42" display="https://podminky.urs.cz/item/CS_URS_2024_02/46036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5" customFormat="1" ht="45" customHeight="1">
      <c r="B3" s="272"/>
      <c r="C3" s="273" t="s">
        <v>615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616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617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618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619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620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621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622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623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624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625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75</v>
      </c>
      <c r="F18" s="279" t="s">
        <v>626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627</v>
      </c>
      <c r="F19" s="279" t="s">
        <v>628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629</v>
      </c>
      <c r="F20" s="279" t="s">
        <v>630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631</v>
      </c>
      <c r="F21" s="279" t="s">
        <v>632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396</v>
      </c>
      <c r="F22" s="279" t="s">
        <v>397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633</v>
      </c>
      <c r="F23" s="279" t="s">
        <v>634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635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636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637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638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639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640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641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642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643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106</v>
      </c>
      <c r="F36" s="279"/>
      <c r="G36" s="279" t="s">
        <v>644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645</v>
      </c>
      <c r="F37" s="279"/>
      <c r="G37" s="279" t="s">
        <v>646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49</v>
      </c>
      <c r="F38" s="279"/>
      <c r="G38" s="279" t="s">
        <v>647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50</v>
      </c>
      <c r="F39" s="279"/>
      <c r="G39" s="279" t="s">
        <v>648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107</v>
      </c>
      <c r="F40" s="279"/>
      <c r="G40" s="279" t="s">
        <v>649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108</v>
      </c>
      <c r="F41" s="279"/>
      <c r="G41" s="279" t="s">
        <v>650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651</v>
      </c>
      <c r="F42" s="279"/>
      <c r="G42" s="279" t="s">
        <v>652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653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654</v>
      </c>
      <c r="F44" s="279"/>
      <c r="G44" s="279" t="s">
        <v>655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110</v>
      </c>
      <c r="F45" s="279"/>
      <c r="G45" s="279" t="s">
        <v>656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657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658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659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660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661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662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663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664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665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666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667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668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669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670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671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672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673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674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675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676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677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678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679</v>
      </c>
      <c r="D76" s="297"/>
      <c r="E76" s="297"/>
      <c r="F76" s="297" t="s">
        <v>680</v>
      </c>
      <c r="G76" s="298"/>
      <c r="H76" s="297" t="s">
        <v>50</v>
      </c>
      <c r="I76" s="297" t="s">
        <v>53</v>
      </c>
      <c r="J76" s="297" t="s">
        <v>681</v>
      </c>
      <c r="K76" s="296"/>
    </row>
    <row r="77" s="1" customFormat="1" ht="17.25" customHeight="1">
      <c r="B77" s="294"/>
      <c r="C77" s="299" t="s">
        <v>682</v>
      </c>
      <c r="D77" s="299"/>
      <c r="E77" s="299"/>
      <c r="F77" s="300" t="s">
        <v>683</v>
      </c>
      <c r="G77" s="301"/>
      <c r="H77" s="299"/>
      <c r="I77" s="299"/>
      <c r="J77" s="299" t="s">
        <v>684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49</v>
      </c>
      <c r="D79" s="304"/>
      <c r="E79" s="304"/>
      <c r="F79" s="305" t="s">
        <v>685</v>
      </c>
      <c r="G79" s="306"/>
      <c r="H79" s="282" t="s">
        <v>686</v>
      </c>
      <c r="I79" s="282" t="s">
        <v>687</v>
      </c>
      <c r="J79" s="282">
        <v>20</v>
      </c>
      <c r="K79" s="296"/>
    </row>
    <row r="80" s="1" customFormat="1" ht="15" customHeight="1">
      <c r="B80" s="294"/>
      <c r="C80" s="282" t="s">
        <v>688</v>
      </c>
      <c r="D80" s="282"/>
      <c r="E80" s="282"/>
      <c r="F80" s="305" t="s">
        <v>685</v>
      </c>
      <c r="G80" s="306"/>
      <c r="H80" s="282" t="s">
        <v>689</v>
      </c>
      <c r="I80" s="282" t="s">
        <v>687</v>
      </c>
      <c r="J80" s="282">
        <v>120</v>
      </c>
      <c r="K80" s="296"/>
    </row>
    <row r="81" s="1" customFormat="1" ht="15" customHeight="1">
      <c r="B81" s="307"/>
      <c r="C81" s="282" t="s">
        <v>690</v>
      </c>
      <c r="D81" s="282"/>
      <c r="E81" s="282"/>
      <c r="F81" s="305" t="s">
        <v>691</v>
      </c>
      <c r="G81" s="306"/>
      <c r="H81" s="282" t="s">
        <v>692</v>
      </c>
      <c r="I81" s="282" t="s">
        <v>687</v>
      </c>
      <c r="J81" s="282">
        <v>50</v>
      </c>
      <c r="K81" s="296"/>
    </row>
    <row r="82" s="1" customFormat="1" ht="15" customHeight="1">
      <c r="B82" s="307"/>
      <c r="C82" s="282" t="s">
        <v>693</v>
      </c>
      <c r="D82" s="282"/>
      <c r="E82" s="282"/>
      <c r="F82" s="305" t="s">
        <v>685</v>
      </c>
      <c r="G82" s="306"/>
      <c r="H82" s="282" t="s">
        <v>694</v>
      </c>
      <c r="I82" s="282" t="s">
        <v>695</v>
      </c>
      <c r="J82" s="282"/>
      <c r="K82" s="296"/>
    </row>
    <row r="83" s="1" customFormat="1" ht="15" customHeight="1">
      <c r="B83" s="307"/>
      <c r="C83" s="308" t="s">
        <v>696</v>
      </c>
      <c r="D83" s="308"/>
      <c r="E83" s="308"/>
      <c r="F83" s="309" t="s">
        <v>691</v>
      </c>
      <c r="G83" s="308"/>
      <c r="H83" s="308" t="s">
        <v>697</v>
      </c>
      <c r="I83" s="308" t="s">
        <v>687</v>
      </c>
      <c r="J83" s="308">
        <v>15</v>
      </c>
      <c r="K83" s="296"/>
    </row>
    <row r="84" s="1" customFormat="1" ht="15" customHeight="1">
      <c r="B84" s="307"/>
      <c r="C84" s="308" t="s">
        <v>698</v>
      </c>
      <c r="D84" s="308"/>
      <c r="E84" s="308"/>
      <c r="F84" s="309" t="s">
        <v>691</v>
      </c>
      <c r="G84" s="308"/>
      <c r="H84" s="308" t="s">
        <v>699</v>
      </c>
      <c r="I84" s="308" t="s">
        <v>687</v>
      </c>
      <c r="J84" s="308">
        <v>15</v>
      </c>
      <c r="K84" s="296"/>
    </row>
    <row r="85" s="1" customFormat="1" ht="15" customHeight="1">
      <c r="B85" s="307"/>
      <c r="C85" s="308" t="s">
        <v>700</v>
      </c>
      <c r="D85" s="308"/>
      <c r="E85" s="308"/>
      <c r="F85" s="309" t="s">
        <v>691</v>
      </c>
      <c r="G85" s="308"/>
      <c r="H85" s="308" t="s">
        <v>701</v>
      </c>
      <c r="I85" s="308" t="s">
        <v>687</v>
      </c>
      <c r="J85" s="308">
        <v>20</v>
      </c>
      <c r="K85" s="296"/>
    </row>
    <row r="86" s="1" customFormat="1" ht="15" customHeight="1">
      <c r="B86" s="307"/>
      <c r="C86" s="308" t="s">
        <v>702</v>
      </c>
      <c r="D86" s="308"/>
      <c r="E86" s="308"/>
      <c r="F86" s="309" t="s">
        <v>691</v>
      </c>
      <c r="G86" s="308"/>
      <c r="H86" s="308" t="s">
        <v>703</v>
      </c>
      <c r="I86" s="308" t="s">
        <v>687</v>
      </c>
      <c r="J86" s="308">
        <v>20</v>
      </c>
      <c r="K86" s="296"/>
    </row>
    <row r="87" s="1" customFormat="1" ht="15" customHeight="1">
      <c r="B87" s="307"/>
      <c r="C87" s="282" t="s">
        <v>704</v>
      </c>
      <c r="D87" s="282"/>
      <c r="E87" s="282"/>
      <c r="F87" s="305" t="s">
        <v>691</v>
      </c>
      <c r="G87" s="306"/>
      <c r="H87" s="282" t="s">
        <v>705</v>
      </c>
      <c r="I87" s="282" t="s">
        <v>687</v>
      </c>
      <c r="J87" s="282">
        <v>50</v>
      </c>
      <c r="K87" s="296"/>
    </row>
    <row r="88" s="1" customFormat="1" ht="15" customHeight="1">
      <c r="B88" s="307"/>
      <c r="C88" s="282" t="s">
        <v>706</v>
      </c>
      <c r="D88" s="282"/>
      <c r="E88" s="282"/>
      <c r="F88" s="305" t="s">
        <v>691</v>
      </c>
      <c r="G88" s="306"/>
      <c r="H88" s="282" t="s">
        <v>707</v>
      </c>
      <c r="I88" s="282" t="s">
        <v>687</v>
      </c>
      <c r="J88" s="282">
        <v>20</v>
      </c>
      <c r="K88" s="296"/>
    </row>
    <row r="89" s="1" customFormat="1" ht="15" customHeight="1">
      <c r="B89" s="307"/>
      <c r="C89" s="282" t="s">
        <v>708</v>
      </c>
      <c r="D89" s="282"/>
      <c r="E89" s="282"/>
      <c r="F89" s="305" t="s">
        <v>691</v>
      </c>
      <c r="G89" s="306"/>
      <c r="H89" s="282" t="s">
        <v>709</v>
      </c>
      <c r="I89" s="282" t="s">
        <v>687</v>
      </c>
      <c r="J89" s="282">
        <v>20</v>
      </c>
      <c r="K89" s="296"/>
    </row>
    <row r="90" s="1" customFormat="1" ht="15" customHeight="1">
      <c r="B90" s="307"/>
      <c r="C90" s="282" t="s">
        <v>710</v>
      </c>
      <c r="D90" s="282"/>
      <c r="E90" s="282"/>
      <c r="F90" s="305" t="s">
        <v>691</v>
      </c>
      <c r="G90" s="306"/>
      <c r="H90" s="282" t="s">
        <v>711</v>
      </c>
      <c r="I90" s="282" t="s">
        <v>687</v>
      </c>
      <c r="J90" s="282">
        <v>50</v>
      </c>
      <c r="K90" s="296"/>
    </row>
    <row r="91" s="1" customFormat="1" ht="15" customHeight="1">
      <c r="B91" s="307"/>
      <c r="C91" s="282" t="s">
        <v>712</v>
      </c>
      <c r="D91" s="282"/>
      <c r="E91" s="282"/>
      <c r="F91" s="305" t="s">
        <v>691</v>
      </c>
      <c r="G91" s="306"/>
      <c r="H91" s="282" t="s">
        <v>712</v>
      </c>
      <c r="I91" s="282" t="s">
        <v>687</v>
      </c>
      <c r="J91" s="282">
        <v>50</v>
      </c>
      <c r="K91" s="296"/>
    </row>
    <row r="92" s="1" customFormat="1" ht="15" customHeight="1">
      <c r="B92" s="307"/>
      <c r="C92" s="282" t="s">
        <v>713</v>
      </c>
      <c r="D92" s="282"/>
      <c r="E92" s="282"/>
      <c r="F92" s="305" t="s">
        <v>691</v>
      </c>
      <c r="G92" s="306"/>
      <c r="H92" s="282" t="s">
        <v>714</v>
      </c>
      <c r="I92" s="282" t="s">
        <v>687</v>
      </c>
      <c r="J92" s="282">
        <v>255</v>
      </c>
      <c r="K92" s="296"/>
    </row>
    <row r="93" s="1" customFormat="1" ht="15" customHeight="1">
      <c r="B93" s="307"/>
      <c r="C93" s="282" t="s">
        <v>715</v>
      </c>
      <c r="D93" s="282"/>
      <c r="E93" s="282"/>
      <c r="F93" s="305" t="s">
        <v>685</v>
      </c>
      <c r="G93" s="306"/>
      <c r="H93" s="282" t="s">
        <v>716</v>
      </c>
      <c r="I93" s="282" t="s">
        <v>717</v>
      </c>
      <c r="J93" s="282"/>
      <c r="K93" s="296"/>
    </row>
    <row r="94" s="1" customFormat="1" ht="15" customHeight="1">
      <c r="B94" s="307"/>
      <c r="C94" s="282" t="s">
        <v>718</v>
      </c>
      <c r="D94" s="282"/>
      <c r="E94" s="282"/>
      <c r="F94" s="305" t="s">
        <v>685</v>
      </c>
      <c r="G94" s="306"/>
      <c r="H94" s="282" t="s">
        <v>719</v>
      </c>
      <c r="I94" s="282" t="s">
        <v>720</v>
      </c>
      <c r="J94" s="282"/>
      <c r="K94" s="296"/>
    </row>
    <row r="95" s="1" customFormat="1" ht="15" customHeight="1">
      <c r="B95" s="307"/>
      <c r="C95" s="282" t="s">
        <v>721</v>
      </c>
      <c r="D95" s="282"/>
      <c r="E95" s="282"/>
      <c r="F95" s="305" t="s">
        <v>685</v>
      </c>
      <c r="G95" s="306"/>
      <c r="H95" s="282" t="s">
        <v>721</v>
      </c>
      <c r="I95" s="282" t="s">
        <v>720</v>
      </c>
      <c r="J95" s="282"/>
      <c r="K95" s="296"/>
    </row>
    <row r="96" s="1" customFormat="1" ht="15" customHeight="1">
      <c r="B96" s="307"/>
      <c r="C96" s="282" t="s">
        <v>34</v>
      </c>
      <c r="D96" s="282"/>
      <c r="E96" s="282"/>
      <c r="F96" s="305" t="s">
        <v>685</v>
      </c>
      <c r="G96" s="306"/>
      <c r="H96" s="282" t="s">
        <v>722</v>
      </c>
      <c r="I96" s="282" t="s">
        <v>720</v>
      </c>
      <c r="J96" s="282"/>
      <c r="K96" s="296"/>
    </row>
    <row r="97" s="1" customFormat="1" ht="15" customHeight="1">
      <c r="B97" s="307"/>
      <c r="C97" s="282" t="s">
        <v>44</v>
      </c>
      <c r="D97" s="282"/>
      <c r="E97" s="282"/>
      <c r="F97" s="305" t="s">
        <v>685</v>
      </c>
      <c r="G97" s="306"/>
      <c r="H97" s="282" t="s">
        <v>723</v>
      </c>
      <c r="I97" s="282" t="s">
        <v>720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724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679</v>
      </c>
      <c r="D103" s="297"/>
      <c r="E103" s="297"/>
      <c r="F103" s="297" t="s">
        <v>680</v>
      </c>
      <c r="G103" s="298"/>
      <c r="H103" s="297" t="s">
        <v>50</v>
      </c>
      <c r="I103" s="297" t="s">
        <v>53</v>
      </c>
      <c r="J103" s="297" t="s">
        <v>681</v>
      </c>
      <c r="K103" s="296"/>
    </row>
    <row r="104" s="1" customFormat="1" ht="17.25" customHeight="1">
      <c r="B104" s="294"/>
      <c r="C104" s="299" t="s">
        <v>682</v>
      </c>
      <c r="D104" s="299"/>
      <c r="E104" s="299"/>
      <c r="F104" s="300" t="s">
        <v>683</v>
      </c>
      <c r="G104" s="301"/>
      <c r="H104" s="299"/>
      <c r="I104" s="299"/>
      <c r="J104" s="299" t="s">
        <v>684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49</v>
      </c>
      <c r="D106" s="304"/>
      <c r="E106" s="304"/>
      <c r="F106" s="305" t="s">
        <v>685</v>
      </c>
      <c r="G106" s="282"/>
      <c r="H106" s="282" t="s">
        <v>725</v>
      </c>
      <c r="I106" s="282" t="s">
        <v>687</v>
      </c>
      <c r="J106" s="282">
        <v>20</v>
      </c>
      <c r="K106" s="296"/>
    </row>
    <row r="107" s="1" customFormat="1" ht="15" customHeight="1">
      <c r="B107" s="294"/>
      <c r="C107" s="282" t="s">
        <v>688</v>
      </c>
      <c r="D107" s="282"/>
      <c r="E107" s="282"/>
      <c r="F107" s="305" t="s">
        <v>685</v>
      </c>
      <c r="G107" s="282"/>
      <c r="H107" s="282" t="s">
        <v>725</v>
      </c>
      <c r="I107" s="282" t="s">
        <v>687</v>
      </c>
      <c r="J107" s="282">
        <v>120</v>
      </c>
      <c r="K107" s="296"/>
    </row>
    <row r="108" s="1" customFormat="1" ht="15" customHeight="1">
      <c r="B108" s="307"/>
      <c r="C108" s="282" t="s">
        <v>690</v>
      </c>
      <c r="D108" s="282"/>
      <c r="E108" s="282"/>
      <c r="F108" s="305" t="s">
        <v>691</v>
      </c>
      <c r="G108" s="282"/>
      <c r="H108" s="282" t="s">
        <v>725</v>
      </c>
      <c r="I108" s="282" t="s">
        <v>687</v>
      </c>
      <c r="J108" s="282">
        <v>50</v>
      </c>
      <c r="K108" s="296"/>
    </row>
    <row r="109" s="1" customFormat="1" ht="15" customHeight="1">
      <c r="B109" s="307"/>
      <c r="C109" s="282" t="s">
        <v>693</v>
      </c>
      <c r="D109" s="282"/>
      <c r="E109" s="282"/>
      <c r="F109" s="305" t="s">
        <v>685</v>
      </c>
      <c r="G109" s="282"/>
      <c r="H109" s="282" t="s">
        <v>725</v>
      </c>
      <c r="I109" s="282" t="s">
        <v>695</v>
      </c>
      <c r="J109" s="282"/>
      <c r="K109" s="296"/>
    </row>
    <row r="110" s="1" customFormat="1" ht="15" customHeight="1">
      <c r="B110" s="307"/>
      <c r="C110" s="282" t="s">
        <v>704</v>
      </c>
      <c r="D110" s="282"/>
      <c r="E110" s="282"/>
      <c r="F110" s="305" t="s">
        <v>691</v>
      </c>
      <c r="G110" s="282"/>
      <c r="H110" s="282" t="s">
        <v>725</v>
      </c>
      <c r="I110" s="282" t="s">
        <v>687</v>
      </c>
      <c r="J110" s="282">
        <v>50</v>
      </c>
      <c r="K110" s="296"/>
    </row>
    <row r="111" s="1" customFormat="1" ht="15" customHeight="1">
      <c r="B111" s="307"/>
      <c r="C111" s="282" t="s">
        <v>712</v>
      </c>
      <c r="D111" s="282"/>
      <c r="E111" s="282"/>
      <c r="F111" s="305" t="s">
        <v>691</v>
      </c>
      <c r="G111" s="282"/>
      <c r="H111" s="282" t="s">
        <v>725</v>
      </c>
      <c r="I111" s="282" t="s">
        <v>687</v>
      </c>
      <c r="J111" s="282">
        <v>50</v>
      </c>
      <c r="K111" s="296"/>
    </row>
    <row r="112" s="1" customFormat="1" ht="15" customHeight="1">
      <c r="B112" s="307"/>
      <c r="C112" s="282" t="s">
        <v>710</v>
      </c>
      <c r="D112" s="282"/>
      <c r="E112" s="282"/>
      <c r="F112" s="305" t="s">
        <v>691</v>
      </c>
      <c r="G112" s="282"/>
      <c r="H112" s="282" t="s">
        <v>725</v>
      </c>
      <c r="I112" s="282" t="s">
        <v>687</v>
      </c>
      <c r="J112" s="282">
        <v>50</v>
      </c>
      <c r="K112" s="296"/>
    </row>
    <row r="113" s="1" customFormat="1" ht="15" customHeight="1">
      <c r="B113" s="307"/>
      <c r="C113" s="282" t="s">
        <v>49</v>
      </c>
      <c r="D113" s="282"/>
      <c r="E113" s="282"/>
      <c r="F113" s="305" t="s">
        <v>685</v>
      </c>
      <c r="G113" s="282"/>
      <c r="H113" s="282" t="s">
        <v>726</v>
      </c>
      <c r="I113" s="282" t="s">
        <v>687</v>
      </c>
      <c r="J113" s="282">
        <v>20</v>
      </c>
      <c r="K113" s="296"/>
    </row>
    <row r="114" s="1" customFormat="1" ht="15" customHeight="1">
      <c r="B114" s="307"/>
      <c r="C114" s="282" t="s">
        <v>727</v>
      </c>
      <c r="D114" s="282"/>
      <c r="E114" s="282"/>
      <c r="F114" s="305" t="s">
        <v>685</v>
      </c>
      <c r="G114" s="282"/>
      <c r="H114" s="282" t="s">
        <v>728</v>
      </c>
      <c r="I114" s="282" t="s">
        <v>687</v>
      </c>
      <c r="J114" s="282">
        <v>120</v>
      </c>
      <c r="K114" s="296"/>
    </row>
    <row r="115" s="1" customFormat="1" ht="15" customHeight="1">
      <c r="B115" s="307"/>
      <c r="C115" s="282" t="s">
        <v>34</v>
      </c>
      <c r="D115" s="282"/>
      <c r="E115" s="282"/>
      <c r="F115" s="305" t="s">
        <v>685</v>
      </c>
      <c r="G115" s="282"/>
      <c r="H115" s="282" t="s">
        <v>729</v>
      </c>
      <c r="I115" s="282" t="s">
        <v>720</v>
      </c>
      <c r="J115" s="282"/>
      <c r="K115" s="296"/>
    </row>
    <row r="116" s="1" customFormat="1" ht="15" customHeight="1">
      <c r="B116" s="307"/>
      <c r="C116" s="282" t="s">
        <v>44</v>
      </c>
      <c r="D116" s="282"/>
      <c r="E116" s="282"/>
      <c r="F116" s="305" t="s">
        <v>685</v>
      </c>
      <c r="G116" s="282"/>
      <c r="H116" s="282" t="s">
        <v>730</v>
      </c>
      <c r="I116" s="282" t="s">
        <v>720</v>
      </c>
      <c r="J116" s="282"/>
      <c r="K116" s="296"/>
    </row>
    <row r="117" s="1" customFormat="1" ht="15" customHeight="1">
      <c r="B117" s="307"/>
      <c r="C117" s="282" t="s">
        <v>53</v>
      </c>
      <c r="D117" s="282"/>
      <c r="E117" s="282"/>
      <c r="F117" s="305" t="s">
        <v>685</v>
      </c>
      <c r="G117" s="282"/>
      <c r="H117" s="282" t="s">
        <v>731</v>
      </c>
      <c r="I117" s="282" t="s">
        <v>732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733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679</v>
      </c>
      <c r="D123" s="297"/>
      <c r="E123" s="297"/>
      <c r="F123" s="297" t="s">
        <v>680</v>
      </c>
      <c r="G123" s="298"/>
      <c r="H123" s="297" t="s">
        <v>50</v>
      </c>
      <c r="I123" s="297" t="s">
        <v>53</v>
      </c>
      <c r="J123" s="297" t="s">
        <v>681</v>
      </c>
      <c r="K123" s="326"/>
    </row>
    <row r="124" s="1" customFormat="1" ht="17.25" customHeight="1">
      <c r="B124" s="325"/>
      <c r="C124" s="299" t="s">
        <v>682</v>
      </c>
      <c r="D124" s="299"/>
      <c r="E124" s="299"/>
      <c r="F124" s="300" t="s">
        <v>683</v>
      </c>
      <c r="G124" s="301"/>
      <c r="H124" s="299"/>
      <c r="I124" s="299"/>
      <c r="J124" s="299" t="s">
        <v>684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688</v>
      </c>
      <c r="D126" s="304"/>
      <c r="E126" s="304"/>
      <c r="F126" s="305" t="s">
        <v>685</v>
      </c>
      <c r="G126" s="282"/>
      <c r="H126" s="282" t="s">
        <v>725</v>
      </c>
      <c r="I126" s="282" t="s">
        <v>687</v>
      </c>
      <c r="J126" s="282">
        <v>120</v>
      </c>
      <c r="K126" s="330"/>
    </row>
    <row r="127" s="1" customFormat="1" ht="15" customHeight="1">
      <c r="B127" s="327"/>
      <c r="C127" s="282" t="s">
        <v>734</v>
      </c>
      <c r="D127" s="282"/>
      <c r="E127" s="282"/>
      <c r="F127" s="305" t="s">
        <v>685</v>
      </c>
      <c r="G127" s="282"/>
      <c r="H127" s="282" t="s">
        <v>735</v>
      </c>
      <c r="I127" s="282" t="s">
        <v>687</v>
      </c>
      <c r="J127" s="282" t="s">
        <v>736</v>
      </c>
      <c r="K127" s="330"/>
    </row>
    <row r="128" s="1" customFormat="1" ht="15" customHeight="1">
      <c r="B128" s="327"/>
      <c r="C128" s="282" t="s">
        <v>633</v>
      </c>
      <c r="D128" s="282"/>
      <c r="E128" s="282"/>
      <c r="F128" s="305" t="s">
        <v>685</v>
      </c>
      <c r="G128" s="282"/>
      <c r="H128" s="282" t="s">
        <v>737</v>
      </c>
      <c r="I128" s="282" t="s">
        <v>687</v>
      </c>
      <c r="J128" s="282" t="s">
        <v>736</v>
      </c>
      <c r="K128" s="330"/>
    </row>
    <row r="129" s="1" customFormat="1" ht="15" customHeight="1">
      <c r="B129" s="327"/>
      <c r="C129" s="282" t="s">
        <v>696</v>
      </c>
      <c r="D129" s="282"/>
      <c r="E129" s="282"/>
      <c r="F129" s="305" t="s">
        <v>691</v>
      </c>
      <c r="G129" s="282"/>
      <c r="H129" s="282" t="s">
        <v>697</v>
      </c>
      <c r="I129" s="282" t="s">
        <v>687</v>
      </c>
      <c r="J129" s="282">
        <v>15</v>
      </c>
      <c r="K129" s="330"/>
    </row>
    <row r="130" s="1" customFormat="1" ht="15" customHeight="1">
      <c r="B130" s="327"/>
      <c r="C130" s="308" t="s">
        <v>698</v>
      </c>
      <c r="D130" s="308"/>
      <c r="E130" s="308"/>
      <c r="F130" s="309" t="s">
        <v>691</v>
      </c>
      <c r="G130" s="308"/>
      <c r="H130" s="308" t="s">
        <v>699</v>
      </c>
      <c r="I130" s="308" t="s">
        <v>687</v>
      </c>
      <c r="J130" s="308">
        <v>15</v>
      </c>
      <c r="K130" s="330"/>
    </row>
    <row r="131" s="1" customFormat="1" ht="15" customHeight="1">
      <c r="B131" s="327"/>
      <c r="C131" s="308" t="s">
        <v>700</v>
      </c>
      <c r="D131" s="308"/>
      <c r="E131" s="308"/>
      <c r="F131" s="309" t="s">
        <v>691</v>
      </c>
      <c r="G131" s="308"/>
      <c r="H131" s="308" t="s">
        <v>701</v>
      </c>
      <c r="I131" s="308" t="s">
        <v>687</v>
      </c>
      <c r="J131" s="308">
        <v>20</v>
      </c>
      <c r="K131" s="330"/>
    </row>
    <row r="132" s="1" customFormat="1" ht="15" customHeight="1">
      <c r="B132" s="327"/>
      <c r="C132" s="308" t="s">
        <v>702</v>
      </c>
      <c r="D132" s="308"/>
      <c r="E132" s="308"/>
      <c r="F132" s="309" t="s">
        <v>691</v>
      </c>
      <c r="G132" s="308"/>
      <c r="H132" s="308" t="s">
        <v>703</v>
      </c>
      <c r="I132" s="308" t="s">
        <v>687</v>
      </c>
      <c r="J132" s="308">
        <v>20</v>
      </c>
      <c r="K132" s="330"/>
    </row>
    <row r="133" s="1" customFormat="1" ht="15" customHeight="1">
      <c r="B133" s="327"/>
      <c r="C133" s="282" t="s">
        <v>690</v>
      </c>
      <c r="D133" s="282"/>
      <c r="E133" s="282"/>
      <c r="F133" s="305" t="s">
        <v>691</v>
      </c>
      <c r="G133" s="282"/>
      <c r="H133" s="282" t="s">
        <v>725</v>
      </c>
      <c r="I133" s="282" t="s">
        <v>687</v>
      </c>
      <c r="J133" s="282">
        <v>50</v>
      </c>
      <c r="K133" s="330"/>
    </row>
    <row r="134" s="1" customFormat="1" ht="15" customHeight="1">
      <c r="B134" s="327"/>
      <c r="C134" s="282" t="s">
        <v>704</v>
      </c>
      <c r="D134" s="282"/>
      <c r="E134" s="282"/>
      <c r="F134" s="305" t="s">
        <v>691</v>
      </c>
      <c r="G134" s="282"/>
      <c r="H134" s="282" t="s">
        <v>725</v>
      </c>
      <c r="I134" s="282" t="s">
        <v>687</v>
      </c>
      <c r="J134" s="282">
        <v>50</v>
      </c>
      <c r="K134" s="330"/>
    </row>
    <row r="135" s="1" customFormat="1" ht="15" customHeight="1">
      <c r="B135" s="327"/>
      <c r="C135" s="282" t="s">
        <v>710</v>
      </c>
      <c r="D135" s="282"/>
      <c r="E135" s="282"/>
      <c r="F135" s="305" t="s">
        <v>691</v>
      </c>
      <c r="G135" s="282"/>
      <c r="H135" s="282" t="s">
        <v>725</v>
      </c>
      <c r="I135" s="282" t="s">
        <v>687</v>
      </c>
      <c r="J135" s="282">
        <v>50</v>
      </c>
      <c r="K135" s="330"/>
    </row>
    <row r="136" s="1" customFormat="1" ht="15" customHeight="1">
      <c r="B136" s="327"/>
      <c r="C136" s="282" t="s">
        <v>712</v>
      </c>
      <c r="D136" s="282"/>
      <c r="E136" s="282"/>
      <c r="F136" s="305" t="s">
        <v>691</v>
      </c>
      <c r="G136" s="282"/>
      <c r="H136" s="282" t="s">
        <v>725</v>
      </c>
      <c r="I136" s="282" t="s">
        <v>687</v>
      </c>
      <c r="J136" s="282">
        <v>50</v>
      </c>
      <c r="K136" s="330"/>
    </row>
    <row r="137" s="1" customFormat="1" ht="15" customHeight="1">
      <c r="B137" s="327"/>
      <c r="C137" s="282" t="s">
        <v>713</v>
      </c>
      <c r="D137" s="282"/>
      <c r="E137" s="282"/>
      <c r="F137" s="305" t="s">
        <v>691</v>
      </c>
      <c r="G137" s="282"/>
      <c r="H137" s="282" t="s">
        <v>738</v>
      </c>
      <c r="I137" s="282" t="s">
        <v>687</v>
      </c>
      <c r="J137" s="282">
        <v>255</v>
      </c>
      <c r="K137" s="330"/>
    </row>
    <row r="138" s="1" customFormat="1" ht="15" customHeight="1">
      <c r="B138" s="327"/>
      <c r="C138" s="282" t="s">
        <v>715</v>
      </c>
      <c r="D138" s="282"/>
      <c r="E138" s="282"/>
      <c r="F138" s="305" t="s">
        <v>685</v>
      </c>
      <c r="G138" s="282"/>
      <c r="H138" s="282" t="s">
        <v>739</v>
      </c>
      <c r="I138" s="282" t="s">
        <v>717</v>
      </c>
      <c r="J138" s="282"/>
      <c r="K138" s="330"/>
    </row>
    <row r="139" s="1" customFormat="1" ht="15" customHeight="1">
      <c r="B139" s="327"/>
      <c r="C139" s="282" t="s">
        <v>718</v>
      </c>
      <c r="D139" s="282"/>
      <c r="E139" s="282"/>
      <c r="F139" s="305" t="s">
        <v>685</v>
      </c>
      <c r="G139" s="282"/>
      <c r="H139" s="282" t="s">
        <v>740</v>
      </c>
      <c r="I139" s="282" t="s">
        <v>720</v>
      </c>
      <c r="J139" s="282"/>
      <c r="K139" s="330"/>
    </row>
    <row r="140" s="1" customFormat="1" ht="15" customHeight="1">
      <c r="B140" s="327"/>
      <c r="C140" s="282" t="s">
        <v>721</v>
      </c>
      <c r="D140" s="282"/>
      <c r="E140" s="282"/>
      <c r="F140" s="305" t="s">
        <v>685</v>
      </c>
      <c r="G140" s="282"/>
      <c r="H140" s="282" t="s">
        <v>721</v>
      </c>
      <c r="I140" s="282" t="s">
        <v>720</v>
      </c>
      <c r="J140" s="282"/>
      <c r="K140" s="330"/>
    </row>
    <row r="141" s="1" customFormat="1" ht="15" customHeight="1">
      <c r="B141" s="327"/>
      <c r="C141" s="282" t="s">
        <v>34</v>
      </c>
      <c r="D141" s="282"/>
      <c r="E141" s="282"/>
      <c r="F141" s="305" t="s">
        <v>685</v>
      </c>
      <c r="G141" s="282"/>
      <c r="H141" s="282" t="s">
        <v>741</v>
      </c>
      <c r="I141" s="282" t="s">
        <v>720</v>
      </c>
      <c r="J141" s="282"/>
      <c r="K141" s="330"/>
    </row>
    <row r="142" s="1" customFormat="1" ht="15" customHeight="1">
      <c r="B142" s="327"/>
      <c r="C142" s="282" t="s">
        <v>742</v>
      </c>
      <c r="D142" s="282"/>
      <c r="E142" s="282"/>
      <c r="F142" s="305" t="s">
        <v>685</v>
      </c>
      <c r="G142" s="282"/>
      <c r="H142" s="282" t="s">
        <v>743</v>
      </c>
      <c r="I142" s="282" t="s">
        <v>720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744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679</v>
      </c>
      <c r="D148" s="297"/>
      <c r="E148" s="297"/>
      <c r="F148" s="297" t="s">
        <v>680</v>
      </c>
      <c r="G148" s="298"/>
      <c r="H148" s="297" t="s">
        <v>50</v>
      </c>
      <c r="I148" s="297" t="s">
        <v>53</v>
      </c>
      <c r="J148" s="297" t="s">
        <v>681</v>
      </c>
      <c r="K148" s="296"/>
    </row>
    <row r="149" s="1" customFormat="1" ht="17.25" customHeight="1">
      <c r="B149" s="294"/>
      <c r="C149" s="299" t="s">
        <v>682</v>
      </c>
      <c r="D149" s="299"/>
      <c r="E149" s="299"/>
      <c r="F149" s="300" t="s">
        <v>683</v>
      </c>
      <c r="G149" s="301"/>
      <c r="H149" s="299"/>
      <c r="I149" s="299"/>
      <c r="J149" s="299" t="s">
        <v>684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688</v>
      </c>
      <c r="D151" s="282"/>
      <c r="E151" s="282"/>
      <c r="F151" s="335" t="s">
        <v>685</v>
      </c>
      <c r="G151" s="282"/>
      <c r="H151" s="334" t="s">
        <v>725</v>
      </c>
      <c r="I151" s="334" t="s">
        <v>687</v>
      </c>
      <c r="J151" s="334">
        <v>120</v>
      </c>
      <c r="K151" s="330"/>
    </row>
    <row r="152" s="1" customFormat="1" ht="15" customHeight="1">
      <c r="B152" s="307"/>
      <c r="C152" s="334" t="s">
        <v>734</v>
      </c>
      <c r="D152" s="282"/>
      <c r="E152" s="282"/>
      <c r="F152" s="335" t="s">
        <v>685</v>
      </c>
      <c r="G152" s="282"/>
      <c r="H152" s="334" t="s">
        <v>745</v>
      </c>
      <c r="I152" s="334" t="s">
        <v>687</v>
      </c>
      <c r="J152" s="334" t="s">
        <v>736</v>
      </c>
      <c r="K152" s="330"/>
    </row>
    <row r="153" s="1" customFormat="1" ht="15" customHeight="1">
      <c r="B153" s="307"/>
      <c r="C153" s="334" t="s">
        <v>633</v>
      </c>
      <c r="D153" s="282"/>
      <c r="E153" s="282"/>
      <c r="F153" s="335" t="s">
        <v>685</v>
      </c>
      <c r="G153" s="282"/>
      <c r="H153" s="334" t="s">
        <v>746</v>
      </c>
      <c r="I153" s="334" t="s">
        <v>687</v>
      </c>
      <c r="J153" s="334" t="s">
        <v>736</v>
      </c>
      <c r="K153" s="330"/>
    </row>
    <row r="154" s="1" customFormat="1" ht="15" customHeight="1">
      <c r="B154" s="307"/>
      <c r="C154" s="334" t="s">
        <v>690</v>
      </c>
      <c r="D154" s="282"/>
      <c r="E154" s="282"/>
      <c r="F154" s="335" t="s">
        <v>691</v>
      </c>
      <c r="G154" s="282"/>
      <c r="H154" s="334" t="s">
        <v>725</v>
      </c>
      <c r="I154" s="334" t="s">
        <v>687</v>
      </c>
      <c r="J154" s="334">
        <v>50</v>
      </c>
      <c r="K154" s="330"/>
    </row>
    <row r="155" s="1" customFormat="1" ht="15" customHeight="1">
      <c r="B155" s="307"/>
      <c r="C155" s="334" t="s">
        <v>693</v>
      </c>
      <c r="D155" s="282"/>
      <c r="E155" s="282"/>
      <c r="F155" s="335" t="s">
        <v>685</v>
      </c>
      <c r="G155" s="282"/>
      <c r="H155" s="334" t="s">
        <v>725</v>
      </c>
      <c r="I155" s="334" t="s">
        <v>695</v>
      </c>
      <c r="J155" s="334"/>
      <c r="K155" s="330"/>
    </row>
    <row r="156" s="1" customFormat="1" ht="15" customHeight="1">
      <c r="B156" s="307"/>
      <c r="C156" s="334" t="s">
        <v>704</v>
      </c>
      <c r="D156" s="282"/>
      <c r="E156" s="282"/>
      <c r="F156" s="335" t="s">
        <v>691</v>
      </c>
      <c r="G156" s="282"/>
      <c r="H156" s="334" t="s">
        <v>725</v>
      </c>
      <c r="I156" s="334" t="s">
        <v>687</v>
      </c>
      <c r="J156" s="334">
        <v>50</v>
      </c>
      <c r="K156" s="330"/>
    </row>
    <row r="157" s="1" customFormat="1" ht="15" customHeight="1">
      <c r="B157" s="307"/>
      <c r="C157" s="334" t="s">
        <v>712</v>
      </c>
      <c r="D157" s="282"/>
      <c r="E157" s="282"/>
      <c r="F157" s="335" t="s">
        <v>691</v>
      </c>
      <c r="G157" s="282"/>
      <c r="H157" s="334" t="s">
        <v>725</v>
      </c>
      <c r="I157" s="334" t="s">
        <v>687</v>
      </c>
      <c r="J157" s="334">
        <v>50</v>
      </c>
      <c r="K157" s="330"/>
    </row>
    <row r="158" s="1" customFormat="1" ht="15" customHeight="1">
      <c r="B158" s="307"/>
      <c r="C158" s="334" t="s">
        <v>710</v>
      </c>
      <c r="D158" s="282"/>
      <c r="E158" s="282"/>
      <c r="F158" s="335" t="s">
        <v>691</v>
      </c>
      <c r="G158" s="282"/>
      <c r="H158" s="334" t="s">
        <v>725</v>
      </c>
      <c r="I158" s="334" t="s">
        <v>687</v>
      </c>
      <c r="J158" s="334">
        <v>50</v>
      </c>
      <c r="K158" s="330"/>
    </row>
    <row r="159" s="1" customFormat="1" ht="15" customHeight="1">
      <c r="B159" s="307"/>
      <c r="C159" s="334" t="s">
        <v>86</v>
      </c>
      <c r="D159" s="282"/>
      <c r="E159" s="282"/>
      <c r="F159" s="335" t="s">
        <v>685</v>
      </c>
      <c r="G159" s="282"/>
      <c r="H159" s="334" t="s">
        <v>747</v>
      </c>
      <c r="I159" s="334" t="s">
        <v>687</v>
      </c>
      <c r="J159" s="334" t="s">
        <v>748</v>
      </c>
      <c r="K159" s="330"/>
    </row>
    <row r="160" s="1" customFormat="1" ht="15" customHeight="1">
      <c r="B160" s="307"/>
      <c r="C160" s="334" t="s">
        <v>749</v>
      </c>
      <c r="D160" s="282"/>
      <c r="E160" s="282"/>
      <c r="F160" s="335" t="s">
        <v>685</v>
      </c>
      <c r="G160" s="282"/>
      <c r="H160" s="334" t="s">
        <v>750</v>
      </c>
      <c r="I160" s="334" t="s">
        <v>720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751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679</v>
      </c>
      <c r="D166" s="297"/>
      <c r="E166" s="297"/>
      <c r="F166" s="297" t="s">
        <v>680</v>
      </c>
      <c r="G166" s="339"/>
      <c r="H166" s="340" t="s">
        <v>50</v>
      </c>
      <c r="I166" s="340" t="s">
        <v>53</v>
      </c>
      <c r="J166" s="297" t="s">
        <v>681</v>
      </c>
      <c r="K166" s="274"/>
    </row>
    <row r="167" s="1" customFormat="1" ht="17.25" customHeight="1">
      <c r="B167" s="275"/>
      <c r="C167" s="299" t="s">
        <v>682</v>
      </c>
      <c r="D167" s="299"/>
      <c r="E167" s="299"/>
      <c r="F167" s="300" t="s">
        <v>683</v>
      </c>
      <c r="G167" s="341"/>
      <c r="H167" s="342"/>
      <c r="I167" s="342"/>
      <c r="J167" s="299" t="s">
        <v>684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688</v>
      </c>
      <c r="D169" s="282"/>
      <c r="E169" s="282"/>
      <c r="F169" s="305" t="s">
        <v>685</v>
      </c>
      <c r="G169" s="282"/>
      <c r="H169" s="282" t="s">
        <v>725</v>
      </c>
      <c r="I169" s="282" t="s">
        <v>687</v>
      </c>
      <c r="J169" s="282">
        <v>120</v>
      </c>
      <c r="K169" s="330"/>
    </row>
    <row r="170" s="1" customFormat="1" ht="15" customHeight="1">
      <c r="B170" s="307"/>
      <c r="C170" s="282" t="s">
        <v>734</v>
      </c>
      <c r="D170" s="282"/>
      <c r="E170" s="282"/>
      <c r="F170" s="305" t="s">
        <v>685</v>
      </c>
      <c r="G170" s="282"/>
      <c r="H170" s="282" t="s">
        <v>735</v>
      </c>
      <c r="I170" s="282" t="s">
        <v>687</v>
      </c>
      <c r="J170" s="282" t="s">
        <v>736</v>
      </c>
      <c r="K170" s="330"/>
    </row>
    <row r="171" s="1" customFormat="1" ht="15" customHeight="1">
      <c r="B171" s="307"/>
      <c r="C171" s="282" t="s">
        <v>633</v>
      </c>
      <c r="D171" s="282"/>
      <c r="E171" s="282"/>
      <c r="F171" s="305" t="s">
        <v>685</v>
      </c>
      <c r="G171" s="282"/>
      <c r="H171" s="282" t="s">
        <v>752</v>
      </c>
      <c r="I171" s="282" t="s">
        <v>687</v>
      </c>
      <c r="J171" s="282" t="s">
        <v>736</v>
      </c>
      <c r="K171" s="330"/>
    </row>
    <row r="172" s="1" customFormat="1" ht="15" customHeight="1">
      <c r="B172" s="307"/>
      <c r="C172" s="282" t="s">
        <v>690</v>
      </c>
      <c r="D172" s="282"/>
      <c r="E172" s="282"/>
      <c r="F172" s="305" t="s">
        <v>691</v>
      </c>
      <c r="G172" s="282"/>
      <c r="H172" s="282" t="s">
        <v>752</v>
      </c>
      <c r="I172" s="282" t="s">
        <v>687</v>
      </c>
      <c r="J172" s="282">
        <v>50</v>
      </c>
      <c r="K172" s="330"/>
    </row>
    <row r="173" s="1" customFormat="1" ht="15" customHeight="1">
      <c r="B173" s="307"/>
      <c r="C173" s="282" t="s">
        <v>693</v>
      </c>
      <c r="D173" s="282"/>
      <c r="E173" s="282"/>
      <c r="F173" s="305" t="s">
        <v>685</v>
      </c>
      <c r="G173" s="282"/>
      <c r="H173" s="282" t="s">
        <v>752</v>
      </c>
      <c r="I173" s="282" t="s">
        <v>695</v>
      </c>
      <c r="J173" s="282"/>
      <c r="K173" s="330"/>
    </row>
    <row r="174" s="1" customFormat="1" ht="15" customHeight="1">
      <c r="B174" s="307"/>
      <c r="C174" s="282" t="s">
        <v>704</v>
      </c>
      <c r="D174" s="282"/>
      <c r="E174" s="282"/>
      <c r="F174" s="305" t="s">
        <v>691</v>
      </c>
      <c r="G174" s="282"/>
      <c r="H174" s="282" t="s">
        <v>752</v>
      </c>
      <c r="I174" s="282" t="s">
        <v>687</v>
      </c>
      <c r="J174" s="282">
        <v>50</v>
      </c>
      <c r="K174" s="330"/>
    </row>
    <row r="175" s="1" customFormat="1" ht="15" customHeight="1">
      <c r="B175" s="307"/>
      <c r="C175" s="282" t="s">
        <v>712</v>
      </c>
      <c r="D175" s="282"/>
      <c r="E175" s="282"/>
      <c r="F175" s="305" t="s">
        <v>691</v>
      </c>
      <c r="G175" s="282"/>
      <c r="H175" s="282" t="s">
        <v>752</v>
      </c>
      <c r="I175" s="282" t="s">
        <v>687</v>
      </c>
      <c r="J175" s="282">
        <v>50</v>
      </c>
      <c r="K175" s="330"/>
    </row>
    <row r="176" s="1" customFormat="1" ht="15" customHeight="1">
      <c r="B176" s="307"/>
      <c r="C176" s="282" t="s">
        <v>710</v>
      </c>
      <c r="D176" s="282"/>
      <c r="E176" s="282"/>
      <c r="F176" s="305" t="s">
        <v>691</v>
      </c>
      <c r="G176" s="282"/>
      <c r="H176" s="282" t="s">
        <v>752</v>
      </c>
      <c r="I176" s="282" t="s">
        <v>687</v>
      </c>
      <c r="J176" s="282">
        <v>50</v>
      </c>
      <c r="K176" s="330"/>
    </row>
    <row r="177" s="1" customFormat="1" ht="15" customHeight="1">
      <c r="B177" s="307"/>
      <c r="C177" s="282" t="s">
        <v>106</v>
      </c>
      <c r="D177" s="282"/>
      <c r="E177" s="282"/>
      <c r="F177" s="305" t="s">
        <v>685</v>
      </c>
      <c r="G177" s="282"/>
      <c r="H177" s="282" t="s">
        <v>753</v>
      </c>
      <c r="I177" s="282" t="s">
        <v>754</v>
      </c>
      <c r="J177" s="282"/>
      <c r="K177" s="330"/>
    </row>
    <row r="178" s="1" customFormat="1" ht="15" customHeight="1">
      <c r="B178" s="307"/>
      <c r="C178" s="282" t="s">
        <v>53</v>
      </c>
      <c r="D178" s="282"/>
      <c r="E178" s="282"/>
      <c r="F178" s="305" t="s">
        <v>685</v>
      </c>
      <c r="G178" s="282"/>
      <c r="H178" s="282" t="s">
        <v>755</v>
      </c>
      <c r="I178" s="282" t="s">
        <v>756</v>
      </c>
      <c r="J178" s="282">
        <v>1</v>
      </c>
      <c r="K178" s="330"/>
    </row>
    <row r="179" s="1" customFormat="1" ht="15" customHeight="1">
      <c r="B179" s="307"/>
      <c r="C179" s="282" t="s">
        <v>49</v>
      </c>
      <c r="D179" s="282"/>
      <c r="E179" s="282"/>
      <c r="F179" s="305" t="s">
        <v>685</v>
      </c>
      <c r="G179" s="282"/>
      <c r="H179" s="282" t="s">
        <v>757</v>
      </c>
      <c r="I179" s="282" t="s">
        <v>687</v>
      </c>
      <c r="J179" s="282">
        <v>20</v>
      </c>
      <c r="K179" s="330"/>
    </row>
    <row r="180" s="1" customFormat="1" ht="15" customHeight="1">
      <c r="B180" s="307"/>
      <c r="C180" s="282" t="s">
        <v>50</v>
      </c>
      <c r="D180" s="282"/>
      <c r="E180" s="282"/>
      <c r="F180" s="305" t="s">
        <v>685</v>
      </c>
      <c r="G180" s="282"/>
      <c r="H180" s="282" t="s">
        <v>758</v>
      </c>
      <c r="I180" s="282" t="s">
        <v>687</v>
      </c>
      <c r="J180" s="282">
        <v>255</v>
      </c>
      <c r="K180" s="330"/>
    </row>
    <row r="181" s="1" customFormat="1" ht="15" customHeight="1">
      <c r="B181" s="307"/>
      <c r="C181" s="282" t="s">
        <v>107</v>
      </c>
      <c r="D181" s="282"/>
      <c r="E181" s="282"/>
      <c r="F181" s="305" t="s">
        <v>685</v>
      </c>
      <c r="G181" s="282"/>
      <c r="H181" s="282" t="s">
        <v>649</v>
      </c>
      <c r="I181" s="282" t="s">
        <v>687</v>
      </c>
      <c r="J181" s="282">
        <v>10</v>
      </c>
      <c r="K181" s="330"/>
    </row>
    <row r="182" s="1" customFormat="1" ht="15" customHeight="1">
      <c r="B182" s="307"/>
      <c r="C182" s="282" t="s">
        <v>108</v>
      </c>
      <c r="D182" s="282"/>
      <c r="E182" s="282"/>
      <c r="F182" s="305" t="s">
        <v>685</v>
      </c>
      <c r="G182" s="282"/>
      <c r="H182" s="282" t="s">
        <v>759</v>
      </c>
      <c r="I182" s="282" t="s">
        <v>720</v>
      </c>
      <c r="J182" s="282"/>
      <c r="K182" s="330"/>
    </row>
    <row r="183" s="1" customFormat="1" ht="15" customHeight="1">
      <c r="B183" s="307"/>
      <c r="C183" s="282" t="s">
        <v>760</v>
      </c>
      <c r="D183" s="282"/>
      <c r="E183" s="282"/>
      <c r="F183" s="305" t="s">
        <v>685</v>
      </c>
      <c r="G183" s="282"/>
      <c r="H183" s="282" t="s">
        <v>761</v>
      </c>
      <c r="I183" s="282" t="s">
        <v>720</v>
      </c>
      <c r="J183" s="282"/>
      <c r="K183" s="330"/>
    </row>
    <row r="184" s="1" customFormat="1" ht="15" customHeight="1">
      <c r="B184" s="307"/>
      <c r="C184" s="282" t="s">
        <v>749</v>
      </c>
      <c r="D184" s="282"/>
      <c r="E184" s="282"/>
      <c r="F184" s="305" t="s">
        <v>685</v>
      </c>
      <c r="G184" s="282"/>
      <c r="H184" s="282" t="s">
        <v>762</v>
      </c>
      <c r="I184" s="282" t="s">
        <v>720</v>
      </c>
      <c r="J184" s="282"/>
      <c r="K184" s="330"/>
    </row>
    <row r="185" s="1" customFormat="1" ht="15" customHeight="1">
      <c r="B185" s="307"/>
      <c r="C185" s="282" t="s">
        <v>110</v>
      </c>
      <c r="D185" s="282"/>
      <c r="E185" s="282"/>
      <c r="F185" s="305" t="s">
        <v>691</v>
      </c>
      <c r="G185" s="282"/>
      <c r="H185" s="282" t="s">
        <v>763</v>
      </c>
      <c r="I185" s="282" t="s">
        <v>687</v>
      </c>
      <c r="J185" s="282">
        <v>50</v>
      </c>
      <c r="K185" s="330"/>
    </row>
    <row r="186" s="1" customFormat="1" ht="15" customHeight="1">
      <c r="B186" s="307"/>
      <c r="C186" s="282" t="s">
        <v>764</v>
      </c>
      <c r="D186" s="282"/>
      <c r="E186" s="282"/>
      <c r="F186" s="305" t="s">
        <v>691</v>
      </c>
      <c r="G186" s="282"/>
      <c r="H186" s="282" t="s">
        <v>765</v>
      </c>
      <c r="I186" s="282" t="s">
        <v>766</v>
      </c>
      <c r="J186" s="282"/>
      <c r="K186" s="330"/>
    </row>
    <row r="187" s="1" customFormat="1" ht="15" customHeight="1">
      <c r="B187" s="307"/>
      <c r="C187" s="282" t="s">
        <v>767</v>
      </c>
      <c r="D187" s="282"/>
      <c r="E187" s="282"/>
      <c r="F187" s="305" t="s">
        <v>691</v>
      </c>
      <c r="G187" s="282"/>
      <c r="H187" s="282" t="s">
        <v>768</v>
      </c>
      <c r="I187" s="282" t="s">
        <v>766</v>
      </c>
      <c r="J187" s="282"/>
      <c r="K187" s="330"/>
    </row>
    <row r="188" s="1" customFormat="1" ht="15" customHeight="1">
      <c r="B188" s="307"/>
      <c r="C188" s="282" t="s">
        <v>769</v>
      </c>
      <c r="D188" s="282"/>
      <c r="E188" s="282"/>
      <c r="F188" s="305" t="s">
        <v>691</v>
      </c>
      <c r="G188" s="282"/>
      <c r="H188" s="282" t="s">
        <v>770</v>
      </c>
      <c r="I188" s="282" t="s">
        <v>766</v>
      </c>
      <c r="J188" s="282"/>
      <c r="K188" s="330"/>
    </row>
    <row r="189" s="1" customFormat="1" ht="15" customHeight="1">
      <c r="B189" s="307"/>
      <c r="C189" s="343" t="s">
        <v>771</v>
      </c>
      <c r="D189" s="282"/>
      <c r="E189" s="282"/>
      <c r="F189" s="305" t="s">
        <v>691</v>
      </c>
      <c r="G189" s="282"/>
      <c r="H189" s="282" t="s">
        <v>772</v>
      </c>
      <c r="I189" s="282" t="s">
        <v>773</v>
      </c>
      <c r="J189" s="344" t="s">
        <v>774</v>
      </c>
      <c r="K189" s="330"/>
    </row>
    <row r="190" s="16" customFormat="1" ht="15" customHeight="1">
      <c r="B190" s="345"/>
      <c r="C190" s="346" t="s">
        <v>775</v>
      </c>
      <c r="D190" s="347"/>
      <c r="E190" s="347"/>
      <c r="F190" s="348" t="s">
        <v>691</v>
      </c>
      <c r="G190" s="347"/>
      <c r="H190" s="347" t="s">
        <v>776</v>
      </c>
      <c r="I190" s="347" t="s">
        <v>773</v>
      </c>
      <c r="J190" s="349" t="s">
        <v>774</v>
      </c>
      <c r="K190" s="350"/>
    </row>
    <row r="191" s="1" customFormat="1" ht="15" customHeight="1">
      <c r="B191" s="307"/>
      <c r="C191" s="343" t="s">
        <v>38</v>
      </c>
      <c r="D191" s="282"/>
      <c r="E191" s="282"/>
      <c r="F191" s="305" t="s">
        <v>685</v>
      </c>
      <c r="G191" s="282"/>
      <c r="H191" s="279" t="s">
        <v>777</v>
      </c>
      <c r="I191" s="282" t="s">
        <v>778</v>
      </c>
      <c r="J191" s="282"/>
      <c r="K191" s="330"/>
    </row>
    <row r="192" s="1" customFormat="1" ht="15" customHeight="1">
      <c r="B192" s="307"/>
      <c r="C192" s="343" t="s">
        <v>779</v>
      </c>
      <c r="D192" s="282"/>
      <c r="E192" s="282"/>
      <c r="F192" s="305" t="s">
        <v>685</v>
      </c>
      <c r="G192" s="282"/>
      <c r="H192" s="282" t="s">
        <v>780</v>
      </c>
      <c r="I192" s="282" t="s">
        <v>720</v>
      </c>
      <c r="J192" s="282"/>
      <c r="K192" s="330"/>
    </row>
    <row r="193" s="1" customFormat="1" ht="15" customHeight="1">
      <c r="B193" s="307"/>
      <c r="C193" s="343" t="s">
        <v>781</v>
      </c>
      <c r="D193" s="282"/>
      <c r="E193" s="282"/>
      <c r="F193" s="305" t="s">
        <v>685</v>
      </c>
      <c r="G193" s="282"/>
      <c r="H193" s="282" t="s">
        <v>782</v>
      </c>
      <c r="I193" s="282" t="s">
        <v>720</v>
      </c>
      <c r="J193" s="282"/>
      <c r="K193" s="330"/>
    </row>
    <row r="194" s="1" customFormat="1" ht="15" customHeight="1">
      <c r="B194" s="307"/>
      <c r="C194" s="343" t="s">
        <v>783</v>
      </c>
      <c r="D194" s="282"/>
      <c r="E194" s="282"/>
      <c r="F194" s="305" t="s">
        <v>691</v>
      </c>
      <c r="G194" s="282"/>
      <c r="H194" s="282" t="s">
        <v>784</v>
      </c>
      <c r="I194" s="282" t="s">
        <v>720</v>
      </c>
      <c r="J194" s="282"/>
      <c r="K194" s="330"/>
    </row>
    <row r="195" s="1" customFormat="1" ht="15" customHeight="1">
      <c r="B195" s="336"/>
      <c r="C195" s="351"/>
      <c r="D195" s="316"/>
      <c r="E195" s="316"/>
      <c r="F195" s="316"/>
      <c r="G195" s="316"/>
      <c r="H195" s="316"/>
      <c r="I195" s="316"/>
      <c r="J195" s="316"/>
      <c r="K195" s="337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318"/>
      <c r="C197" s="328"/>
      <c r="D197" s="328"/>
      <c r="E197" s="328"/>
      <c r="F197" s="338"/>
      <c r="G197" s="328"/>
      <c r="H197" s="328"/>
      <c r="I197" s="328"/>
      <c r="J197" s="328"/>
      <c r="K197" s="318"/>
    </row>
    <row r="198" s="1" customFormat="1" ht="18.75" customHeight="1"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</row>
    <row r="199" s="1" customFormat="1" ht="13.5">
      <c r="B199" s="269"/>
      <c r="C199" s="270"/>
      <c r="D199" s="270"/>
      <c r="E199" s="270"/>
      <c r="F199" s="270"/>
      <c r="G199" s="270"/>
      <c r="H199" s="270"/>
      <c r="I199" s="270"/>
      <c r="J199" s="270"/>
      <c r="K199" s="271"/>
    </row>
    <row r="200" s="1" customFormat="1" ht="21">
      <c r="B200" s="272"/>
      <c r="C200" s="273" t="s">
        <v>785</v>
      </c>
      <c r="D200" s="273"/>
      <c r="E200" s="273"/>
      <c r="F200" s="273"/>
      <c r="G200" s="273"/>
      <c r="H200" s="273"/>
      <c r="I200" s="273"/>
      <c r="J200" s="273"/>
      <c r="K200" s="274"/>
    </row>
    <row r="201" s="1" customFormat="1" ht="25.5" customHeight="1">
      <c r="B201" s="272"/>
      <c r="C201" s="352" t="s">
        <v>786</v>
      </c>
      <c r="D201" s="352"/>
      <c r="E201" s="352"/>
      <c r="F201" s="352" t="s">
        <v>787</v>
      </c>
      <c r="G201" s="353"/>
      <c r="H201" s="352" t="s">
        <v>788</v>
      </c>
      <c r="I201" s="352"/>
      <c r="J201" s="352"/>
      <c r="K201" s="274"/>
    </row>
    <row r="202" s="1" customFormat="1" ht="5.25" customHeight="1">
      <c r="B202" s="307"/>
      <c r="C202" s="302"/>
      <c r="D202" s="302"/>
      <c r="E202" s="302"/>
      <c r="F202" s="302"/>
      <c r="G202" s="328"/>
      <c r="H202" s="302"/>
      <c r="I202" s="302"/>
      <c r="J202" s="302"/>
      <c r="K202" s="330"/>
    </row>
    <row r="203" s="1" customFormat="1" ht="15" customHeight="1">
      <c r="B203" s="307"/>
      <c r="C203" s="282" t="s">
        <v>778</v>
      </c>
      <c r="D203" s="282"/>
      <c r="E203" s="282"/>
      <c r="F203" s="305" t="s">
        <v>39</v>
      </c>
      <c r="G203" s="282"/>
      <c r="H203" s="282" t="s">
        <v>789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40</v>
      </c>
      <c r="G204" s="282"/>
      <c r="H204" s="282" t="s">
        <v>790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43</v>
      </c>
      <c r="G205" s="282"/>
      <c r="H205" s="282" t="s">
        <v>791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41</v>
      </c>
      <c r="G206" s="282"/>
      <c r="H206" s="282" t="s">
        <v>792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 t="s">
        <v>42</v>
      </c>
      <c r="G207" s="282"/>
      <c r="H207" s="282" t="s">
        <v>793</v>
      </c>
      <c r="I207" s="282"/>
      <c r="J207" s="282"/>
      <c r="K207" s="330"/>
    </row>
    <row r="208" s="1" customFormat="1" ht="15" customHeight="1">
      <c r="B208" s="307"/>
      <c r="C208" s="282"/>
      <c r="D208" s="282"/>
      <c r="E208" s="282"/>
      <c r="F208" s="305"/>
      <c r="G208" s="282"/>
      <c r="H208" s="282"/>
      <c r="I208" s="282"/>
      <c r="J208" s="282"/>
      <c r="K208" s="330"/>
    </row>
    <row r="209" s="1" customFormat="1" ht="15" customHeight="1">
      <c r="B209" s="307"/>
      <c r="C209" s="282" t="s">
        <v>732</v>
      </c>
      <c r="D209" s="282"/>
      <c r="E209" s="282"/>
      <c r="F209" s="305" t="s">
        <v>75</v>
      </c>
      <c r="G209" s="282"/>
      <c r="H209" s="282" t="s">
        <v>794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629</v>
      </c>
      <c r="G210" s="282"/>
      <c r="H210" s="282" t="s">
        <v>630</v>
      </c>
      <c r="I210" s="282"/>
      <c r="J210" s="282"/>
      <c r="K210" s="330"/>
    </row>
    <row r="211" s="1" customFormat="1" ht="15" customHeight="1">
      <c r="B211" s="307"/>
      <c r="C211" s="282"/>
      <c r="D211" s="282"/>
      <c r="E211" s="282"/>
      <c r="F211" s="305" t="s">
        <v>627</v>
      </c>
      <c r="G211" s="282"/>
      <c r="H211" s="282" t="s">
        <v>795</v>
      </c>
      <c r="I211" s="282"/>
      <c r="J211" s="282"/>
      <c r="K211" s="330"/>
    </row>
    <row r="212" s="1" customFormat="1" ht="15" customHeight="1">
      <c r="B212" s="354"/>
      <c r="C212" s="282"/>
      <c r="D212" s="282"/>
      <c r="E212" s="282"/>
      <c r="F212" s="305" t="s">
        <v>631</v>
      </c>
      <c r="G212" s="343"/>
      <c r="H212" s="334" t="s">
        <v>632</v>
      </c>
      <c r="I212" s="334"/>
      <c r="J212" s="334"/>
      <c r="K212" s="355"/>
    </row>
    <row r="213" s="1" customFormat="1" ht="15" customHeight="1">
      <c r="B213" s="354"/>
      <c r="C213" s="282"/>
      <c r="D213" s="282"/>
      <c r="E213" s="282"/>
      <c r="F213" s="305" t="s">
        <v>396</v>
      </c>
      <c r="G213" s="343"/>
      <c r="H213" s="334" t="s">
        <v>796</v>
      </c>
      <c r="I213" s="334"/>
      <c r="J213" s="334"/>
      <c r="K213" s="355"/>
    </row>
    <row r="214" s="1" customFormat="1" ht="15" customHeight="1">
      <c r="B214" s="354"/>
      <c r="C214" s="282"/>
      <c r="D214" s="282"/>
      <c r="E214" s="282"/>
      <c r="F214" s="305"/>
      <c r="G214" s="343"/>
      <c r="H214" s="334"/>
      <c r="I214" s="334"/>
      <c r="J214" s="334"/>
      <c r="K214" s="355"/>
    </row>
    <row r="215" s="1" customFormat="1" ht="15" customHeight="1">
      <c r="B215" s="354"/>
      <c r="C215" s="282" t="s">
        <v>756</v>
      </c>
      <c r="D215" s="282"/>
      <c r="E215" s="282"/>
      <c r="F215" s="305">
        <v>1</v>
      </c>
      <c r="G215" s="343"/>
      <c r="H215" s="334" t="s">
        <v>797</v>
      </c>
      <c r="I215" s="334"/>
      <c r="J215" s="334"/>
      <c r="K215" s="355"/>
    </row>
    <row r="216" s="1" customFormat="1" ht="15" customHeight="1">
      <c r="B216" s="354"/>
      <c r="C216" s="282"/>
      <c r="D216" s="282"/>
      <c r="E216" s="282"/>
      <c r="F216" s="305">
        <v>2</v>
      </c>
      <c r="G216" s="343"/>
      <c r="H216" s="334" t="s">
        <v>798</v>
      </c>
      <c r="I216" s="334"/>
      <c r="J216" s="334"/>
      <c r="K216" s="355"/>
    </row>
    <row r="217" s="1" customFormat="1" ht="15" customHeight="1">
      <c r="B217" s="354"/>
      <c r="C217" s="282"/>
      <c r="D217" s="282"/>
      <c r="E217" s="282"/>
      <c r="F217" s="305">
        <v>3</v>
      </c>
      <c r="G217" s="343"/>
      <c r="H217" s="334" t="s">
        <v>799</v>
      </c>
      <c r="I217" s="334"/>
      <c r="J217" s="334"/>
      <c r="K217" s="355"/>
    </row>
    <row r="218" s="1" customFormat="1" ht="15" customHeight="1">
      <c r="B218" s="354"/>
      <c r="C218" s="282"/>
      <c r="D218" s="282"/>
      <c r="E218" s="282"/>
      <c r="F218" s="305">
        <v>4</v>
      </c>
      <c r="G218" s="343"/>
      <c r="H218" s="334" t="s">
        <v>800</v>
      </c>
      <c r="I218" s="334"/>
      <c r="J218" s="334"/>
      <c r="K218" s="355"/>
    </row>
    <row r="219" s="1" customFormat="1" ht="12.75" customHeight="1">
      <c r="B219" s="356"/>
      <c r="C219" s="357"/>
      <c r="D219" s="357"/>
      <c r="E219" s="357"/>
      <c r="F219" s="357"/>
      <c r="G219" s="357"/>
      <c r="H219" s="357"/>
      <c r="I219" s="357"/>
      <c r="J219" s="357"/>
      <c r="K219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Svobodová Petra</dc:creator>
  <cp:lastModifiedBy>Svobodová Petra</cp:lastModifiedBy>
  <dcterms:created xsi:type="dcterms:W3CDTF">2025-03-05T11:19:45Z</dcterms:created>
  <dcterms:modified xsi:type="dcterms:W3CDTF">2025-03-05T11:19:51Z</dcterms:modified>
</cp:coreProperties>
</file>