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edlejší rozpočtové ..." sheetId="2" r:id="rId2"/>
    <sheet name="03 - 2. etapa – ul. 26. d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Vedlejší rozpočtové ...'!$C$82:$K$109</definedName>
    <definedName name="_xlnm.Print_Area" localSheetId="1">'01 - Vedlejší rozpočtové ...'!$C$4:$J$39,'01 - Vedlejší rozpočtové ...'!$C$45:$J$64,'01 - Vedlejší rozpočtové ...'!$C$70:$K$109</definedName>
    <definedName name="_xlnm.Print_Titles" localSheetId="1">'01 - Vedlejší rozpočtové ...'!$82:$82</definedName>
    <definedName name="_xlnm._FilterDatabase" localSheetId="2" hidden="1">'03 - 2. etapa – ul. 26. d...'!$C$89:$K$434</definedName>
    <definedName name="_xlnm.Print_Area" localSheetId="2">'03 - 2. etapa – ul. 26. d...'!$C$4:$J$39,'03 - 2. etapa – ul. 26. d...'!$C$45:$J$71,'03 - 2. etapa – ul. 26. d...'!$C$77:$K$434</definedName>
    <definedName name="_xlnm.Print_Titles" localSheetId="2">'03 - 2. etapa – ul. 26. d...'!$89:$89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432"/>
  <c r="BH432"/>
  <c r="BG432"/>
  <c r="BE432"/>
  <c r="T432"/>
  <c r="R432"/>
  <c r="P432"/>
  <c r="BI422"/>
  <c r="BH422"/>
  <c r="BG422"/>
  <c r="BE422"/>
  <c r="T422"/>
  <c r="R422"/>
  <c r="P422"/>
  <c r="BI419"/>
  <c r="BH419"/>
  <c r="BG419"/>
  <c r="BE419"/>
  <c r="T419"/>
  <c r="R419"/>
  <c r="P419"/>
  <c r="BI409"/>
  <c r="BH409"/>
  <c r="BG409"/>
  <c r="BE409"/>
  <c r="T409"/>
  <c r="R409"/>
  <c r="P409"/>
  <c r="BI403"/>
  <c r="BH403"/>
  <c r="BG403"/>
  <c r="BE403"/>
  <c r="T403"/>
  <c r="R403"/>
  <c r="P403"/>
  <c r="BI394"/>
  <c r="BH394"/>
  <c r="BG394"/>
  <c r="BE394"/>
  <c r="T394"/>
  <c r="R394"/>
  <c r="P394"/>
  <c r="BI389"/>
  <c r="BH389"/>
  <c r="BG389"/>
  <c r="BE389"/>
  <c r="T389"/>
  <c r="R389"/>
  <c r="P389"/>
  <c r="BI386"/>
  <c r="BH386"/>
  <c r="BG386"/>
  <c r="BE386"/>
  <c r="T386"/>
  <c r="R386"/>
  <c r="P386"/>
  <c r="BI376"/>
  <c r="BH376"/>
  <c r="BG376"/>
  <c r="BE376"/>
  <c r="T376"/>
  <c r="R376"/>
  <c r="P376"/>
  <c r="BI370"/>
  <c r="BH370"/>
  <c r="BG370"/>
  <c r="BE370"/>
  <c r="T370"/>
  <c r="R370"/>
  <c r="P370"/>
  <c r="BI364"/>
  <c r="BH364"/>
  <c r="BG364"/>
  <c r="BE364"/>
  <c r="T364"/>
  <c r="R364"/>
  <c r="P364"/>
  <c r="BI355"/>
  <c r="BH355"/>
  <c r="BG355"/>
  <c r="BE355"/>
  <c r="T355"/>
  <c r="R355"/>
  <c r="P355"/>
  <c r="BI347"/>
  <c r="BH347"/>
  <c r="BG347"/>
  <c r="BE347"/>
  <c r="T347"/>
  <c r="R347"/>
  <c r="P347"/>
  <c r="BI341"/>
  <c r="BH341"/>
  <c r="BG341"/>
  <c r="BE341"/>
  <c r="T341"/>
  <c r="R341"/>
  <c r="P341"/>
  <c r="BI335"/>
  <c r="BH335"/>
  <c r="BG335"/>
  <c r="BE335"/>
  <c r="T335"/>
  <c r="R335"/>
  <c r="P335"/>
  <c r="BI329"/>
  <c r="BH329"/>
  <c r="BG329"/>
  <c r="BE329"/>
  <c r="T329"/>
  <c r="R329"/>
  <c r="P329"/>
  <c r="BI323"/>
  <c r="BH323"/>
  <c r="BG323"/>
  <c r="BE323"/>
  <c r="T323"/>
  <c r="R323"/>
  <c r="P323"/>
  <c r="BI317"/>
  <c r="BH317"/>
  <c r="BG317"/>
  <c r="BE317"/>
  <c r="T317"/>
  <c r="R317"/>
  <c r="P317"/>
  <c r="BI311"/>
  <c r="BH311"/>
  <c r="BG311"/>
  <c r="BE311"/>
  <c r="T311"/>
  <c r="R311"/>
  <c r="P311"/>
  <c r="BI309"/>
  <c r="BH309"/>
  <c r="BG309"/>
  <c r="BE309"/>
  <c r="T309"/>
  <c r="R309"/>
  <c r="P309"/>
  <c r="BI302"/>
  <c r="BH302"/>
  <c r="BG302"/>
  <c r="BE302"/>
  <c r="T302"/>
  <c r="R302"/>
  <c r="P302"/>
  <c r="BI299"/>
  <c r="BH299"/>
  <c r="BG299"/>
  <c r="BE299"/>
  <c r="T299"/>
  <c r="R299"/>
  <c r="P299"/>
  <c r="BI292"/>
  <c r="BH292"/>
  <c r="BG292"/>
  <c r="BE292"/>
  <c r="T292"/>
  <c r="R292"/>
  <c r="P292"/>
  <c r="BI281"/>
  <c r="BH281"/>
  <c r="BG281"/>
  <c r="BE281"/>
  <c r="T281"/>
  <c r="T271"/>
  <c r="R281"/>
  <c r="R271"/>
  <c r="P281"/>
  <c r="P271"/>
  <c r="BI272"/>
  <c r="BH272"/>
  <c r="BG272"/>
  <c r="BE272"/>
  <c r="T272"/>
  <c r="R272"/>
  <c r="P272"/>
  <c r="BI265"/>
  <c r="BH265"/>
  <c r="BG265"/>
  <c r="BE265"/>
  <c r="T265"/>
  <c r="R265"/>
  <c r="P265"/>
  <c r="BI259"/>
  <c r="BH259"/>
  <c r="BG259"/>
  <c r="BE259"/>
  <c r="T259"/>
  <c r="R259"/>
  <c r="P259"/>
  <c r="BI253"/>
  <c r="BH253"/>
  <c r="BG253"/>
  <c r="BE253"/>
  <c r="T253"/>
  <c r="R253"/>
  <c r="P253"/>
  <c r="BI247"/>
  <c r="BH247"/>
  <c r="BG247"/>
  <c r="BE247"/>
  <c r="T247"/>
  <c r="R247"/>
  <c r="P247"/>
  <c r="BI234"/>
  <c r="BH234"/>
  <c r="BG234"/>
  <c r="BE234"/>
  <c r="T234"/>
  <c r="R234"/>
  <c r="P234"/>
  <c r="BI224"/>
  <c r="BH224"/>
  <c r="BG224"/>
  <c r="BE224"/>
  <c r="T224"/>
  <c r="T223"/>
  <c r="R224"/>
  <c r="R223"/>
  <c r="P224"/>
  <c r="P223"/>
  <c r="BI215"/>
  <c r="BH215"/>
  <c r="BG215"/>
  <c r="BE215"/>
  <c r="T215"/>
  <c r="R215"/>
  <c r="P215"/>
  <c r="BI212"/>
  <c r="BH212"/>
  <c r="BG212"/>
  <c r="BE212"/>
  <c r="T212"/>
  <c r="R212"/>
  <c r="P212"/>
  <c r="BI204"/>
  <c r="BH204"/>
  <c r="BG204"/>
  <c r="BE204"/>
  <c r="T204"/>
  <c r="R204"/>
  <c r="P204"/>
  <c r="BI200"/>
  <c r="BH200"/>
  <c r="BG200"/>
  <c r="BE200"/>
  <c r="T200"/>
  <c r="R200"/>
  <c r="P200"/>
  <c r="BI190"/>
  <c r="BH190"/>
  <c r="BG190"/>
  <c r="BE190"/>
  <c r="T190"/>
  <c r="R190"/>
  <c r="P190"/>
  <c r="BI182"/>
  <c r="BH182"/>
  <c r="BG182"/>
  <c r="BE182"/>
  <c r="T182"/>
  <c r="R182"/>
  <c r="P182"/>
  <c r="BI175"/>
  <c r="BH175"/>
  <c r="BG175"/>
  <c r="BE175"/>
  <c r="T175"/>
  <c r="R175"/>
  <c r="P175"/>
  <c r="BI169"/>
  <c r="BH169"/>
  <c r="BG169"/>
  <c r="BE169"/>
  <c r="T169"/>
  <c r="R169"/>
  <c r="P169"/>
  <c r="BI163"/>
  <c r="BH163"/>
  <c r="BG163"/>
  <c r="BE163"/>
  <c r="T163"/>
  <c r="R163"/>
  <c r="P163"/>
  <c r="BI154"/>
  <c r="BH154"/>
  <c r="BG154"/>
  <c r="BE154"/>
  <c r="T154"/>
  <c r="R154"/>
  <c r="P154"/>
  <c r="BI146"/>
  <c r="BH146"/>
  <c r="BG146"/>
  <c r="BE146"/>
  <c r="T146"/>
  <c r="R146"/>
  <c r="P146"/>
  <c r="BI141"/>
  <c r="BH141"/>
  <c r="BG141"/>
  <c r="BE141"/>
  <c r="T141"/>
  <c r="R141"/>
  <c r="P141"/>
  <c r="BI133"/>
  <c r="BH133"/>
  <c r="BG133"/>
  <c r="BE133"/>
  <c r="T133"/>
  <c r="R133"/>
  <c r="P133"/>
  <c r="BI125"/>
  <c r="BH125"/>
  <c r="BG125"/>
  <c r="BE125"/>
  <c r="T125"/>
  <c r="R125"/>
  <c r="P125"/>
  <c r="BI119"/>
  <c r="BH119"/>
  <c r="BG119"/>
  <c r="BE119"/>
  <c r="T119"/>
  <c r="R119"/>
  <c r="P119"/>
  <c r="BI111"/>
  <c r="BH111"/>
  <c r="BG111"/>
  <c r="BE111"/>
  <c r="T111"/>
  <c r="R111"/>
  <c r="P111"/>
  <c r="BI105"/>
  <c r="BH105"/>
  <c r="BG105"/>
  <c r="BE105"/>
  <c r="T105"/>
  <c r="R105"/>
  <c r="P105"/>
  <c r="BI99"/>
  <c r="BH99"/>
  <c r="BG99"/>
  <c r="BE99"/>
  <c r="T99"/>
  <c r="R99"/>
  <c r="P99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48"/>
  <c i="2" r="J37"/>
  <c r="J36"/>
  <c i="1" r="AY55"/>
  <c i="2" r="J35"/>
  <c i="1" r="AX55"/>
  <c i="2" r="BI106"/>
  <c r="BH106"/>
  <c r="BG106"/>
  <c r="BE106"/>
  <c r="T106"/>
  <c r="T105"/>
  <c r="R106"/>
  <c r="R105"/>
  <c r="P106"/>
  <c r="P105"/>
  <c r="BI99"/>
  <c r="BH99"/>
  <c r="BG99"/>
  <c r="BE99"/>
  <c r="T99"/>
  <c r="R99"/>
  <c r="R94"/>
  <c r="P99"/>
  <c r="P94"/>
  <c r="BI95"/>
  <c r="BH95"/>
  <c r="BG95"/>
  <c r="BE95"/>
  <c r="T95"/>
  <c r="R95"/>
  <c r="P95"/>
  <c r="BI90"/>
  <c r="BH90"/>
  <c r="BG90"/>
  <c r="BE90"/>
  <c r="T90"/>
  <c r="R90"/>
  <c r="P90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" r="L50"/>
  <c r="AM50"/>
  <c r="AM49"/>
  <c r="L49"/>
  <c r="AM47"/>
  <c r="L47"/>
  <c r="L45"/>
  <c r="L44"/>
  <c i="3" r="BK302"/>
  <c r="BK370"/>
  <c r="J190"/>
  <c i="2" r="F36"/>
  <c i="3" r="BK234"/>
  <c r="BK111"/>
  <c r="J302"/>
  <c r="BK204"/>
  <c r="J281"/>
  <c r="BK125"/>
  <c r="J146"/>
  <c r="J355"/>
  <c i="2" r="J99"/>
  <c i="3" r="J347"/>
  <c r="BK389"/>
  <c r="J133"/>
  <c r="BK182"/>
  <c i="2" r="F35"/>
  <c i="3" r="BK163"/>
  <c r="BK419"/>
  <c r="J341"/>
  <c r="J389"/>
  <c r="BK323"/>
  <c r="BK341"/>
  <c r="J163"/>
  <c r="J234"/>
  <c r="BK146"/>
  <c r="J309"/>
  <c r="J125"/>
  <c r="BK272"/>
  <c r="J224"/>
  <c r="BK281"/>
  <c r="BK311"/>
  <c r="J141"/>
  <c r="J370"/>
  <c r="J259"/>
  <c r="J247"/>
  <c r="J432"/>
  <c r="J93"/>
  <c r="J204"/>
  <c r="J386"/>
  <c r="BK154"/>
  <c r="J292"/>
  <c i="2" r="J86"/>
  <c i="3" r="BK386"/>
  <c r="F36"/>
  <c r="J212"/>
  <c r="J422"/>
  <c r="J99"/>
  <c r="BK105"/>
  <c r="BK215"/>
  <c r="BK247"/>
  <c r="BK141"/>
  <c r="BK224"/>
  <c i="2" r="BK86"/>
  <c i="3" r="J317"/>
  <c r="BK329"/>
  <c r="BK169"/>
  <c i="2" r="F33"/>
  <c i="3" r="J329"/>
  <c i="1" r="AS54"/>
  <c i="3" r="J200"/>
  <c r="BK292"/>
  <c r="J419"/>
  <c r="BK265"/>
  <c r="J376"/>
  <c i="2" r="BK90"/>
  <c i="3" r="BK299"/>
  <c r="BK259"/>
  <c r="J154"/>
  <c i="2" r="J90"/>
  <c i="3" r="J119"/>
  <c r="BK212"/>
  <c r="BK309"/>
  <c r="BK347"/>
  <c r="J403"/>
  <c r="J111"/>
  <c r="BK355"/>
  <c i="2" r="J33"/>
  <c i="3" r="BK200"/>
  <c r="BK394"/>
  <c i="2" r="BK99"/>
  <c i="3" r="J182"/>
  <c r="BK409"/>
  <c r="J265"/>
  <c i="2" r="J95"/>
  <c i="3" r="J364"/>
  <c i="2" r="BK106"/>
  <c i="3" r="J335"/>
  <c r="J169"/>
  <c i="2" r="F37"/>
  <c i="3" r="BK253"/>
  <c r="BK432"/>
  <c r="BK99"/>
  <c r="J253"/>
  <c i="2" r="BK95"/>
  <c i="3" r="J175"/>
  <c r="BK133"/>
  <c r="BK376"/>
  <c r="BK93"/>
  <c r="J272"/>
  <c r="BK175"/>
  <c r="J311"/>
  <c r="BK335"/>
  <c r="BK403"/>
  <c r="BK422"/>
  <c r="BK364"/>
  <c r="J215"/>
  <c r="J394"/>
  <c r="J299"/>
  <c i="2" r="J106"/>
  <c i="3" r="BK190"/>
  <c r="BK317"/>
  <c r="J105"/>
  <c r="BK119"/>
  <c r="J323"/>
  <c r="J409"/>
  <c r="J33"/>
  <c i="2" l="1" r="T94"/>
  <c i="3" r="T203"/>
  <c r="T92"/>
  <c i="2" r="BK85"/>
  <c r="J85"/>
  <c r="J61"/>
  <c i="3" r="BK203"/>
  <c r="J203"/>
  <c r="J62"/>
  <c r="R291"/>
  <c r="BK354"/>
  <c r="J354"/>
  <c r="J67"/>
  <c r="R385"/>
  <c r="P92"/>
  <c r="R233"/>
  <c r="R354"/>
  <c r="BK233"/>
  <c r="J233"/>
  <c r="J64"/>
  <c r="T354"/>
  <c i="2" r="T85"/>
  <c r="T84"/>
  <c r="T83"/>
  <c i="3" r="T233"/>
  <c r="T291"/>
  <c r="P385"/>
  <c i="2" r="P85"/>
  <c r="P84"/>
  <c r="P83"/>
  <c i="1" r="AU55"/>
  <c i="3" r="R203"/>
  <c r="P291"/>
  <c r="BK385"/>
  <c r="J385"/>
  <c r="J68"/>
  <c r="R92"/>
  <c r="R91"/>
  <c r="BK393"/>
  <c r="J393"/>
  <c r="J70"/>
  <c r="P203"/>
  <c r="P233"/>
  <c r="P393"/>
  <c r="P392"/>
  <c i="2" r="R85"/>
  <c r="R84"/>
  <c r="R83"/>
  <c i="3" r="BK92"/>
  <c r="J92"/>
  <c r="J61"/>
  <c r="BK291"/>
  <c r="J291"/>
  <c r="J66"/>
  <c r="R393"/>
  <c r="R392"/>
  <c r="P354"/>
  <c r="T385"/>
  <c r="T393"/>
  <c r="T392"/>
  <c i="2" r="BK94"/>
  <c r="J94"/>
  <c r="J62"/>
  <c i="3" r="BK223"/>
  <c r="J223"/>
  <c r="J63"/>
  <c r="BK271"/>
  <c r="J271"/>
  <c r="J65"/>
  <c i="2" r="BK105"/>
  <c r="J105"/>
  <c r="J63"/>
  <c i="3" r="BF99"/>
  <c r="BF259"/>
  <c r="BF299"/>
  <c r="BF311"/>
  <c r="BF347"/>
  <c r="BF386"/>
  <c i="2" r="BK84"/>
  <c r="J84"/>
  <c r="J60"/>
  <c i="3" r="J52"/>
  <c r="BF224"/>
  <c r="BF309"/>
  <c r="BF335"/>
  <c r="BF355"/>
  <c r="BF394"/>
  <c r="BF403"/>
  <c r="BF125"/>
  <c r="BF133"/>
  <c r="BF212"/>
  <c r="BF253"/>
  <c r="BF272"/>
  <c r="BF292"/>
  <c r="BF323"/>
  <c r="BF329"/>
  <c r="BF317"/>
  <c r="BF432"/>
  <c r="BF370"/>
  <c r="F55"/>
  <c r="BF146"/>
  <c r="BF200"/>
  <c r="BF247"/>
  <c r="BF281"/>
  <c r="BF419"/>
  <c r="E80"/>
  <c r="BF175"/>
  <c r="BF182"/>
  <c r="BF154"/>
  <c r="BF190"/>
  <c r="BF105"/>
  <c r="BF111"/>
  <c r="BF389"/>
  <c r="BF409"/>
  <c r="BF422"/>
  <c r="BF93"/>
  <c r="BF119"/>
  <c r="BF141"/>
  <c r="BF204"/>
  <c r="BF234"/>
  <c r="BF265"/>
  <c r="BF302"/>
  <c r="BF341"/>
  <c r="BF364"/>
  <c r="BF376"/>
  <c i="1" r="AV56"/>
  <c i="3" r="BF163"/>
  <c r="BF169"/>
  <c r="BF215"/>
  <c i="1" r="BC56"/>
  <c i="2" r="BF106"/>
  <c r="E48"/>
  <c r="J52"/>
  <c r="F55"/>
  <c r="BF86"/>
  <c i="1" r="BB55"/>
  <c r="AZ55"/>
  <c r="AV55"/>
  <c r="BC55"/>
  <c i="2" r="BF90"/>
  <c r="BF95"/>
  <c r="BF99"/>
  <c i="1" r="BD55"/>
  <c r="BC54"/>
  <c r="W32"/>
  <c i="3" r="F35"/>
  <c i="1" r="BB56"/>
  <c r="BB54"/>
  <c r="W31"/>
  <c i="3" r="F33"/>
  <c i="1" r="AZ56"/>
  <c r="AZ54"/>
  <c r="W29"/>
  <c i="3" r="F37"/>
  <c i="1" r="BD56"/>
  <c r="BD54"/>
  <c r="W33"/>
  <c i="3" l="1" r="P91"/>
  <c r="P90"/>
  <c i="1" r="AU56"/>
  <c i="3" r="T91"/>
  <c r="T90"/>
  <c r="R90"/>
  <c r="BK392"/>
  <c r="J392"/>
  <c r="J69"/>
  <c r="BK91"/>
  <c r="J91"/>
  <c r="J60"/>
  <c i="2" r="BK83"/>
  <c r="J83"/>
  <c r="J34"/>
  <c i="1" r="AW55"/>
  <c r="AT55"/>
  <c i="3" r="F34"/>
  <c i="1" r="BA56"/>
  <c i="2" r="F34"/>
  <c i="1" r="BA55"/>
  <c i="3" r="J34"/>
  <c i="1" r="AW56"/>
  <c r="AT56"/>
  <c r="AU54"/>
  <c r="AY54"/>
  <c r="AX54"/>
  <c i="2" r="J30"/>
  <c i="1" r="AG55"/>
  <c r="AV54"/>
  <c r="AK29"/>
  <c i="3" l="1" r="BK90"/>
  <c r="J90"/>
  <c r="J59"/>
  <c i="1" r="AN55"/>
  <c i="2" r="J59"/>
  <c r="J39"/>
  <c i="1" r="BA54"/>
  <c r="W30"/>
  <c i="3" l="1" r="J30"/>
  <c i="1" r="AG56"/>
  <c r="AW54"/>
  <c r="AK30"/>
  <c i="3" l="1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<sst xmlns="http://schemas.openxmlformats.org/spreadsheetml/2006/main">
  <si>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</si>
  <si>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</si>
  <si>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</si>
  <si>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</si>
  <si>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</si>
  <si>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{eb0f3471-7510-4dff-8211-8f760c55d5ef}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</si>
  <si>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</si>
  <si>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</si>
  <si>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</si>
  <si>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</si>
  <si>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</si>
  <si>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</si>
  <si>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</si>
  <si>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</si>
  <si>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2021076_R02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</si>
  <si>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</si>
  <si>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</si>
  <si>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svislé hydroizolace 1.PP obj. 26. dubna 21/4 Cheb</t>
  </si>
  <si>
    <t>KSO:</t>
  </si>
  <si>
    <t/>
  </si>
  <si>
    <t>CC-CZ:</t>
  </si>
  <si>
    <t>Místo:</t>
  </si>
  <si>
    <t>Cheb</t>
  </si>
  <si>
    <t>Datum:</t>
  </si>
  <si>
    <t>4. 8. 2024</t>
  </si>
  <si>
    <t>Zadavatel:</t>
  </si>
  <si>
    <t>IČ:</t>
  </si>
  <si>
    <t>Město Cheb, nám. Krále Jiřího z Poděbrad 1/14,Cheb</t>
  </si>
  <si>
    <t>DIČ:</t>
  </si>
  <si>
    <t>Uchazeč:</t>
  </si>
  <si>
    <t>Vyplň údaj</t>
  </si>
  <si>
    <t>Projektant:</t>
  </si>
  <si>
    <t>PK Beránek &amp; Hradil, Svobody 7/1, Cheb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</si>
  <si>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</si>
  <si>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</si>
  <si>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</si>
  <si>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</si>
  <si>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</si>
  <si>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</si>
  <si>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</si>
  <si>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</si>
  <si>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</si>
  <si>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</si>
  <si>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</si>
  <si>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</si>
  <si>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</si>
  <si>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</si>
  <si>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</si>
  <si>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</si>
  <si>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</si>
  <si>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</si>
  <si>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</si>
  <si>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</si>
  <si>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</si>
  <si>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</si>
  <si>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</si>
  <si>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</si>
  <si>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</si>
  <si>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</si>
  <si>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</si>
  <si>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</si>
  <si>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</si>
  <si>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</si>
  <si>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</si>
  <si>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</si>
  <si>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</si>
  <si>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</si>
  <si>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</si>
  <si>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</si>
  <si>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</si>
  <si>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</si>
  <si>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</si>
  <si>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</si>
  <si>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</si>
  <si>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</si>
  <si>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</si>
  <si>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</si>
  <si>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</si>
  <si>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rozpočtové náklady</t>
  </si>
  <si>
    <t>STA</t>
  </si>
  <si>
    <t>1</t>
  </si>
  <si>
    <t>{7b3346c7-4160-41eb-af01-cc2993dce92d}</t>
  </si>
  <si>
    <t>03</t>
  </si>
  <si>
    <t>2. etapa – ul. 26. dubna</t>
  </si>
  <si>
    <t>{32647c65-16c1-4769-9d50-fbfd36e8daca}</t>
  </si>
  <si>
    <t>KRYCÍ LIST SOUPISU PRACÍ</t>
  </si>
  <si>
    <t>Objekt:</t>
  </si>
  <si>
    <t>01 -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</si>
  <si>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</si>
  <si>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</si>
  <si>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</si>
  <si>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</si>
  <si>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</si>
  <si>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</si>
  <si>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</si>
  <si>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</si>
  <si>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</si>
  <si>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</si>
  <si>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</si>
  <si>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</si>
  <si>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</si>
  <si>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</si>
  <si>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</si>
  <si>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</si>
  <si>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</si>
  <si>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</si>
  <si>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</si>
  <si>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</si>
  <si>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</si>
  <si>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</si>
  <si>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</si>
  <si>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</si>
  <si>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</si>
  <si>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</si>
  <si>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</si>
  <si>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010001000</t>
  </si>
  <si>
    <t>Průzkumné, zeměměřičské a projektové práce</t>
  </si>
  <si>
    <t>…</t>
  </si>
  <si>
    <t>CS ÚRS 2024 02</t>
  </si>
  <si>
    <t>1024</t>
  </si>
  <si>
    <t>2</t>
  </si>
  <si>
    <t>-665054951</t>
  </si>
  <si>
    <t>PP</t>
  </si>
  <si>
    <t>Online PSC</t>
  </si>
  <si>
    <t>https://podminky.urs.cz/item/CS_URS_2024_02/010001000</t>
  </si>
  <si>
    <t>P</t>
  </si>
  <si>
    <t>Poznámka k položce:_x000d_
Průzkumné práce_x000d_
- vytýčení sítí..._x000d_
_x000d_
Geodetické práce_x000d_
- zaměření a umístění objektů_x000d_
- výškové a směrové umístění stavby</t>
  </si>
  <si>
    <t>013254000</t>
  </si>
  <si>
    <t>Dokumentace skutečného provedení stavby</t>
  </si>
  <si>
    <t>175793535</t>
  </si>
  <si>
    <t>https://podminky.urs.cz/item/CS_URS_2024_02/013254000</t>
  </si>
  <si>
    <t>Poznámka k položce:_x000d_
Projektové práce_x000d_
- dílenská dokumentace_x000d_
- dokumentace skutečného provedení_x000d_
- tištěná a elektronická verze verze_x000d_
- prohlášení o shodě, certifikáty, dodací listy_x000d_
- záruční listy_x000d_
- revize_x000d_
- návody apod...</t>
  </si>
  <si>
    <t>VRN3</t>
  </si>
  <si>
    <t>Zařízení staveniště</t>
  </si>
  <si>
    <t>3</t>
  </si>
  <si>
    <t>030001000</t>
  </si>
  <si>
    <t>...</t>
  </si>
  <si>
    <t>CS ÚRS 2021 02</t>
  </si>
  <si>
    <t>1520683197</t>
  </si>
  <si>
    <t>https://podminky.urs.cz/item/CS_URS_2021_02/030001000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</si>
  <si>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</si>
  <si>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4</t>
  </si>
  <si>
    <t>031303000</t>
  </si>
  <si>
    <t>Náklady na zábor</t>
  </si>
  <si>
    <t>Kč/m2/d</t>
  </si>
  <si>
    <t>-1252537470</t>
  </si>
  <si>
    <t>https://podminky.urs.cz/item/CS_URS_2024_02/031303000</t>
  </si>
  <si>
    <t>VV</t>
  </si>
  <si>
    <t>"místní poplatek Kč/m2/den</t>
  </si>
  <si>
    <t>"předpoklad 60 dnů</t>
  </si>
  <si>
    <t>(65*60)</t>
  </si>
  <si>
    <t>VRN4</t>
  </si>
  <si>
    <t>Inženýrská činnost</t>
  </si>
  <si>
    <t>040001000</t>
  </si>
  <si>
    <t>242977379</t>
  </si>
  <si>
    <t>https://podminky.urs.cz/item/CS_URS_2024_02/040001000</t>
  </si>
  <si>
    <t xml:space="preserve">Poznámka k položce:_x000d_
Inženýrská činnost_x000d_
- dozory_x000d_
- posudky_x000d_
- zkoušky a ostatní měření_x000d_
- revize_x000d_
- ostatní inženýrská činnost_x000d_
- plán BOZP na staveništi_x000d_
_x000d_
Kompletační a koordinační činnost_x000d_
- koordinace řemesel_x000d_
- finální odstranění kolaudačních závad apod._x000d_
_x000d_
</t>
  </si>
  <si>
    <t>03 - 2. etapa – ul. 26. dubna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</si>
  <si>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</si>
  <si>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</si>
  <si>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</si>
  <si>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</si>
  <si>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</si>
  <si>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</si>
  <si>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</si>
  <si>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</si>
  <si>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</si>
  <si>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</si>
  <si>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</si>
  <si>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</si>
  <si>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</si>
  <si>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</si>
  <si>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</si>
  <si>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</si>
  <si>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</si>
  <si>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1257025301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</si>
  <si>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</si>
  <si>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https://podminky.urs.cz/item/CS_URS_2024_02/113106123</t>
  </si>
  <si>
    <t>"ul. 26. dubna</t>
  </si>
  <si>
    <t>"zámková dlažba</t>
  </si>
  <si>
    <t>(3,7*1,5)</t>
  </si>
  <si>
    <t>113106161</t>
  </si>
  <si>
    <t>Rozebrání dlažeb vozovek z drobných kostek s ložem z kameniva ručně</t>
  </si>
  <si>
    <t>5709718</t>
  </si>
  <si>
    <t>Rozebrání dlažeb vozovek a ploch s přemístěním hmot na skládku na vzdálenost do 3 m nebo s naložením na dopravní prostředek, s jakoukoliv výplní spár ručně z drobných kostek nebo odseků s ložem z kameniva</t>
  </si>
  <si>
    <t>https://podminky.urs.cz/item/CS_URS_2024_02/113106161</t>
  </si>
  <si>
    <t>"žulové kostky</t>
  </si>
  <si>
    <t>7,8</t>
  </si>
  <si>
    <t>113107182</t>
  </si>
  <si>
    <t>Odstranění podkladu živičného tl přes 50 do 100 mm strojně pl přes 50 do 200 m2</t>
  </si>
  <si>
    <t>1349198439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</si>
  <si>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</si>
  <si>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https://podminky.urs.cz/item/CS_URS_2024_02/113107182</t>
  </si>
  <si>
    <t>"asfaltový chodník</t>
  </si>
  <si>
    <t>57,9</t>
  </si>
  <si>
    <t>132254204</t>
  </si>
  <si>
    <t>Hloubení zapažených rýh š do 2000 mm v hornině třídy těžitelnosti I skupiny 3 objem do 500 m3</t>
  </si>
  <si>
    <t>m3</t>
  </si>
  <si>
    <t>-72154697</t>
  </si>
  <si>
    <t>Hloubení zapažených rýh šířky přes 800 do 2 000 mm strojně s urovnáním dna do předepsaného profilu a spádu v hornině třídy těžitelnosti I skupiny 3 přes 100 do 500 m3</t>
  </si>
  <si>
    <t>https://podminky.urs.cz/item/CS_URS_2024_02/132254204</t>
  </si>
  <si>
    <t>((2,74/2)*1,62*2,98)</t>
  </si>
  <si>
    <t>(5,23*1,62*2,98)</t>
  </si>
  <si>
    <t>(39,41*1,62*(1,8+2)/2)</t>
  </si>
  <si>
    <t>Součet</t>
  </si>
  <si>
    <t>139001101</t>
  </si>
  <si>
    <t>Příplatek za ztížení vykopávky v blízkosti podzemního vedení</t>
  </si>
  <si>
    <t>341876933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</si>
  <si>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</si>
  <si>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</si>
  <si>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"předpoklad 15%</t>
  </si>
  <si>
    <t>(153,166*0,15)</t>
  </si>
  <si>
    <t>6</t>
  </si>
  <si>
    <t>151101102</t>
  </si>
  <si>
    <t>Zřízení příložného pažení a rozepření stěn rýh hl přes 2 do 4 m</t>
  </si>
  <si>
    <t>830834033</t>
  </si>
  <si>
    <t>Zřízení pažení a rozepření stěn rýh pro podzemní vedení příložné pro jakoukoliv mezerovitost, hloubky přes 2 do 4 m</t>
  </si>
  <si>
    <t>https://podminky.urs.cz/item/CS_URS_2024_02/151101102</t>
  </si>
  <si>
    <t>((2,74/2)*2,98)</t>
  </si>
  <si>
    <t>(5,23*2,98)</t>
  </si>
  <si>
    <t>(39,41*(1,8+2)/2)</t>
  </si>
  <si>
    <t>7</t>
  </si>
  <si>
    <t>151101112</t>
  </si>
  <si>
    <t>Odstranění příložného pažení a rozepření stěn rýh hl přes 2 do 4 m</t>
  </si>
  <si>
    <t>871129249</t>
  </si>
  <si>
    <t>Odstranění pažení a rozepření stěn rýh pro podzemní vedení s uložením materiálu na vzdálenost do 3 m od kraje výkopu příložné, hloubky přes 2 do 4 m</t>
  </si>
  <si>
    <t>https://podminky.urs.cz/item/CS_URS_2024_02/151101112</t>
  </si>
  <si>
    <t>8</t>
  </si>
  <si>
    <t>162751117</t>
  </si>
  <si>
    <t>Vodorovné přemístění přes 9 000 do 10000 m výkopku/sypaniny z horniny třídy těžitelnosti I skupiny 1 až 3</t>
  </si>
  <si>
    <t>275104931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</si>
  <si>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</si>
  <si>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</si>
  <si>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"odvoz veškerého výkopku na skládku</t>
  </si>
  <si>
    <t>153,166 "výkop</t>
  </si>
  <si>
    <t>9</t>
  </si>
  <si>
    <t>2068825632</t>
  </si>
  <si>
    <t>"dovoz materiálu vhodného do zásypu (náhrada za zásyp výkopkem)</t>
  </si>
  <si>
    <t>-42,546 "zásyp ŠD</t>
  </si>
  <si>
    <t>-1,98 "bet. lože</t>
  </si>
  <si>
    <t>10</t>
  </si>
  <si>
    <t>162751119</t>
  </si>
  <si>
    <t>Příplatek k vodorovnému přemístění výkopku/sypaniny z horniny třídy těžitelnosti I skupiny 1 až 3 ZKD 1000 m přes 10000 m</t>
  </si>
  <si>
    <t>-605652952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</si>
  <si>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</si>
  <si>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</si>
  <si>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108,64*6 'Přepočtené koeficientem množství</t>
  </si>
  <si>
    <t>11</t>
  </si>
  <si>
    <t>167151111</t>
  </si>
  <si>
    <t>Nakládání výkopku z hornin třídy těžitelnosti I skupiny 1 až 3 přes 100 m3</t>
  </si>
  <si>
    <t>-1890043789</t>
  </si>
  <si>
    <t>Nakládání, skládání a překládání neulehlého výkopku nebo sypaniny strojně nakládání, množství přes 100 m3, z hornin třídy těžitelnosti I, skupiny 1 až 3</t>
  </si>
  <si>
    <t>https://podminky.urs.cz/item/CS_URS_2024_02/167151111</t>
  </si>
  <si>
    <t>-108,64 "zásyp ŠD</t>
  </si>
  <si>
    <t>12</t>
  </si>
  <si>
    <t>171201221</t>
  </si>
  <si>
    <t>Poplatek za uložení na skládce (skládkovné) zeminy a kamení kód odpadu 17 05 04</t>
  </si>
  <si>
    <t>t</t>
  </si>
  <si>
    <t>-878558714</t>
  </si>
  <si>
    <t>Poplatek za uložení stavebního odpadu na skládce (skládkovné) zeminy a kamení zatříděného do Katalogu odpadů pod kódem 17 05 04</t>
  </si>
  <si>
    <t>https://podminky.urs.cz/item/CS_URS_2024_02/171201221</t>
  </si>
  <si>
    <t>153,166*1,8 'Přepočtené koeficientem množství</t>
  </si>
  <si>
    <t>13</t>
  </si>
  <si>
    <t>174151101</t>
  </si>
  <si>
    <t>Zásyp jam, šachet rýh nebo kolem objektů sypaninou se zhutněním</t>
  </si>
  <si>
    <t>1812843668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</si>
  <si>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</si>
  <si>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</si>
  <si>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14</t>
  </si>
  <si>
    <t>M</t>
  </si>
  <si>
    <t>58331200</t>
  </si>
  <si>
    <t>štěrkopísek netříděný</t>
  </si>
  <si>
    <t>-1885273629</t>
  </si>
  <si>
    <t>108,64*2 'Přepočtené koeficientem množství</t>
  </si>
  <si>
    <t>175151201</t>
  </si>
  <si>
    <t>Obsypání objektu nad přilehlým původním terénem sypaninou bez prohození, uloženou do 3 m strojně</t>
  </si>
  <si>
    <t>636084535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</si>
  <si>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</si>
  <si>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https://podminky.urs.cz/item/CS_URS_2024_02/175151201</t>
  </si>
  <si>
    <t>"legenda bod 6</t>
  </si>
  <si>
    <t>"obsyp štěrkem fr. 8/16</t>
  </si>
  <si>
    <t>((2,74/2)*0,45*2,98)</t>
  </si>
  <si>
    <t>(5,23*0,45*2,98)</t>
  </si>
  <si>
    <t>(39,41*0,45*(1,8+2)/2)</t>
  </si>
  <si>
    <t>16</t>
  </si>
  <si>
    <t>58343872</t>
  </si>
  <si>
    <t>kamenivo drcené hrubé frakce 8/16</t>
  </si>
  <si>
    <t>-986271621</t>
  </si>
  <si>
    <t>42,546*2 'Přepočtené koeficientem množství</t>
  </si>
  <si>
    <t>Zakládání</t>
  </si>
  <si>
    <t>17</t>
  </si>
  <si>
    <t>211971110</t>
  </si>
  <si>
    <t>Zřízení opláštění žeber nebo trativodů geotextilií v rýze nebo zářezu sklonu do 1:2</t>
  </si>
  <si>
    <t>-2069263109</t>
  </si>
  <si>
    <t>Zřízení opláštění výplně z geotextilie odvodňovacích žeber nebo trativodů v rýze nebo zářezu se stěnami šikmými o sklonu do 1:2</t>
  </si>
  <si>
    <t>https://podminky.urs.cz/item/CS_URS_2024_02/211971110</t>
  </si>
  <si>
    <t>"drenáž DN 100</t>
  </si>
  <si>
    <t>37 "mezi Š3 a Š4</t>
  </si>
  <si>
    <t>(5,7+1,3) "mezi Š4 a Š5</t>
  </si>
  <si>
    <t>18</t>
  </si>
  <si>
    <t>69311068</t>
  </si>
  <si>
    <t>geotextilie netkaná separační, ochranná, filtrační, drenážní PP 300g/m2</t>
  </si>
  <si>
    <t>410068155</t>
  </si>
  <si>
    <t>44*1,1845 'Přepočtené koeficientem množství</t>
  </si>
  <si>
    <t>19</t>
  </si>
  <si>
    <t>212750101</t>
  </si>
  <si>
    <t>Trativod z drenážních trubek PVC-U SN 4 perforace 360° včetně lože otevřený výkop DN 100 pro budovy plocha pro vtékání vody min. 80 cm2/m</t>
  </si>
  <si>
    <t>m</t>
  </si>
  <si>
    <t>655501657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</si>
  <si>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</si>
  <si>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https://podminky.urs.cz/item/CS_URS_2024_02/212750101</t>
  </si>
  <si>
    <t>Vodorovné konstrukce</t>
  </si>
  <si>
    <t>20</t>
  </si>
  <si>
    <t>452312131</t>
  </si>
  <si>
    <t>Sedlové lože z betonu prostého bez zvýšených nároků na prostředí tř. C 12/15 otevřený výkop</t>
  </si>
  <si>
    <t>1131488975</t>
  </si>
  <si>
    <t>Podkladní a zajišťovací konstrukce z betonu prostého v otevřeném výkopu bez zvýšených nároků na prostředí sedlové lože pod potrubí z betonu tř. C 12/15</t>
  </si>
  <si>
    <t>https://podminky.urs.cz/item/CS_URS_2024_02/452312131</t>
  </si>
  <si>
    <t>"legenda bod 8</t>
  </si>
  <si>
    <t>(37*0,45*0,1) "mezi Š3 a Š4</t>
  </si>
  <si>
    <t>(5,7+1,3)*0,45*0,1 "mezi Š4 a Š5</t>
  </si>
  <si>
    <t>Komunikace pozemní</t>
  </si>
  <si>
    <t>564851111</t>
  </si>
  <si>
    <t>Podklad ze štěrkodrtě ŠD plochy přes 100 m2 tl 150 mm</t>
  </si>
  <si>
    <t>-1657338372</t>
  </si>
  <si>
    <t>Podklad ze štěrkodrti ŠD s rozprostřením a zhutněním plochy přes 100 m2, po zhutnění tl. 150 mm</t>
  </si>
  <si>
    <t>https://podminky.urs.cz/item/CS_URS_2024_02/564851111</t>
  </si>
  <si>
    <t>22</t>
  </si>
  <si>
    <t>573211112</t>
  </si>
  <si>
    <t>Postřik živičný spojovací z asfaltu v množství 0,70 kg/m2</t>
  </si>
  <si>
    <t>-1295831716</t>
  </si>
  <si>
    <t>Postřik spojovací PS bez posypu kamenivem z asfaltu silničního, v množství 0,70 kg/m2</t>
  </si>
  <si>
    <t>https://podminky.urs.cz/item/CS_URS_2024_02/573211112</t>
  </si>
  <si>
    <t>23</t>
  </si>
  <si>
    <t>577133111</t>
  </si>
  <si>
    <t>Asfaltový beton vrstva obrusná ACO 8 (ABJ) tl 40 mm š do 3 m z nemodifikovaného asfaltu</t>
  </si>
  <si>
    <t>1586872972</t>
  </si>
  <si>
    <t>Asfaltový beton vrstva obrusná ACO 8 (ABJ) s rozprostřením a se zhutněním z nemodifikovaného asfaltu v pruhu šířky do 3 m, po zhutnění tl. 40 mm</t>
  </si>
  <si>
    <t>https://podminky.urs.cz/item/CS_URS_2024_02/577133111</t>
  </si>
  <si>
    <t>24</t>
  </si>
  <si>
    <t>591211111</t>
  </si>
  <si>
    <t>Kladení dlažby z kostek drobných z kamene do lože z kameniva těženého tl 50 mm</t>
  </si>
  <si>
    <t>795986166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</si>
  <si>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</si>
  <si>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https://podminky.urs.cz/item/CS_URS_2024_02/591211111</t>
  </si>
  <si>
    <t>25</t>
  </si>
  <si>
    <t>596211110</t>
  </si>
  <si>
    <t>Kladení zámkové dlažby komunikací pro pěší ručně tl 60 mm skupiny A pl do 50 m2</t>
  </si>
  <si>
    <t>-1326065375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</si>
  <si>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</si>
  <si>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https://podminky.urs.cz/item/CS_URS_2024_02/596211110</t>
  </si>
  <si>
    <t>Úpravy povrchů, podlahy a osazování výplní</t>
  </si>
  <si>
    <t>26</t>
  </si>
  <si>
    <t>622321121</t>
  </si>
  <si>
    <t>Vápenocementová omítka hladká jednovrstvá vnějších stěn nanášená ručně</t>
  </si>
  <si>
    <t>-1287449288</t>
  </si>
  <si>
    <t>Omítka vápenocementová vnějších ploch nanášená ručně jednovrstvá, tloušťky do 15 mm hladká stěn</t>
  </si>
  <si>
    <t>https://podminky.urs.cz/item/CS_URS_2024_02/622321121</t>
  </si>
  <si>
    <t>"vyrovnávací vrstva pod HI</t>
  </si>
  <si>
    <t>27</t>
  </si>
  <si>
    <t>622321191</t>
  </si>
  <si>
    <t>Příplatek k vápenocementové omítce vnějších stěn za každých dalších 5 mm tloušťky ručně</t>
  </si>
  <si>
    <t>173301079</t>
  </si>
  <si>
    <t>Omítka vápenocementová vnějších ploch nanášená ručně Příplatek k cenám za každých dalších i započatých 5 mm tloušťky omítky přes 15 mm stěn</t>
  </si>
  <si>
    <t>https://podminky.urs.cz/item/CS_URS_2024_02/622321191</t>
  </si>
  <si>
    <t>94,547*3 'Přepočtené koeficientem množství</t>
  </si>
  <si>
    <t>Trubní vedení</t>
  </si>
  <si>
    <t>28</t>
  </si>
  <si>
    <t>871260310</t>
  </si>
  <si>
    <t>Montáž kanalizačního potrubí hladkého plnostěnného SN 10 z polypropylenu DN 100</t>
  </si>
  <si>
    <t>-1399886663</t>
  </si>
  <si>
    <t>Montáž kanalizačního potrubí z polypropylenu PP hladkého plnostěnného SN 10 DN 100</t>
  </si>
  <si>
    <t>https://podminky.urs.cz/item/CS_URS_2024_02/871260310</t>
  </si>
  <si>
    <t>"opravy přípojek (výměna dle stavu)</t>
  </si>
  <si>
    <t>"Š4 - Š5</t>
  </si>
  <si>
    <t>(3*2) "přípojky od lapačů</t>
  </si>
  <si>
    <t>29</t>
  </si>
  <si>
    <t>28617001</t>
  </si>
  <si>
    <t>trubka kanalizační PP plnostěnná třívrstvá DN 100x1000mm SN10</t>
  </si>
  <si>
    <t>-1120806475</t>
  </si>
  <si>
    <t>6*1,015 'Přepočtené koeficientem množství</t>
  </si>
  <si>
    <t>30</t>
  </si>
  <si>
    <t>877260341</t>
  </si>
  <si>
    <t>Montáž lapačů střešních splavenin na kanalizačním potrubí z PP nebo tvrdého PVC-U trub hladkých plnostěnných DN 100</t>
  </si>
  <si>
    <t>kus</t>
  </si>
  <si>
    <t>-692793741</t>
  </si>
  <si>
    <t>Montáž tvarovek na kanalizačním plastovém potrubí z PP nebo PVC-U hladkého plnostěnného lapačů střešních splavenin DN 100</t>
  </si>
  <si>
    <t>https://podminky.urs.cz/item/CS_URS_2024_02/877260341</t>
  </si>
  <si>
    <t>"LSS</t>
  </si>
  <si>
    <t>31</t>
  </si>
  <si>
    <t>28341110</t>
  </si>
  <si>
    <t>lapače střešních splavenin okapová vpusť s klapkou+inspekční poklop z PP</t>
  </si>
  <si>
    <t>403889152</t>
  </si>
  <si>
    <t>32</t>
  </si>
  <si>
    <t>895270101</t>
  </si>
  <si>
    <t>Proplachovací a kontrolní šachta z PE-HD pro drenáže liniových staveb šachtové dno DN 400/250 průchozí</t>
  </si>
  <si>
    <t>-1287516095</t>
  </si>
  <si>
    <t>Proplachovací a kontrolní šachta z PE-HD pro drenáže liniových staveb DN 400 užitné výšky do 500 mm šachtové dno (DN šachty/DN vedení) DN 400/250 průchozí</t>
  </si>
  <si>
    <t>https://podminky.urs.cz/item/CS_URS_2024_02/895270101</t>
  </si>
  <si>
    <t>33</t>
  </si>
  <si>
    <t>895270131</t>
  </si>
  <si>
    <t>Proplachovací a kontrolní šachta z PE-HD DN 400 pro drenáže liniových staveb šachtové prodloužení světlé hloubky 3000 mm</t>
  </si>
  <si>
    <t>-13517719</t>
  </si>
  <si>
    <t>Proplachovací a kontrolní šachta z PE-HD pro drenáže liniových staveb DN 400 užitné výšky do 500 mm šachtové prodloužení světlé hloubky 3000 mm</t>
  </si>
  <si>
    <t>https://podminky.urs.cz/item/CS_URS_2024_02/895270131</t>
  </si>
  <si>
    <t>34</t>
  </si>
  <si>
    <t>895270135</t>
  </si>
  <si>
    <t>Příplatek k rourám proplachovací a kontrolní šachty z PE-HD DN 400 pro drenáže liniových staveb za uříznutí šachtové roury</t>
  </si>
  <si>
    <t>1993528916</t>
  </si>
  <si>
    <t>Proplachovací a kontrolní šachta z PE-HD pro drenáže liniových staveb DN 400 užitné výšky do 500 mm Příplatek k ceně -0131 za uříznutí šachtového prodloužení</t>
  </si>
  <si>
    <t>https://podminky.urs.cz/item/CS_URS_2024_02/895270135</t>
  </si>
  <si>
    <t>35</t>
  </si>
  <si>
    <t>895270151</t>
  </si>
  <si>
    <t>Proplachovací a kontrolní šachta z PE-HD DN 400 pro drenáže liniových staveb redukce DN 250/100-200</t>
  </si>
  <si>
    <t>1497258248</t>
  </si>
  <si>
    <t>Proplachovací a kontrolní šachta z PE-HD pro drenáže liniových staveb DN 400 užitné výšky do 500 mm redukce DN 250/100-200</t>
  </si>
  <si>
    <t>https://podminky.urs.cz/item/CS_URS_2024_02/895270151</t>
  </si>
  <si>
    <t>36</t>
  </si>
  <si>
    <t>895270222</t>
  </si>
  <si>
    <t>Proplachovací a kontrolní šachta z PE-HD DN 400 pro drenáže liniových staveb poklop litinový pro třídu zatížení B 125</t>
  </si>
  <si>
    <t>-708556723</t>
  </si>
  <si>
    <t>Proplachovací a kontrolní šachta z PE-HD pro drenáže liniových staveb DN 400 užitné výšky do 500 mm poklop litinový pro třídu zatížení B 125</t>
  </si>
  <si>
    <t>https://podminky.urs.cz/item/CS_URS_2024_02/895270222</t>
  </si>
  <si>
    <t>37</t>
  </si>
  <si>
    <t>899620131</t>
  </si>
  <si>
    <t>Obetonování plastové šachty z polypropylenu betonem prostým tř. C 16/20 otevřený výkop</t>
  </si>
  <si>
    <t>-861673097</t>
  </si>
  <si>
    <t>Obetonování plastových šachet z polypropylenu betonem prostým v otevřeném výkopu, beton tř. C 16/20</t>
  </si>
  <si>
    <t>https://podminky.urs.cz/item/CS_URS_2024_02/899620131</t>
  </si>
  <si>
    <t>(2*0,25)</t>
  </si>
  <si>
    <t>38</t>
  </si>
  <si>
    <t>899722114</t>
  </si>
  <si>
    <t>Krytí potrubí z plastů výstražnou fólií z PVC přes 34 do 40 cm</t>
  </si>
  <si>
    <t>-731889047</t>
  </si>
  <si>
    <t>Krytí potrubí z plastů výstražnou fólií z PVC šířky přes 34 do 40 cm</t>
  </si>
  <si>
    <t>https://podminky.urs.cz/item/CS_URS_2024_02/899722114</t>
  </si>
  <si>
    <t>Ostatní konstrukce a práce, bourání</t>
  </si>
  <si>
    <t>39</t>
  </si>
  <si>
    <t>978036191</t>
  </si>
  <si>
    <t>Otlučení (osekání) cementových omítek vnějších ploch v rozsahu přes 80 do 100 %</t>
  </si>
  <si>
    <t>-170400741</t>
  </si>
  <si>
    <t>Otlučení cementových omítek vnějších ploch s vyškrabáním spar zdiva a s očištěním povrchu, v rozsahu přes 80 do 100 %</t>
  </si>
  <si>
    <t>https://podminky.urs.cz/item/CS_URS_2024_02/978036191</t>
  </si>
  <si>
    <t>"legenda bod 1</t>
  </si>
  <si>
    <t>40</t>
  </si>
  <si>
    <t>979051121</t>
  </si>
  <si>
    <t>Očištění zámkových dlaždic se spárováním z kameniva těženého při překopech inženýrských sítí</t>
  </si>
  <si>
    <t>-2040867006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</si>
  <si>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</t>
  </si>
  <si>
    <t>https://podminky.urs.cz/item/CS_URS_2024_02/979051121</t>
  </si>
  <si>
    <t>41</t>
  </si>
  <si>
    <t>979071121</t>
  </si>
  <si>
    <t>Očištění dlažebních kostek drobných s původním spárováním kamenivem těženým</t>
  </si>
  <si>
    <t>837140472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</si>
  <si>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</si>
  <si>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https://podminky.urs.cz/item/CS_URS_2024_02/979071121</t>
  </si>
  <si>
    <t>42</t>
  </si>
  <si>
    <t>985131111</t>
  </si>
  <si>
    <t>Očištění ploch stěn, rubu kleneb a podlah tlakovou vodou</t>
  </si>
  <si>
    <t>-1089856830</t>
  </si>
  <si>
    <t>https://podminky.urs.cz/item/CS_URS_2024_02/985131111</t>
  </si>
  <si>
    <t>"legenda bod 4</t>
  </si>
  <si>
    <t>998</t>
  </si>
  <si>
    <t>Přesun hmot</t>
  </si>
  <si>
    <t>43</t>
  </si>
  <si>
    <t>998276101</t>
  </si>
  <si>
    <t>Přesun hmot pro trubní vedení z trub z plastických hmot otevřený výkop</t>
  </si>
  <si>
    <t>-901367551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</si>
  <si>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</si>
  <si>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</si>
  <si>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44</t>
  </si>
  <si>
    <t>998276124</t>
  </si>
  <si>
    <t>Příplatek k přesunu hmot pro trubní vedení z trub z plastických hmot za zvětšený přesun do 500 m</t>
  </si>
  <si>
    <t>1985088265</t>
  </si>
  <si>
    <t>Přesun hmot pro trubní vedení hloubené z trub z plastických hmot nebo sklolaminátových Příplatek k cenám za zvětšený přesun přes vymezenou dopravní vzdálenost do 500 m</t>
  </si>
  <si>
    <t>https://podminky.urs.cz/item/CS_URS_2024_02/998276124</t>
  </si>
  <si>
    <t>PSV</t>
  </si>
  <si>
    <t>Práce a dodávky PSV</t>
  </si>
  <si>
    <t>711</t>
  </si>
  <si>
    <t>Izolace proti vodě, vlhkosti a plynům</t>
  </si>
  <si>
    <t>45</t>
  </si>
  <si>
    <t>711161215</t>
  </si>
  <si>
    <t>Izolace proti zemní vlhkosti nopovou fólií svislá, nopek v 20,0 mm, tl do 1,0 mm</t>
  </si>
  <si>
    <t>-2086720118</t>
  </si>
  <si>
    <t>Izolace proti zemní vlhkosti a beztlakové vodě nopovými fóliemi na ploše svislé S vrstva ochranná, odvětrávací a drenážní výška nopku 20,0 mm, tl. fólie do 1,0 mm</t>
  </si>
  <si>
    <t>https://podminky.urs.cz/item/CS_URS_2024_02/711161215</t>
  </si>
  <si>
    <t>46</t>
  </si>
  <si>
    <t>711161384</t>
  </si>
  <si>
    <t>Izolace proti zemní vlhkosti nopovou fólií ukončení provětrávací lištou</t>
  </si>
  <si>
    <t>-1992678718</t>
  </si>
  <si>
    <t>Izolace proti zemní vlhkosti a beztlakové vodě nopovými fóliemi ostatní ukončení izolace provětrávací lištou</t>
  </si>
  <si>
    <t>https://podminky.urs.cz/item/CS_URS_2024_02/711161384</t>
  </si>
  <si>
    <t>"legenda bod 7</t>
  </si>
  <si>
    <t>((2,74/2)+5,23+39,41)</t>
  </si>
  <si>
    <t>47</t>
  </si>
  <si>
    <t>711491272</t>
  </si>
  <si>
    <t>Provedení doplňků izolace proti vodě na ploše svislé z textilií vrstva ochranná</t>
  </si>
  <si>
    <t>-605032867</t>
  </si>
  <si>
    <t>Provedení doplňků izolace proti vodě textilií na ploše svislé S vrstva ochranná</t>
  </si>
  <si>
    <t>https://podminky.urs.cz/item/CS_URS_2024_02/711491272</t>
  </si>
  <si>
    <t>"legenda bod 5</t>
  </si>
  <si>
    <t>94,547*1,1 'Přepočtené koeficientem množství</t>
  </si>
  <si>
    <t>48</t>
  </si>
  <si>
    <t>69311068.1</t>
  </si>
  <si>
    <t>-4396689</t>
  </si>
  <si>
    <t>94,547*1,05 'Přepočtené koeficientem množství</t>
  </si>
  <si>
    <t>49</t>
  </si>
  <si>
    <t>711493121</t>
  </si>
  <si>
    <t>Izolace proti podpovrchové a tlakové vodě svislá těsnicí hmotou dvousložkovou na bázi cementu</t>
  </si>
  <si>
    <t>-238262234</t>
  </si>
  <si>
    <t>Izolace proti podpovrchové a tlakové vodě - ostatní na ploše svislé S dvousložkovou na bázi cementu</t>
  </si>
  <si>
    <t>https://podminky.urs.cz/item/CS_URS_2024_02/711493121</t>
  </si>
  <si>
    <t>Poznámka k položce:_x000d_
- referenční výrobek/minimální kvalitativní standard: Aquafin 2K/M</t>
  </si>
  <si>
    <t>"legenda bod 3</t>
  </si>
  <si>
    <t>50</t>
  </si>
  <si>
    <t>998711101</t>
  </si>
  <si>
    <t>Přesun hmot tonážní pro izolace proti vodě, vlhkosti a plynům v objektech v do 6 m</t>
  </si>
  <si>
    <t>260969589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</si>
  <si>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</si>
  <si>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https://podminky.urs.cz/item/CS_URS_2024_02/998711101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</si>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</sst>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4_02/013254000" TargetMode="External" /><Relationship Id="rId3" Type="http://schemas.openxmlformats.org/officeDocument/2006/relationships/hyperlink" Target="https://podminky.urs.cz/item/CS_URS_2021_02/030001000" TargetMode="External" /><Relationship Id="rId4" Type="http://schemas.openxmlformats.org/officeDocument/2006/relationships/hyperlink" Target="https://podminky.urs.cz/item/CS_URS_2024_02/031303000" TargetMode="External" /><Relationship Id="rId5" Type="http://schemas.openxmlformats.org/officeDocument/2006/relationships/hyperlink" Target="https://podminky.urs.cz/item/CS_URS_2024_02/040001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6161" TargetMode="External" /><Relationship Id="rId3" Type="http://schemas.openxmlformats.org/officeDocument/2006/relationships/hyperlink" Target="https://podminky.urs.cz/item/CS_URS_2024_02/113107182" TargetMode="External" /><Relationship Id="rId4" Type="http://schemas.openxmlformats.org/officeDocument/2006/relationships/hyperlink" Target="https://podminky.urs.cz/item/CS_URS_2024_02/132254204" TargetMode="External" /><Relationship Id="rId5" Type="http://schemas.openxmlformats.org/officeDocument/2006/relationships/hyperlink" Target="https://podminky.urs.cz/item/CS_URS_2024_02/139001101" TargetMode="External" /><Relationship Id="rId6" Type="http://schemas.openxmlformats.org/officeDocument/2006/relationships/hyperlink" Target="https://podminky.urs.cz/item/CS_URS_2024_02/151101102" TargetMode="External" /><Relationship Id="rId7" Type="http://schemas.openxmlformats.org/officeDocument/2006/relationships/hyperlink" Target="https://podminky.urs.cz/item/CS_URS_2024_02/151101112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7" TargetMode="External" /><Relationship Id="rId10" Type="http://schemas.openxmlformats.org/officeDocument/2006/relationships/hyperlink" Target="https://podminky.urs.cz/item/CS_URS_2024_02/162751119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7120122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51201" TargetMode="External" /><Relationship Id="rId15" Type="http://schemas.openxmlformats.org/officeDocument/2006/relationships/hyperlink" Target="https://podminky.urs.cz/item/CS_URS_2024_02/211971110" TargetMode="External" /><Relationship Id="rId16" Type="http://schemas.openxmlformats.org/officeDocument/2006/relationships/hyperlink" Target="https://podminky.urs.cz/item/CS_URS_2024_02/212750101" TargetMode="External" /><Relationship Id="rId17" Type="http://schemas.openxmlformats.org/officeDocument/2006/relationships/hyperlink" Target="https://podminky.urs.cz/item/CS_URS_2024_02/452312131" TargetMode="External" /><Relationship Id="rId18" Type="http://schemas.openxmlformats.org/officeDocument/2006/relationships/hyperlink" Target="https://podminky.urs.cz/item/CS_URS_2024_02/564851111" TargetMode="External" /><Relationship Id="rId19" Type="http://schemas.openxmlformats.org/officeDocument/2006/relationships/hyperlink" Target="https://podminky.urs.cz/item/CS_URS_2024_02/573211112" TargetMode="External" /><Relationship Id="rId20" Type="http://schemas.openxmlformats.org/officeDocument/2006/relationships/hyperlink" Target="https://podminky.urs.cz/item/CS_URS_2024_02/577133111" TargetMode="External" /><Relationship Id="rId21" Type="http://schemas.openxmlformats.org/officeDocument/2006/relationships/hyperlink" Target="https://podminky.urs.cz/item/CS_URS_2024_02/591211111" TargetMode="External" /><Relationship Id="rId22" Type="http://schemas.openxmlformats.org/officeDocument/2006/relationships/hyperlink" Target="https://podminky.urs.cz/item/CS_URS_2024_02/596211110" TargetMode="External" /><Relationship Id="rId23" Type="http://schemas.openxmlformats.org/officeDocument/2006/relationships/hyperlink" Target="https://podminky.urs.cz/item/CS_URS_2024_02/622321121" TargetMode="External" /><Relationship Id="rId24" Type="http://schemas.openxmlformats.org/officeDocument/2006/relationships/hyperlink" Target="https://podminky.urs.cz/item/CS_URS_2024_02/622321191" TargetMode="External" /><Relationship Id="rId25" Type="http://schemas.openxmlformats.org/officeDocument/2006/relationships/hyperlink" Target="https://podminky.urs.cz/item/CS_URS_2024_02/871260310" TargetMode="External" /><Relationship Id="rId26" Type="http://schemas.openxmlformats.org/officeDocument/2006/relationships/hyperlink" Target="https://podminky.urs.cz/item/CS_URS_2024_02/877260341" TargetMode="External" /><Relationship Id="rId27" Type="http://schemas.openxmlformats.org/officeDocument/2006/relationships/hyperlink" Target="https://podminky.urs.cz/item/CS_URS_2024_02/895270101" TargetMode="External" /><Relationship Id="rId28" Type="http://schemas.openxmlformats.org/officeDocument/2006/relationships/hyperlink" Target="https://podminky.urs.cz/item/CS_URS_2024_02/895270131" TargetMode="External" /><Relationship Id="rId29" Type="http://schemas.openxmlformats.org/officeDocument/2006/relationships/hyperlink" Target="https://podminky.urs.cz/item/CS_URS_2024_02/895270135" TargetMode="External" /><Relationship Id="rId30" Type="http://schemas.openxmlformats.org/officeDocument/2006/relationships/hyperlink" Target="https://podminky.urs.cz/item/CS_URS_2024_02/895270151" TargetMode="External" /><Relationship Id="rId31" Type="http://schemas.openxmlformats.org/officeDocument/2006/relationships/hyperlink" Target="https://podminky.urs.cz/item/CS_URS_2024_02/895270222" TargetMode="External" /><Relationship Id="rId32" Type="http://schemas.openxmlformats.org/officeDocument/2006/relationships/hyperlink" Target="https://podminky.urs.cz/item/CS_URS_2024_02/899620131" TargetMode="External" /><Relationship Id="rId33" Type="http://schemas.openxmlformats.org/officeDocument/2006/relationships/hyperlink" Target="https://podminky.urs.cz/item/CS_URS_2024_02/899722114" TargetMode="External" /><Relationship Id="rId34" Type="http://schemas.openxmlformats.org/officeDocument/2006/relationships/hyperlink" Target="https://podminky.urs.cz/item/CS_URS_2024_02/978036191" TargetMode="External" /><Relationship Id="rId35" Type="http://schemas.openxmlformats.org/officeDocument/2006/relationships/hyperlink" Target="https://podminky.urs.cz/item/CS_URS_2024_02/979051121" TargetMode="External" /><Relationship Id="rId36" Type="http://schemas.openxmlformats.org/officeDocument/2006/relationships/hyperlink" Target="https://podminky.urs.cz/item/CS_URS_2024_02/979071121" TargetMode="External" /><Relationship Id="rId37" Type="http://schemas.openxmlformats.org/officeDocument/2006/relationships/hyperlink" Target="https://podminky.urs.cz/item/CS_URS_2024_02/985131111" TargetMode="External" /><Relationship Id="rId38" Type="http://schemas.openxmlformats.org/officeDocument/2006/relationships/hyperlink" Target="https://podminky.urs.cz/item/CS_URS_2024_02/998276101" TargetMode="External" /><Relationship Id="rId39" Type="http://schemas.openxmlformats.org/officeDocument/2006/relationships/hyperlink" Target="https://podminky.urs.cz/item/CS_URS_2024_02/998276124" TargetMode="External" /><Relationship Id="rId40" Type="http://schemas.openxmlformats.org/officeDocument/2006/relationships/hyperlink" Target="https://podminky.urs.cz/item/CS_URS_2024_02/711161215" TargetMode="External" /><Relationship Id="rId41" Type="http://schemas.openxmlformats.org/officeDocument/2006/relationships/hyperlink" Target="https://podminky.urs.cz/item/CS_URS_2024_02/711161384" TargetMode="External" /><Relationship Id="rId42" Type="http://schemas.openxmlformats.org/officeDocument/2006/relationships/hyperlink" Target="https://podminky.urs.cz/item/CS_URS_2024_02/711491272" TargetMode="External" /><Relationship Id="rId43" Type="http://schemas.openxmlformats.org/officeDocument/2006/relationships/hyperlink" Target="https://podminky.urs.cz/item/CS_URS_2024_02/711493121" TargetMode="External" /><Relationship Id="rId44" Type="http://schemas.openxmlformats.org/officeDocument/2006/relationships/hyperlink" Target="https://podminky.urs.cz/item/CS_URS_2024_02/998711101" TargetMode="External" /><Relationship Id="rId4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2021076_R02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svislé hydroizolace 1.PP obj. 26. dubna 21/4 Cheb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Cheb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4. 8. 2024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Cheb, nám. Krále Jiřího z Poděbrad 1/14,Cheb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PK Beránek &amp; Hradil, Svobody 7/1, Cheb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Jakub Vilingr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Vedlejší rozpočtové 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Vedlejší rozpočtové ...'!P83</f>
        <v>0</v>
      </c>
      <c r="AV55" s="122">
        <f>'01 - Vedlejší rozpočtové ...'!J33</f>
        <v>0</v>
      </c>
      <c r="AW55" s="122">
        <f>'01 - Vedlejší rozpočtové ...'!J34</f>
        <v>0</v>
      </c>
      <c r="AX55" s="122">
        <f>'01 - Vedlejší rozpočtové ...'!J35</f>
        <v>0</v>
      </c>
      <c r="AY55" s="122">
        <f>'01 - Vedlejší rozpočtové ...'!J36</f>
        <v>0</v>
      </c>
      <c r="AZ55" s="122">
        <f>'01 - Vedlejší rozpočtové ...'!F33</f>
        <v>0</v>
      </c>
      <c r="BA55" s="122">
        <f>'01 - Vedlejší rozpočtové ...'!F34</f>
        <v>0</v>
      </c>
      <c r="BB55" s="122">
        <f>'01 - Vedlejší rozpočtové ...'!F35</f>
        <v>0</v>
      </c>
      <c r="BC55" s="122">
        <f>'01 - Vedlejší rozpočtové ...'!F36</f>
        <v>0</v>
      </c>
      <c r="BD55" s="124">
        <f>'01 - Vedlejší rozpočtové 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80</v>
      </c>
    </row>
    <row r="56" s="7" customFormat="1" ht="16.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'03 - 2. etapa – ul. 26. d...'!J30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'03 - 2. etapa – ul. 26. d...'!P90</f>
        <v>0</v>
      </c>
      <c r="AV56" s="127">
        <f>'03 - 2. etapa – ul. 26. d...'!J33</f>
        <v>0</v>
      </c>
      <c r="AW56" s="127">
        <f>'03 - 2. etapa – ul. 26. d...'!J34</f>
        <v>0</v>
      </c>
      <c r="AX56" s="127">
        <f>'03 - 2. etapa – ul. 26. d...'!J35</f>
        <v>0</v>
      </c>
      <c r="AY56" s="127">
        <f>'03 - 2. etapa – ul. 26. d...'!J36</f>
        <v>0</v>
      </c>
      <c r="AZ56" s="127">
        <f>'03 - 2. etapa – ul. 26. d...'!F33</f>
        <v>0</v>
      </c>
      <c r="BA56" s="127">
        <f>'03 - 2. etapa – ul. 26. d...'!F34</f>
        <v>0</v>
      </c>
      <c r="BB56" s="127">
        <f>'03 - 2. etapa – ul. 26. d...'!F35</f>
        <v>0</v>
      </c>
      <c r="BC56" s="127">
        <f>'03 - 2. etapa – ul. 26. d...'!F36</f>
        <v>0</v>
      </c>
      <c r="BD56" s="129">
        <f>'03 - 2. etapa – ul. 26. d...'!F37</f>
        <v>0</v>
      </c>
      <c r="BE56" s="7"/>
      <c r="BT56" s="125" t="s">
        <v>80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80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NtqBwO5fbBM/argwf2jWVoWIdws3eG0i/y6mQJ9UCMBBvOUhP2tVyfE+7XV3loJFRDVUYRetMkcJHLP7d2zpug==" hashValue="ZUzZ96jKrYiteEKt9snb3hchodp42sl/wWwRMdVyIXIjEvSLuUjXyFbFsma8gWc1RddF6CIFE6RZhANuliWgbw==" algorithmName="SHA-512" password="EC2B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Vedlejší rozpočtové ...'!C2" display="/"/>
    <hyperlink ref="A56" location="'03 - 2. etapa – ul. 26. 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85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Oprava svislé hydroizolace 1.PP obj. 26. dubna 21/4 Cheb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ROUND((SUM(BE83:BE109)),  2)</f>
        <v>0</v>
      </c>
      <c r="G33" s="40"/>
      <c r="H33" s="40"/>
      <c r="I33" s="150">
        <v>0.20999999999999999</v>
      </c>
      <c r="J33" s="149">
        <f>ROUND(((SUM(BE83:BE109))*I33),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ROUND((SUM(BF83:BF109)),  2)</f>
        <v>0</v>
      </c>
      <c r="G34" s="40"/>
      <c r="H34" s="40"/>
      <c r="I34" s="150">
        <v>0.14999999999999999</v>
      </c>
      <c r="J34" s="149">
        <f>ROUND(((SUM(BF83:BF109))*I34),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ROUND((SUM(BG83:BG109)),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ROUND((SUM(BH83:BH109)),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ROUND((SUM(BI83:BI109)),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svislé hydroizolace 1.PP obj. 26. dubna 21/4 Cheb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Cheb</v>
      </c>
      <c r="G52" s="42"/>
      <c r="H52" s="42"/>
      <c r="I52" s="34" t="s">
        <v>23</v>
      </c>
      <c r="J52" s="74" t="str">
        <f>IF(J12="","",J12)</f>
        <v>4. 8. 2024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Cheb, nám. Krále Jiřího z Poděbrad 1/14,Cheb</v>
      </c>
      <c r="G54" s="42"/>
      <c r="H54" s="42"/>
      <c r="I54" s="34" t="s">
        <v>31</v>
      </c>
      <c r="J54" s="38" t="str">
        <f>E21</f>
        <v>PK Beránek &amp; Hradil, Svobody 7/1, Cheb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Jakub Vilingr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89</v>
      </c>
      <c r="D57" s="164"/>
      <c r="E57" s="164"/>
      <c r="F57" s="164"/>
      <c r="G57" s="164"/>
      <c r="H57" s="164"/>
      <c r="I57" s="164"/>
      <c r="J57" s="165" t="s">
        <v>90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91</v>
      </c>
    </row>
    <row r="60" s="9" customFormat="1" ht="24.96" customHeight="1">
      <c r="A60" s="9"/>
      <c r="B60" s="167"/>
      <c r="C60" s="168"/>
      <c r="D60" s="169" t="s">
        <v>92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93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94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95</v>
      </c>
      <c r="E63" s="176"/>
      <c r="F63" s="176"/>
      <c r="G63" s="176"/>
      <c r="H63" s="176"/>
      <c r="I63" s="176"/>
      <c r="J63" s="177">
        <f>J105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96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Oprava svislé hydroizolace 1.PP obj. 26. dubna 21/4 Cheb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01 - Vedlejší rozpočtové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Cheb</v>
      </c>
      <c r="G77" s="42"/>
      <c r="H77" s="42"/>
      <c r="I77" s="34" t="s">
        <v>23</v>
      </c>
      <c r="J77" s="74" t="str">
        <f>IF(J12="","",J12)</f>
        <v>4. 8. 2024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Město Cheb, nám. Krále Jiřího z Poděbrad 1/14,Cheb</v>
      </c>
      <c r="G79" s="42"/>
      <c r="H79" s="42"/>
      <c r="I79" s="34" t="s">
        <v>31</v>
      </c>
      <c r="J79" s="38" t="str">
        <f>E21</f>
        <v>PK Beránek &amp; Hradil, Svobody 7/1, Cheb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Jakub Vilingr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97</v>
      </c>
      <c r="D82" s="182" t="s">
        <v>57</v>
      </c>
      <c r="E82" s="182" t="s">
        <v>53</v>
      </c>
      <c r="F82" s="182" t="s">
        <v>54</v>
      </c>
      <c r="G82" s="182" t="s">
        <v>98</v>
      </c>
      <c r="H82" s="182" t="s">
        <v>99</v>
      </c>
      <c r="I82" s="182" t="s">
        <v>100</v>
      </c>
      <c r="J82" s="182" t="s">
        <v>90</v>
      </c>
      <c r="K82" s="183" t="s">
        <v>101</v>
      </c>
      <c r="L82" s="184"/>
      <c r="M82" s="94" t="s">
        <v>19</v>
      </c>
      <c r="N82" s="95" t="s">
        <v>42</v>
      </c>
      <c r="O82" s="95" t="s">
        <v>102</v>
      </c>
      <c r="P82" s="95" t="s">
        <v>103</v>
      </c>
      <c r="Q82" s="95" t="s">
        <v>104</v>
      </c>
      <c r="R82" s="95" t="s">
        <v>105</v>
      </c>
      <c r="S82" s="95" t="s">
        <v>106</v>
      </c>
      <c r="T82" s="96" t="s">
        <v>107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108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91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109</v>
      </c>
      <c r="F84" s="193" t="s">
        <v>78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P85+P94+P105</f>
        <v>0</v>
      </c>
      <c r="Q84" s="198"/>
      <c r="R84" s="199">
        <f>R85+R94+R105</f>
        <v>0</v>
      </c>
      <c r="S84" s="198"/>
      <c r="T84" s="200">
        <f>T85+T94+T105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110</v>
      </c>
      <c r="AT84" s="202" t="s">
        <v>71</v>
      </c>
      <c r="AU84" s="202" t="s">
        <v>72</v>
      </c>
      <c r="AY84" s="201" t="s">
        <v>111</v>
      </c>
      <c r="BK84" s="203">
        <f>BK85+BK94+BK105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112</v>
      </c>
      <c r="F85" s="204" t="s">
        <v>113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SUM(P86:P93)</f>
        <v>0</v>
      </c>
      <c r="Q85" s="198"/>
      <c r="R85" s="199">
        <f>SUM(R86:R93)</f>
        <v>0</v>
      </c>
      <c r="S85" s="198"/>
      <c r="T85" s="20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110</v>
      </c>
      <c r="AT85" s="202" t="s">
        <v>71</v>
      </c>
      <c r="AU85" s="202" t="s">
        <v>80</v>
      </c>
      <c r="AY85" s="201" t="s">
        <v>111</v>
      </c>
      <c r="BK85" s="203">
        <f>SUM(BK86:BK93)</f>
        <v>0</v>
      </c>
    </row>
    <row r="86" s="2" customFormat="1" ht="16.5" customHeight="1">
      <c r="A86" s="40"/>
      <c r="B86" s="41"/>
      <c r="C86" s="206" t="s">
        <v>80</v>
      </c>
      <c r="D86" s="206" t="s">
        <v>114</v>
      </c>
      <c r="E86" s="207" t="s">
        <v>115</v>
      </c>
      <c r="F86" s="208" t="s">
        <v>116</v>
      </c>
      <c r="G86" s="209" t="s">
        <v>117</v>
      </c>
      <c r="H86" s="210">
        <v>1</v>
      </c>
      <c r="I86" s="211"/>
      <c r="J86" s="212">
        <f>ROUND(I86*H86,2)</f>
        <v>0</v>
      </c>
      <c r="K86" s="208" t="s">
        <v>118</v>
      </c>
      <c r="L86" s="46"/>
      <c r="M86" s="213" t="s">
        <v>19</v>
      </c>
      <c r="N86" s="214" t="s">
        <v>44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119</v>
      </c>
      <c r="AT86" s="217" t="s">
        <v>114</v>
      </c>
      <c r="AU86" s="217" t="s">
        <v>120</v>
      </c>
      <c r="AY86" s="19" t="s">
        <v>111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120</v>
      </c>
      <c r="BK86" s="218">
        <f>ROUND(I86*H86,2)</f>
        <v>0</v>
      </c>
      <c r="BL86" s="19" t="s">
        <v>119</v>
      </c>
      <c r="BM86" s="217" t="s">
        <v>121</v>
      </c>
    </row>
    <row r="87" s="2" customFormat="1">
      <c r="A87" s="40"/>
      <c r="B87" s="41"/>
      <c r="C87" s="42"/>
      <c r="D87" s="219" t="s">
        <v>122</v>
      </c>
      <c r="E87" s="42"/>
      <c r="F87" s="220" t="s">
        <v>116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122</v>
      </c>
      <c r="AU87" s="19" t="s">
        <v>120</v>
      </c>
    </row>
    <row r="88" s="2" customFormat="1">
      <c r="A88" s="40"/>
      <c r="B88" s="41"/>
      <c r="C88" s="42"/>
      <c r="D88" s="224" t="s">
        <v>123</v>
      </c>
      <c r="E88" s="42"/>
      <c r="F88" s="225" t="s">
        <v>124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123</v>
      </c>
      <c r="AU88" s="19" t="s">
        <v>120</v>
      </c>
    </row>
    <row r="89" s="2" customFormat="1">
      <c r="A89" s="40"/>
      <c r="B89" s="41"/>
      <c r="C89" s="42"/>
      <c r="D89" s="219" t="s">
        <v>125</v>
      </c>
      <c r="E89" s="42"/>
      <c r="F89" s="226" t="s">
        <v>126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125</v>
      </c>
      <c r="AU89" s="19" t="s">
        <v>120</v>
      </c>
    </row>
    <row r="90" s="2" customFormat="1" ht="16.5" customHeight="1">
      <c r="A90" s="40"/>
      <c r="B90" s="41"/>
      <c r="C90" s="206" t="s">
        <v>120</v>
      </c>
      <c r="D90" s="206" t="s">
        <v>114</v>
      </c>
      <c r="E90" s="207" t="s">
        <v>127</v>
      </c>
      <c r="F90" s="208" t="s">
        <v>128</v>
      </c>
      <c r="G90" s="209" t="s">
        <v>117</v>
      </c>
      <c r="H90" s="210">
        <v>1</v>
      </c>
      <c r="I90" s="211"/>
      <c r="J90" s="212">
        <f>ROUND(I90*H90,2)</f>
        <v>0</v>
      </c>
      <c r="K90" s="208" t="s">
        <v>118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119</v>
      </c>
      <c r="AT90" s="217" t="s">
        <v>114</v>
      </c>
      <c r="AU90" s="217" t="s">
        <v>120</v>
      </c>
      <c r="AY90" s="19" t="s">
        <v>111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120</v>
      </c>
      <c r="BK90" s="218">
        <f>ROUND(I90*H90,2)</f>
        <v>0</v>
      </c>
      <c r="BL90" s="19" t="s">
        <v>119</v>
      </c>
      <c r="BM90" s="217" t="s">
        <v>129</v>
      </c>
    </row>
    <row r="91" s="2" customFormat="1">
      <c r="A91" s="40"/>
      <c r="B91" s="41"/>
      <c r="C91" s="42"/>
      <c r="D91" s="219" t="s">
        <v>122</v>
      </c>
      <c r="E91" s="42"/>
      <c r="F91" s="220" t="s">
        <v>128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122</v>
      </c>
      <c r="AU91" s="19" t="s">
        <v>120</v>
      </c>
    </row>
    <row r="92" s="2" customFormat="1">
      <c r="A92" s="40"/>
      <c r="B92" s="41"/>
      <c r="C92" s="42"/>
      <c r="D92" s="224" t="s">
        <v>123</v>
      </c>
      <c r="E92" s="42"/>
      <c r="F92" s="225" t="s">
        <v>130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123</v>
      </c>
      <c r="AU92" s="19" t="s">
        <v>120</v>
      </c>
    </row>
    <row r="93" s="2" customFormat="1">
      <c r="A93" s="40"/>
      <c r="B93" s="41"/>
      <c r="C93" s="42"/>
      <c r="D93" s="219" t="s">
        <v>125</v>
      </c>
      <c r="E93" s="42"/>
      <c r="F93" s="226" t="s">
        <v>131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125</v>
      </c>
      <c r="AU93" s="19" t="s">
        <v>120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132</v>
      </c>
      <c r="F94" s="204" t="s">
        <v>133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SUM(P95:P104)</f>
        <v>0</v>
      </c>
      <c r="Q94" s="198"/>
      <c r="R94" s="199">
        <f>SUM(R95:R104)</f>
        <v>0</v>
      </c>
      <c r="S94" s="198"/>
      <c r="T94" s="200">
        <f>SUM(T95:T104)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110</v>
      </c>
      <c r="AT94" s="202" t="s">
        <v>71</v>
      </c>
      <c r="AU94" s="202" t="s">
        <v>80</v>
      </c>
      <c r="AY94" s="201" t="s">
        <v>111</v>
      </c>
      <c r="BK94" s="203">
        <f>SUM(BK95:BK104)</f>
        <v>0</v>
      </c>
    </row>
    <row r="95" s="2" customFormat="1" ht="16.5" customHeight="1">
      <c r="A95" s="40"/>
      <c r="B95" s="41"/>
      <c r="C95" s="206" t="s">
        <v>134</v>
      </c>
      <c r="D95" s="206" t="s">
        <v>114</v>
      </c>
      <c r="E95" s="207" t="s">
        <v>135</v>
      </c>
      <c r="F95" s="208" t="s">
        <v>133</v>
      </c>
      <c r="G95" s="209" t="s">
        <v>136</v>
      </c>
      <c r="H95" s="210">
        <v>1</v>
      </c>
      <c r="I95" s="211"/>
      <c r="J95" s="212">
        <f>ROUND(I95*H95,2)</f>
        <v>0</v>
      </c>
      <c r="K95" s="208" t="s">
        <v>137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119</v>
      </c>
      <c r="AT95" s="217" t="s">
        <v>114</v>
      </c>
      <c r="AU95" s="217" t="s">
        <v>120</v>
      </c>
      <c r="AY95" s="19" t="s">
        <v>111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120</v>
      </c>
      <c r="BK95" s="218">
        <f>ROUND(I95*H95,2)</f>
        <v>0</v>
      </c>
      <c r="BL95" s="19" t="s">
        <v>119</v>
      </c>
      <c r="BM95" s="217" t="s">
        <v>138</v>
      </c>
    </row>
    <row r="96" s="2" customFormat="1">
      <c r="A96" s="40"/>
      <c r="B96" s="41"/>
      <c r="C96" s="42"/>
      <c r="D96" s="219" t="s">
        <v>122</v>
      </c>
      <c r="E96" s="42"/>
      <c r="F96" s="220" t="s">
        <v>133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122</v>
      </c>
      <c r="AU96" s="19" t="s">
        <v>120</v>
      </c>
    </row>
    <row r="97" s="2" customFormat="1">
      <c r="A97" s="40"/>
      <c r="B97" s="41"/>
      <c r="C97" s="42"/>
      <c r="D97" s="224" t="s">
        <v>123</v>
      </c>
      <c r="E97" s="42"/>
      <c r="F97" s="225" t="s">
        <v>139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123</v>
      </c>
      <c r="AU97" s="19" t="s">
        <v>120</v>
      </c>
    </row>
    <row r="98" s="2" customFormat="1">
      <c r="A98" s="40"/>
      <c r="B98" s="41"/>
      <c r="C98" s="42"/>
      <c r="D98" s="219" t="s">
        <v>125</v>
      </c>
      <c r="E98" s="42"/>
      <c r="F98" s="226" t="s">
        <v>140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125</v>
      </c>
      <c r="AU98" s="19" t="s">
        <v>120</v>
      </c>
    </row>
    <row r="99" s="2" customFormat="1" ht="24.15" customHeight="1">
      <c r="A99" s="40"/>
      <c r="B99" s="41"/>
      <c r="C99" s="206" t="s">
        <v>141</v>
      </c>
      <c r="D99" s="206" t="s">
        <v>114</v>
      </c>
      <c r="E99" s="207" t="s">
        <v>142</v>
      </c>
      <c r="F99" s="208" t="s">
        <v>143</v>
      </c>
      <c r="G99" s="209" t="s">
        <v>144</v>
      </c>
      <c r="H99" s="210">
        <v>3900</v>
      </c>
      <c r="I99" s="211"/>
      <c r="J99" s="212">
        <f>ROUND(I99*H99,2)</f>
        <v>0</v>
      </c>
      <c r="K99" s="208" t="s">
        <v>118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119</v>
      </c>
      <c r="AT99" s="217" t="s">
        <v>114</v>
      </c>
      <c r="AU99" s="217" t="s">
        <v>120</v>
      </c>
      <c r="AY99" s="19" t="s">
        <v>111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120</v>
      </c>
      <c r="BK99" s="218">
        <f>ROUND(I99*H99,2)</f>
        <v>0</v>
      </c>
      <c r="BL99" s="19" t="s">
        <v>119</v>
      </c>
      <c r="BM99" s="217" t="s">
        <v>145</v>
      </c>
    </row>
    <row r="100" s="2" customFormat="1">
      <c r="A100" s="40"/>
      <c r="B100" s="41"/>
      <c r="C100" s="42"/>
      <c r="D100" s="219" t="s">
        <v>122</v>
      </c>
      <c r="E100" s="42"/>
      <c r="F100" s="220" t="s">
        <v>143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122</v>
      </c>
      <c r="AU100" s="19" t="s">
        <v>120</v>
      </c>
    </row>
    <row r="101" s="2" customFormat="1">
      <c r="A101" s="40"/>
      <c r="B101" s="41"/>
      <c r="C101" s="42"/>
      <c r="D101" s="224" t="s">
        <v>123</v>
      </c>
      <c r="E101" s="42"/>
      <c r="F101" s="225" t="s">
        <v>146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123</v>
      </c>
      <c r="AU101" s="19" t="s">
        <v>120</v>
      </c>
    </row>
    <row r="102" s="13" customFormat="1">
      <c r="A102" s="13"/>
      <c r="B102" s="227"/>
      <c r="C102" s="228"/>
      <c r="D102" s="219" t="s">
        <v>147</v>
      </c>
      <c r="E102" s="229" t="s">
        <v>19</v>
      </c>
      <c r="F102" s="230" t="s">
        <v>148</v>
      </c>
      <c r="G102" s="228"/>
      <c r="H102" s="229" t="s">
        <v>19</v>
      </c>
      <c r="I102" s="231"/>
      <c r="J102" s="228"/>
      <c r="K102" s="228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147</v>
      </c>
      <c r="AU102" s="236" t="s">
        <v>120</v>
      </c>
      <c r="AV102" s="13" t="s">
        <v>80</v>
      </c>
      <c r="AW102" s="13" t="s">
        <v>33</v>
      </c>
      <c r="AX102" s="13" t="s">
        <v>72</v>
      </c>
      <c r="AY102" s="236" t="s">
        <v>111</v>
      </c>
    </row>
    <row r="103" s="13" customFormat="1">
      <c r="A103" s="13"/>
      <c r="B103" s="227"/>
      <c r="C103" s="228"/>
      <c r="D103" s="219" t="s">
        <v>147</v>
      </c>
      <c r="E103" s="229" t="s">
        <v>19</v>
      </c>
      <c r="F103" s="230" t="s">
        <v>149</v>
      </c>
      <c r="G103" s="228"/>
      <c r="H103" s="229" t="s">
        <v>19</v>
      </c>
      <c r="I103" s="231"/>
      <c r="J103" s="228"/>
      <c r="K103" s="228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147</v>
      </c>
      <c r="AU103" s="236" t="s">
        <v>120</v>
      </c>
      <c r="AV103" s="13" t="s">
        <v>80</v>
      </c>
      <c r="AW103" s="13" t="s">
        <v>33</v>
      </c>
      <c r="AX103" s="13" t="s">
        <v>72</v>
      </c>
      <c r="AY103" s="236" t="s">
        <v>111</v>
      </c>
    </row>
    <row r="104" s="14" customFormat="1">
      <c r="A104" s="14"/>
      <c r="B104" s="237"/>
      <c r="C104" s="238"/>
      <c r="D104" s="219" t="s">
        <v>147</v>
      </c>
      <c r="E104" s="239" t="s">
        <v>19</v>
      </c>
      <c r="F104" s="240" t="s">
        <v>150</v>
      </c>
      <c r="G104" s="238"/>
      <c r="H104" s="241">
        <v>3900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147</v>
      </c>
      <c r="AU104" s="247" t="s">
        <v>120</v>
      </c>
      <c r="AV104" s="14" t="s">
        <v>120</v>
      </c>
      <c r="AW104" s="14" t="s">
        <v>33</v>
      </c>
      <c r="AX104" s="14" t="s">
        <v>80</v>
      </c>
      <c r="AY104" s="247" t="s">
        <v>111</v>
      </c>
    </row>
    <row r="105" s="12" customFormat="1" ht="22.8" customHeight="1">
      <c r="A105" s="12"/>
      <c r="B105" s="190"/>
      <c r="C105" s="191"/>
      <c r="D105" s="192" t="s">
        <v>71</v>
      </c>
      <c r="E105" s="204" t="s">
        <v>151</v>
      </c>
      <c r="F105" s="204" t="s">
        <v>152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SUM(P106:P109)</f>
        <v>0</v>
      </c>
      <c r="Q105" s="198"/>
      <c r="R105" s="199">
        <f>SUM(R106:R109)</f>
        <v>0</v>
      </c>
      <c r="S105" s="198"/>
      <c r="T105" s="200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110</v>
      </c>
      <c r="AT105" s="202" t="s">
        <v>71</v>
      </c>
      <c r="AU105" s="202" t="s">
        <v>80</v>
      </c>
      <c r="AY105" s="201" t="s">
        <v>111</v>
      </c>
      <c r="BK105" s="203">
        <f>SUM(BK106:BK109)</f>
        <v>0</v>
      </c>
    </row>
    <row r="106" s="2" customFormat="1" ht="16.5" customHeight="1">
      <c r="A106" s="40"/>
      <c r="B106" s="41"/>
      <c r="C106" s="206" t="s">
        <v>110</v>
      </c>
      <c r="D106" s="206" t="s">
        <v>114</v>
      </c>
      <c r="E106" s="207" t="s">
        <v>153</v>
      </c>
      <c r="F106" s="208" t="s">
        <v>152</v>
      </c>
      <c r="G106" s="209" t="s">
        <v>117</v>
      </c>
      <c r="H106" s="210">
        <v>1</v>
      </c>
      <c r="I106" s="211"/>
      <c r="J106" s="212">
        <f>ROUND(I106*H106,2)</f>
        <v>0</v>
      </c>
      <c r="K106" s="208" t="s">
        <v>118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119</v>
      </c>
      <c r="AT106" s="217" t="s">
        <v>114</v>
      </c>
      <c r="AU106" s="217" t="s">
        <v>120</v>
      </c>
      <c r="AY106" s="19" t="s">
        <v>111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120</v>
      </c>
      <c r="BK106" s="218">
        <f>ROUND(I106*H106,2)</f>
        <v>0</v>
      </c>
      <c r="BL106" s="19" t="s">
        <v>119</v>
      </c>
      <c r="BM106" s="217" t="s">
        <v>154</v>
      </c>
    </row>
    <row r="107" s="2" customFormat="1">
      <c r="A107" s="40"/>
      <c r="B107" s="41"/>
      <c r="C107" s="42"/>
      <c r="D107" s="219" t="s">
        <v>122</v>
      </c>
      <c r="E107" s="42"/>
      <c r="F107" s="220" t="s">
        <v>152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122</v>
      </c>
      <c r="AU107" s="19" t="s">
        <v>120</v>
      </c>
    </row>
    <row r="108" s="2" customFormat="1">
      <c r="A108" s="40"/>
      <c r="B108" s="41"/>
      <c r="C108" s="42"/>
      <c r="D108" s="224" t="s">
        <v>123</v>
      </c>
      <c r="E108" s="42"/>
      <c r="F108" s="225" t="s">
        <v>155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123</v>
      </c>
      <c r="AU108" s="19" t="s">
        <v>120</v>
      </c>
    </row>
    <row r="109" s="2" customFormat="1">
      <c r="A109" s="40"/>
      <c r="B109" s="41"/>
      <c r="C109" s="42"/>
      <c r="D109" s="219" t="s">
        <v>125</v>
      </c>
      <c r="E109" s="42"/>
      <c r="F109" s="226" t="s">
        <v>156</v>
      </c>
      <c r="G109" s="42"/>
      <c r="H109" s="42"/>
      <c r="I109" s="221"/>
      <c r="J109" s="42"/>
      <c r="K109" s="42"/>
      <c r="L109" s="46"/>
      <c r="M109" s="248"/>
      <c r="N109" s="249"/>
      <c r="O109" s="250"/>
      <c r="P109" s="250"/>
      <c r="Q109" s="250"/>
      <c r="R109" s="250"/>
      <c r="S109" s="250"/>
      <c r="T109" s="251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125</v>
      </c>
      <c r="AU109" s="19" t="s">
        <v>120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OXi/VscCDYXWqQ6uv1h4zYIs48Cd8JVKOgNaRJGgul8FdWgGJaeu6sLdQb7Qy1Q7Yq7IRDHXG5ZqIWpzkD/h3g==" hashValue="cmKlb9Wn7ikvdPAa3NXRpNI0uPwYuTE6bJv25MStqwIQcCrgCevWSraVTPSk5tLFPh9p6a89Q3zluK2XszT9eQ==" algorithmName="SHA-512" password="EC2B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010001000"/>
    <hyperlink ref="F92" r:id="rId2" display="https://podminky.urs.cz/item/CS_URS_2024_02/013254000"/>
    <hyperlink ref="F97" r:id="rId3" display="https://podminky.urs.cz/item/CS_URS_2021_02/030001000"/>
    <hyperlink ref="F101" r:id="rId4" display="https://podminky.urs.cz/item/CS_URS_2024_02/031303000"/>
    <hyperlink ref="F108" r:id="rId5" display="https://podminky.urs.cz/item/CS_URS_2024_02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85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Oprava svislé hydroizolace 1.PP obj. 26. dubna 21/4 Cheb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ROUND((SUM(BE90:BE434)),  2)</f>
        <v>0</v>
      </c>
      <c r="G33" s="40"/>
      <c r="H33" s="40"/>
      <c r="I33" s="150">
        <v>0.20999999999999999</v>
      </c>
      <c r="J33" s="149">
        <f>ROUND(((SUM(BE90:BE434))*I33),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ROUND((SUM(BF90:BF434)),  2)</f>
        <v>0</v>
      </c>
      <c r="G34" s="40"/>
      <c r="H34" s="40"/>
      <c r="I34" s="150">
        <v>0.14999999999999999</v>
      </c>
      <c r="J34" s="149">
        <f>ROUND(((SUM(BF90:BF434))*I34),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ROUND((SUM(BG90:BG434)),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ROUND((SUM(BH90:BH434)),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ROUND((SUM(BI90:BI434)),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svislé hydroizolace 1.PP obj. 26. dubna 21/4 Cheb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03 - 2. etapa – ul. 26. dubna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Cheb</v>
      </c>
      <c r="G52" s="42"/>
      <c r="H52" s="42"/>
      <c r="I52" s="34" t="s">
        <v>23</v>
      </c>
      <c r="J52" s="74" t="str">
        <f>IF(J12="","",J12)</f>
        <v>4. 8. 2024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Cheb, nám. Krále Jiřího z Poděbrad 1/14,Cheb</v>
      </c>
      <c r="G54" s="42"/>
      <c r="H54" s="42"/>
      <c r="I54" s="34" t="s">
        <v>31</v>
      </c>
      <c r="J54" s="38" t="str">
        <f>E21</f>
        <v>PK Beránek &amp; Hradil, Svobody 7/1, Cheb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Jakub Vilingr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89</v>
      </c>
      <c r="D57" s="164"/>
      <c r="E57" s="164"/>
      <c r="F57" s="164"/>
      <c r="G57" s="164"/>
      <c r="H57" s="164"/>
      <c r="I57" s="164"/>
      <c r="J57" s="165" t="s">
        <v>90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91</v>
      </c>
    </row>
    <row r="60" s="9" customFormat="1" ht="24.96" customHeight="1">
      <c r="A60" s="9"/>
      <c r="B60" s="167"/>
      <c r="C60" s="168"/>
      <c r="D60" s="169" t="s">
        <v>158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159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160</v>
      </c>
      <c r="E62" s="176"/>
      <c r="F62" s="176"/>
      <c r="G62" s="176"/>
      <c r="H62" s="176"/>
      <c r="I62" s="176"/>
      <c r="J62" s="177">
        <f>J203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161</v>
      </c>
      <c r="E63" s="176"/>
      <c r="F63" s="176"/>
      <c r="G63" s="176"/>
      <c r="H63" s="176"/>
      <c r="I63" s="176"/>
      <c r="J63" s="177">
        <f>J223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162</v>
      </c>
      <c r="E64" s="176"/>
      <c r="F64" s="176"/>
      <c r="G64" s="176"/>
      <c r="H64" s="176"/>
      <c r="I64" s="176"/>
      <c r="J64" s="177">
        <f>J233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163</v>
      </c>
      <c r="E65" s="176"/>
      <c r="F65" s="176"/>
      <c r="G65" s="176"/>
      <c r="H65" s="176"/>
      <c r="I65" s="176"/>
      <c r="J65" s="177">
        <f>J271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164</v>
      </c>
      <c r="E66" s="176"/>
      <c r="F66" s="176"/>
      <c r="G66" s="176"/>
      <c r="H66" s="176"/>
      <c r="I66" s="176"/>
      <c r="J66" s="177">
        <f>J291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165</v>
      </c>
      <c r="E67" s="176"/>
      <c r="F67" s="176"/>
      <c r="G67" s="176"/>
      <c r="H67" s="176"/>
      <c r="I67" s="176"/>
      <c r="J67" s="177">
        <f>J354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166</v>
      </c>
      <c r="E68" s="176"/>
      <c r="F68" s="176"/>
      <c r="G68" s="176"/>
      <c r="H68" s="176"/>
      <c r="I68" s="176"/>
      <c r="J68" s="177">
        <f>J385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167</v>
      </c>
      <c r="E69" s="170"/>
      <c r="F69" s="170"/>
      <c r="G69" s="170"/>
      <c r="H69" s="170"/>
      <c r="I69" s="170"/>
      <c r="J69" s="171">
        <f>J392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168</v>
      </c>
      <c r="E70" s="176"/>
      <c r="F70" s="176"/>
      <c r="G70" s="176"/>
      <c r="H70" s="176"/>
      <c r="I70" s="176"/>
      <c r="J70" s="177">
        <f>J393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96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Oprava svislé hydroizolace 1.PP obj. 26. dubna 21/4 Cheb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86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03 - 2. etapa – ul. 26. dubna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Cheb</v>
      </c>
      <c r="G84" s="42"/>
      <c r="H84" s="42"/>
      <c r="I84" s="34" t="s">
        <v>23</v>
      </c>
      <c r="J84" s="74" t="str">
        <f>IF(J12="","",J12)</f>
        <v>4. 8. 2024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25</v>
      </c>
      <c r="D86" s="42"/>
      <c r="E86" s="42"/>
      <c r="F86" s="29" t="str">
        <f>E15</f>
        <v>Město Cheb, nám. Krále Jiřího z Poděbrad 1/14,Cheb</v>
      </c>
      <c r="G86" s="42"/>
      <c r="H86" s="42"/>
      <c r="I86" s="34" t="s">
        <v>31</v>
      </c>
      <c r="J86" s="38" t="str">
        <f>E21</f>
        <v>PK Beránek &amp; Hradil, Svobody 7/1, Cheb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Jakub Vilingr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97</v>
      </c>
      <c r="D89" s="182" t="s">
        <v>57</v>
      </c>
      <c r="E89" s="182" t="s">
        <v>53</v>
      </c>
      <c r="F89" s="182" t="s">
        <v>54</v>
      </c>
      <c r="G89" s="182" t="s">
        <v>98</v>
      </c>
      <c r="H89" s="182" t="s">
        <v>99</v>
      </c>
      <c r="I89" s="182" t="s">
        <v>100</v>
      </c>
      <c r="J89" s="182" t="s">
        <v>90</v>
      </c>
      <c r="K89" s="183" t="s">
        <v>101</v>
      </c>
      <c r="L89" s="184"/>
      <c r="M89" s="94" t="s">
        <v>19</v>
      </c>
      <c r="N89" s="95" t="s">
        <v>42</v>
      </c>
      <c r="O89" s="95" t="s">
        <v>102</v>
      </c>
      <c r="P89" s="95" t="s">
        <v>103</v>
      </c>
      <c r="Q89" s="95" t="s">
        <v>104</v>
      </c>
      <c r="R89" s="95" t="s">
        <v>105</v>
      </c>
      <c r="S89" s="95" t="s">
        <v>106</v>
      </c>
      <c r="T89" s="96" t="s">
        <v>107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108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P91+P392</f>
        <v>0</v>
      </c>
      <c r="Q90" s="98"/>
      <c r="R90" s="187">
        <f>R91+R392</f>
        <v>351.00992165999997</v>
      </c>
      <c r="S90" s="98"/>
      <c r="T90" s="188">
        <f>T91+T392</f>
        <v>21.404350000000001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91</v>
      </c>
      <c r="BK90" s="189">
        <f>BK91+BK392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169</v>
      </c>
      <c r="F91" s="193" t="s">
        <v>170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P92+P203+P223+P233+P271+P291+P354+P385</f>
        <v>0</v>
      </c>
      <c r="Q91" s="198"/>
      <c r="R91" s="199">
        <f>R92+R203+R223+R233+R271+R291+R354+R385</f>
        <v>350.44993294999995</v>
      </c>
      <c r="S91" s="198"/>
      <c r="T91" s="200">
        <f>T92+T203+T223+T233+T271+T291+T354+T385</f>
        <v>21.404350000000001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111</v>
      </c>
      <c r="BK91" s="203">
        <f>BK92+BK203+BK223+BK233+BK271+BK291+BK354+BK385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171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SUM(P93:P202)</f>
        <v>0</v>
      </c>
      <c r="Q92" s="198"/>
      <c r="R92" s="199">
        <f>SUM(R93:R202)</f>
        <v>302.45236495</v>
      </c>
      <c r="S92" s="198"/>
      <c r="T92" s="200">
        <f>SUM(T93:T202)</f>
        <v>16.677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111</v>
      </c>
      <c r="BK92" s="203">
        <f>SUM(BK93:BK202)</f>
        <v>0</v>
      </c>
    </row>
    <row r="93" s="2" customFormat="1" ht="24.15" customHeight="1">
      <c r="A93" s="40"/>
      <c r="B93" s="41"/>
      <c r="C93" s="206" t="s">
        <v>80</v>
      </c>
      <c r="D93" s="206" t="s">
        <v>114</v>
      </c>
      <c r="E93" s="207" t="s">
        <v>172</v>
      </c>
      <c r="F93" s="208" t="s">
        <v>173</v>
      </c>
      <c r="G93" s="209" t="s">
        <v>174</v>
      </c>
      <c r="H93" s="210">
        <v>5.5499999999999998</v>
      </c>
      <c r="I93" s="211"/>
      <c r="J93" s="212">
        <f>ROUND(I93*H93,2)</f>
        <v>0</v>
      </c>
      <c r="K93" s="208" t="s">
        <v>118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0.26000000000000001</v>
      </c>
      <c r="T93" s="216">
        <f>S93*H93</f>
        <v>1.4430000000000001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141</v>
      </c>
      <c r="AT93" s="217" t="s">
        <v>114</v>
      </c>
      <c r="AU93" s="217" t="s">
        <v>120</v>
      </c>
      <c r="AY93" s="19" t="s">
        <v>111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120</v>
      </c>
      <c r="BK93" s="218">
        <f>ROUND(I93*H93,2)</f>
        <v>0</v>
      </c>
      <c r="BL93" s="19" t="s">
        <v>141</v>
      </c>
      <c r="BM93" s="217" t="s">
        <v>175</v>
      </c>
    </row>
    <row r="94" s="2" customFormat="1">
      <c r="A94" s="40"/>
      <c r="B94" s="41"/>
      <c r="C94" s="42"/>
      <c r="D94" s="219" t="s">
        <v>122</v>
      </c>
      <c r="E94" s="42"/>
      <c r="F94" s="220" t="s">
        <v>176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122</v>
      </c>
      <c r="AU94" s="19" t="s">
        <v>120</v>
      </c>
    </row>
    <row r="95" s="2" customFormat="1">
      <c r="A95" s="40"/>
      <c r="B95" s="41"/>
      <c r="C95" s="42"/>
      <c r="D95" s="224" t="s">
        <v>123</v>
      </c>
      <c r="E95" s="42"/>
      <c r="F95" s="225" t="s">
        <v>177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123</v>
      </c>
      <c r="AU95" s="19" t="s">
        <v>120</v>
      </c>
    </row>
    <row r="96" s="13" customFormat="1">
      <c r="A96" s="13"/>
      <c r="B96" s="227"/>
      <c r="C96" s="228"/>
      <c r="D96" s="219" t="s">
        <v>147</v>
      </c>
      <c r="E96" s="229" t="s">
        <v>19</v>
      </c>
      <c r="F96" s="230" t="s">
        <v>178</v>
      </c>
      <c r="G96" s="228"/>
      <c r="H96" s="229" t="s">
        <v>19</v>
      </c>
      <c r="I96" s="231"/>
      <c r="J96" s="228"/>
      <c r="K96" s="228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147</v>
      </c>
      <c r="AU96" s="236" t="s">
        <v>120</v>
      </c>
      <c r="AV96" s="13" t="s">
        <v>80</v>
      </c>
      <c r="AW96" s="13" t="s">
        <v>33</v>
      </c>
      <c r="AX96" s="13" t="s">
        <v>72</v>
      </c>
      <c r="AY96" s="236" t="s">
        <v>111</v>
      </c>
    </row>
    <row r="97" s="13" customFormat="1">
      <c r="A97" s="13"/>
      <c r="B97" s="227"/>
      <c r="C97" s="228"/>
      <c r="D97" s="219" t="s">
        <v>147</v>
      </c>
      <c r="E97" s="229" t="s">
        <v>19</v>
      </c>
      <c r="F97" s="230" t="s">
        <v>179</v>
      </c>
      <c r="G97" s="228"/>
      <c r="H97" s="229" t="s">
        <v>19</v>
      </c>
      <c r="I97" s="231"/>
      <c r="J97" s="228"/>
      <c r="K97" s="228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147</v>
      </c>
      <c r="AU97" s="236" t="s">
        <v>120</v>
      </c>
      <c r="AV97" s="13" t="s">
        <v>80</v>
      </c>
      <c r="AW97" s="13" t="s">
        <v>33</v>
      </c>
      <c r="AX97" s="13" t="s">
        <v>72</v>
      </c>
      <c r="AY97" s="236" t="s">
        <v>111</v>
      </c>
    </row>
    <row r="98" s="14" customFormat="1">
      <c r="A98" s="14"/>
      <c r="B98" s="237"/>
      <c r="C98" s="238"/>
      <c r="D98" s="219" t="s">
        <v>147</v>
      </c>
      <c r="E98" s="239" t="s">
        <v>19</v>
      </c>
      <c r="F98" s="240" t="s">
        <v>180</v>
      </c>
      <c r="G98" s="238"/>
      <c r="H98" s="241">
        <v>5.5499999999999998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147</v>
      </c>
      <c r="AU98" s="247" t="s">
        <v>120</v>
      </c>
      <c r="AV98" s="14" t="s">
        <v>120</v>
      </c>
      <c r="AW98" s="14" t="s">
        <v>33</v>
      </c>
      <c r="AX98" s="14" t="s">
        <v>80</v>
      </c>
      <c r="AY98" s="247" t="s">
        <v>111</v>
      </c>
    </row>
    <row r="99" s="2" customFormat="1" ht="24.15" customHeight="1">
      <c r="A99" s="40"/>
      <c r="B99" s="41"/>
      <c r="C99" s="206" t="s">
        <v>120</v>
      </c>
      <c r="D99" s="206" t="s">
        <v>114</v>
      </c>
      <c r="E99" s="207" t="s">
        <v>181</v>
      </c>
      <c r="F99" s="208" t="s">
        <v>182</v>
      </c>
      <c r="G99" s="209" t="s">
        <v>174</v>
      </c>
      <c r="H99" s="210">
        <v>7.7999999999999998</v>
      </c>
      <c r="I99" s="211"/>
      <c r="J99" s="212">
        <f>ROUND(I99*H99,2)</f>
        <v>0</v>
      </c>
      <c r="K99" s="208" t="s">
        <v>118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0.32000000000000001</v>
      </c>
      <c r="T99" s="216">
        <f>S99*H99</f>
        <v>2.496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141</v>
      </c>
      <c r="AT99" s="217" t="s">
        <v>114</v>
      </c>
      <c r="AU99" s="217" t="s">
        <v>120</v>
      </c>
      <c r="AY99" s="19" t="s">
        <v>111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120</v>
      </c>
      <c r="BK99" s="218">
        <f>ROUND(I99*H99,2)</f>
        <v>0</v>
      </c>
      <c r="BL99" s="19" t="s">
        <v>141</v>
      </c>
      <c r="BM99" s="217" t="s">
        <v>183</v>
      </c>
    </row>
    <row r="100" s="2" customFormat="1">
      <c r="A100" s="40"/>
      <c r="B100" s="41"/>
      <c r="C100" s="42"/>
      <c r="D100" s="219" t="s">
        <v>122</v>
      </c>
      <c r="E100" s="42"/>
      <c r="F100" s="220" t="s">
        <v>184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122</v>
      </c>
      <c r="AU100" s="19" t="s">
        <v>120</v>
      </c>
    </row>
    <row r="101" s="2" customFormat="1">
      <c r="A101" s="40"/>
      <c r="B101" s="41"/>
      <c r="C101" s="42"/>
      <c r="D101" s="224" t="s">
        <v>123</v>
      </c>
      <c r="E101" s="42"/>
      <c r="F101" s="225" t="s">
        <v>185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123</v>
      </c>
      <c r="AU101" s="19" t="s">
        <v>120</v>
      </c>
    </row>
    <row r="102" s="13" customFormat="1">
      <c r="A102" s="13"/>
      <c r="B102" s="227"/>
      <c r="C102" s="228"/>
      <c r="D102" s="219" t="s">
        <v>147</v>
      </c>
      <c r="E102" s="229" t="s">
        <v>19</v>
      </c>
      <c r="F102" s="230" t="s">
        <v>186</v>
      </c>
      <c r="G102" s="228"/>
      <c r="H102" s="229" t="s">
        <v>19</v>
      </c>
      <c r="I102" s="231"/>
      <c r="J102" s="228"/>
      <c r="K102" s="228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147</v>
      </c>
      <c r="AU102" s="236" t="s">
        <v>120</v>
      </c>
      <c r="AV102" s="13" t="s">
        <v>80</v>
      </c>
      <c r="AW102" s="13" t="s">
        <v>33</v>
      </c>
      <c r="AX102" s="13" t="s">
        <v>72</v>
      </c>
      <c r="AY102" s="236" t="s">
        <v>111</v>
      </c>
    </row>
    <row r="103" s="13" customFormat="1">
      <c r="A103" s="13"/>
      <c r="B103" s="227"/>
      <c r="C103" s="228"/>
      <c r="D103" s="219" t="s">
        <v>147</v>
      </c>
      <c r="E103" s="229" t="s">
        <v>19</v>
      </c>
      <c r="F103" s="230" t="s">
        <v>178</v>
      </c>
      <c r="G103" s="228"/>
      <c r="H103" s="229" t="s">
        <v>19</v>
      </c>
      <c r="I103" s="231"/>
      <c r="J103" s="228"/>
      <c r="K103" s="228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147</v>
      </c>
      <c r="AU103" s="236" t="s">
        <v>120</v>
      </c>
      <c r="AV103" s="13" t="s">
        <v>80</v>
      </c>
      <c r="AW103" s="13" t="s">
        <v>33</v>
      </c>
      <c r="AX103" s="13" t="s">
        <v>72</v>
      </c>
      <c r="AY103" s="236" t="s">
        <v>111</v>
      </c>
    </row>
    <row r="104" s="14" customFormat="1">
      <c r="A104" s="14"/>
      <c r="B104" s="237"/>
      <c r="C104" s="238"/>
      <c r="D104" s="219" t="s">
        <v>147</v>
      </c>
      <c r="E104" s="239" t="s">
        <v>19</v>
      </c>
      <c r="F104" s="240" t="s">
        <v>187</v>
      </c>
      <c r="G104" s="238"/>
      <c r="H104" s="241">
        <v>7.7999999999999998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147</v>
      </c>
      <c r="AU104" s="247" t="s">
        <v>120</v>
      </c>
      <c r="AV104" s="14" t="s">
        <v>120</v>
      </c>
      <c r="AW104" s="14" t="s">
        <v>33</v>
      </c>
      <c r="AX104" s="14" t="s">
        <v>80</v>
      </c>
      <c r="AY104" s="247" t="s">
        <v>111</v>
      </c>
    </row>
    <row r="105" s="2" customFormat="1" ht="24.15" customHeight="1">
      <c r="A105" s="40"/>
      <c r="B105" s="41"/>
      <c r="C105" s="206" t="s">
        <v>134</v>
      </c>
      <c r="D105" s="206" t="s">
        <v>114</v>
      </c>
      <c r="E105" s="207" t="s">
        <v>188</v>
      </c>
      <c r="F105" s="208" t="s">
        <v>189</v>
      </c>
      <c r="G105" s="209" t="s">
        <v>174</v>
      </c>
      <c r="H105" s="210">
        <v>57.899999999999999</v>
      </c>
      <c r="I105" s="211"/>
      <c r="J105" s="212">
        <f>ROUND(I105*H105,2)</f>
        <v>0</v>
      </c>
      <c r="K105" s="208" t="s">
        <v>118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0.22</v>
      </c>
      <c r="T105" s="216">
        <f>S105*H105</f>
        <v>12.738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141</v>
      </c>
      <c r="AT105" s="217" t="s">
        <v>114</v>
      </c>
      <c r="AU105" s="217" t="s">
        <v>120</v>
      </c>
      <c r="AY105" s="19" t="s">
        <v>111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120</v>
      </c>
      <c r="BK105" s="218">
        <f>ROUND(I105*H105,2)</f>
        <v>0</v>
      </c>
      <c r="BL105" s="19" t="s">
        <v>141</v>
      </c>
      <c r="BM105" s="217" t="s">
        <v>190</v>
      </c>
    </row>
    <row r="106" s="2" customFormat="1">
      <c r="A106" s="40"/>
      <c r="B106" s="41"/>
      <c r="C106" s="42"/>
      <c r="D106" s="219" t="s">
        <v>122</v>
      </c>
      <c r="E106" s="42"/>
      <c r="F106" s="220" t="s">
        <v>191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122</v>
      </c>
      <c r="AU106" s="19" t="s">
        <v>120</v>
      </c>
    </row>
    <row r="107" s="2" customFormat="1">
      <c r="A107" s="40"/>
      <c r="B107" s="41"/>
      <c r="C107" s="42"/>
      <c r="D107" s="224" t="s">
        <v>123</v>
      </c>
      <c r="E107" s="42"/>
      <c r="F107" s="225" t="s">
        <v>192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123</v>
      </c>
      <c r="AU107" s="19" t="s">
        <v>120</v>
      </c>
    </row>
    <row r="108" s="13" customFormat="1">
      <c r="A108" s="13"/>
      <c r="B108" s="227"/>
      <c r="C108" s="228"/>
      <c r="D108" s="219" t="s">
        <v>147</v>
      </c>
      <c r="E108" s="229" t="s">
        <v>19</v>
      </c>
      <c r="F108" s="230" t="s">
        <v>178</v>
      </c>
      <c r="G108" s="228"/>
      <c r="H108" s="229" t="s">
        <v>19</v>
      </c>
      <c r="I108" s="231"/>
      <c r="J108" s="228"/>
      <c r="K108" s="228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147</v>
      </c>
      <c r="AU108" s="236" t="s">
        <v>120</v>
      </c>
      <c r="AV108" s="13" t="s">
        <v>80</v>
      </c>
      <c r="AW108" s="13" t="s">
        <v>33</v>
      </c>
      <c r="AX108" s="13" t="s">
        <v>72</v>
      </c>
      <c r="AY108" s="236" t="s">
        <v>111</v>
      </c>
    </row>
    <row r="109" s="13" customFormat="1">
      <c r="A109" s="13"/>
      <c r="B109" s="227"/>
      <c r="C109" s="228"/>
      <c r="D109" s="219" t="s">
        <v>147</v>
      </c>
      <c r="E109" s="229" t="s">
        <v>19</v>
      </c>
      <c r="F109" s="230" t="s">
        <v>193</v>
      </c>
      <c r="G109" s="228"/>
      <c r="H109" s="229" t="s">
        <v>19</v>
      </c>
      <c r="I109" s="231"/>
      <c r="J109" s="228"/>
      <c r="K109" s="228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147</v>
      </c>
      <c r="AU109" s="236" t="s">
        <v>120</v>
      </c>
      <c r="AV109" s="13" t="s">
        <v>80</v>
      </c>
      <c r="AW109" s="13" t="s">
        <v>33</v>
      </c>
      <c r="AX109" s="13" t="s">
        <v>72</v>
      </c>
      <c r="AY109" s="236" t="s">
        <v>111</v>
      </c>
    </row>
    <row r="110" s="14" customFormat="1">
      <c r="A110" s="14"/>
      <c r="B110" s="237"/>
      <c r="C110" s="238"/>
      <c r="D110" s="219" t="s">
        <v>147</v>
      </c>
      <c r="E110" s="239" t="s">
        <v>19</v>
      </c>
      <c r="F110" s="240" t="s">
        <v>194</v>
      </c>
      <c r="G110" s="238"/>
      <c r="H110" s="241">
        <v>57.899999999999999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147</v>
      </c>
      <c r="AU110" s="247" t="s">
        <v>120</v>
      </c>
      <c r="AV110" s="14" t="s">
        <v>120</v>
      </c>
      <c r="AW110" s="14" t="s">
        <v>33</v>
      </c>
      <c r="AX110" s="14" t="s">
        <v>80</v>
      </c>
      <c r="AY110" s="247" t="s">
        <v>111</v>
      </c>
    </row>
    <row r="111" s="2" customFormat="1" ht="33" customHeight="1">
      <c r="A111" s="40"/>
      <c r="B111" s="41"/>
      <c r="C111" s="206" t="s">
        <v>141</v>
      </c>
      <c r="D111" s="206" t="s">
        <v>114</v>
      </c>
      <c r="E111" s="207" t="s">
        <v>195</v>
      </c>
      <c r="F111" s="208" t="s">
        <v>196</v>
      </c>
      <c r="G111" s="209" t="s">
        <v>197</v>
      </c>
      <c r="H111" s="210">
        <v>153.166</v>
      </c>
      <c r="I111" s="211"/>
      <c r="J111" s="212">
        <f>ROUND(I111*H111,2)</f>
        <v>0</v>
      </c>
      <c r="K111" s="208" t="s">
        <v>118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141</v>
      </c>
      <c r="AT111" s="217" t="s">
        <v>114</v>
      </c>
      <c r="AU111" s="217" t="s">
        <v>120</v>
      </c>
      <c r="AY111" s="19" t="s">
        <v>111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120</v>
      </c>
      <c r="BK111" s="218">
        <f>ROUND(I111*H111,2)</f>
        <v>0</v>
      </c>
      <c r="BL111" s="19" t="s">
        <v>141</v>
      </c>
      <c r="BM111" s="217" t="s">
        <v>198</v>
      </c>
    </row>
    <row r="112" s="2" customFormat="1">
      <c r="A112" s="40"/>
      <c r="B112" s="41"/>
      <c r="C112" s="42"/>
      <c r="D112" s="219" t="s">
        <v>122</v>
      </c>
      <c r="E112" s="42"/>
      <c r="F112" s="220" t="s">
        <v>199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122</v>
      </c>
      <c r="AU112" s="19" t="s">
        <v>120</v>
      </c>
    </row>
    <row r="113" s="2" customFormat="1">
      <c r="A113" s="40"/>
      <c r="B113" s="41"/>
      <c r="C113" s="42"/>
      <c r="D113" s="224" t="s">
        <v>123</v>
      </c>
      <c r="E113" s="42"/>
      <c r="F113" s="225" t="s">
        <v>200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123</v>
      </c>
      <c r="AU113" s="19" t="s">
        <v>120</v>
      </c>
    </row>
    <row r="114" s="13" customFormat="1">
      <c r="A114" s="13"/>
      <c r="B114" s="227"/>
      <c r="C114" s="228"/>
      <c r="D114" s="219" t="s">
        <v>147</v>
      </c>
      <c r="E114" s="229" t="s">
        <v>19</v>
      </c>
      <c r="F114" s="230" t="s">
        <v>178</v>
      </c>
      <c r="G114" s="228"/>
      <c r="H114" s="229" t="s">
        <v>19</v>
      </c>
      <c r="I114" s="231"/>
      <c r="J114" s="228"/>
      <c r="K114" s="228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147</v>
      </c>
      <c r="AU114" s="236" t="s">
        <v>120</v>
      </c>
      <c r="AV114" s="13" t="s">
        <v>80</v>
      </c>
      <c r="AW114" s="13" t="s">
        <v>33</v>
      </c>
      <c r="AX114" s="13" t="s">
        <v>72</v>
      </c>
      <c r="AY114" s="236" t="s">
        <v>111</v>
      </c>
    </row>
    <row r="115" s="14" customFormat="1">
      <c r="A115" s="14"/>
      <c r="B115" s="237"/>
      <c r="C115" s="238"/>
      <c r="D115" s="219" t="s">
        <v>147</v>
      </c>
      <c r="E115" s="239" t="s">
        <v>19</v>
      </c>
      <c r="F115" s="240" t="s">
        <v>201</v>
      </c>
      <c r="G115" s="238"/>
      <c r="H115" s="241">
        <v>6.6139999999999999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147</v>
      </c>
      <c r="AU115" s="247" t="s">
        <v>120</v>
      </c>
      <c r="AV115" s="14" t="s">
        <v>120</v>
      </c>
      <c r="AW115" s="14" t="s">
        <v>33</v>
      </c>
      <c r="AX115" s="14" t="s">
        <v>72</v>
      </c>
      <c r="AY115" s="247" t="s">
        <v>111</v>
      </c>
    </row>
    <row r="116" s="14" customFormat="1">
      <c r="A116" s="14"/>
      <c r="B116" s="237"/>
      <c r="C116" s="238"/>
      <c r="D116" s="219" t="s">
        <v>147</v>
      </c>
      <c r="E116" s="239" t="s">
        <v>19</v>
      </c>
      <c r="F116" s="240" t="s">
        <v>202</v>
      </c>
      <c r="G116" s="238"/>
      <c r="H116" s="241">
        <v>25.248000000000001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147</v>
      </c>
      <c r="AU116" s="247" t="s">
        <v>120</v>
      </c>
      <c r="AV116" s="14" t="s">
        <v>120</v>
      </c>
      <c r="AW116" s="14" t="s">
        <v>33</v>
      </c>
      <c r="AX116" s="14" t="s">
        <v>72</v>
      </c>
      <c r="AY116" s="247" t="s">
        <v>111</v>
      </c>
    </row>
    <row r="117" s="14" customFormat="1">
      <c r="A117" s="14"/>
      <c r="B117" s="237"/>
      <c r="C117" s="238"/>
      <c r="D117" s="219" t="s">
        <v>147</v>
      </c>
      <c r="E117" s="239" t="s">
        <v>19</v>
      </c>
      <c r="F117" s="240" t="s">
        <v>203</v>
      </c>
      <c r="G117" s="238"/>
      <c r="H117" s="241">
        <v>121.304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147</v>
      </c>
      <c r="AU117" s="247" t="s">
        <v>120</v>
      </c>
      <c r="AV117" s="14" t="s">
        <v>120</v>
      </c>
      <c r="AW117" s="14" t="s">
        <v>33</v>
      </c>
      <c r="AX117" s="14" t="s">
        <v>72</v>
      </c>
      <c r="AY117" s="247" t="s">
        <v>111</v>
      </c>
    </row>
    <row r="118" s="15" customFormat="1">
      <c r="A118" s="15"/>
      <c r="B118" s="252"/>
      <c r="C118" s="253"/>
      <c r="D118" s="219" t="s">
        <v>147</v>
      </c>
      <c r="E118" s="254" t="s">
        <v>19</v>
      </c>
      <c r="F118" s="255" t="s">
        <v>204</v>
      </c>
      <c r="G118" s="253"/>
      <c r="H118" s="256">
        <v>153.166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147</v>
      </c>
      <c r="AU118" s="262" t="s">
        <v>120</v>
      </c>
      <c r="AV118" s="15" t="s">
        <v>141</v>
      </c>
      <c r="AW118" s="15" t="s">
        <v>33</v>
      </c>
      <c r="AX118" s="15" t="s">
        <v>80</v>
      </c>
      <c r="AY118" s="262" t="s">
        <v>111</v>
      </c>
    </row>
    <row r="119" s="2" customFormat="1" ht="24.15" customHeight="1">
      <c r="A119" s="40"/>
      <c r="B119" s="41"/>
      <c r="C119" s="206" t="s">
        <v>110</v>
      </c>
      <c r="D119" s="206" t="s">
        <v>114</v>
      </c>
      <c r="E119" s="207" t="s">
        <v>205</v>
      </c>
      <c r="F119" s="208" t="s">
        <v>206</v>
      </c>
      <c r="G119" s="209" t="s">
        <v>197</v>
      </c>
      <c r="H119" s="210">
        <v>22.975000000000001</v>
      </c>
      <c r="I119" s="211"/>
      <c r="J119" s="212">
        <f>ROUND(I119*H119,2)</f>
        <v>0</v>
      </c>
      <c r="K119" s="208" t="s">
        <v>118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141</v>
      </c>
      <c r="AT119" s="217" t="s">
        <v>114</v>
      </c>
      <c r="AU119" s="217" t="s">
        <v>120</v>
      </c>
      <c r="AY119" s="19" t="s">
        <v>111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120</v>
      </c>
      <c r="BK119" s="218">
        <f>ROUND(I119*H119,2)</f>
        <v>0</v>
      </c>
      <c r="BL119" s="19" t="s">
        <v>141</v>
      </c>
      <c r="BM119" s="217" t="s">
        <v>207</v>
      </c>
    </row>
    <row r="120" s="2" customFormat="1">
      <c r="A120" s="40"/>
      <c r="B120" s="41"/>
      <c r="C120" s="42"/>
      <c r="D120" s="219" t="s">
        <v>122</v>
      </c>
      <c r="E120" s="42"/>
      <c r="F120" s="220" t="s">
        <v>208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122</v>
      </c>
      <c r="AU120" s="19" t="s">
        <v>120</v>
      </c>
    </row>
    <row r="121" s="2" customFormat="1">
      <c r="A121" s="40"/>
      <c r="B121" s="41"/>
      <c r="C121" s="42"/>
      <c r="D121" s="224" t="s">
        <v>123</v>
      </c>
      <c r="E121" s="42"/>
      <c r="F121" s="225" t="s">
        <v>209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123</v>
      </c>
      <c r="AU121" s="19" t="s">
        <v>120</v>
      </c>
    </row>
    <row r="122" s="13" customFormat="1">
      <c r="A122" s="13"/>
      <c r="B122" s="227"/>
      <c r="C122" s="228"/>
      <c r="D122" s="219" t="s">
        <v>147</v>
      </c>
      <c r="E122" s="229" t="s">
        <v>19</v>
      </c>
      <c r="F122" s="230" t="s">
        <v>210</v>
      </c>
      <c r="G122" s="228"/>
      <c r="H122" s="229" t="s">
        <v>19</v>
      </c>
      <c r="I122" s="231"/>
      <c r="J122" s="228"/>
      <c r="K122" s="228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147</v>
      </c>
      <c r="AU122" s="236" t="s">
        <v>120</v>
      </c>
      <c r="AV122" s="13" t="s">
        <v>80</v>
      </c>
      <c r="AW122" s="13" t="s">
        <v>33</v>
      </c>
      <c r="AX122" s="13" t="s">
        <v>72</v>
      </c>
      <c r="AY122" s="236" t="s">
        <v>111</v>
      </c>
    </row>
    <row r="123" s="13" customFormat="1">
      <c r="A123" s="13"/>
      <c r="B123" s="227"/>
      <c r="C123" s="228"/>
      <c r="D123" s="219" t="s">
        <v>147</v>
      </c>
      <c r="E123" s="229" t="s">
        <v>19</v>
      </c>
      <c r="F123" s="230" t="s">
        <v>178</v>
      </c>
      <c r="G123" s="228"/>
      <c r="H123" s="229" t="s">
        <v>19</v>
      </c>
      <c r="I123" s="231"/>
      <c r="J123" s="228"/>
      <c r="K123" s="228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147</v>
      </c>
      <c r="AU123" s="236" t="s">
        <v>120</v>
      </c>
      <c r="AV123" s="13" t="s">
        <v>80</v>
      </c>
      <c r="AW123" s="13" t="s">
        <v>33</v>
      </c>
      <c r="AX123" s="13" t="s">
        <v>72</v>
      </c>
      <c r="AY123" s="236" t="s">
        <v>111</v>
      </c>
    </row>
    <row r="124" s="14" customFormat="1">
      <c r="A124" s="14"/>
      <c r="B124" s="237"/>
      <c r="C124" s="238"/>
      <c r="D124" s="219" t="s">
        <v>147</v>
      </c>
      <c r="E124" s="239" t="s">
        <v>19</v>
      </c>
      <c r="F124" s="240" t="s">
        <v>211</v>
      </c>
      <c r="G124" s="238"/>
      <c r="H124" s="241">
        <v>22.975000000000001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147</v>
      </c>
      <c r="AU124" s="247" t="s">
        <v>120</v>
      </c>
      <c r="AV124" s="14" t="s">
        <v>120</v>
      </c>
      <c r="AW124" s="14" t="s">
        <v>33</v>
      </c>
      <c r="AX124" s="14" t="s">
        <v>80</v>
      </c>
      <c r="AY124" s="247" t="s">
        <v>111</v>
      </c>
    </row>
    <row r="125" s="2" customFormat="1" ht="24.15" customHeight="1">
      <c r="A125" s="40"/>
      <c r="B125" s="41"/>
      <c r="C125" s="206" t="s">
        <v>212</v>
      </c>
      <c r="D125" s="206" t="s">
        <v>114</v>
      </c>
      <c r="E125" s="207" t="s">
        <v>213</v>
      </c>
      <c r="F125" s="208" t="s">
        <v>214</v>
      </c>
      <c r="G125" s="209" t="s">
        <v>174</v>
      </c>
      <c r="H125" s="210">
        <v>94.546999999999997</v>
      </c>
      <c r="I125" s="211"/>
      <c r="J125" s="212">
        <f>ROUND(I125*H125,2)</f>
        <v>0</v>
      </c>
      <c r="K125" s="208" t="s">
        <v>118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0.00084999999999999995</v>
      </c>
      <c r="R125" s="215">
        <f>Q125*H125</f>
        <v>0.080364949999999991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141</v>
      </c>
      <c r="AT125" s="217" t="s">
        <v>114</v>
      </c>
      <c r="AU125" s="217" t="s">
        <v>120</v>
      </c>
      <c r="AY125" s="19" t="s">
        <v>111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120</v>
      </c>
      <c r="BK125" s="218">
        <f>ROUND(I125*H125,2)</f>
        <v>0</v>
      </c>
      <c r="BL125" s="19" t="s">
        <v>141</v>
      </c>
      <c r="BM125" s="217" t="s">
        <v>215</v>
      </c>
    </row>
    <row r="126" s="2" customFormat="1">
      <c r="A126" s="40"/>
      <c r="B126" s="41"/>
      <c r="C126" s="42"/>
      <c r="D126" s="219" t="s">
        <v>122</v>
      </c>
      <c r="E126" s="42"/>
      <c r="F126" s="220" t="s">
        <v>216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122</v>
      </c>
      <c r="AU126" s="19" t="s">
        <v>120</v>
      </c>
    </row>
    <row r="127" s="2" customFormat="1">
      <c r="A127" s="40"/>
      <c r="B127" s="41"/>
      <c r="C127" s="42"/>
      <c r="D127" s="224" t="s">
        <v>123</v>
      </c>
      <c r="E127" s="42"/>
      <c r="F127" s="225" t="s">
        <v>217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123</v>
      </c>
      <c r="AU127" s="19" t="s">
        <v>120</v>
      </c>
    </row>
    <row r="128" s="13" customFormat="1">
      <c r="A128" s="13"/>
      <c r="B128" s="227"/>
      <c r="C128" s="228"/>
      <c r="D128" s="219" t="s">
        <v>147</v>
      </c>
      <c r="E128" s="229" t="s">
        <v>19</v>
      </c>
      <c r="F128" s="230" t="s">
        <v>178</v>
      </c>
      <c r="G128" s="228"/>
      <c r="H128" s="229" t="s">
        <v>19</v>
      </c>
      <c r="I128" s="231"/>
      <c r="J128" s="228"/>
      <c r="K128" s="228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147</v>
      </c>
      <c r="AU128" s="236" t="s">
        <v>120</v>
      </c>
      <c r="AV128" s="13" t="s">
        <v>80</v>
      </c>
      <c r="AW128" s="13" t="s">
        <v>33</v>
      </c>
      <c r="AX128" s="13" t="s">
        <v>72</v>
      </c>
      <c r="AY128" s="236" t="s">
        <v>111</v>
      </c>
    </row>
    <row r="129" s="14" customFormat="1">
      <c r="A129" s="14"/>
      <c r="B129" s="237"/>
      <c r="C129" s="238"/>
      <c r="D129" s="219" t="s">
        <v>147</v>
      </c>
      <c r="E129" s="239" t="s">
        <v>19</v>
      </c>
      <c r="F129" s="240" t="s">
        <v>218</v>
      </c>
      <c r="G129" s="238"/>
      <c r="H129" s="241">
        <v>4.0830000000000002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147</v>
      </c>
      <c r="AU129" s="247" t="s">
        <v>120</v>
      </c>
      <c r="AV129" s="14" t="s">
        <v>120</v>
      </c>
      <c r="AW129" s="14" t="s">
        <v>33</v>
      </c>
      <c r="AX129" s="14" t="s">
        <v>72</v>
      </c>
      <c r="AY129" s="247" t="s">
        <v>111</v>
      </c>
    </row>
    <row r="130" s="14" customFormat="1">
      <c r="A130" s="14"/>
      <c r="B130" s="237"/>
      <c r="C130" s="238"/>
      <c r="D130" s="219" t="s">
        <v>147</v>
      </c>
      <c r="E130" s="239" t="s">
        <v>19</v>
      </c>
      <c r="F130" s="240" t="s">
        <v>219</v>
      </c>
      <c r="G130" s="238"/>
      <c r="H130" s="241">
        <v>15.585000000000001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147</v>
      </c>
      <c r="AU130" s="247" t="s">
        <v>120</v>
      </c>
      <c r="AV130" s="14" t="s">
        <v>120</v>
      </c>
      <c r="AW130" s="14" t="s">
        <v>33</v>
      </c>
      <c r="AX130" s="14" t="s">
        <v>72</v>
      </c>
      <c r="AY130" s="247" t="s">
        <v>111</v>
      </c>
    </row>
    <row r="131" s="14" customFormat="1">
      <c r="A131" s="14"/>
      <c r="B131" s="237"/>
      <c r="C131" s="238"/>
      <c r="D131" s="219" t="s">
        <v>147</v>
      </c>
      <c r="E131" s="239" t="s">
        <v>19</v>
      </c>
      <c r="F131" s="240" t="s">
        <v>220</v>
      </c>
      <c r="G131" s="238"/>
      <c r="H131" s="241">
        <v>74.879000000000005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147</v>
      </c>
      <c r="AU131" s="247" t="s">
        <v>120</v>
      </c>
      <c r="AV131" s="14" t="s">
        <v>120</v>
      </c>
      <c r="AW131" s="14" t="s">
        <v>33</v>
      </c>
      <c r="AX131" s="14" t="s">
        <v>72</v>
      </c>
      <c r="AY131" s="247" t="s">
        <v>111</v>
      </c>
    </row>
    <row r="132" s="15" customFormat="1">
      <c r="A132" s="15"/>
      <c r="B132" s="252"/>
      <c r="C132" s="253"/>
      <c r="D132" s="219" t="s">
        <v>147</v>
      </c>
      <c r="E132" s="254" t="s">
        <v>19</v>
      </c>
      <c r="F132" s="255" t="s">
        <v>204</v>
      </c>
      <c r="G132" s="253"/>
      <c r="H132" s="256">
        <v>94.546999999999997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2" t="s">
        <v>147</v>
      </c>
      <c r="AU132" s="262" t="s">
        <v>120</v>
      </c>
      <c r="AV132" s="15" t="s">
        <v>141</v>
      </c>
      <c r="AW132" s="15" t="s">
        <v>33</v>
      </c>
      <c r="AX132" s="15" t="s">
        <v>80</v>
      </c>
      <c r="AY132" s="262" t="s">
        <v>111</v>
      </c>
    </row>
    <row r="133" s="2" customFormat="1" ht="24.15" customHeight="1">
      <c r="A133" s="40"/>
      <c r="B133" s="41"/>
      <c r="C133" s="206" t="s">
        <v>221</v>
      </c>
      <c r="D133" s="206" t="s">
        <v>114</v>
      </c>
      <c r="E133" s="207" t="s">
        <v>222</v>
      </c>
      <c r="F133" s="208" t="s">
        <v>223</v>
      </c>
      <c r="G133" s="209" t="s">
        <v>174</v>
      </c>
      <c r="H133" s="210">
        <v>94.546999999999997</v>
      </c>
      <c r="I133" s="211"/>
      <c r="J133" s="212">
        <f>ROUND(I133*H133,2)</f>
        <v>0</v>
      </c>
      <c r="K133" s="208" t="s">
        <v>118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141</v>
      </c>
      <c r="AT133" s="217" t="s">
        <v>114</v>
      </c>
      <c r="AU133" s="217" t="s">
        <v>120</v>
      </c>
      <c r="AY133" s="19" t="s">
        <v>111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120</v>
      </c>
      <c r="BK133" s="218">
        <f>ROUND(I133*H133,2)</f>
        <v>0</v>
      </c>
      <c r="BL133" s="19" t="s">
        <v>141</v>
      </c>
      <c r="BM133" s="217" t="s">
        <v>224</v>
      </c>
    </row>
    <row r="134" s="2" customFormat="1">
      <c r="A134" s="40"/>
      <c r="B134" s="41"/>
      <c r="C134" s="42"/>
      <c r="D134" s="219" t="s">
        <v>122</v>
      </c>
      <c r="E134" s="42"/>
      <c r="F134" s="220" t="s">
        <v>225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122</v>
      </c>
      <c r="AU134" s="19" t="s">
        <v>120</v>
      </c>
    </row>
    <row r="135" s="2" customFormat="1">
      <c r="A135" s="40"/>
      <c r="B135" s="41"/>
      <c r="C135" s="42"/>
      <c r="D135" s="224" t="s">
        <v>123</v>
      </c>
      <c r="E135" s="42"/>
      <c r="F135" s="225" t="s">
        <v>226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123</v>
      </c>
      <c r="AU135" s="19" t="s">
        <v>120</v>
      </c>
    </row>
    <row r="136" s="13" customFormat="1">
      <c r="A136" s="13"/>
      <c r="B136" s="227"/>
      <c r="C136" s="228"/>
      <c r="D136" s="219" t="s">
        <v>147</v>
      </c>
      <c r="E136" s="229" t="s">
        <v>19</v>
      </c>
      <c r="F136" s="230" t="s">
        <v>178</v>
      </c>
      <c r="G136" s="228"/>
      <c r="H136" s="229" t="s">
        <v>19</v>
      </c>
      <c r="I136" s="231"/>
      <c r="J136" s="228"/>
      <c r="K136" s="228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147</v>
      </c>
      <c r="AU136" s="236" t="s">
        <v>120</v>
      </c>
      <c r="AV136" s="13" t="s">
        <v>80</v>
      </c>
      <c r="AW136" s="13" t="s">
        <v>33</v>
      </c>
      <c r="AX136" s="13" t="s">
        <v>72</v>
      </c>
      <c r="AY136" s="236" t="s">
        <v>111</v>
      </c>
    </row>
    <row r="137" s="14" customFormat="1">
      <c r="A137" s="14"/>
      <c r="B137" s="237"/>
      <c r="C137" s="238"/>
      <c r="D137" s="219" t="s">
        <v>147</v>
      </c>
      <c r="E137" s="239" t="s">
        <v>19</v>
      </c>
      <c r="F137" s="240" t="s">
        <v>218</v>
      </c>
      <c r="G137" s="238"/>
      <c r="H137" s="241">
        <v>4.0830000000000002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147</v>
      </c>
      <c r="AU137" s="247" t="s">
        <v>120</v>
      </c>
      <c r="AV137" s="14" t="s">
        <v>120</v>
      </c>
      <c r="AW137" s="14" t="s">
        <v>33</v>
      </c>
      <c r="AX137" s="14" t="s">
        <v>72</v>
      </c>
      <c r="AY137" s="247" t="s">
        <v>111</v>
      </c>
    </row>
    <row r="138" s="14" customFormat="1">
      <c r="A138" s="14"/>
      <c r="B138" s="237"/>
      <c r="C138" s="238"/>
      <c r="D138" s="219" t="s">
        <v>147</v>
      </c>
      <c r="E138" s="239" t="s">
        <v>19</v>
      </c>
      <c r="F138" s="240" t="s">
        <v>219</v>
      </c>
      <c r="G138" s="238"/>
      <c r="H138" s="241">
        <v>15.585000000000001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147</v>
      </c>
      <c r="AU138" s="247" t="s">
        <v>120</v>
      </c>
      <c r="AV138" s="14" t="s">
        <v>120</v>
      </c>
      <c r="AW138" s="14" t="s">
        <v>33</v>
      </c>
      <c r="AX138" s="14" t="s">
        <v>72</v>
      </c>
      <c r="AY138" s="247" t="s">
        <v>111</v>
      </c>
    </row>
    <row r="139" s="14" customFormat="1">
      <c r="A139" s="14"/>
      <c r="B139" s="237"/>
      <c r="C139" s="238"/>
      <c r="D139" s="219" t="s">
        <v>147</v>
      </c>
      <c r="E139" s="239" t="s">
        <v>19</v>
      </c>
      <c r="F139" s="240" t="s">
        <v>220</v>
      </c>
      <c r="G139" s="238"/>
      <c r="H139" s="241">
        <v>74.879000000000005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147</v>
      </c>
      <c r="AU139" s="247" t="s">
        <v>120</v>
      </c>
      <c r="AV139" s="14" t="s">
        <v>120</v>
      </c>
      <c r="AW139" s="14" t="s">
        <v>33</v>
      </c>
      <c r="AX139" s="14" t="s">
        <v>72</v>
      </c>
      <c r="AY139" s="247" t="s">
        <v>111</v>
      </c>
    </row>
    <row r="140" s="15" customFormat="1">
      <c r="A140" s="15"/>
      <c r="B140" s="252"/>
      <c r="C140" s="253"/>
      <c r="D140" s="219" t="s">
        <v>147</v>
      </c>
      <c r="E140" s="254" t="s">
        <v>19</v>
      </c>
      <c r="F140" s="255" t="s">
        <v>204</v>
      </c>
      <c r="G140" s="253"/>
      <c r="H140" s="256">
        <v>94.546999999999997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2" t="s">
        <v>147</v>
      </c>
      <c r="AU140" s="262" t="s">
        <v>120</v>
      </c>
      <c r="AV140" s="15" t="s">
        <v>141</v>
      </c>
      <c r="AW140" s="15" t="s">
        <v>33</v>
      </c>
      <c r="AX140" s="15" t="s">
        <v>80</v>
      </c>
      <c r="AY140" s="262" t="s">
        <v>111</v>
      </c>
    </row>
    <row r="141" s="2" customFormat="1" ht="37.8" customHeight="1">
      <c r="A141" s="40"/>
      <c r="B141" s="41"/>
      <c r="C141" s="206" t="s">
        <v>227</v>
      </c>
      <c r="D141" s="206" t="s">
        <v>114</v>
      </c>
      <c r="E141" s="207" t="s">
        <v>228</v>
      </c>
      <c r="F141" s="208" t="s">
        <v>229</v>
      </c>
      <c r="G141" s="209" t="s">
        <v>197</v>
      </c>
      <c r="H141" s="210">
        <v>153.166</v>
      </c>
      <c r="I141" s="211"/>
      <c r="J141" s="212">
        <f>ROUND(I141*H141,2)</f>
        <v>0</v>
      </c>
      <c r="K141" s="208" t="s">
        <v>118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141</v>
      </c>
      <c r="AT141" s="217" t="s">
        <v>114</v>
      </c>
      <c r="AU141" s="217" t="s">
        <v>120</v>
      </c>
      <c r="AY141" s="19" t="s">
        <v>111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120</v>
      </c>
      <c r="BK141" s="218">
        <f>ROUND(I141*H141,2)</f>
        <v>0</v>
      </c>
      <c r="BL141" s="19" t="s">
        <v>141</v>
      </c>
      <c r="BM141" s="217" t="s">
        <v>230</v>
      </c>
    </row>
    <row r="142" s="2" customFormat="1">
      <c r="A142" s="40"/>
      <c r="B142" s="41"/>
      <c r="C142" s="42"/>
      <c r="D142" s="219" t="s">
        <v>122</v>
      </c>
      <c r="E142" s="42"/>
      <c r="F142" s="220" t="s">
        <v>231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122</v>
      </c>
      <c r="AU142" s="19" t="s">
        <v>120</v>
      </c>
    </row>
    <row r="143" s="2" customFormat="1">
      <c r="A143" s="40"/>
      <c r="B143" s="41"/>
      <c r="C143" s="42"/>
      <c r="D143" s="224" t="s">
        <v>123</v>
      </c>
      <c r="E143" s="42"/>
      <c r="F143" s="225" t="s">
        <v>232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123</v>
      </c>
      <c r="AU143" s="19" t="s">
        <v>120</v>
      </c>
    </row>
    <row r="144" s="13" customFormat="1">
      <c r="A144" s="13"/>
      <c r="B144" s="227"/>
      <c r="C144" s="228"/>
      <c r="D144" s="219" t="s">
        <v>147</v>
      </c>
      <c r="E144" s="229" t="s">
        <v>19</v>
      </c>
      <c r="F144" s="230" t="s">
        <v>233</v>
      </c>
      <c r="G144" s="228"/>
      <c r="H144" s="229" t="s">
        <v>19</v>
      </c>
      <c r="I144" s="231"/>
      <c r="J144" s="228"/>
      <c r="K144" s="228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147</v>
      </c>
      <c r="AU144" s="236" t="s">
        <v>120</v>
      </c>
      <c r="AV144" s="13" t="s">
        <v>80</v>
      </c>
      <c r="AW144" s="13" t="s">
        <v>33</v>
      </c>
      <c r="AX144" s="13" t="s">
        <v>72</v>
      </c>
      <c r="AY144" s="236" t="s">
        <v>111</v>
      </c>
    </row>
    <row r="145" s="14" customFormat="1">
      <c r="A145" s="14"/>
      <c r="B145" s="237"/>
      <c r="C145" s="238"/>
      <c r="D145" s="219" t="s">
        <v>147</v>
      </c>
      <c r="E145" s="239" t="s">
        <v>19</v>
      </c>
      <c r="F145" s="240" t="s">
        <v>234</v>
      </c>
      <c r="G145" s="238"/>
      <c r="H145" s="241">
        <v>153.166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147</v>
      </c>
      <c r="AU145" s="247" t="s">
        <v>120</v>
      </c>
      <c r="AV145" s="14" t="s">
        <v>120</v>
      </c>
      <c r="AW145" s="14" t="s">
        <v>33</v>
      </c>
      <c r="AX145" s="14" t="s">
        <v>80</v>
      </c>
      <c r="AY145" s="247" t="s">
        <v>111</v>
      </c>
    </row>
    <row r="146" s="2" customFormat="1" ht="37.8" customHeight="1">
      <c r="A146" s="40"/>
      <c r="B146" s="41"/>
      <c r="C146" s="206" t="s">
        <v>235</v>
      </c>
      <c r="D146" s="206" t="s">
        <v>114</v>
      </c>
      <c r="E146" s="207" t="s">
        <v>228</v>
      </c>
      <c r="F146" s="208" t="s">
        <v>229</v>
      </c>
      <c r="G146" s="209" t="s">
        <v>197</v>
      </c>
      <c r="H146" s="210">
        <v>108.64</v>
      </c>
      <c r="I146" s="211"/>
      <c r="J146" s="212">
        <f>ROUND(I146*H146,2)</f>
        <v>0</v>
      </c>
      <c r="K146" s="208" t="s">
        <v>118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141</v>
      </c>
      <c r="AT146" s="217" t="s">
        <v>114</v>
      </c>
      <c r="AU146" s="217" t="s">
        <v>120</v>
      </c>
      <c r="AY146" s="19" t="s">
        <v>111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120</v>
      </c>
      <c r="BK146" s="218">
        <f>ROUND(I146*H146,2)</f>
        <v>0</v>
      </c>
      <c r="BL146" s="19" t="s">
        <v>141</v>
      </c>
      <c r="BM146" s="217" t="s">
        <v>236</v>
      </c>
    </row>
    <row r="147" s="2" customFormat="1">
      <c r="A147" s="40"/>
      <c r="B147" s="41"/>
      <c r="C147" s="42"/>
      <c r="D147" s="219" t="s">
        <v>122</v>
      </c>
      <c r="E147" s="42"/>
      <c r="F147" s="220" t="s">
        <v>231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122</v>
      </c>
      <c r="AU147" s="19" t="s">
        <v>120</v>
      </c>
    </row>
    <row r="148" s="2" customFormat="1">
      <c r="A148" s="40"/>
      <c r="B148" s="41"/>
      <c r="C148" s="42"/>
      <c r="D148" s="224" t="s">
        <v>123</v>
      </c>
      <c r="E148" s="42"/>
      <c r="F148" s="225" t="s">
        <v>232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123</v>
      </c>
      <c r="AU148" s="19" t="s">
        <v>120</v>
      </c>
    </row>
    <row r="149" s="13" customFormat="1">
      <c r="A149" s="13"/>
      <c r="B149" s="227"/>
      <c r="C149" s="228"/>
      <c r="D149" s="219" t="s">
        <v>147</v>
      </c>
      <c r="E149" s="229" t="s">
        <v>19</v>
      </c>
      <c r="F149" s="230" t="s">
        <v>237</v>
      </c>
      <c r="G149" s="228"/>
      <c r="H149" s="229" t="s">
        <v>19</v>
      </c>
      <c r="I149" s="231"/>
      <c r="J149" s="228"/>
      <c r="K149" s="228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147</v>
      </c>
      <c r="AU149" s="236" t="s">
        <v>120</v>
      </c>
      <c r="AV149" s="13" t="s">
        <v>80</v>
      </c>
      <c r="AW149" s="13" t="s">
        <v>33</v>
      </c>
      <c r="AX149" s="13" t="s">
        <v>72</v>
      </c>
      <c r="AY149" s="236" t="s">
        <v>111</v>
      </c>
    </row>
    <row r="150" s="14" customFormat="1">
      <c r="A150" s="14"/>
      <c r="B150" s="237"/>
      <c r="C150" s="238"/>
      <c r="D150" s="219" t="s">
        <v>147</v>
      </c>
      <c r="E150" s="239" t="s">
        <v>19</v>
      </c>
      <c r="F150" s="240" t="s">
        <v>234</v>
      </c>
      <c r="G150" s="238"/>
      <c r="H150" s="241">
        <v>153.166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147</v>
      </c>
      <c r="AU150" s="247" t="s">
        <v>120</v>
      </c>
      <c r="AV150" s="14" t="s">
        <v>120</v>
      </c>
      <c r="AW150" s="14" t="s">
        <v>33</v>
      </c>
      <c r="AX150" s="14" t="s">
        <v>72</v>
      </c>
      <c r="AY150" s="247" t="s">
        <v>111</v>
      </c>
    </row>
    <row r="151" s="14" customFormat="1">
      <c r="A151" s="14"/>
      <c r="B151" s="237"/>
      <c r="C151" s="238"/>
      <c r="D151" s="219" t="s">
        <v>147</v>
      </c>
      <c r="E151" s="239" t="s">
        <v>19</v>
      </c>
      <c r="F151" s="240" t="s">
        <v>238</v>
      </c>
      <c r="G151" s="238"/>
      <c r="H151" s="241">
        <v>-42.545999999999999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147</v>
      </c>
      <c r="AU151" s="247" t="s">
        <v>120</v>
      </c>
      <c r="AV151" s="14" t="s">
        <v>120</v>
      </c>
      <c r="AW151" s="14" t="s">
        <v>33</v>
      </c>
      <c r="AX151" s="14" t="s">
        <v>72</v>
      </c>
      <c r="AY151" s="247" t="s">
        <v>111</v>
      </c>
    </row>
    <row r="152" s="14" customFormat="1">
      <c r="A152" s="14"/>
      <c r="B152" s="237"/>
      <c r="C152" s="238"/>
      <c r="D152" s="219" t="s">
        <v>147</v>
      </c>
      <c r="E152" s="239" t="s">
        <v>19</v>
      </c>
      <c r="F152" s="240" t="s">
        <v>239</v>
      </c>
      <c r="G152" s="238"/>
      <c r="H152" s="241">
        <v>-1.98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147</v>
      </c>
      <c r="AU152" s="247" t="s">
        <v>120</v>
      </c>
      <c r="AV152" s="14" t="s">
        <v>120</v>
      </c>
      <c r="AW152" s="14" t="s">
        <v>33</v>
      </c>
      <c r="AX152" s="14" t="s">
        <v>72</v>
      </c>
      <c r="AY152" s="247" t="s">
        <v>111</v>
      </c>
    </row>
    <row r="153" s="15" customFormat="1">
      <c r="A153" s="15"/>
      <c r="B153" s="252"/>
      <c r="C153" s="253"/>
      <c r="D153" s="219" t="s">
        <v>147</v>
      </c>
      <c r="E153" s="254" t="s">
        <v>19</v>
      </c>
      <c r="F153" s="255" t="s">
        <v>204</v>
      </c>
      <c r="G153" s="253"/>
      <c r="H153" s="256">
        <v>108.64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2" t="s">
        <v>147</v>
      </c>
      <c r="AU153" s="262" t="s">
        <v>120</v>
      </c>
      <c r="AV153" s="15" t="s">
        <v>141</v>
      </c>
      <c r="AW153" s="15" t="s">
        <v>33</v>
      </c>
      <c r="AX153" s="15" t="s">
        <v>80</v>
      </c>
      <c r="AY153" s="262" t="s">
        <v>111</v>
      </c>
    </row>
    <row r="154" s="2" customFormat="1" ht="37.8" customHeight="1">
      <c r="A154" s="40"/>
      <c r="B154" s="41"/>
      <c r="C154" s="206" t="s">
        <v>240</v>
      </c>
      <c r="D154" s="206" t="s">
        <v>114</v>
      </c>
      <c r="E154" s="207" t="s">
        <v>241</v>
      </c>
      <c r="F154" s="208" t="s">
        <v>242</v>
      </c>
      <c r="G154" s="209" t="s">
        <v>197</v>
      </c>
      <c r="H154" s="210">
        <v>651.84000000000003</v>
      </c>
      <c r="I154" s="211"/>
      <c r="J154" s="212">
        <f>ROUND(I154*H154,2)</f>
        <v>0</v>
      </c>
      <c r="K154" s="208" t="s">
        <v>118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141</v>
      </c>
      <c r="AT154" s="217" t="s">
        <v>114</v>
      </c>
      <c r="AU154" s="217" t="s">
        <v>120</v>
      </c>
      <c r="AY154" s="19" t="s">
        <v>111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120</v>
      </c>
      <c r="BK154" s="218">
        <f>ROUND(I154*H154,2)</f>
        <v>0</v>
      </c>
      <c r="BL154" s="19" t="s">
        <v>141</v>
      </c>
      <c r="BM154" s="217" t="s">
        <v>243</v>
      </c>
    </row>
    <row r="155" s="2" customFormat="1">
      <c r="A155" s="40"/>
      <c r="B155" s="41"/>
      <c r="C155" s="42"/>
      <c r="D155" s="219" t="s">
        <v>122</v>
      </c>
      <c r="E155" s="42"/>
      <c r="F155" s="220" t="s">
        <v>244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122</v>
      </c>
      <c r="AU155" s="19" t="s">
        <v>120</v>
      </c>
    </row>
    <row r="156" s="2" customFormat="1">
      <c r="A156" s="40"/>
      <c r="B156" s="41"/>
      <c r="C156" s="42"/>
      <c r="D156" s="224" t="s">
        <v>123</v>
      </c>
      <c r="E156" s="42"/>
      <c r="F156" s="225" t="s">
        <v>245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123</v>
      </c>
      <c r="AU156" s="19" t="s">
        <v>120</v>
      </c>
    </row>
    <row r="157" s="13" customFormat="1">
      <c r="A157" s="13"/>
      <c r="B157" s="227"/>
      <c r="C157" s="228"/>
      <c r="D157" s="219" t="s">
        <v>147</v>
      </c>
      <c r="E157" s="229" t="s">
        <v>19</v>
      </c>
      <c r="F157" s="230" t="s">
        <v>237</v>
      </c>
      <c r="G157" s="228"/>
      <c r="H157" s="229" t="s">
        <v>19</v>
      </c>
      <c r="I157" s="231"/>
      <c r="J157" s="228"/>
      <c r="K157" s="228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147</v>
      </c>
      <c r="AU157" s="236" t="s">
        <v>120</v>
      </c>
      <c r="AV157" s="13" t="s">
        <v>80</v>
      </c>
      <c r="AW157" s="13" t="s">
        <v>33</v>
      </c>
      <c r="AX157" s="13" t="s">
        <v>72</v>
      </c>
      <c r="AY157" s="236" t="s">
        <v>111</v>
      </c>
    </row>
    <row r="158" s="14" customFormat="1">
      <c r="A158" s="14"/>
      <c r="B158" s="237"/>
      <c r="C158" s="238"/>
      <c r="D158" s="219" t="s">
        <v>147</v>
      </c>
      <c r="E158" s="239" t="s">
        <v>19</v>
      </c>
      <c r="F158" s="240" t="s">
        <v>234</v>
      </c>
      <c r="G158" s="238"/>
      <c r="H158" s="241">
        <v>153.166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147</v>
      </c>
      <c r="AU158" s="247" t="s">
        <v>120</v>
      </c>
      <c r="AV158" s="14" t="s">
        <v>120</v>
      </c>
      <c r="AW158" s="14" t="s">
        <v>33</v>
      </c>
      <c r="AX158" s="14" t="s">
        <v>72</v>
      </c>
      <c r="AY158" s="247" t="s">
        <v>111</v>
      </c>
    </row>
    <row r="159" s="14" customFormat="1">
      <c r="A159" s="14"/>
      <c r="B159" s="237"/>
      <c r="C159" s="238"/>
      <c r="D159" s="219" t="s">
        <v>147</v>
      </c>
      <c r="E159" s="239" t="s">
        <v>19</v>
      </c>
      <c r="F159" s="240" t="s">
        <v>238</v>
      </c>
      <c r="G159" s="238"/>
      <c r="H159" s="241">
        <v>-42.545999999999999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147</v>
      </c>
      <c r="AU159" s="247" t="s">
        <v>120</v>
      </c>
      <c r="AV159" s="14" t="s">
        <v>120</v>
      </c>
      <c r="AW159" s="14" t="s">
        <v>33</v>
      </c>
      <c r="AX159" s="14" t="s">
        <v>72</v>
      </c>
      <c r="AY159" s="247" t="s">
        <v>111</v>
      </c>
    </row>
    <row r="160" s="14" customFormat="1">
      <c r="A160" s="14"/>
      <c r="B160" s="237"/>
      <c r="C160" s="238"/>
      <c r="D160" s="219" t="s">
        <v>147</v>
      </c>
      <c r="E160" s="239" t="s">
        <v>19</v>
      </c>
      <c r="F160" s="240" t="s">
        <v>239</v>
      </c>
      <c r="G160" s="238"/>
      <c r="H160" s="241">
        <v>-1.98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147</v>
      </c>
      <c r="AU160" s="247" t="s">
        <v>120</v>
      </c>
      <c r="AV160" s="14" t="s">
        <v>120</v>
      </c>
      <c r="AW160" s="14" t="s">
        <v>33</v>
      </c>
      <c r="AX160" s="14" t="s">
        <v>72</v>
      </c>
      <c r="AY160" s="247" t="s">
        <v>111</v>
      </c>
    </row>
    <row r="161" s="15" customFormat="1">
      <c r="A161" s="15"/>
      <c r="B161" s="252"/>
      <c r="C161" s="253"/>
      <c r="D161" s="219" t="s">
        <v>147</v>
      </c>
      <c r="E161" s="254" t="s">
        <v>19</v>
      </c>
      <c r="F161" s="255" t="s">
        <v>204</v>
      </c>
      <c r="G161" s="253"/>
      <c r="H161" s="256">
        <v>108.64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2" t="s">
        <v>147</v>
      </c>
      <c r="AU161" s="262" t="s">
        <v>120</v>
      </c>
      <c r="AV161" s="15" t="s">
        <v>141</v>
      </c>
      <c r="AW161" s="15" t="s">
        <v>33</v>
      </c>
      <c r="AX161" s="15" t="s">
        <v>80</v>
      </c>
      <c r="AY161" s="262" t="s">
        <v>111</v>
      </c>
    </row>
    <row r="162" s="14" customFormat="1">
      <c r="A162" s="14"/>
      <c r="B162" s="237"/>
      <c r="C162" s="238"/>
      <c r="D162" s="219" t="s">
        <v>147</v>
      </c>
      <c r="E162" s="238"/>
      <c r="F162" s="240" t="s">
        <v>246</v>
      </c>
      <c r="G162" s="238"/>
      <c r="H162" s="241">
        <v>651.84000000000003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147</v>
      </c>
      <c r="AU162" s="247" t="s">
        <v>120</v>
      </c>
      <c r="AV162" s="14" t="s">
        <v>120</v>
      </c>
      <c r="AW162" s="14" t="s">
        <v>4</v>
      </c>
      <c r="AX162" s="14" t="s">
        <v>80</v>
      </c>
      <c r="AY162" s="247" t="s">
        <v>111</v>
      </c>
    </row>
    <row r="163" s="2" customFormat="1" ht="24.15" customHeight="1">
      <c r="A163" s="40"/>
      <c r="B163" s="41"/>
      <c r="C163" s="206" t="s">
        <v>247</v>
      </c>
      <c r="D163" s="206" t="s">
        <v>114</v>
      </c>
      <c r="E163" s="207" t="s">
        <v>248</v>
      </c>
      <c r="F163" s="208" t="s">
        <v>249</v>
      </c>
      <c r="G163" s="209" t="s">
        <v>197</v>
      </c>
      <c r="H163" s="210">
        <v>44.526000000000003</v>
      </c>
      <c r="I163" s="211"/>
      <c r="J163" s="212">
        <f>ROUND(I163*H163,2)</f>
        <v>0</v>
      </c>
      <c r="K163" s="208" t="s">
        <v>118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141</v>
      </c>
      <c r="AT163" s="217" t="s">
        <v>114</v>
      </c>
      <c r="AU163" s="217" t="s">
        <v>120</v>
      </c>
      <c r="AY163" s="19" t="s">
        <v>111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120</v>
      </c>
      <c r="BK163" s="218">
        <f>ROUND(I163*H163,2)</f>
        <v>0</v>
      </c>
      <c r="BL163" s="19" t="s">
        <v>141</v>
      </c>
      <c r="BM163" s="217" t="s">
        <v>250</v>
      </c>
    </row>
    <row r="164" s="2" customFormat="1">
      <c r="A164" s="40"/>
      <c r="B164" s="41"/>
      <c r="C164" s="42"/>
      <c r="D164" s="219" t="s">
        <v>122</v>
      </c>
      <c r="E164" s="42"/>
      <c r="F164" s="220" t="s">
        <v>251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122</v>
      </c>
      <c r="AU164" s="19" t="s">
        <v>120</v>
      </c>
    </row>
    <row r="165" s="2" customFormat="1">
      <c r="A165" s="40"/>
      <c r="B165" s="41"/>
      <c r="C165" s="42"/>
      <c r="D165" s="224" t="s">
        <v>123</v>
      </c>
      <c r="E165" s="42"/>
      <c r="F165" s="225" t="s">
        <v>252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123</v>
      </c>
      <c r="AU165" s="19" t="s">
        <v>120</v>
      </c>
    </row>
    <row r="166" s="14" customFormat="1">
      <c r="A166" s="14"/>
      <c r="B166" s="237"/>
      <c r="C166" s="238"/>
      <c r="D166" s="219" t="s">
        <v>147</v>
      </c>
      <c r="E166" s="239" t="s">
        <v>19</v>
      </c>
      <c r="F166" s="240" t="s">
        <v>234</v>
      </c>
      <c r="G166" s="238"/>
      <c r="H166" s="241">
        <v>153.166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147</v>
      </c>
      <c r="AU166" s="247" t="s">
        <v>120</v>
      </c>
      <c r="AV166" s="14" t="s">
        <v>120</v>
      </c>
      <c r="AW166" s="14" t="s">
        <v>33</v>
      </c>
      <c r="AX166" s="14" t="s">
        <v>72</v>
      </c>
      <c r="AY166" s="247" t="s">
        <v>111</v>
      </c>
    </row>
    <row r="167" s="14" customFormat="1">
      <c r="A167" s="14"/>
      <c r="B167" s="237"/>
      <c r="C167" s="238"/>
      <c r="D167" s="219" t="s">
        <v>147</v>
      </c>
      <c r="E167" s="239" t="s">
        <v>19</v>
      </c>
      <c r="F167" s="240" t="s">
        <v>253</v>
      </c>
      <c r="G167" s="238"/>
      <c r="H167" s="241">
        <v>-108.64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147</v>
      </c>
      <c r="AU167" s="247" t="s">
        <v>120</v>
      </c>
      <c r="AV167" s="14" t="s">
        <v>120</v>
      </c>
      <c r="AW167" s="14" t="s">
        <v>33</v>
      </c>
      <c r="AX167" s="14" t="s">
        <v>72</v>
      </c>
      <c r="AY167" s="247" t="s">
        <v>111</v>
      </c>
    </row>
    <row r="168" s="15" customFormat="1">
      <c r="A168" s="15"/>
      <c r="B168" s="252"/>
      <c r="C168" s="253"/>
      <c r="D168" s="219" t="s">
        <v>147</v>
      </c>
      <c r="E168" s="254" t="s">
        <v>19</v>
      </c>
      <c r="F168" s="255" t="s">
        <v>204</v>
      </c>
      <c r="G168" s="253"/>
      <c r="H168" s="256">
        <v>44.525999999999996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2" t="s">
        <v>147</v>
      </c>
      <c r="AU168" s="262" t="s">
        <v>120</v>
      </c>
      <c r="AV168" s="15" t="s">
        <v>141</v>
      </c>
      <c r="AW168" s="15" t="s">
        <v>33</v>
      </c>
      <c r="AX168" s="15" t="s">
        <v>80</v>
      </c>
      <c r="AY168" s="262" t="s">
        <v>111</v>
      </c>
    </row>
    <row r="169" s="2" customFormat="1" ht="24.15" customHeight="1">
      <c r="A169" s="40"/>
      <c r="B169" s="41"/>
      <c r="C169" s="206" t="s">
        <v>254</v>
      </c>
      <c r="D169" s="206" t="s">
        <v>114</v>
      </c>
      <c r="E169" s="207" t="s">
        <v>255</v>
      </c>
      <c r="F169" s="208" t="s">
        <v>256</v>
      </c>
      <c r="G169" s="209" t="s">
        <v>257</v>
      </c>
      <c r="H169" s="210">
        <v>275.69900000000001</v>
      </c>
      <c r="I169" s="211"/>
      <c r="J169" s="212">
        <f>ROUND(I169*H169,2)</f>
        <v>0</v>
      </c>
      <c r="K169" s="208" t="s">
        <v>118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141</v>
      </c>
      <c r="AT169" s="217" t="s">
        <v>114</v>
      </c>
      <c r="AU169" s="217" t="s">
        <v>120</v>
      </c>
      <c r="AY169" s="19" t="s">
        <v>111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120</v>
      </c>
      <c r="BK169" s="218">
        <f>ROUND(I169*H169,2)</f>
        <v>0</v>
      </c>
      <c r="BL169" s="19" t="s">
        <v>141</v>
      </c>
      <c r="BM169" s="217" t="s">
        <v>258</v>
      </c>
    </row>
    <row r="170" s="2" customFormat="1">
      <c r="A170" s="40"/>
      <c r="B170" s="41"/>
      <c r="C170" s="42"/>
      <c r="D170" s="219" t="s">
        <v>122</v>
      </c>
      <c r="E170" s="42"/>
      <c r="F170" s="220" t="s">
        <v>259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122</v>
      </c>
      <c r="AU170" s="19" t="s">
        <v>120</v>
      </c>
    </row>
    <row r="171" s="2" customFormat="1">
      <c r="A171" s="40"/>
      <c r="B171" s="41"/>
      <c r="C171" s="42"/>
      <c r="D171" s="224" t="s">
        <v>123</v>
      </c>
      <c r="E171" s="42"/>
      <c r="F171" s="225" t="s">
        <v>260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123</v>
      </c>
      <c r="AU171" s="19" t="s">
        <v>120</v>
      </c>
    </row>
    <row r="172" s="13" customFormat="1">
      <c r="A172" s="13"/>
      <c r="B172" s="227"/>
      <c r="C172" s="228"/>
      <c r="D172" s="219" t="s">
        <v>147</v>
      </c>
      <c r="E172" s="229" t="s">
        <v>19</v>
      </c>
      <c r="F172" s="230" t="s">
        <v>233</v>
      </c>
      <c r="G172" s="228"/>
      <c r="H172" s="229" t="s">
        <v>19</v>
      </c>
      <c r="I172" s="231"/>
      <c r="J172" s="228"/>
      <c r="K172" s="228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147</v>
      </c>
      <c r="AU172" s="236" t="s">
        <v>120</v>
      </c>
      <c r="AV172" s="13" t="s">
        <v>80</v>
      </c>
      <c r="AW172" s="13" t="s">
        <v>33</v>
      </c>
      <c r="AX172" s="13" t="s">
        <v>72</v>
      </c>
      <c r="AY172" s="236" t="s">
        <v>111</v>
      </c>
    </row>
    <row r="173" s="14" customFormat="1">
      <c r="A173" s="14"/>
      <c r="B173" s="237"/>
      <c r="C173" s="238"/>
      <c r="D173" s="219" t="s">
        <v>147</v>
      </c>
      <c r="E173" s="239" t="s">
        <v>19</v>
      </c>
      <c r="F173" s="240" t="s">
        <v>234</v>
      </c>
      <c r="G173" s="238"/>
      <c r="H173" s="241">
        <v>153.166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147</v>
      </c>
      <c r="AU173" s="247" t="s">
        <v>120</v>
      </c>
      <c r="AV173" s="14" t="s">
        <v>120</v>
      </c>
      <c r="AW173" s="14" t="s">
        <v>33</v>
      </c>
      <c r="AX173" s="14" t="s">
        <v>80</v>
      </c>
      <c r="AY173" s="247" t="s">
        <v>111</v>
      </c>
    </row>
    <row r="174" s="14" customFormat="1">
      <c r="A174" s="14"/>
      <c r="B174" s="237"/>
      <c r="C174" s="238"/>
      <c r="D174" s="219" t="s">
        <v>147</v>
      </c>
      <c r="E174" s="238"/>
      <c r="F174" s="240" t="s">
        <v>261</v>
      </c>
      <c r="G174" s="238"/>
      <c r="H174" s="241">
        <v>275.69900000000001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147</v>
      </c>
      <c r="AU174" s="247" t="s">
        <v>120</v>
      </c>
      <c r="AV174" s="14" t="s">
        <v>120</v>
      </c>
      <c r="AW174" s="14" t="s">
        <v>4</v>
      </c>
      <c r="AX174" s="14" t="s">
        <v>80</v>
      </c>
      <c r="AY174" s="247" t="s">
        <v>111</v>
      </c>
    </row>
    <row r="175" s="2" customFormat="1" ht="24.15" customHeight="1">
      <c r="A175" s="40"/>
      <c r="B175" s="41"/>
      <c r="C175" s="206" t="s">
        <v>262</v>
      </c>
      <c r="D175" s="206" t="s">
        <v>114</v>
      </c>
      <c r="E175" s="207" t="s">
        <v>263</v>
      </c>
      <c r="F175" s="208" t="s">
        <v>264</v>
      </c>
      <c r="G175" s="209" t="s">
        <v>197</v>
      </c>
      <c r="H175" s="210">
        <v>108.64</v>
      </c>
      <c r="I175" s="211"/>
      <c r="J175" s="212">
        <f>ROUND(I175*H175,2)</f>
        <v>0</v>
      </c>
      <c r="K175" s="208" t="s">
        <v>118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141</v>
      </c>
      <c r="AT175" s="217" t="s">
        <v>114</v>
      </c>
      <c r="AU175" s="217" t="s">
        <v>120</v>
      </c>
      <c r="AY175" s="19" t="s">
        <v>111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120</v>
      </c>
      <c r="BK175" s="218">
        <f>ROUND(I175*H175,2)</f>
        <v>0</v>
      </c>
      <c r="BL175" s="19" t="s">
        <v>141</v>
      </c>
      <c r="BM175" s="217" t="s">
        <v>265</v>
      </c>
    </row>
    <row r="176" s="2" customFormat="1">
      <c r="A176" s="40"/>
      <c r="B176" s="41"/>
      <c r="C176" s="42"/>
      <c r="D176" s="219" t="s">
        <v>122</v>
      </c>
      <c r="E176" s="42"/>
      <c r="F176" s="220" t="s">
        <v>266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122</v>
      </c>
      <c r="AU176" s="19" t="s">
        <v>120</v>
      </c>
    </row>
    <row r="177" s="2" customFormat="1">
      <c r="A177" s="40"/>
      <c r="B177" s="41"/>
      <c r="C177" s="42"/>
      <c r="D177" s="224" t="s">
        <v>123</v>
      </c>
      <c r="E177" s="42"/>
      <c r="F177" s="225" t="s">
        <v>267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123</v>
      </c>
      <c r="AU177" s="19" t="s">
        <v>120</v>
      </c>
    </row>
    <row r="178" s="14" customFormat="1">
      <c r="A178" s="14"/>
      <c r="B178" s="237"/>
      <c r="C178" s="238"/>
      <c r="D178" s="219" t="s">
        <v>147</v>
      </c>
      <c r="E178" s="239" t="s">
        <v>19</v>
      </c>
      <c r="F178" s="240" t="s">
        <v>234</v>
      </c>
      <c r="G178" s="238"/>
      <c r="H178" s="241">
        <v>153.166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147</v>
      </c>
      <c r="AU178" s="247" t="s">
        <v>120</v>
      </c>
      <c r="AV178" s="14" t="s">
        <v>120</v>
      </c>
      <c r="AW178" s="14" t="s">
        <v>33</v>
      </c>
      <c r="AX178" s="14" t="s">
        <v>72</v>
      </c>
      <c r="AY178" s="247" t="s">
        <v>111</v>
      </c>
    </row>
    <row r="179" s="14" customFormat="1">
      <c r="A179" s="14"/>
      <c r="B179" s="237"/>
      <c r="C179" s="238"/>
      <c r="D179" s="219" t="s">
        <v>147</v>
      </c>
      <c r="E179" s="239" t="s">
        <v>19</v>
      </c>
      <c r="F179" s="240" t="s">
        <v>238</v>
      </c>
      <c r="G179" s="238"/>
      <c r="H179" s="241">
        <v>-42.545999999999999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147</v>
      </c>
      <c r="AU179" s="247" t="s">
        <v>120</v>
      </c>
      <c r="AV179" s="14" t="s">
        <v>120</v>
      </c>
      <c r="AW179" s="14" t="s">
        <v>33</v>
      </c>
      <c r="AX179" s="14" t="s">
        <v>72</v>
      </c>
      <c r="AY179" s="247" t="s">
        <v>111</v>
      </c>
    </row>
    <row r="180" s="14" customFormat="1">
      <c r="A180" s="14"/>
      <c r="B180" s="237"/>
      <c r="C180" s="238"/>
      <c r="D180" s="219" t="s">
        <v>147</v>
      </c>
      <c r="E180" s="239" t="s">
        <v>19</v>
      </c>
      <c r="F180" s="240" t="s">
        <v>239</v>
      </c>
      <c r="G180" s="238"/>
      <c r="H180" s="241">
        <v>-1.98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147</v>
      </c>
      <c r="AU180" s="247" t="s">
        <v>120</v>
      </c>
      <c r="AV180" s="14" t="s">
        <v>120</v>
      </c>
      <c r="AW180" s="14" t="s">
        <v>33</v>
      </c>
      <c r="AX180" s="14" t="s">
        <v>72</v>
      </c>
      <c r="AY180" s="247" t="s">
        <v>111</v>
      </c>
    </row>
    <row r="181" s="15" customFormat="1">
      <c r="A181" s="15"/>
      <c r="B181" s="252"/>
      <c r="C181" s="253"/>
      <c r="D181" s="219" t="s">
        <v>147</v>
      </c>
      <c r="E181" s="254" t="s">
        <v>19</v>
      </c>
      <c r="F181" s="255" t="s">
        <v>204</v>
      </c>
      <c r="G181" s="253"/>
      <c r="H181" s="256">
        <v>108.64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2" t="s">
        <v>147</v>
      </c>
      <c r="AU181" s="262" t="s">
        <v>120</v>
      </c>
      <c r="AV181" s="15" t="s">
        <v>141</v>
      </c>
      <c r="AW181" s="15" t="s">
        <v>33</v>
      </c>
      <c r="AX181" s="15" t="s">
        <v>80</v>
      </c>
      <c r="AY181" s="262" t="s">
        <v>111</v>
      </c>
    </row>
    <row r="182" s="2" customFormat="1" ht="16.5" customHeight="1">
      <c r="A182" s="40"/>
      <c r="B182" s="41"/>
      <c r="C182" s="263" t="s">
        <v>268</v>
      </c>
      <c r="D182" s="263" t="s">
        <v>269</v>
      </c>
      <c r="E182" s="264" t="s">
        <v>270</v>
      </c>
      <c r="F182" s="265" t="s">
        <v>271</v>
      </c>
      <c r="G182" s="266" t="s">
        <v>257</v>
      </c>
      <c r="H182" s="267">
        <v>217.28</v>
      </c>
      <c r="I182" s="268"/>
      <c r="J182" s="269">
        <f>ROUND(I182*H182,2)</f>
        <v>0</v>
      </c>
      <c r="K182" s="265" t="s">
        <v>118</v>
      </c>
      <c r="L182" s="270"/>
      <c r="M182" s="271" t="s">
        <v>19</v>
      </c>
      <c r="N182" s="272" t="s">
        <v>44</v>
      </c>
      <c r="O182" s="86"/>
      <c r="P182" s="215">
        <f>O182*H182</f>
        <v>0</v>
      </c>
      <c r="Q182" s="215">
        <v>1</v>
      </c>
      <c r="R182" s="215">
        <f>Q182*H182</f>
        <v>217.28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227</v>
      </c>
      <c r="AT182" s="217" t="s">
        <v>269</v>
      </c>
      <c r="AU182" s="217" t="s">
        <v>120</v>
      </c>
      <c r="AY182" s="19" t="s">
        <v>111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120</v>
      </c>
      <c r="BK182" s="218">
        <f>ROUND(I182*H182,2)</f>
        <v>0</v>
      </c>
      <c r="BL182" s="19" t="s">
        <v>141</v>
      </c>
      <c r="BM182" s="217" t="s">
        <v>272</v>
      </c>
    </row>
    <row r="183" s="2" customFormat="1">
      <c r="A183" s="40"/>
      <c r="B183" s="41"/>
      <c r="C183" s="42"/>
      <c r="D183" s="219" t="s">
        <v>122</v>
      </c>
      <c r="E183" s="42"/>
      <c r="F183" s="220" t="s">
        <v>271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122</v>
      </c>
      <c r="AU183" s="19" t="s">
        <v>120</v>
      </c>
    </row>
    <row r="184" s="13" customFormat="1">
      <c r="A184" s="13"/>
      <c r="B184" s="227"/>
      <c r="C184" s="228"/>
      <c r="D184" s="219" t="s">
        <v>147</v>
      </c>
      <c r="E184" s="229" t="s">
        <v>19</v>
      </c>
      <c r="F184" s="230" t="s">
        <v>237</v>
      </c>
      <c r="G184" s="228"/>
      <c r="H184" s="229" t="s">
        <v>19</v>
      </c>
      <c r="I184" s="231"/>
      <c r="J184" s="228"/>
      <c r="K184" s="228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147</v>
      </c>
      <c r="AU184" s="236" t="s">
        <v>120</v>
      </c>
      <c r="AV184" s="13" t="s">
        <v>80</v>
      </c>
      <c r="AW184" s="13" t="s">
        <v>33</v>
      </c>
      <c r="AX184" s="13" t="s">
        <v>72</v>
      </c>
      <c r="AY184" s="236" t="s">
        <v>111</v>
      </c>
    </row>
    <row r="185" s="14" customFormat="1">
      <c r="A185" s="14"/>
      <c r="B185" s="237"/>
      <c r="C185" s="238"/>
      <c r="D185" s="219" t="s">
        <v>147</v>
      </c>
      <c r="E185" s="239" t="s">
        <v>19</v>
      </c>
      <c r="F185" s="240" t="s">
        <v>234</v>
      </c>
      <c r="G185" s="238"/>
      <c r="H185" s="241">
        <v>153.166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147</v>
      </c>
      <c r="AU185" s="247" t="s">
        <v>120</v>
      </c>
      <c r="AV185" s="14" t="s">
        <v>120</v>
      </c>
      <c r="AW185" s="14" t="s">
        <v>33</v>
      </c>
      <c r="AX185" s="14" t="s">
        <v>72</v>
      </c>
      <c r="AY185" s="247" t="s">
        <v>111</v>
      </c>
    </row>
    <row r="186" s="14" customFormat="1">
      <c r="A186" s="14"/>
      <c r="B186" s="237"/>
      <c r="C186" s="238"/>
      <c r="D186" s="219" t="s">
        <v>147</v>
      </c>
      <c r="E186" s="239" t="s">
        <v>19</v>
      </c>
      <c r="F186" s="240" t="s">
        <v>238</v>
      </c>
      <c r="G186" s="238"/>
      <c r="H186" s="241">
        <v>-42.545999999999999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147</v>
      </c>
      <c r="AU186" s="247" t="s">
        <v>120</v>
      </c>
      <c r="AV186" s="14" t="s">
        <v>120</v>
      </c>
      <c r="AW186" s="14" t="s">
        <v>33</v>
      </c>
      <c r="AX186" s="14" t="s">
        <v>72</v>
      </c>
      <c r="AY186" s="247" t="s">
        <v>111</v>
      </c>
    </row>
    <row r="187" s="14" customFormat="1">
      <c r="A187" s="14"/>
      <c r="B187" s="237"/>
      <c r="C187" s="238"/>
      <c r="D187" s="219" t="s">
        <v>147</v>
      </c>
      <c r="E187" s="239" t="s">
        <v>19</v>
      </c>
      <c r="F187" s="240" t="s">
        <v>239</v>
      </c>
      <c r="G187" s="238"/>
      <c r="H187" s="241">
        <v>-1.98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147</v>
      </c>
      <c r="AU187" s="247" t="s">
        <v>120</v>
      </c>
      <c r="AV187" s="14" t="s">
        <v>120</v>
      </c>
      <c r="AW187" s="14" t="s">
        <v>33</v>
      </c>
      <c r="AX187" s="14" t="s">
        <v>72</v>
      </c>
      <c r="AY187" s="247" t="s">
        <v>111</v>
      </c>
    </row>
    <row r="188" s="15" customFormat="1">
      <c r="A188" s="15"/>
      <c r="B188" s="252"/>
      <c r="C188" s="253"/>
      <c r="D188" s="219" t="s">
        <v>147</v>
      </c>
      <c r="E188" s="254" t="s">
        <v>19</v>
      </c>
      <c r="F188" s="255" t="s">
        <v>204</v>
      </c>
      <c r="G188" s="253"/>
      <c r="H188" s="256">
        <v>108.64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2" t="s">
        <v>147</v>
      </c>
      <c r="AU188" s="262" t="s">
        <v>120</v>
      </c>
      <c r="AV188" s="15" t="s">
        <v>141</v>
      </c>
      <c r="AW188" s="15" t="s">
        <v>33</v>
      </c>
      <c r="AX188" s="15" t="s">
        <v>80</v>
      </c>
      <c r="AY188" s="262" t="s">
        <v>111</v>
      </c>
    </row>
    <row r="189" s="14" customFormat="1">
      <c r="A189" s="14"/>
      <c r="B189" s="237"/>
      <c r="C189" s="238"/>
      <c r="D189" s="219" t="s">
        <v>147</v>
      </c>
      <c r="E189" s="238"/>
      <c r="F189" s="240" t="s">
        <v>273</v>
      </c>
      <c r="G189" s="238"/>
      <c r="H189" s="241">
        <v>217.28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147</v>
      </c>
      <c r="AU189" s="247" t="s">
        <v>120</v>
      </c>
      <c r="AV189" s="14" t="s">
        <v>120</v>
      </c>
      <c r="AW189" s="14" t="s">
        <v>4</v>
      </c>
      <c r="AX189" s="14" t="s">
        <v>80</v>
      </c>
      <c r="AY189" s="247" t="s">
        <v>111</v>
      </c>
    </row>
    <row r="190" s="2" customFormat="1" ht="33" customHeight="1">
      <c r="A190" s="40"/>
      <c r="B190" s="41"/>
      <c r="C190" s="206" t="s">
        <v>8</v>
      </c>
      <c r="D190" s="206" t="s">
        <v>114</v>
      </c>
      <c r="E190" s="207" t="s">
        <v>274</v>
      </c>
      <c r="F190" s="208" t="s">
        <v>275</v>
      </c>
      <c r="G190" s="209" t="s">
        <v>197</v>
      </c>
      <c r="H190" s="210">
        <v>42.545999999999999</v>
      </c>
      <c r="I190" s="211"/>
      <c r="J190" s="212">
        <f>ROUND(I190*H190,2)</f>
        <v>0</v>
      </c>
      <c r="K190" s="208" t="s">
        <v>118</v>
      </c>
      <c r="L190" s="46"/>
      <c r="M190" s="213" t="s">
        <v>19</v>
      </c>
      <c r="N190" s="214" t="s">
        <v>44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141</v>
      </c>
      <c r="AT190" s="217" t="s">
        <v>114</v>
      </c>
      <c r="AU190" s="217" t="s">
        <v>120</v>
      </c>
      <c r="AY190" s="19" t="s">
        <v>111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120</v>
      </c>
      <c r="BK190" s="218">
        <f>ROUND(I190*H190,2)</f>
        <v>0</v>
      </c>
      <c r="BL190" s="19" t="s">
        <v>141</v>
      </c>
      <c r="BM190" s="217" t="s">
        <v>276</v>
      </c>
    </row>
    <row r="191" s="2" customFormat="1">
      <c r="A191" s="40"/>
      <c r="B191" s="41"/>
      <c r="C191" s="42"/>
      <c r="D191" s="219" t="s">
        <v>122</v>
      </c>
      <c r="E191" s="42"/>
      <c r="F191" s="220" t="s">
        <v>277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122</v>
      </c>
      <c r="AU191" s="19" t="s">
        <v>120</v>
      </c>
    </row>
    <row r="192" s="2" customFormat="1">
      <c r="A192" s="40"/>
      <c r="B192" s="41"/>
      <c r="C192" s="42"/>
      <c r="D192" s="224" t="s">
        <v>123</v>
      </c>
      <c r="E192" s="42"/>
      <c r="F192" s="225" t="s">
        <v>278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123</v>
      </c>
      <c r="AU192" s="19" t="s">
        <v>120</v>
      </c>
    </row>
    <row r="193" s="13" customFormat="1">
      <c r="A193" s="13"/>
      <c r="B193" s="227"/>
      <c r="C193" s="228"/>
      <c r="D193" s="219" t="s">
        <v>147</v>
      </c>
      <c r="E193" s="229" t="s">
        <v>19</v>
      </c>
      <c r="F193" s="230" t="s">
        <v>279</v>
      </c>
      <c r="G193" s="228"/>
      <c r="H193" s="229" t="s">
        <v>19</v>
      </c>
      <c r="I193" s="231"/>
      <c r="J193" s="228"/>
      <c r="K193" s="228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147</v>
      </c>
      <c r="AU193" s="236" t="s">
        <v>120</v>
      </c>
      <c r="AV193" s="13" t="s">
        <v>80</v>
      </c>
      <c r="AW193" s="13" t="s">
        <v>33</v>
      </c>
      <c r="AX193" s="13" t="s">
        <v>72</v>
      </c>
      <c r="AY193" s="236" t="s">
        <v>111</v>
      </c>
    </row>
    <row r="194" s="13" customFormat="1">
      <c r="A194" s="13"/>
      <c r="B194" s="227"/>
      <c r="C194" s="228"/>
      <c r="D194" s="219" t="s">
        <v>147</v>
      </c>
      <c r="E194" s="229" t="s">
        <v>19</v>
      </c>
      <c r="F194" s="230" t="s">
        <v>280</v>
      </c>
      <c r="G194" s="228"/>
      <c r="H194" s="229" t="s">
        <v>19</v>
      </c>
      <c r="I194" s="231"/>
      <c r="J194" s="228"/>
      <c r="K194" s="228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147</v>
      </c>
      <c r="AU194" s="236" t="s">
        <v>120</v>
      </c>
      <c r="AV194" s="13" t="s">
        <v>80</v>
      </c>
      <c r="AW194" s="13" t="s">
        <v>33</v>
      </c>
      <c r="AX194" s="13" t="s">
        <v>72</v>
      </c>
      <c r="AY194" s="236" t="s">
        <v>111</v>
      </c>
    </row>
    <row r="195" s="13" customFormat="1">
      <c r="A195" s="13"/>
      <c r="B195" s="227"/>
      <c r="C195" s="228"/>
      <c r="D195" s="219" t="s">
        <v>147</v>
      </c>
      <c r="E195" s="229" t="s">
        <v>19</v>
      </c>
      <c r="F195" s="230" t="s">
        <v>178</v>
      </c>
      <c r="G195" s="228"/>
      <c r="H195" s="229" t="s">
        <v>19</v>
      </c>
      <c r="I195" s="231"/>
      <c r="J195" s="228"/>
      <c r="K195" s="228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147</v>
      </c>
      <c r="AU195" s="236" t="s">
        <v>120</v>
      </c>
      <c r="AV195" s="13" t="s">
        <v>80</v>
      </c>
      <c r="AW195" s="13" t="s">
        <v>33</v>
      </c>
      <c r="AX195" s="13" t="s">
        <v>72</v>
      </c>
      <c r="AY195" s="236" t="s">
        <v>111</v>
      </c>
    </row>
    <row r="196" s="14" customFormat="1">
      <c r="A196" s="14"/>
      <c r="B196" s="237"/>
      <c r="C196" s="238"/>
      <c r="D196" s="219" t="s">
        <v>147</v>
      </c>
      <c r="E196" s="239" t="s">
        <v>19</v>
      </c>
      <c r="F196" s="240" t="s">
        <v>281</v>
      </c>
      <c r="G196" s="238"/>
      <c r="H196" s="241">
        <v>1.837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147</v>
      </c>
      <c r="AU196" s="247" t="s">
        <v>120</v>
      </c>
      <c r="AV196" s="14" t="s">
        <v>120</v>
      </c>
      <c r="AW196" s="14" t="s">
        <v>33</v>
      </c>
      <c r="AX196" s="14" t="s">
        <v>72</v>
      </c>
      <c r="AY196" s="247" t="s">
        <v>111</v>
      </c>
    </row>
    <row r="197" s="14" customFormat="1">
      <c r="A197" s="14"/>
      <c r="B197" s="237"/>
      <c r="C197" s="238"/>
      <c r="D197" s="219" t="s">
        <v>147</v>
      </c>
      <c r="E197" s="239" t="s">
        <v>19</v>
      </c>
      <c r="F197" s="240" t="s">
        <v>282</v>
      </c>
      <c r="G197" s="238"/>
      <c r="H197" s="241">
        <v>7.0129999999999999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147</v>
      </c>
      <c r="AU197" s="247" t="s">
        <v>120</v>
      </c>
      <c r="AV197" s="14" t="s">
        <v>120</v>
      </c>
      <c r="AW197" s="14" t="s">
        <v>33</v>
      </c>
      <c r="AX197" s="14" t="s">
        <v>72</v>
      </c>
      <c r="AY197" s="247" t="s">
        <v>111</v>
      </c>
    </row>
    <row r="198" s="14" customFormat="1">
      <c r="A198" s="14"/>
      <c r="B198" s="237"/>
      <c r="C198" s="238"/>
      <c r="D198" s="219" t="s">
        <v>147</v>
      </c>
      <c r="E198" s="239" t="s">
        <v>19</v>
      </c>
      <c r="F198" s="240" t="s">
        <v>283</v>
      </c>
      <c r="G198" s="238"/>
      <c r="H198" s="241">
        <v>33.695999999999998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147</v>
      </c>
      <c r="AU198" s="247" t="s">
        <v>120</v>
      </c>
      <c r="AV198" s="14" t="s">
        <v>120</v>
      </c>
      <c r="AW198" s="14" t="s">
        <v>33</v>
      </c>
      <c r="AX198" s="14" t="s">
        <v>72</v>
      </c>
      <c r="AY198" s="247" t="s">
        <v>111</v>
      </c>
    </row>
    <row r="199" s="15" customFormat="1">
      <c r="A199" s="15"/>
      <c r="B199" s="252"/>
      <c r="C199" s="253"/>
      <c r="D199" s="219" t="s">
        <v>147</v>
      </c>
      <c r="E199" s="254" t="s">
        <v>19</v>
      </c>
      <c r="F199" s="255" t="s">
        <v>204</v>
      </c>
      <c r="G199" s="253"/>
      <c r="H199" s="256">
        <v>42.545999999999999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2" t="s">
        <v>147</v>
      </c>
      <c r="AU199" s="262" t="s">
        <v>120</v>
      </c>
      <c r="AV199" s="15" t="s">
        <v>141</v>
      </c>
      <c r="AW199" s="15" t="s">
        <v>33</v>
      </c>
      <c r="AX199" s="15" t="s">
        <v>80</v>
      </c>
      <c r="AY199" s="262" t="s">
        <v>111</v>
      </c>
    </row>
    <row r="200" s="2" customFormat="1" ht="16.5" customHeight="1">
      <c r="A200" s="40"/>
      <c r="B200" s="41"/>
      <c r="C200" s="263" t="s">
        <v>284</v>
      </c>
      <c r="D200" s="263" t="s">
        <v>269</v>
      </c>
      <c r="E200" s="264" t="s">
        <v>285</v>
      </c>
      <c r="F200" s="265" t="s">
        <v>286</v>
      </c>
      <c r="G200" s="266" t="s">
        <v>257</v>
      </c>
      <c r="H200" s="267">
        <v>85.091999999999999</v>
      </c>
      <c r="I200" s="268"/>
      <c r="J200" s="269">
        <f>ROUND(I200*H200,2)</f>
        <v>0</v>
      </c>
      <c r="K200" s="265" t="s">
        <v>118</v>
      </c>
      <c r="L200" s="270"/>
      <c r="M200" s="271" t="s">
        <v>19</v>
      </c>
      <c r="N200" s="272" t="s">
        <v>44</v>
      </c>
      <c r="O200" s="86"/>
      <c r="P200" s="215">
        <f>O200*H200</f>
        <v>0</v>
      </c>
      <c r="Q200" s="215">
        <v>1</v>
      </c>
      <c r="R200" s="215">
        <f>Q200*H200</f>
        <v>85.091999999999999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227</v>
      </c>
      <c r="AT200" s="217" t="s">
        <v>269</v>
      </c>
      <c r="AU200" s="217" t="s">
        <v>120</v>
      </c>
      <c r="AY200" s="19" t="s">
        <v>111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120</v>
      </c>
      <c r="BK200" s="218">
        <f>ROUND(I200*H200,2)</f>
        <v>0</v>
      </c>
      <c r="BL200" s="19" t="s">
        <v>141</v>
      </c>
      <c r="BM200" s="217" t="s">
        <v>287</v>
      </c>
    </row>
    <row r="201" s="2" customFormat="1">
      <c r="A201" s="40"/>
      <c r="B201" s="41"/>
      <c r="C201" s="42"/>
      <c r="D201" s="219" t="s">
        <v>122</v>
      </c>
      <c r="E201" s="42"/>
      <c r="F201" s="220" t="s">
        <v>286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122</v>
      </c>
      <c r="AU201" s="19" t="s">
        <v>120</v>
      </c>
    </row>
    <row r="202" s="14" customFormat="1">
      <c r="A202" s="14"/>
      <c r="B202" s="237"/>
      <c r="C202" s="238"/>
      <c r="D202" s="219" t="s">
        <v>147</v>
      </c>
      <c r="E202" s="238"/>
      <c r="F202" s="240" t="s">
        <v>288</v>
      </c>
      <c r="G202" s="238"/>
      <c r="H202" s="241">
        <v>85.091999999999999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147</v>
      </c>
      <c r="AU202" s="247" t="s">
        <v>120</v>
      </c>
      <c r="AV202" s="14" t="s">
        <v>120</v>
      </c>
      <c r="AW202" s="14" t="s">
        <v>4</v>
      </c>
      <c r="AX202" s="14" t="s">
        <v>80</v>
      </c>
      <c r="AY202" s="247" t="s">
        <v>111</v>
      </c>
    </row>
    <row r="203" s="12" customFormat="1" ht="22.8" customHeight="1">
      <c r="A203" s="12"/>
      <c r="B203" s="190"/>
      <c r="C203" s="191"/>
      <c r="D203" s="192" t="s">
        <v>71</v>
      </c>
      <c r="E203" s="204" t="s">
        <v>120</v>
      </c>
      <c r="F203" s="204" t="s">
        <v>289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SUM(P204:P222)</f>
        <v>0</v>
      </c>
      <c r="Q203" s="198"/>
      <c r="R203" s="199">
        <f>SUM(R204:R222)</f>
        <v>9.0167154000000007</v>
      </c>
      <c r="S203" s="198"/>
      <c r="T203" s="200">
        <f>SUM(T204:T222)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80</v>
      </c>
      <c r="AT203" s="202" t="s">
        <v>71</v>
      </c>
      <c r="AU203" s="202" t="s">
        <v>80</v>
      </c>
      <c r="AY203" s="201" t="s">
        <v>111</v>
      </c>
      <c r="BK203" s="203">
        <f>SUM(BK204:BK222)</f>
        <v>0</v>
      </c>
    </row>
    <row r="204" s="2" customFormat="1" ht="24.15" customHeight="1">
      <c r="A204" s="40"/>
      <c r="B204" s="41"/>
      <c r="C204" s="206" t="s">
        <v>290</v>
      </c>
      <c r="D204" s="206" t="s">
        <v>114</v>
      </c>
      <c r="E204" s="207" t="s">
        <v>291</v>
      </c>
      <c r="F204" s="208" t="s">
        <v>292</v>
      </c>
      <c r="G204" s="209" t="s">
        <v>174</v>
      </c>
      <c r="H204" s="210">
        <v>44</v>
      </c>
      <c r="I204" s="211"/>
      <c r="J204" s="212">
        <f>ROUND(I204*H204,2)</f>
        <v>0</v>
      </c>
      <c r="K204" s="208" t="s">
        <v>118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0.00017000000000000001</v>
      </c>
      <c r="R204" s="215">
        <f>Q204*H204</f>
        <v>0.0074800000000000005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141</v>
      </c>
      <c r="AT204" s="217" t="s">
        <v>114</v>
      </c>
      <c r="AU204" s="217" t="s">
        <v>120</v>
      </c>
      <c r="AY204" s="19" t="s">
        <v>111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120</v>
      </c>
      <c r="BK204" s="218">
        <f>ROUND(I204*H204,2)</f>
        <v>0</v>
      </c>
      <c r="BL204" s="19" t="s">
        <v>141</v>
      </c>
      <c r="BM204" s="217" t="s">
        <v>293</v>
      </c>
    </row>
    <row r="205" s="2" customFormat="1">
      <c r="A205" s="40"/>
      <c r="B205" s="41"/>
      <c r="C205" s="42"/>
      <c r="D205" s="219" t="s">
        <v>122</v>
      </c>
      <c r="E205" s="42"/>
      <c r="F205" s="220" t="s">
        <v>294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122</v>
      </c>
      <c r="AU205" s="19" t="s">
        <v>120</v>
      </c>
    </row>
    <row r="206" s="2" customFormat="1">
      <c r="A206" s="40"/>
      <c r="B206" s="41"/>
      <c r="C206" s="42"/>
      <c r="D206" s="224" t="s">
        <v>123</v>
      </c>
      <c r="E206" s="42"/>
      <c r="F206" s="225" t="s">
        <v>295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123</v>
      </c>
      <c r="AU206" s="19" t="s">
        <v>120</v>
      </c>
    </row>
    <row r="207" s="13" customFormat="1">
      <c r="A207" s="13"/>
      <c r="B207" s="227"/>
      <c r="C207" s="228"/>
      <c r="D207" s="219" t="s">
        <v>147</v>
      </c>
      <c r="E207" s="229" t="s">
        <v>19</v>
      </c>
      <c r="F207" s="230" t="s">
        <v>296</v>
      </c>
      <c r="G207" s="228"/>
      <c r="H207" s="229" t="s">
        <v>19</v>
      </c>
      <c r="I207" s="231"/>
      <c r="J207" s="228"/>
      <c r="K207" s="228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147</v>
      </c>
      <c r="AU207" s="236" t="s">
        <v>120</v>
      </c>
      <c r="AV207" s="13" t="s">
        <v>80</v>
      </c>
      <c r="AW207" s="13" t="s">
        <v>33</v>
      </c>
      <c r="AX207" s="13" t="s">
        <v>72</v>
      </c>
      <c r="AY207" s="236" t="s">
        <v>111</v>
      </c>
    </row>
    <row r="208" s="13" customFormat="1">
      <c r="A208" s="13"/>
      <c r="B208" s="227"/>
      <c r="C208" s="228"/>
      <c r="D208" s="219" t="s">
        <v>147</v>
      </c>
      <c r="E208" s="229" t="s">
        <v>19</v>
      </c>
      <c r="F208" s="230" t="s">
        <v>178</v>
      </c>
      <c r="G208" s="228"/>
      <c r="H208" s="229" t="s">
        <v>19</v>
      </c>
      <c r="I208" s="231"/>
      <c r="J208" s="228"/>
      <c r="K208" s="228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147</v>
      </c>
      <c r="AU208" s="236" t="s">
        <v>120</v>
      </c>
      <c r="AV208" s="13" t="s">
        <v>80</v>
      </c>
      <c r="AW208" s="13" t="s">
        <v>33</v>
      </c>
      <c r="AX208" s="13" t="s">
        <v>72</v>
      </c>
      <c r="AY208" s="236" t="s">
        <v>111</v>
      </c>
    </row>
    <row r="209" s="14" customFormat="1">
      <c r="A209" s="14"/>
      <c r="B209" s="237"/>
      <c r="C209" s="238"/>
      <c r="D209" s="219" t="s">
        <v>147</v>
      </c>
      <c r="E209" s="239" t="s">
        <v>19</v>
      </c>
      <c r="F209" s="240" t="s">
        <v>297</v>
      </c>
      <c r="G209" s="238"/>
      <c r="H209" s="241">
        <v>37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147</v>
      </c>
      <c r="AU209" s="247" t="s">
        <v>120</v>
      </c>
      <c r="AV209" s="14" t="s">
        <v>120</v>
      </c>
      <c r="AW209" s="14" t="s">
        <v>33</v>
      </c>
      <c r="AX209" s="14" t="s">
        <v>72</v>
      </c>
      <c r="AY209" s="247" t="s">
        <v>111</v>
      </c>
    </row>
    <row r="210" s="14" customFormat="1">
      <c r="A210" s="14"/>
      <c r="B210" s="237"/>
      <c r="C210" s="238"/>
      <c r="D210" s="219" t="s">
        <v>147</v>
      </c>
      <c r="E210" s="239" t="s">
        <v>19</v>
      </c>
      <c r="F210" s="240" t="s">
        <v>298</v>
      </c>
      <c r="G210" s="238"/>
      <c r="H210" s="241">
        <v>7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147</v>
      </c>
      <c r="AU210" s="247" t="s">
        <v>120</v>
      </c>
      <c r="AV210" s="14" t="s">
        <v>120</v>
      </c>
      <c r="AW210" s="14" t="s">
        <v>33</v>
      </c>
      <c r="AX210" s="14" t="s">
        <v>72</v>
      </c>
      <c r="AY210" s="247" t="s">
        <v>111</v>
      </c>
    </row>
    <row r="211" s="15" customFormat="1">
      <c r="A211" s="15"/>
      <c r="B211" s="252"/>
      <c r="C211" s="253"/>
      <c r="D211" s="219" t="s">
        <v>147</v>
      </c>
      <c r="E211" s="254" t="s">
        <v>19</v>
      </c>
      <c r="F211" s="255" t="s">
        <v>204</v>
      </c>
      <c r="G211" s="253"/>
      <c r="H211" s="256">
        <v>44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2" t="s">
        <v>147</v>
      </c>
      <c r="AU211" s="262" t="s">
        <v>120</v>
      </c>
      <c r="AV211" s="15" t="s">
        <v>141</v>
      </c>
      <c r="AW211" s="15" t="s">
        <v>33</v>
      </c>
      <c r="AX211" s="15" t="s">
        <v>80</v>
      </c>
      <c r="AY211" s="262" t="s">
        <v>111</v>
      </c>
    </row>
    <row r="212" s="2" customFormat="1" ht="24.15" customHeight="1">
      <c r="A212" s="40"/>
      <c r="B212" s="41"/>
      <c r="C212" s="263" t="s">
        <v>299</v>
      </c>
      <c r="D212" s="263" t="s">
        <v>269</v>
      </c>
      <c r="E212" s="264" t="s">
        <v>300</v>
      </c>
      <c r="F212" s="265" t="s">
        <v>301</v>
      </c>
      <c r="G212" s="266" t="s">
        <v>174</v>
      </c>
      <c r="H212" s="267">
        <v>52.118000000000002</v>
      </c>
      <c r="I212" s="268"/>
      <c r="J212" s="269">
        <f>ROUND(I212*H212,2)</f>
        <v>0</v>
      </c>
      <c r="K212" s="265" t="s">
        <v>118</v>
      </c>
      <c r="L212" s="270"/>
      <c r="M212" s="271" t="s">
        <v>19</v>
      </c>
      <c r="N212" s="272" t="s">
        <v>44</v>
      </c>
      <c r="O212" s="86"/>
      <c r="P212" s="215">
        <f>O212*H212</f>
        <v>0</v>
      </c>
      <c r="Q212" s="215">
        <v>0.00029999999999999997</v>
      </c>
      <c r="R212" s="215">
        <f>Q212*H212</f>
        <v>0.015635400000000001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227</v>
      </c>
      <c r="AT212" s="217" t="s">
        <v>269</v>
      </c>
      <c r="AU212" s="217" t="s">
        <v>120</v>
      </c>
      <c r="AY212" s="19" t="s">
        <v>111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120</v>
      </c>
      <c r="BK212" s="218">
        <f>ROUND(I212*H212,2)</f>
        <v>0</v>
      </c>
      <c r="BL212" s="19" t="s">
        <v>141</v>
      </c>
      <c r="BM212" s="217" t="s">
        <v>302</v>
      </c>
    </row>
    <row r="213" s="2" customFormat="1">
      <c r="A213" s="40"/>
      <c r="B213" s="41"/>
      <c r="C213" s="42"/>
      <c r="D213" s="219" t="s">
        <v>122</v>
      </c>
      <c r="E213" s="42"/>
      <c r="F213" s="220" t="s">
        <v>301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122</v>
      </c>
      <c r="AU213" s="19" t="s">
        <v>120</v>
      </c>
    </row>
    <row r="214" s="14" customFormat="1">
      <c r="A214" s="14"/>
      <c r="B214" s="237"/>
      <c r="C214" s="238"/>
      <c r="D214" s="219" t="s">
        <v>147</v>
      </c>
      <c r="E214" s="238"/>
      <c r="F214" s="240" t="s">
        <v>303</v>
      </c>
      <c r="G214" s="238"/>
      <c r="H214" s="241">
        <v>52.118000000000002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147</v>
      </c>
      <c r="AU214" s="247" t="s">
        <v>120</v>
      </c>
      <c r="AV214" s="14" t="s">
        <v>120</v>
      </c>
      <c r="AW214" s="14" t="s">
        <v>4</v>
      </c>
      <c r="AX214" s="14" t="s">
        <v>80</v>
      </c>
      <c r="AY214" s="247" t="s">
        <v>111</v>
      </c>
    </row>
    <row r="215" s="2" customFormat="1" ht="44.25" customHeight="1">
      <c r="A215" s="40"/>
      <c r="B215" s="41"/>
      <c r="C215" s="206" t="s">
        <v>304</v>
      </c>
      <c r="D215" s="206" t="s">
        <v>114</v>
      </c>
      <c r="E215" s="207" t="s">
        <v>305</v>
      </c>
      <c r="F215" s="208" t="s">
        <v>306</v>
      </c>
      <c r="G215" s="209" t="s">
        <v>307</v>
      </c>
      <c r="H215" s="210">
        <v>44</v>
      </c>
      <c r="I215" s="211"/>
      <c r="J215" s="212">
        <f>ROUND(I215*H215,2)</f>
        <v>0</v>
      </c>
      <c r="K215" s="208" t="s">
        <v>118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0.2044</v>
      </c>
      <c r="R215" s="215">
        <f>Q215*H215</f>
        <v>8.9936000000000007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141</v>
      </c>
      <c r="AT215" s="217" t="s">
        <v>114</v>
      </c>
      <c r="AU215" s="217" t="s">
        <v>120</v>
      </c>
      <c r="AY215" s="19" t="s">
        <v>111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120</v>
      </c>
      <c r="BK215" s="218">
        <f>ROUND(I215*H215,2)</f>
        <v>0</v>
      </c>
      <c r="BL215" s="19" t="s">
        <v>141</v>
      </c>
      <c r="BM215" s="217" t="s">
        <v>308</v>
      </c>
    </row>
    <row r="216" s="2" customFormat="1">
      <c r="A216" s="40"/>
      <c r="B216" s="41"/>
      <c r="C216" s="42"/>
      <c r="D216" s="219" t="s">
        <v>122</v>
      </c>
      <c r="E216" s="42"/>
      <c r="F216" s="220" t="s">
        <v>309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122</v>
      </c>
      <c r="AU216" s="19" t="s">
        <v>120</v>
      </c>
    </row>
    <row r="217" s="2" customFormat="1">
      <c r="A217" s="40"/>
      <c r="B217" s="41"/>
      <c r="C217" s="42"/>
      <c r="D217" s="224" t="s">
        <v>123</v>
      </c>
      <c r="E217" s="42"/>
      <c r="F217" s="225" t="s">
        <v>310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123</v>
      </c>
      <c r="AU217" s="19" t="s">
        <v>120</v>
      </c>
    </row>
    <row r="218" s="13" customFormat="1">
      <c r="A218" s="13"/>
      <c r="B218" s="227"/>
      <c r="C218" s="228"/>
      <c r="D218" s="219" t="s">
        <v>147</v>
      </c>
      <c r="E218" s="229" t="s">
        <v>19</v>
      </c>
      <c r="F218" s="230" t="s">
        <v>296</v>
      </c>
      <c r="G218" s="228"/>
      <c r="H218" s="229" t="s">
        <v>19</v>
      </c>
      <c r="I218" s="231"/>
      <c r="J218" s="228"/>
      <c r="K218" s="228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147</v>
      </c>
      <c r="AU218" s="236" t="s">
        <v>120</v>
      </c>
      <c r="AV218" s="13" t="s">
        <v>80</v>
      </c>
      <c r="AW218" s="13" t="s">
        <v>33</v>
      </c>
      <c r="AX218" s="13" t="s">
        <v>72</v>
      </c>
      <c r="AY218" s="236" t="s">
        <v>111</v>
      </c>
    </row>
    <row r="219" s="13" customFormat="1">
      <c r="A219" s="13"/>
      <c r="B219" s="227"/>
      <c r="C219" s="228"/>
      <c r="D219" s="219" t="s">
        <v>147</v>
      </c>
      <c r="E219" s="229" t="s">
        <v>19</v>
      </c>
      <c r="F219" s="230" t="s">
        <v>178</v>
      </c>
      <c r="G219" s="228"/>
      <c r="H219" s="229" t="s">
        <v>19</v>
      </c>
      <c r="I219" s="231"/>
      <c r="J219" s="228"/>
      <c r="K219" s="228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147</v>
      </c>
      <c r="AU219" s="236" t="s">
        <v>120</v>
      </c>
      <c r="AV219" s="13" t="s">
        <v>80</v>
      </c>
      <c r="AW219" s="13" t="s">
        <v>33</v>
      </c>
      <c r="AX219" s="13" t="s">
        <v>72</v>
      </c>
      <c r="AY219" s="236" t="s">
        <v>111</v>
      </c>
    </row>
    <row r="220" s="14" customFormat="1">
      <c r="A220" s="14"/>
      <c r="B220" s="237"/>
      <c r="C220" s="238"/>
      <c r="D220" s="219" t="s">
        <v>147</v>
      </c>
      <c r="E220" s="239" t="s">
        <v>19</v>
      </c>
      <c r="F220" s="240" t="s">
        <v>297</v>
      </c>
      <c r="G220" s="238"/>
      <c r="H220" s="241">
        <v>37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147</v>
      </c>
      <c r="AU220" s="247" t="s">
        <v>120</v>
      </c>
      <c r="AV220" s="14" t="s">
        <v>120</v>
      </c>
      <c r="AW220" s="14" t="s">
        <v>33</v>
      </c>
      <c r="AX220" s="14" t="s">
        <v>72</v>
      </c>
      <c r="AY220" s="247" t="s">
        <v>111</v>
      </c>
    </row>
    <row r="221" s="14" customFormat="1">
      <c r="A221" s="14"/>
      <c r="B221" s="237"/>
      <c r="C221" s="238"/>
      <c r="D221" s="219" t="s">
        <v>147</v>
      </c>
      <c r="E221" s="239" t="s">
        <v>19</v>
      </c>
      <c r="F221" s="240" t="s">
        <v>298</v>
      </c>
      <c r="G221" s="238"/>
      <c r="H221" s="241">
        <v>7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147</v>
      </c>
      <c r="AU221" s="247" t="s">
        <v>120</v>
      </c>
      <c r="AV221" s="14" t="s">
        <v>120</v>
      </c>
      <c r="AW221" s="14" t="s">
        <v>33</v>
      </c>
      <c r="AX221" s="14" t="s">
        <v>72</v>
      </c>
      <c r="AY221" s="247" t="s">
        <v>111</v>
      </c>
    </row>
    <row r="222" s="15" customFormat="1">
      <c r="A222" s="15"/>
      <c r="B222" s="252"/>
      <c r="C222" s="253"/>
      <c r="D222" s="219" t="s">
        <v>147</v>
      </c>
      <c r="E222" s="254" t="s">
        <v>19</v>
      </c>
      <c r="F222" s="255" t="s">
        <v>204</v>
      </c>
      <c r="G222" s="253"/>
      <c r="H222" s="256">
        <v>44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2" t="s">
        <v>147</v>
      </c>
      <c r="AU222" s="262" t="s">
        <v>120</v>
      </c>
      <c r="AV222" s="15" t="s">
        <v>141</v>
      </c>
      <c r="AW222" s="15" t="s">
        <v>33</v>
      </c>
      <c r="AX222" s="15" t="s">
        <v>80</v>
      </c>
      <c r="AY222" s="262" t="s">
        <v>111</v>
      </c>
    </row>
    <row r="223" s="12" customFormat="1" ht="22.8" customHeight="1">
      <c r="A223" s="12"/>
      <c r="B223" s="190"/>
      <c r="C223" s="191"/>
      <c r="D223" s="192" t="s">
        <v>71</v>
      </c>
      <c r="E223" s="204" t="s">
        <v>141</v>
      </c>
      <c r="F223" s="204" t="s">
        <v>311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SUM(P224:P232)</f>
        <v>0</v>
      </c>
      <c r="Q223" s="198"/>
      <c r="R223" s="199">
        <f>SUM(R224:R232)</f>
        <v>0</v>
      </c>
      <c r="S223" s="198"/>
      <c r="T223" s="200">
        <f>SUM(T224:T232)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80</v>
      </c>
      <c r="AT223" s="202" t="s">
        <v>71</v>
      </c>
      <c r="AU223" s="202" t="s">
        <v>80</v>
      </c>
      <c r="AY223" s="201" t="s">
        <v>111</v>
      </c>
      <c r="BK223" s="203">
        <f>SUM(BK224:BK232)</f>
        <v>0</v>
      </c>
    </row>
    <row r="224" s="2" customFormat="1" ht="24.15" customHeight="1">
      <c r="A224" s="40"/>
      <c r="B224" s="41"/>
      <c r="C224" s="206" t="s">
        <v>312</v>
      </c>
      <c r="D224" s="206" t="s">
        <v>114</v>
      </c>
      <c r="E224" s="207" t="s">
        <v>313</v>
      </c>
      <c r="F224" s="208" t="s">
        <v>314</v>
      </c>
      <c r="G224" s="209" t="s">
        <v>197</v>
      </c>
      <c r="H224" s="210">
        <v>1.98</v>
      </c>
      <c r="I224" s="211"/>
      <c r="J224" s="212">
        <f>ROUND(I224*H224,2)</f>
        <v>0</v>
      </c>
      <c r="K224" s="208" t="s">
        <v>118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141</v>
      </c>
      <c r="AT224" s="217" t="s">
        <v>114</v>
      </c>
      <c r="AU224" s="217" t="s">
        <v>120</v>
      </c>
      <c r="AY224" s="19" t="s">
        <v>111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120</v>
      </c>
      <c r="BK224" s="218">
        <f>ROUND(I224*H224,2)</f>
        <v>0</v>
      </c>
      <c r="BL224" s="19" t="s">
        <v>141</v>
      </c>
      <c r="BM224" s="217" t="s">
        <v>315</v>
      </c>
    </row>
    <row r="225" s="2" customFormat="1">
      <c r="A225" s="40"/>
      <c r="B225" s="41"/>
      <c r="C225" s="42"/>
      <c r="D225" s="219" t="s">
        <v>122</v>
      </c>
      <c r="E225" s="42"/>
      <c r="F225" s="220" t="s">
        <v>316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122</v>
      </c>
      <c r="AU225" s="19" t="s">
        <v>120</v>
      </c>
    </row>
    <row r="226" s="2" customFormat="1">
      <c r="A226" s="40"/>
      <c r="B226" s="41"/>
      <c r="C226" s="42"/>
      <c r="D226" s="224" t="s">
        <v>123</v>
      </c>
      <c r="E226" s="42"/>
      <c r="F226" s="225" t="s">
        <v>317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123</v>
      </c>
      <c r="AU226" s="19" t="s">
        <v>120</v>
      </c>
    </row>
    <row r="227" s="13" customFormat="1">
      <c r="A227" s="13"/>
      <c r="B227" s="227"/>
      <c r="C227" s="228"/>
      <c r="D227" s="219" t="s">
        <v>147</v>
      </c>
      <c r="E227" s="229" t="s">
        <v>19</v>
      </c>
      <c r="F227" s="230" t="s">
        <v>318</v>
      </c>
      <c r="G227" s="228"/>
      <c r="H227" s="229" t="s">
        <v>19</v>
      </c>
      <c r="I227" s="231"/>
      <c r="J227" s="228"/>
      <c r="K227" s="228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147</v>
      </c>
      <c r="AU227" s="236" t="s">
        <v>120</v>
      </c>
      <c r="AV227" s="13" t="s">
        <v>80</v>
      </c>
      <c r="AW227" s="13" t="s">
        <v>33</v>
      </c>
      <c r="AX227" s="13" t="s">
        <v>72</v>
      </c>
      <c r="AY227" s="236" t="s">
        <v>111</v>
      </c>
    </row>
    <row r="228" s="13" customFormat="1">
      <c r="A228" s="13"/>
      <c r="B228" s="227"/>
      <c r="C228" s="228"/>
      <c r="D228" s="219" t="s">
        <v>147</v>
      </c>
      <c r="E228" s="229" t="s">
        <v>19</v>
      </c>
      <c r="F228" s="230" t="s">
        <v>296</v>
      </c>
      <c r="G228" s="228"/>
      <c r="H228" s="229" t="s">
        <v>19</v>
      </c>
      <c r="I228" s="231"/>
      <c r="J228" s="228"/>
      <c r="K228" s="228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147</v>
      </c>
      <c r="AU228" s="236" t="s">
        <v>120</v>
      </c>
      <c r="AV228" s="13" t="s">
        <v>80</v>
      </c>
      <c r="AW228" s="13" t="s">
        <v>33</v>
      </c>
      <c r="AX228" s="13" t="s">
        <v>72</v>
      </c>
      <c r="AY228" s="236" t="s">
        <v>111</v>
      </c>
    </row>
    <row r="229" s="13" customFormat="1">
      <c r="A229" s="13"/>
      <c r="B229" s="227"/>
      <c r="C229" s="228"/>
      <c r="D229" s="219" t="s">
        <v>147</v>
      </c>
      <c r="E229" s="229" t="s">
        <v>19</v>
      </c>
      <c r="F229" s="230" t="s">
        <v>178</v>
      </c>
      <c r="G229" s="228"/>
      <c r="H229" s="229" t="s">
        <v>19</v>
      </c>
      <c r="I229" s="231"/>
      <c r="J229" s="228"/>
      <c r="K229" s="228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147</v>
      </c>
      <c r="AU229" s="236" t="s">
        <v>120</v>
      </c>
      <c r="AV229" s="13" t="s">
        <v>80</v>
      </c>
      <c r="AW229" s="13" t="s">
        <v>33</v>
      </c>
      <c r="AX229" s="13" t="s">
        <v>72</v>
      </c>
      <c r="AY229" s="236" t="s">
        <v>111</v>
      </c>
    </row>
    <row r="230" s="14" customFormat="1">
      <c r="A230" s="14"/>
      <c r="B230" s="237"/>
      <c r="C230" s="238"/>
      <c r="D230" s="219" t="s">
        <v>147</v>
      </c>
      <c r="E230" s="239" t="s">
        <v>19</v>
      </c>
      <c r="F230" s="240" t="s">
        <v>319</v>
      </c>
      <c r="G230" s="238"/>
      <c r="H230" s="241">
        <v>1.665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147</v>
      </c>
      <c r="AU230" s="247" t="s">
        <v>120</v>
      </c>
      <c r="AV230" s="14" t="s">
        <v>120</v>
      </c>
      <c r="AW230" s="14" t="s">
        <v>33</v>
      </c>
      <c r="AX230" s="14" t="s">
        <v>72</v>
      </c>
      <c r="AY230" s="247" t="s">
        <v>111</v>
      </c>
    </row>
    <row r="231" s="14" customFormat="1">
      <c r="A231" s="14"/>
      <c r="B231" s="237"/>
      <c r="C231" s="238"/>
      <c r="D231" s="219" t="s">
        <v>147</v>
      </c>
      <c r="E231" s="239" t="s">
        <v>19</v>
      </c>
      <c r="F231" s="240" t="s">
        <v>320</v>
      </c>
      <c r="G231" s="238"/>
      <c r="H231" s="241">
        <v>0.315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147</v>
      </c>
      <c r="AU231" s="247" t="s">
        <v>120</v>
      </c>
      <c r="AV231" s="14" t="s">
        <v>120</v>
      </c>
      <c r="AW231" s="14" t="s">
        <v>33</v>
      </c>
      <c r="AX231" s="14" t="s">
        <v>72</v>
      </c>
      <c r="AY231" s="247" t="s">
        <v>111</v>
      </c>
    </row>
    <row r="232" s="15" customFormat="1">
      <c r="A232" s="15"/>
      <c r="B232" s="252"/>
      <c r="C232" s="253"/>
      <c r="D232" s="219" t="s">
        <v>147</v>
      </c>
      <c r="E232" s="254" t="s">
        <v>19</v>
      </c>
      <c r="F232" s="255" t="s">
        <v>204</v>
      </c>
      <c r="G232" s="253"/>
      <c r="H232" s="256">
        <v>1.98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2" t="s">
        <v>147</v>
      </c>
      <c r="AU232" s="262" t="s">
        <v>120</v>
      </c>
      <c r="AV232" s="15" t="s">
        <v>141</v>
      </c>
      <c r="AW232" s="15" t="s">
        <v>33</v>
      </c>
      <c r="AX232" s="15" t="s">
        <v>80</v>
      </c>
      <c r="AY232" s="262" t="s">
        <v>111</v>
      </c>
    </row>
    <row r="233" s="12" customFormat="1" ht="22.8" customHeight="1">
      <c r="A233" s="12"/>
      <c r="B233" s="190"/>
      <c r="C233" s="191"/>
      <c r="D233" s="192" t="s">
        <v>71</v>
      </c>
      <c r="E233" s="204" t="s">
        <v>110</v>
      </c>
      <c r="F233" s="204" t="s">
        <v>321</v>
      </c>
      <c r="G233" s="191"/>
      <c r="H233" s="191"/>
      <c r="I233" s="194"/>
      <c r="J233" s="205">
        <f>BK233</f>
        <v>0</v>
      </c>
      <c r="K233" s="191"/>
      <c r="L233" s="196"/>
      <c r="M233" s="197"/>
      <c r="N233" s="198"/>
      <c r="O233" s="198"/>
      <c r="P233" s="199">
        <f>SUM(P234:P270)</f>
        <v>0</v>
      </c>
      <c r="Q233" s="198"/>
      <c r="R233" s="199">
        <f>SUM(R234:R270)</f>
        <v>32.556356999999998</v>
      </c>
      <c r="S233" s="198"/>
      <c r="T233" s="200">
        <f>SUM(T234:T270)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80</v>
      </c>
      <c r="AT233" s="202" t="s">
        <v>71</v>
      </c>
      <c r="AU233" s="202" t="s">
        <v>80</v>
      </c>
      <c r="AY233" s="201" t="s">
        <v>111</v>
      </c>
      <c r="BK233" s="203">
        <f>SUM(BK234:BK270)</f>
        <v>0</v>
      </c>
    </row>
    <row r="234" s="2" customFormat="1" ht="24.15" customHeight="1">
      <c r="A234" s="40"/>
      <c r="B234" s="41"/>
      <c r="C234" s="206" t="s">
        <v>7</v>
      </c>
      <c r="D234" s="206" t="s">
        <v>114</v>
      </c>
      <c r="E234" s="207" t="s">
        <v>322</v>
      </c>
      <c r="F234" s="208" t="s">
        <v>323</v>
      </c>
      <c r="G234" s="209" t="s">
        <v>174</v>
      </c>
      <c r="H234" s="210">
        <v>71.25</v>
      </c>
      <c r="I234" s="211"/>
      <c r="J234" s="212">
        <f>ROUND(I234*H234,2)</f>
        <v>0</v>
      </c>
      <c r="K234" s="208" t="s">
        <v>118</v>
      </c>
      <c r="L234" s="46"/>
      <c r="M234" s="213" t="s">
        <v>19</v>
      </c>
      <c r="N234" s="214" t="s">
        <v>44</v>
      </c>
      <c r="O234" s="86"/>
      <c r="P234" s="215">
        <f>O234*H234</f>
        <v>0</v>
      </c>
      <c r="Q234" s="215">
        <v>0.34499999999999997</v>
      </c>
      <c r="R234" s="215">
        <f>Q234*H234</f>
        <v>24.581249999999997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141</v>
      </c>
      <c r="AT234" s="217" t="s">
        <v>114</v>
      </c>
      <c r="AU234" s="217" t="s">
        <v>120</v>
      </c>
      <c r="AY234" s="19" t="s">
        <v>111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120</v>
      </c>
      <c r="BK234" s="218">
        <f>ROUND(I234*H234,2)</f>
        <v>0</v>
      </c>
      <c r="BL234" s="19" t="s">
        <v>141</v>
      </c>
      <c r="BM234" s="217" t="s">
        <v>324</v>
      </c>
    </row>
    <row r="235" s="2" customFormat="1">
      <c r="A235" s="40"/>
      <c r="B235" s="41"/>
      <c r="C235" s="42"/>
      <c r="D235" s="219" t="s">
        <v>122</v>
      </c>
      <c r="E235" s="42"/>
      <c r="F235" s="220" t="s">
        <v>325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122</v>
      </c>
      <c r="AU235" s="19" t="s">
        <v>120</v>
      </c>
    </row>
    <row r="236" s="2" customFormat="1">
      <c r="A236" s="40"/>
      <c r="B236" s="41"/>
      <c r="C236" s="42"/>
      <c r="D236" s="224" t="s">
        <v>123</v>
      </c>
      <c r="E236" s="42"/>
      <c r="F236" s="225" t="s">
        <v>326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123</v>
      </c>
      <c r="AU236" s="19" t="s">
        <v>120</v>
      </c>
    </row>
    <row r="237" s="13" customFormat="1">
      <c r="A237" s="13"/>
      <c r="B237" s="227"/>
      <c r="C237" s="228"/>
      <c r="D237" s="219" t="s">
        <v>147</v>
      </c>
      <c r="E237" s="229" t="s">
        <v>19</v>
      </c>
      <c r="F237" s="230" t="s">
        <v>178</v>
      </c>
      <c r="G237" s="228"/>
      <c r="H237" s="229" t="s">
        <v>19</v>
      </c>
      <c r="I237" s="231"/>
      <c r="J237" s="228"/>
      <c r="K237" s="228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147</v>
      </c>
      <c r="AU237" s="236" t="s">
        <v>120</v>
      </c>
      <c r="AV237" s="13" t="s">
        <v>80</v>
      </c>
      <c r="AW237" s="13" t="s">
        <v>33</v>
      </c>
      <c r="AX237" s="13" t="s">
        <v>72</v>
      </c>
      <c r="AY237" s="236" t="s">
        <v>111</v>
      </c>
    </row>
    <row r="238" s="13" customFormat="1">
      <c r="A238" s="13"/>
      <c r="B238" s="227"/>
      <c r="C238" s="228"/>
      <c r="D238" s="219" t="s">
        <v>147</v>
      </c>
      <c r="E238" s="229" t="s">
        <v>19</v>
      </c>
      <c r="F238" s="230" t="s">
        <v>179</v>
      </c>
      <c r="G238" s="228"/>
      <c r="H238" s="229" t="s">
        <v>19</v>
      </c>
      <c r="I238" s="231"/>
      <c r="J238" s="228"/>
      <c r="K238" s="228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147</v>
      </c>
      <c r="AU238" s="236" t="s">
        <v>120</v>
      </c>
      <c r="AV238" s="13" t="s">
        <v>80</v>
      </c>
      <c r="AW238" s="13" t="s">
        <v>33</v>
      </c>
      <c r="AX238" s="13" t="s">
        <v>72</v>
      </c>
      <c r="AY238" s="236" t="s">
        <v>111</v>
      </c>
    </row>
    <row r="239" s="14" customFormat="1">
      <c r="A239" s="14"/>
      <c r="B239" s="237"/>
      <c r="C239" s="238"/>
      <c r="D239" s="219" t="s">
        <v>147</v>
      </c>
      <c r="E239" s="239" t="s">
        <v>19</v>
      </c>
      <c r="F239" s="240" t="s">
        <v>180</v>
      </c>
      <c r="G239" s="238"/>
      <c r="H239" s="241">
        <v>5.5499999999999998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147</v>
      </c>
      <c r="AU239" s="247" t="s">
        <v>120</v>
      </c>
      <c r="AV239" s="14" t="s">
        <v>120</v>
      </c>
      <c r="AW239" s="14" t="s">
        <v>33</v>
      </c>
      <c r="AX239" s="14" t="s">
        <v>72</v>
      </c>
      <c r="AY239" s="247" t="s">
        <v>111</v>
      </c>
    </row>
    <row r="240" s="13" customFormat="1">
      <c r="A240" s="13"/>
      <c r="B240" s="227"/>
      <c r="C240" s="228"/>
      <c r="D240" s="219" t="s">
        <v>147</v>
      </c>
      <c r="E240" s="229" t="s">
        <v>19</v>
      </c>
      <c r="F240" s="230" t="s">
        <v>186</v>
      </c>
      <c r="G240" s="228"/>
      <c r="H240" s="229" t="s">
        <v>19</v>
      </c>
      <c r="I240" s="231"/>
      <c r="J240" s="228"/>
      <c r="K240" s="228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147</v>
      </c>
      <c r="AU240" s="236" t="s">
        <v>120</v>
      </c>
      <c r="AV240" s="13" t="s">
        <v>80</v>
      </c>
      <c r="AW240" s="13" t="s">
        <v>33</v>
      </c>
      <c r="AX240" s="13" t="s">
        <v>72</v>
      </c>
      <c r="AY240" s="236" t="s">
        <v>111</v>
      </c>
    </row>
    <row r="241" s="13" customFormat="1">
      <c r="A241" s="13"/>
      <c r="B241" s="227"/>
      <c r="C241" s="228"/>
      <c r="D241" s="219" t="s">
        <v>147</v>
      </c>
      <c r="E241" s="229" t="s">
        <v>19</v>
      </c>
      <c r="F241" s="230" t="s">
        <v>178</v>
      </c>
      <c r="G241" s="228"/>
      <c r="H241" s="229" t="s">
        <v>19</v>
      </c>
      <c r="I241" s="231"/>
      <c r="J241" s="228"/>
      <c r="K241" s="228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147</v>
      </c>
      <c r="AU241" s="236" t="s">
        <v>120</v>
      </c>
      <c r="AV241" s="13" t="s">
        <v>80</v>
      </c>
      <c r="AW241" s="13" t="s">
        <v>33</v>
      </c>
      <c r="AX241" s="13" t="s">
        <v>72</v>
      </c>
      <c r="AY241" s="236" t="s">
        <v>111</v>
      </c>
    </row>
    <row r="242" s="14" customFormat="1">
      <c r="A242" s="14"/>
      <c r="B242" s="237"/>
      <c r="C242" s="238"/>
      <c r="D242" s="219" t="s">
        <v>147</v>
      </c>
      <c r="E242" s="239" t="s">
        <v>19</v>
      </c>
      <c r="F242" s="240" t="s">
        <v>187</v>
      </c>
      <c r="G242" s="238"/>
      <c r="H242" s="241">
        <v>7.7999999999999998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147</v>
      </c>
      <c r="AU242" s="247" t="s">
        <v>120</v>
      </c>
      <c r="AV242" s="14" t="s">
        <v>120</v>
      </c>
      <c r="AW242" s="14" t="s">
        <v>33</v>
      </c>
      <c r="AX242" s="14" t="s">
        <v>72</v>
      </c>
      <c r="AY242" s="247" t="s">
        <v>111</v>
      </c>
    </row>
    <row r="243" s="13" customFormat="1">
      <c r="A243" s="13"/>
      <c r="B243" s="227"/>
      <c r="C243" s="228"/>
      <c r="D243" s="219" t="s">
        <v>147</v>
      </c>
      <c r="E243" s="229" t="s">
        <v>19</v>
      </c>
      <c r="F243" s="230" t="s">
        <v>178</v>
      </c>
      <c r="G243" s="228"/>
      <c r="H243" s="229" t="s">
        <v>19</v>
      </c>
      <c r="I243" s="231"/>
      <c r="J243" s="228"/>
      <c r="K243" s="228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147</v>
      </c>
      <c r="AU243" s="236" t="s">
        <v>120</v>
      </c>
      <c r="AV243" s="13" t="s">
        <v>80</v>
      </c>
      <c r="AW243" s="13" t="s">
        <v>33</v>
      </c>
      <c r="AX243" s="13" t="s">
        <v>72</v>
      </c>
      <c r="AY243" s="236" t="s">
        <v>111</v>
      </c>
    </row>
    <row r="244" s="13" customFormat="1">
      <c r="A244" s="13"/>
      <c r="B244" s="227"/>
      <c r="C244" s="228"/>
      <c r="D244" s="219" t="s">
        <v>147</v>
      </c>
      <c r="E244" s="229" t="s">
        <v>19</v>
      </c>
      <c r="F244" s="230" t="s">
        <v>193</v>
      </c>
      <c r="G244" s="228"/>
      <c r="H244" s="229" t="s">
        <v>19</v>
      </c>
      <c r="I244" s="231"/>
      <c r="J244" s="228"/>
      <c r="K244" s="228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147</v>
      </c>
      <c r="AU244" s="236" t="s">
        <v>120</v>
      </c>
      <c r="AV244" s="13" t="s">
        <v>80</v>
      </c>
      <c r="AW244" s="13" t="s">
        <v>33</v>
      </c>
      <c r="AX244" s="13" t="s">
        <v>72</v>
      </c>
      <c r="AY244" s="236" t="s">
        <v>111</v>
      </c>
    </row>
    <row r="245" s="14" customFormat="1">
      <c r="A245" s="14"/>
      <c r="B245" s="237"/>
      <c r="C245" s="238"/>
      <c r="D245" s="219" t="s">
        <v>147</v>
      </c>
      <c r="E245" s="239" t="s">
        <v>19</v>
      </c>
      <c r="F245" s="240" t="s">
        <v>194</v>
      </c>
      <c r="G245" s="238"/>
      <c r="H245" s="241">
        <v>57.899999999999999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147</v>
      </c>
      <c r="AU245" s="247" t="s">
        <v>120</v>
      </c>
      <c r="AV245" s="14" t="s">
        <v>120</v>
      </c>
      <c r="AW245" s="14" t="s">
        <v>33</v>
      </c>
      <c r="AX245" s="14" t="s">
        <v>72</v>
      </c>
      <c r="AY245" s="247" t="s">
        <v>111</v>
      </c>
    </row>
    <row r="246" s="15" customFormat="1">
      <c r="A246" s="15"/>
      <c r="B246" s="252"/>
      <c r="C246" s="253"/>
      <c r="D246" s="219" t="s">
        <v>147</v>
      </c>
      <c r="E246" s="254" t="s">
        <v>19</v>
      </c>
      <c r="F246" s="255" t="s">
        <v>204</v>
      </c>
      <c r="G246" s="253"/>
      <c r="H246" s="256">
        <v>71.25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2" t="s">
        <v>147</v>
      </c>
      <c r="AU246" s="262" t="s">
        <v>120</v>
      </c>
      <c r="AV246" s="15" t="s">
        <v>141</v>
      </c>
      <c r="AW246" s="15" t="s">
        <v>33</v>
      </c>
      <c r="AX246" s="15" t="s">
        <v>80</v>
      </c>
      <c r="AY246" s="262" t="s">
        <v>111</v>
      </c>
    </row>
    <row r="247" s="2" customFormat="1" ht="21.75" customHeight="1">
      <c r="A247" s="40"/>
      <c r="B247" s="41"/>
      <c r="C247" s="206" t="s">
        <v>327</v>
      </c>
      <c r="D247" s="206" t="s">
        <v>114</v>
      </c>
      <c r="E247" s="207" t="s">
        <v>328</v>
      </c>
      <c r="F247" s="208" t="s">
        <v>329</v>
      </c>
      <c r="G247" s="209" t="s">
        <v>174</v>
      </c>
      <c r="H247" s="210">
        <v>57.899999999999999</v>
      </c>
      <c r="I247" s="211"/>
      <c r="J247" s="212">
        <f>ROUND(I247*H247,2)</f>
        <v>0</v>
      </c>
      <c r="K247" s="208" t="s">
        <v>118</v>
      </c>
      <c r="L247" s="46"/>
      <c r="M247" s="213" t="s">
        <v>19</v>
      </c>
      <c r="N247" s="214" t="s">
        <v>44</v>
      </c>
      <c r="O247" s="86"/>
      <c r="P247" s="215">
        <f>O247*H247</f>
        <v>0</v>
      </c>
      <c r="Q247" s="215">
        <v>0.00071000000000000002</v>
      </c>
      <c r="R247" s="215">
        <f>Q247*H247</f>
        <v>0.041109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141</v>
      </c>
      <c r="AT247" s="217" t="s">
        <v>114</v>
      </c>
      <c r="AU247" s="217" t="s">
        <v>120</v>
      </c>
      <c r="AY247" s="19" t="s">
        <v>111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120</v>
      </c>
      <c r="BK247" s="218">
        <f>ROUND(I247*H247,2)</f>
        <v>0</v>
      </c>
      <c r="BL247" s="19" t="s">
        <v>141</v>
      </c>
      <c r="BM247" s="217" t="s">
        <v>330</v>
      </c>
    </row>
    <row r="248" s="2" customFormat="1">
      <c r="A248" s="40"/>
      <c r="B248" s="41"/>
      <c r="C248" s="42"/>
      <c r="D248" s="219" t="s">
        <v>122</v>
      </c>
      <c r="E248" s="42"/>
      <c r="F248" s="220" t="s">
        <v>331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122</v>
      </c>
      <c r="AU248" s="19" t="s">
        <v>120</v>
      </c>
    </row>
    <row r="249" s="2" customFormat="1">
      <c r="A249" s="40"/>
      <c r="B249" s="41"/>
      <c r="C249" s="42"/>
      <c r="D249" s="224" t="s">
        <v>123</v>
      </c>
      <c r="E249" s="42"/>
      <c r="F249" s="225" t="s">
        <v>332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123</v>
      </c>
      <c r="AU249" s="19" t="s">
        <v>120</v>
      </c>
    </row>
    <row r="250" s="13" customFormat="1">
      <c r="A250" s="13"/>
      <c r="B250" s="227"/>
      <c r="C250" s="228"/>
      <c r="D250" s="219" t="s">
        <v>147</v>
      </c>
      <c r="E250" s="229" t="s">
        <v>19</v>
      </c>
      <c r="F250" s="230" t="s">
        <v>178</v>
      </c>
      <c r="G250" s="228"/>
      <c r="H250" s="229" t="s">
        <v>19</v>
      </c>
      <c r="I250" s="231"/>
      <c r="J250" s="228"/>
      <c r="K250" s="228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147</v>
      </c>
      <c r="AU250" s="236" t="s">
        <v>120</v>
      </c>
      <c r="AV250" s="13" t="s">
        <v>80</v>
      </c>
      <c r="AW250" s="13" t="s">
        <v>33</v>
      </c>
      <c r="AX250" s="13" t="s">
        <v>72</v>
      </c>
      <c r="AY250" s="236" t="s">
        <v>111</v>
      </c>
    </row>
    <row r="251" s="13" customFormat="1">
      <c r="A251" s="13"/>
      <c r="B251" s="227"/>
      <c r="C251" s="228"/>
      <c r="D251" s="219" t="s">
        <v>147</v>
      </c>
      <c r="E251" s="229" t="s">
        <v>19</v>
      </c>
      <c r="F251" s="230" t="s">
        <v>193</v>
      </c>
      <c r="G251" s="228"/>
      <c r="H251" s="229" t="s">
        <v>19</v>
      </c>
      <c r="I251" s="231"/>
      <c r="J251" s="228"/>
      <c r="K251" s="228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147</v>
      </c>
      <c r="AU251" s="236" t="s">
        <v>120</v>
      </c>
      <c r="AV251" s="13" t="s">
        <v>80</v>
      </c>
      <c r="AW251" s="13" t="s">
        <v>33</v>
      </c>
      <c r="AX251" s="13" t="s">
        <v>72</v>
      </c>
      <c r="AY251" s="236" t="s">
        <v>111</v>
      </c>
    </row>
    <row r="252" s="14" customFormat="1">
      <c r="A252" s="14"/>
      <c r="B252" s="237"/>
      <c r="C252" s="238"/>
      <c r="D252" s="219" t="s">
        <v>147</v>
      </c>
      <c r="E252" s="239" t="s">
        <v>19</v>
      </c>
      <c r="F252" s="240" t="s">
        <v>194</v>
      </c>
      <c r="G252" s="238"/>
      <c r="H252" s="241">
        <v>57.899999999999999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147</v>
      </c>
      <c r="AU252" s="247" t="s">
        <v>120</v>
      </c>
      <c r="AV252" s="14" t="s">
        <v>120</v>
      </c>
      <c r="AW252" s="14" t="s">
        <v>33</v>
      </c>
      <c r="AX252" s="14" t="s">
        <v>80</v>
      </c>
      <c r="AY252" s="247" t="s">
        <v>111</v>
      </c>
    </row>
    <row r="253" s="2" customFormat="1" ht="24.15" customHeight="1">
      <c r="A253" s="40"/>
      <c r="B253" s="41"/>
      <c r="C253" s="206" t="s">
        <v>333</v>
      </c>
      <c r="D253" s="206" t="s">
        <v>114</v>
      </c>
      <c r="E253" s="207" t="s">
        <v>334</v>
      </c>
      <c r="F253" s="208" t="s">
        <v>335</v>
      </c>
      <c r="G253" s="209" t="s">
        <v>174</v>
      </c>
      <c r="H253" s="210">
        <v>57.899999999999999</v>
      </c>
      <c r="I253" s="211"/>
      <c r="J253" s="212">
        <f>ROUND(I253*H253,2)</f>
        <v>0</v>
      </c>
      <c r="K253" s="208" t="s">
        <v>118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0.10373</v>
      </c>
      <c r="R253" s="215">
        <f>Q253*H253</f>
        <v>6.0059670000000001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141</v>
      </c>
      <c r="AT253" s="217" t="s">
        <v>114</v>
      </c>
      <c r="AU253" s="217" t="s">
        <v>120</v>
      </c>
      <c r="AY253" s="19" t="s">
        <v>111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120</v>
      </c>
      <c r="BK253" s="218">
        <f>ROUND(I253*H253,2)</f>
        <v>0</v>
      </c>
      <c r="BL253" s="19" t="s">
        <v>141</v>
      </c>
      <c r="BM253" s="217" t="s">
        <v>336</v>
      </c>
    </row>
    <row r="254" s="2" customFormat="1">
      <c r="A254" s="40"/>
      <c r="B254" s="41"/>
      <c r="C254" s="42"/>
      <c r="D254" s="219" t="s">
        <v>122</v>
      </c>
      <c r="E254" s="42"/>
      <c r="F254" s="220" t="s">
        <v>337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122</v>
      </c>
      <c r="AU254" s="19" t="s">
        <v>120</v>
      </c>
    </row>
    <row r="255" s="2" customFormat="1">
      <c r="A255" s="40"/>
      <c r="B255" s="41"/>
      <c r="C255" s="42"/>
      <c r="D255" s="224" t="s">
        <v>123</v>
      </c>
      <c r="E255" s="42"/>
      <c r="F255" s="225" t="s">
        <v>338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123</v>
      </c>
      <c r="AU255" s="19" t="s">
        <v>120</v>
      </c>
    </row>
    <row r="256" s="13" customFormat="1">
      <c r="A256" s="13"/>
      <c r="B256" s="227"/>
      <c r="C256" s="228"/>
      <c r="D256" s="219" t="s">
        <v>147</v>
      </c>
      <c r="E256" s="229" t="s">
        <v>19</v>
      </c>
      <c r="F256" s="230" t="s">
        <v>178</v>
      </c>
      <c r="G256" s="228"/>
      <c r="H256" s="229" t="s">
        <v>19</v>
      </c>
      <c r="I256" s="231"/>
      <c r="J256" s="228"/>
      <c r="K256" s="228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147</v>
      </c>
      <c r="AU256" s="236" t="s">
        <v>120</v>
      </c>
      <c r="AV256" s="13" t="s">
        <v>80</v>
      </c>
      <c r="AW256" s="13" t="s">
        <v>33</v>
      </c>
      <c r="AX256" s="13" t="s">
        <v>72</v>
      </c>
      <c r="AY256" s="236" t="s">
        <v>111</v>
      </c>
    </row>
    <row r="257" s="13" customFormat="1">
      <c r="A257" s="13"/>
      <c r="B257" s="227"/>
      <c r="C257" s="228"/>
      <c r="D257" s="219" t="s">
        <v>147</v>
      </c>
      <c r="E257" s="229" t="s">
        <v>19</v>
      </c>
      <c r="F257" s="230" t="s">
        <v>193</v>
      </c>
      <c r="G257" s="228"/>
      <c r="H257" s="229" t="s">
        <v>19</v>
      </c>
      <c r="I257" s="231"/>
      <c r="J257" s="228"/>
      <c r="K257" s="228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147</v>
      </c>
      <c r="AU257" s="236" t="s">
        <v>120</v>
      </c>
      <c r="AV257" s="13" t="s">
        <v>80</v>
      </c>
      <c r="AW257" s="13" t="s">
        <v>33</v>
      </c>
      <c r="AX257" s="13" t="s">
        <v>72</v>
      </c>
      <c r="AY257" s="236" t="s">
        <v>111</v>
      </c>
    </row>
    <row r="258" s="14" customFormat="1">
      <c r="A258" s="14"/>
      <c r="B258" s="237"/>
      <c r="C258" s="238"/>
      <c r="D258" s="219" t="s">
        <v>147</v>
      </c>
      <c r="E258" s="239" t="s">
        <v>19</v>
      </c>
      <c r="F258" s="240" t="s">
        <v>194</v>
      </c>
      <c r="G258" s="238"/>
      <c r="H258" s="241">
        <v>57.899999999999999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147</v>
      </c>
      <c r="AU258" s="247" t="s">
        <v>120</v>
      </c>
      <c r="AV258" s="14" t="s">
        <v>120</v>
      </c>
      <c r="AW258" s="14" t="s">
        <v>33</v>
      </c>
      <c r="AX258" s="14" t="s">
        <v>80</v>
      </c>
      <c r="AY258" s="247" t="s">
        <v>111</v>
      </c>
    </row>
    <row r="259" s="2" customFormat="1" ht="24.15" customHeight="1">
      <c r="A259" s="40"/>
      <c r="B259" s="41"/>
      <c r="C259" s="206" t="s">
        <v>339</v>
      </c>
      <c r="D259" s="206" t="s">
        <v>114</v>
      </c>
      <c r="E259" s="207" t="s">
        <v>340</v>
      </c>
      <c r="F259" s="208" t="s">
        <v>341</v>
      </c>
      <c r="G259" s="209" t="s">
        <v>174</v>
      </c>
      <c r="H259" s="210">
        <v>7.7999999999999998</v>
      </c>
      <c r="I259" s="211"/>
      <c r="J259" s="212">
        <f>ROUND(I259*H259,2)</f>
        <v>0</v>
      </c>
      <c r="K259" s="208" t="s">
        <v>118</v>
      </c>
      <c r="L259" s="46"/>
      <c r="M259" s="213" t="s">
        <v>19</v>
      </c>
      <c r="N259" s="214" t="s">
        <v>44</v>
      </c>
      <c r="O259" s="86"/>
      <c r="P259" s="215">
        <f>O259*H259</f>
        <v>0</v>
      </c>
      <c r="Q259" s="215">
        <v>0.1837</v>
      </c>
      <c r="R259" s="215">
        <f>Q259*H259</f>
        <v>1.43286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141</v>
      </c>
      <c r="AT259" s="217" t="s">
        <v>114</v>
      </c>
      <c r="AU259" s="217" t="s">
        <v>120</v>
      </c>
      <c r="AY259" s="19" t="s">
        <v>111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120</v>
      </c>
      <c r="BK259" s="218">
        <f>ROUND(I259*H259,2)</f>
        <v>0</v>
      </c>
      <c r="BL259" s="19" t="s">
        <v>141</v>
      </c>
      <c r="BM259" s="217" t="s">
        <v>342</v>
      </c>
    </row>
    <row r="260" s="2" customFormat="1">
      <c r="A260" s="40"/>
      <c r="B260" s="41"/>
      <c r="C260" s="42"/>
      <c r="D260" s="219" t="s">
        <v>122</v>
      </c>
      <c r="E260" s="42"/>
      <c r="F260" s="220" t="s">
        <v>343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122</v>
      </c>
      <c r="AU260" s="19" t="s">
        <v>120</v>
      </c>
    </row>
    <row r="261" s="2" customFormat="1">
      <c r="A261" s="40"/>
      <c r="B261" s="41"/>
      <c r="C261" s="42"/>
      <c r="D261" s="224" t="s">
        <v>123</v>
      </c>
      <c r="E261" s="42"/>
      <c r="F261" s="225" t="s">
        <v>344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123</v>
      </c>
      <c r="AU261" s="19" t="s">
        <v>120</v>
      </c>
    </row>
    <row r="262" s="13" customFormat="1">
      <c r="A262" s="13"/>
      <c r="B262" s="227"/>
      <c r="C262" s="228"/>
      <c r="D262" s="219" t="s">
        <v>147</v>
      </c>
      <c r="E262" s="229" t="s">
        <v>19</v>
      </c>
      <c r="F262" s="230" t="s">
        <v>186</v>
      </c>
      <c r="G262" s="228"/>
      <c r="H262" s="229" t="s">
        <v>19</v>
      </c>
      <c r="I262" s="231"/>
      <c r="J262" s="228"/>
      <c r="K262" s="228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147</v>
      </c>
      <c r="AU262" s="236" t="s">
        <v>120</v>
      </c>
      <c r="AV262" s="13" t="s">
        <v>80</v>
      </c>
      <c r="AW262" s="13" t="s">
        <v>33</v>
      </c>
      <c r="AX262" s="13" t="s">
        <v>72</v>
      </c>
      <c r="AY262" s="236" t="s">
        <v>111</v>
      </c>
    </row>
    <row r="263" s="13" customFormat="1">
      <c r="A263" s="13"/>
      <c r="B263" s="227"/>
      <c r="C263" s="228"/>
      <c r="D263" s="219" t="s">
        <v>147</v>
      </c>
      <c r="E263" s="229" t="s">
        <v>19</v>
      </c>
      <c r="F263" s="230" t="s">
        <v>178</v>
      </c>
      <c r="G263" s="228"/>
      <c r="H263" s="229" t="s">
        <v>19</v>
      </c>
      <c r="I263" s="231"/>
      <c r="J263" s="228"/>
      <c r="K263" s="228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147</v>
      </c>
      <c r="AU263" s="236" t="s">
        <v>120</v>
      </c>
      <c r="AV263" s="13" t="s">
        <v>80</v>
      </c>
      <c r="AW263" s="13" t="s">
        <v>33</v>
      </c>
      <c r="AX263" s="13" t="s">
        <v>72</v>
      </c>
      <c r="AY263" s="236" t="s">
        <v>111</v>
      </c>
    </row>
    <row r="264" s="14" customFormat="1">
      <c r="A264" s="14"/>
      <c r="B264" s="237"/>
      <c r="C264" s="238"/>
      <c r="D264" s="219" t="s">
        <v>147</v>
      </c>
      <c r="E264" s="239" t="s">
        <v>19</v>
      </c>
      <c r="F264" s="240" t="s">
        <v>187</v>
      </c>
      <c r="G264" s="238"/>
      <c r="H264" s="241">
        <v>7.7999999999999998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147</v>
      </c>
      <c r="AU264" s="247" t="s">
        <v>120</v>
      </c>
      <c r="AV264" s="14" t="s">
        <v>120</v>
      </c>
      <c r="AW264" s="14" t="s">
        <v>33</v>
      </c>
      <c r="AX264" s="14" t="s">
        <v>80</v>
      </c>
      <c r="AY264" s="247" t="s">
        <v>111</v>
      </c>
    </row>
    <row r="265" s="2" customFormat="1" ht="24.15" customHeight="1">
      <c r="A265" s="40"/>
      <c r="B265" s="41"/>
      <c r="C265" s="206" t="s">
        <v>345</v>
      </c>
      <c r="D265" s="206" t="s">
        <v>114</v>
      </c>
      <c r="E265" s="207" t="s">
        <v>346</v>
      </c>
      <c r="F265" s="208" t="s">
        <v>347</v>
      </c>
      <c r="G265" s="209" t="s">
        <v>174</v>
      </c>
      <c r="H265" s="210">
        <v>5.5499999999999998</v>
      </c>
      <c r="I265" s="211"/>
      <c r="J265" s="212">
        <f>ROUND(I265*H265,2)</f>
        <v>0</v>
      </c>
      <c r="K265" s="208" t="s">
        <v>118</v>
      </c>
      <c r="L265" s="46"/>
      <c r="M265" s="213" t="s">
        <v>19</v>
      </c>
      <c r="N265" s="214" t="s">
        <v>44</v>
      </c>
      <c r="O265" s="86"/>
      <c r="P265" s="215">
        <f>O265*H265</f>
        <v>0</v>
      </c>
      <c r="Q265" s="215">
        <v>0.089219999999999994</v>
      </c>
      <c r="R265" s="215">
        <f>Q265*H265</f>
        <v>0.49517099999999997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141</v>
      </c>
      <c r="AT265" s="217" t="s">
        <v>114</v>
      </c>
      <c r="AU265" s="217" t="s">
        <v>120</v>
      </c>
      <c r="AY265" s="19" t="s">
        <v>111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120</v>
      </c>
      <c r="BK265" s="218">
        <f>ROUND(I265*H265,2)</f>
        <v>0</v>
      </c>
      <c r="BL265" s="19" t="s">
        <v>141</v>
      </c>
      <c r="BM265" s="217" t="s">
        <v>348</v>
      </c>
    </row>
    <row r="266" s="2" customFormat="1">
      <c r="A266" s="40"/>
      <c r="B266" s="41"/>
      <c r="C266" s="42"/>
      <c r="D266" s="219" t="s">
        <v>122</v>
      </c>
      <c r="E266" s="42"/>
      <c r="F266" s="220" t="s">
        <v>349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122</v>
      </c>
      <c r="AU266" s="19" t="s">
        <v>120</v>
      </c>
    </row>
    <row r="267" s="2" customFormat="1">
      <c r="A267" s="40"/>
      <c r="B267" s="41"/>
      <c r="C267" s="42"/>
      <c r="D267" s="224" t="s">
        <v>123</v>
      </c>
      <c r="E267" s="42"/>
      <c r="F267" s="225" t="s">
        <v>350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123</v>
      </c>
      <c r="AU267" s="19" t="s">
        <v>120</v>
      </c>
    </row>
    <row r="268" s="13" customFormat="1">
      <c r="A268" s="13"/>
      <c r="B268" s="227"/>
      <c r="C268" s="228"/>
      <c r="D268" s="219" t="s">
        <v>147</v>
      </c>
      <c r="E268" s="229" t="s">
        <v>19</v>
      </c>
      <c r="F268" s="230" t="s">
        <v>178</v>
      </c>
      <c r="G268" s="228"/>
      <c r="H268" s="229" t="s">
        <v>19</v>
      </c>
      <c r="I268" s="231"/>
      <c r="J268" s="228"/>
      <c r="K268" s="228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147</v>
      </c>
      <c r="AU268" s="236" t="s">
        <v>120</v>
      </c>
      <c r="AV268" s="13" t="s">
        <v>80</v>
      </c>
      <c r="AW268" s="13" t="s">
        <v>33</v>
      </c>
      <c r="AX268" s="13" t="s">
        <v>72</v>
      </c>
      <c r="AY268" s="236" t="s">
        <v>111</v>
      </c>
    </row>
    <row r="269" s="13" customFormat="1">
      <c r="A269" s="13"/>
      <c r="B269" s="227"/>
      <c r="C269" s="228"/>
      <c r="D269" s="219" t="s">
        <v>147</v>
      </c>
      <c r="E269" s="229" t="s">
        <v>19</v>
      </c>
      <c r="F269" s="230" t="s">
        <v>179</v>
      </c>
      <c r="G269" s="228"/>
      <c r="H269" s="229" t="s">
        <v>19</v>
      </c>
      <c r="I269" s="231"/>
      <c r="J269" s="228"/>
      <c r="K269" s="228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147</v>
      </c>
      <c r="AU269" s="236" t="s">
        <v>120</v>
      </c>
      <c r="AV269" s="13" t="s">
        <v>80</v>
      </c>
      <c r="AW269" s="13" t="s">
        <v>33</v>
      </c>
      <c r="AX269" s="13" t="s">
        <v>72</v>
      </c>
      <c r="AY269" s="236" t="s">
        <v>111</v>
      </c>
    </row>
    <row r="270" s="14" customFormat="1">
      <c r="A270" s="14"/>
      <c r="B270" s="237"/>
      <c r="C270" s="238"/>
      <c r="D270" s="219" t="s">
        <v>147</v>
      </c>
      <c r="E270" s="239" t="s">
        <v>19</v>
      </c>
      <c r="F270" s="240" t="s">
        <v>180</v>
      </c>
      <c r="G270" s="238"/>
      <c r="H270" s="241">
        <v>5.5499999999999998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147</v>
      </c>
      <c r="AU270" s="247" t="s">
        <v>120</v>
      </c>
      <c r="AV270" s="14" t="s">
        <v>120</v>
      </c>
      <c r="AW270" s="14" t="s">
        <v>33</v>
      </c>
      <c r="AX270" s="14" t="s">
        <v>80</v>
      </c>
      <c r="AY270" s="247" t="s">
        <v>111</v>
      </c>
    </row>
    <row r="271" s="12" customFormat="1" ht="22.8" customHeight="1">
      <c r="A271" s="12"/>
      <c r="B271" s="190"/>
      <c r="C271" s="191"/>
      <c r="D271" s="192" t="s">
        <v>71</v>
      </c>
      <c r="E271" s="204" t="s">
        <v>212</v>
      </c>
      <c r="F271" s="204" t="s">
        <v>351</v>
      </c>
      <c r="G271" s="191"/>
      <c r="H271" s="191"/>
      <c r="I271" s="194"/>
      <c r="J271" s="205">
        <f>BK271</f>
        <v>0</v>
      </c>
      <c r="K271" s="191"/>
      <c r="L271" s="196"/>
      <c r="M271" s="197"/>
      <c r="N271" s="198"/>
      <c r="O271" s="198"/>
      <c r="P271" s="199">
        <f>SUM(P272:P290)</f>
        <v>0</v>
      </c>
      <c r="Q271" s="198"/>
      <c r="R271" s="199">
        <f>SUM(R272:R290)</f>
        <v>4.4247996000000001</v>
      </c>
      <c r="S271" s="198"/>
      <c r="T271" s="200">
        <f>SUM(T272:T290)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1" t="s">
        <v>80</v>
      </c>
      <c r="AT271" s="202" t="s">
        <v>71</v>
      </c>
      <c r="AU271" s="202" t="s">
        <v>80</v>
      </c>
      <c r="AY271" s="201" t="s">
        <v>111</v>
      </c>
      <c r="BK271" s="203">
        <f>SUM(BK272:BK290)</f>
        <v>0</v>
      </c>
    </row>
    <row r="272" s="2" customFormat="1" ht="24.15" customHeight="1">
      <c r="A272" s="40"/>
      <c r="B272" s="41"/>
      <c r="C272" s="206" t="s">
        <v>352</v>
      </c>
      <c r="D272" s="206" t="s">
        <v>114</v>
      </c>
      <c r="E272" s="207" t="s">
        <v>353</v>
      </c>
      <c r="F272" s="208" t="s">
        <v>354</v>
      </c>
      <c r="G272" s="209" t="s">
        <v>174</v>
      </c>
      <c r="H272" s="210">
        <v>94.546999999999997</v>
      </c>
      <c r="I272" s="211"/>
      <c r="J272" s="212">
        <f>ROUND(I272*H272,2)</f>
        <v>0</v>
      </c>
      <c r="K272" s="208" t="s">
        <v>118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0.023099999999999999</v>
      </c>
      <c r="R272" s="215">
        <f>Q272*H272</f>
        <v>2.1840356999999999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141</v>
      </c>
      <c r="AT272" s="217" t="s">
        <v>114</v>
      </c>
      <c r="AU272" s="217" t="s">
        <v>120</v>
      </c>
      <c r="AY272" s="19" t="s">
        <v>111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120</v>
      </c>
      <c r="BK272" s="218">
        <f>ROUND(I272*H272,2)</f>
        <v>0</v>
      </c>
      <c r="BL272" s="19" t="s">
        <v>141</v>
      </c>
      <c r="BM272" s="217" t="s">
        <v>355</v>
      </c>
    </row>
    <row r="273" s="2" customFormat="1">
      <c r="A273" s="40"/>
      <c r="B273" s="41"/>
      <c r="C273" s="42"/>
      <c r="D273" s="219" t="s">
        <v>122</v>
      </c>
      <c r="E273" s="42"/>
      <c r="F273" s="220" t="s">
        <v>356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122</v>
      </c>
      <c r="AU273" s="19" t="s">
        <v>120</v>
      </c>
    </row>
    <row r="274" s="2" customFormat="1">
      <c r="A274" s="40"/>
      <c r="B274" s="41"/>
      <c r="C274" s="42"/>
      <c r="D274" s="224" t="s">
        <v>123</v>
      </c>
      <c r="E274" s="42"/>
      <c r="F274" s="225" t="s">
        <v>357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123</v>
      </c>
      <c r="AU274" s="19" t="s">
        <v>120</v>
      </c>
    </row>
    <row r="275" s="13" customFormat="1">
      <c r="A275" s="13"/>
      <c r="B275" s="227"/>
      <c r="C275" s="228"/>
      <c r="D275" s="219" t="s">
        <v>147</v>
      </c>
      <c r="E275" s="229" t="s">
        <v>19</v>
      </c>
      <c r="F275" s="230" t="s">
        <v>358</v>
      </c>
      <c r="G275" s="228"/>
      <c r="H275" s="229" t="s">
        <v>19</v>
      </c>
      <c r="I275" s="231"/>
      <c r="J275" s="228"/>
      <c r="K275" s="228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147</v>
      </c>
      <c r="AU275" s="236" t="s">
        <v>120</v>
      </c>
      <c r="AV275" s="13" t="s">
        <v>80</v>
      </c>
      <c r="AW275" s="13" t="s">
        <v>33</v>
      </c>
      <c r="AX275" s="13" t="s">
        <v>72</v>
      </c>
      <c r="AY275" s="236" t="s">
        <v>111</v>
      </c>
    </row>
    <row r="276" s="13" customFormat="1">
      <c r="A276" s="13"/>
      <c r="B276" s="227"/>
      <c r="C276" s="228"/>
      <c r="D276" s="219" t="s">
        <v>147</v>
      </c>
      <c r="E276" s="229" t="s">
        <v>19</v>
      </c>
      <c r="F276" s="230" t="s">
        <v>178</v>
      </c>
      <c r="G276" s="228"/>
      <c r="H276" s="229" t="s">
        <v>19</v>
      </c>
      <c r="I276" s="231"/>
      <c r="J276" s="228"/>
      <c r="K276" s="228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147</v>
      </c>
      <c r="AU276" s="236" t="s">
        <v>120</v>
      </c>
      <c r="AV276" s="13" t="s">
        <v>80</v>
      </c>
      <c r="AW276" s="13" t="s">
        <v>33</v>
      </c>
      <c r="AX276" s="13" t="s">
        <v>72</v>
      </c>
      <c r="AY276" s="236" t="s">
        <v>111</v>
      </c>
    </row>
    <row r="277" s="14" customFormat="1">
      <c r="A277" s="14"/>
      <c r="B277" s="237"/>
      <c r="C277" s="238"/>
      <c r="D277" s="219" t="s">
        <v>147</v>
      </c>
      <c r="E277" s="239" t="s">
        <v>19</v>
      </c>
      <c r="F277" s="240" t="s">
        <v>218</v>
      </c>
      <c r="G277" s="238"/>
      <c r="H277" s="241">
        <v>4.0830000000000002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147</v>
      </c>
      <c r="AU277" s="247" t="s">
        <v>120</v>
      </c>
      <c r="AV277" s="14" t="s">
        <v>120</v>
      </c>
      <c r="AW277" s="14" t="s">
        <v>33</v>
      </c>
      <c r="AX277" s="14" t="s">
        <v>72</v>
      </c>
      <c r="AY277" s="247" t="s">
        <v>111</v>
      </c>
    </row>
    <row r="278" s="14" customFormat="1">
      <c r="A278" s="14"/>
      <c r="B278" s="237"/>
      <c r="C278" s="238"/>
      <c r="D278" s="219" t="s">
        <v>147</v>
      </c>
      <c r="E278" s="239" t="s">
        <v>19</v>
      </c>
      <c r="F278" s="240" t="s">
        <v>219</v>
      </c>
      <c r="G278" s="238"/>
      <c r="H278" s="241">
        <v>15.585000000000001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147</v>
      </c>
      <c r="AU278" s="247" t="s">
        <v>120</v>
      </c>
      <c r="AV278" s="14" t="s">
        <v>120</v>
      </c>
      <c r="AW278" s="14" t="s">
        <v>33</v>
      </c>
      <c r="AX278" s="14" t="s">
        <v>72</v>
      </c>
      <c r="AY278" s="247" t="s">
        <v>111</v>
      </c>
    </row>
    <row r="279" s="14" customFormat="1">
      <c r="A279" s="14"/>
      <c r="B279" s="237"/>
      <c r="C279" s="238"/>
      <c r="D279" s="219" t="s">
        <v>147</v>
      </c>
      <c r="E279" s="239" t="s">
        <v>19</v>
      </c>
      <c r="F279" s="240" t="s">
        <v>220</v>
      </c>
      <c r="G279" s="238"/>
      <c r="H279" s="241">
        <v>74.879000000000005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147</v>
      </c>
      <c r="AU279" s="247" t="s">
        <v>120</v>
      </c>
      <c r="AV279" s="14" t="s">
        <v>120</v>
      </c>
      <c r="AW279" s="14" t="s">
        <v>33</v>
      </c>
      <c r="AX279" s="14" t="s">
        <v>72</v>
      </c>
      <c r="AY279" s="247" t="s">
        <v>111</v>
      </c>
    </row>
    <row r="280" s="15" customFormat="1">
      <c r="A280" s="15"/>
      <c r="B280" s="252"/>
      <c r="C280" s="253"/>
      <c r="D280" s="219" t="s">
        <v>147</v>
      </c>
      <c r="E280" s="254" t="s">
        <v>19</v>
      </c>
      <c r="F280" s="255" t="s">
        <v>204</v>
      </c>
      <c r="G280" s="253"/>
      <c r="H280" s="256">
        <v>94.546999999999997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2" t="s">
        <v>147</v>
      </c>
      <c r="AU280" s="262" t="s">
        <v>120</v>
      </c>
      <c r="AV280" s="15" t="s">
        <v>141</v>
      </c>
      <c r="AW280" s="15" t="s">
        <v>33</v>
      </c>
      <c r="AX280" s="15" t="s">
        <v>80</v>
      </c>
      <c r="AY280" s="262" t="s">
        <v>111</v>
      </c>
    </row>
    <row r="281" s="2" customFormat="1" ht="24.15" customHeight="1">
      <c r="A281" s="40"/>
      <c r="B281" s="41"/>
      <c r="C281" s="206" t="s">
        <v>359</v>
      </c>
      <c r="D281" s="206" t="s">
        <v>114</v>
      </c>
      <c r="E281" s="207" t="s">
        <v>360</v>
      </c>
      <c r="F281" s="208" t="s">
        <v>361</v>
      </c>
      <c r="G281" s="209" t="s">
        <v>174</v>
      </c>
      <c r="H281" s="210">
        <v>283.64100000000002</v>
      </c>
      <c r="I281" s="211"/>
      <c r="J281" s="212">
        <f>ROUND(I281*H281,2)</f>
        <v>0</v>
      </c>
      <c r="K281" s="208" t="s">
        <v>118</v>
      </c>
      <c r="L281" s="46"/>
      <c r="M281" s="213" t="s">
        <v>19</v>
      </c>
      <c r="N281" s="214" t="s">
        <v>44</v>
      </c>
      <c r="O281" s="86"/>
      <c r="P281" s="215">
        <f>O281*H281</f>
        <v>0</v>
      </c>
      <c r="Q281" s="215">
        <v>0.0079000000000000008</v>
      </c>
      <c r="R281" s="215">
        <f>Q281*H281</f>
        <v>2.2407639000000006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141</v>
      </c>
      <c r="AT281" s="217" t="s">
        <v>114</v>
      </c>
      <c r="AU281" s="217" t="s">
        <v>120</v>
      </c>
      <c r="AY281" s="19" t="s">
        <v>111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120</v>
      </c>
      <c r="BK281" s="218">
        <f>ROUND(I281*H281,2)</f>
        <v>0</v>
      </c>
      <c r="BL281" s="19" t="s">
        <v>141</v>
      </c>
      <c r="BM281" s="217" t="s">
        <v>362</v>
      </c>
    </row>
    <row r="282" s="2" customFormat="1">
      <c r="A282" s="40"/>
      <c r="B282" s="41"/>
      <c r="C282" s="42"/>
      <c r="D282" s="219" t="s">
        <v>122</v>
      </c>
      <c r="E282" s="42"/>
      <c r="F282" s="220" t="s">
        <v>363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122</v>
      </c>
      <c r="AU282" s="19" t="s">
        <v>120</v>
      </c>
    </row>
    <row r="283" s="2" customFormat="1">
      <c r="A283" s="40"/>
      <c r="B283" s="41"/>
      <c r="C283" s="42"/>
      <c r="D283" s="224" t="s">
        <v>123</v>
      </c>
      <c r="E283" s="42"/>
      <c r="F283" s="225" t="s">
        <v>364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123</v>
      </c>
      <c r="AU283" s="19" t="s">
        <v>120</v>
      </c>
    </row>
    <row r="284" s="13" customFormat="1">
      <c r="A284" s="13"/>
      <c r="B284" s="227"/>
      <c r="C284" s="228"/>
      <c r="D284" s="219" t="s">
        <v>147</v>
      </c>
      <c r="E284" s="229" t="s">
        <v>19</v>
      </c>
      <c r="F284" s="230" t="s">
        <v>358</v>
      </c>
      <c r="G284" s="228"/>
      <c r="H284" s="229" t="s">
        <v>19</v>
      </c>
      <c r="I284" s="231"/>
      <c r="J284" s="228"/>
      <c r="K284" s="228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147</v>
      </c>
      <c r="AU284" s="236" t="s">
        <v>120</v>
      </c>
      <c r="AV284" s="13" t="s">
        <v>80</v>
      </c>
      <c r="AW284" s="13" t="s">
        <v>33</v>
      </c>
      <c r="AX284" s="13" t="s">
        <v>72</v>
      </c>
      <c r="AY284" s="236" t="s">
        <v>111</v>
      </c>
    </row>
    <row r="285" s="13" customFormat="1">
      <c r="A285" s="13"/>
      <c r="B285" s="227"/>
      <c r="C285" s="228"/>
      <c r="D285" s="219" t="s">
        <v>147</v>
      </c>
      <c r="E285" s="229" t="s">
        <v>19</v>
      </c>
      <c r="F285" s="230" t="s">
        <v>178</v>
      </c>
      <c r="G285" s="228"/>
      <c r="H285" s="229" t="s">
        <v>19</v>
      </c>
      <c r="I285" s="231"/>
      <c r="J285" s="228"/>
      <c r="K285" s="228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147</v>
      </c>
      <c r="AU285" s="236" t="s">
        <v>120</v>
      </c>
      <c r="AV285" s="13" t="s">
        <v>80</v>
      </c>
      <c r="AW285" s="13" t="s">
        <v>33</v>
      </c>
      <c r="AX285" s="13" t="s">
        <v>72</v>
      </c>
      <c r="AY285" s="236" t="s">
        <v>111</v>
      </c>
    </row>
    <row r="286" s="14" customFormat="1">
      <c r="A286" s="14"/>
      <c r="B286" s="237"/>
      <c r="C286" s="238"/>
      <c r="D286" s="219" t="s">
        <v>147</v>
      </c>
      <c r="E286" s="239" t="s">
        <v>19</v>
      </c>
      <c r="F286" s="240" t="s">
        <v>218</v>
      </c>
      <c r="G286" s="238"/>
      <c r="H286" s="241">
        <v>4.0830000000000002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147</v>
      </c>
      <c r="AU286" s="247" t="s">
        <v>120</v>
      </c>
      <c r="AV286" s="14" t="s">
        <v>120</v>
      </c>
      <c r="AW286" s="14" t="s">
        <v>33</v>
      </c>
      <c r="AX286" s="14" t="s">
        <v>72</v>
      </c>
      <c r="AY286" s="247" t="s">
        <v>111</v>
      </c>
    </row>
    <row r="287" s="14" customFormat="1">
      <c r="A287" s="14"/>
      <c r="B287" s="237"/>
      <c r="C287" s="238"/>
      <c r="D287" s="219" t="s">
        <v>147</v>
      </c>
      <c r="E287" s="239" t="s">
        <v>19</v>
      </c>
      <c r="F287" s="240" t="s">
        <v>219</v>
      </c>
      <c r="G287" s="238"/>
      <c r="H287" s="241">
        <v>15.585000000000001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147</v>
      </c>
      <c r="AU287" s="247" t="s">
        <v>120</v>
      </c>
      <c r="AV287" s="14" t="s">
        <v>120</v>
      </c>
      <c r="AW287" s="14" t="s">
        <v>33</v>
      </c>
      <c r="AX287" s="14" t="s">
        <v>72</v>
      </c>
      <c r="AY287" s="247" t="s">
        <v>111</v>
      </c>
    </row>
    <row r="288" s="14" customFormat="1">
      <c r="A288" s="14"/>
      <c r="B288" s="237"/>
      <c r="C288" s="238"/>
      <c r="D288" s="219" t="s">
        <v>147</v>
      </c>
      <c r="E288" s="239" t="s">
        <v>19</v>
      </c>
      <c r="F288" s="240" t="s">
        <v>220</v>
      </c>
      <c r="G288" s="238"/>
      <c r="H288" s="241">
        <v>74.879000000000005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147</v>
      </c>
      <c r="AU288" s="247" t="s">
        <v>120</v>
      </c>
      <c r="AV288" s="14" t="s">
        <v>120</v>
      </c>
      <c r="AW288" s="14" t="s">
        <v>33</v>
      </c>
      <c r="AX288" s="14" t="s">
        <v>72</v>
      </c>
      <c r="AY288" s="247" t="s">
        <v>111</v>
      </c>
    </row>
    <row r="289" s="15" customFormat="1">
      <c r="A289" s="15"/>
      <c r="B289" s="252"/>
      <c r="C289" s="253"/>
      <c r="D289" s="219" t="s">
        <v>147</v>
      </c>
      <c r="E289" s="254" t="s">
        <v>19</v>
      </c>
      <c r="F289" s="255" t="s">
        <v>204</v>
      </c>
      <c r="G289" s="253"/>
      <c r="H289" s="256">
        <v>94.546999999999997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2" t="s">
        <v>147</v>
      </c>
      <c r="AU289" s="262" t="s">
        <v>120</v>
      </c>
      <c r="AV289" s="15" t="s">
        <v>141</v>
      </c>
      <c r="AW289" s="15" t="s">
        <v>33</v>
      </c>
      <c r="AX289" s="15" t="s">
        <v>80</v>
      </c>
      <c r="AY289" s="262" t="s">
        <v>111</v>
      </c>
    </row>
    <row r="290" s="14" customFormat="1">
      <c r="A290" s="14"/>
      <c r="B290" s="237"/>
      <c r="C290" s="238"/>
      <c r="D290" s="219" t="s">
        <v>147</v>
      </c>
      <c r="E290" s="238"/>
      <c r="F290" s="240" t="s">
        <v>365</v>
      </c>
      <c r="G290" s="238"/>
      <c r="H290" s="241">
        <v>283.64100000000002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147</v>
      </c>
      <c r="AU290" s="247" t="s">
        <v>120</v>
      </c>
      <c r="AV290" s="14" t="s">
        <v>120</v>
      </c>
      <c r="AW290" s="14" t="s">
        <v>4</v>
      </c>
      <c r="AX290" s="14" t="s">
        <v>80</v>
      </c>
      <c r="AY290" s="247" t="s">
        <v>111</v>
      </c>
    </row>
    <row r="291" s="12" customFormat="1" ht="22.8" customHeight="1">
      <c r="A291" s="12"/>
      <c r="B291" s="190"/>
      <c r="C291" s="191"/>
      <c r="D291" s="192" t="s">
        <v>71</v>
      </c>
      <c r="E291" s="204" t="s">
        <v>227</v>
      </c>
      <c r="F291" s="204" t="s">
        <v>366</v>
      </c>
      <c r="G291" s="191"/>
      <c r="H291" s="191"/>
      <c r="I291" s="194"/>
      <c r="J291" s="205">
        <f>BK291</f>
        <v>0</v>
      </c>
      <c r="K291" s="191"/>
      <c r="L291" s="196"/>
      <c r="M291" s="197"/>
      <c r="N291" s="198"/>
      <c r="O291" s="198"/>
      <c r="P291" s="199">
        <f>SUM(P292:P353)</f>
        <v>0</v>
      </c>
      <c r="Q291" s="198"/>
      <c r="R291" s="199">
        <f>SUM(R292:R353)</f>
        <v>1.9996959999999999</v>
      </c>
      <c r="S291" s="198"/>
      <c r="T291" s="200">
        <f>SUM(T292:T353)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80</v>
      </c>
      <c r="AT291" s="202" t="s">
        <v>71</v>
      </c>
      <c r="AU291" s="202" t="s">
        <v>80</v>
      </c>
      <c r="AY291" s="201" t="s">
        <v>111</v>
      </c>
      <c r="BK291" s="203">
        <f>SUM(BK292:BK353)</f>
        <v>0</v>
      </c>
    </row>
    <row r="292" s="2" customFormat="1" ht="24.15" customHeight="1">
      <c r="A292" s="40"/>
      <c r="B292" s="41"/>
      <c r="C292" s="206" t="s">
        <v>367</v>
      </c>
      <c r="D292" s="206" t="s">
        <v>114</v>
      </c>
      <c r="E292" s="207" t="s">
        <v>368</v>
      </c>
      <c r="F292" s="208" t="s">
        <v>369</v>
      </c>
      <c r="G292" s="209" t="s">
        <v>307</v>
      </c>
      <c r="H292" s="210">
        <v>6</v>
      </c>
      <c r="I292" s="211"/>
      <c r="J292" s="212">
        <f>ROUND(I292*H292,2)</f>
        <v>0</v>
      </c>
      <c r="K292" s="208" t="s">
        <v>118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1.0000000000000001E-05</v>
      </c>
      <c r="R292" s="215">
        <f>Q292*H292</f>
        <v>6.0000000000000008E-05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141</v>
      </c>
      <c r="AT292" s="217" t="s">
        <v>114</v>
      </c>
      <c r="AU292" s="217" t="s">
        <v>120</v>
      </c>
      <c r="AY292" s="19" t="s">
        <v>111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120</v>
      </c>
      <c r="BK292" s="218">
        <f>ROUND(I292*H292,2)</f>
        <v>0</v>
      </c>
      <c r="BL292" s="19" t="s">
        <v>141</v>
      </c>
      <c r="BM292" s="217" t="s">
        <v>370</v>
      </c>
    </row>
    <row r="293" s="2" customFormat="1">
      <c r="A293" s="40"/>
      <c r="B293" s="41"/>
      <c r="C293" s="42"/>
      <c r="D293" s="219" t="s">
        <v>122</v>
      </c>
      <c r="E293" s="42"/>
      <c r="F293" s="220" t="s">
        <v>371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122</v>
      </c>
      <c r="AU293" s="19" t="s">
        <v>120</v>
      </c>
    </row>
    <row r="294" s="2" customFormat="1">
      <c r="A294" s="40"/>
      <c r="B294" s="41"/>
      <c r="C294" s="42"/>
      <c r="D294" s="224" t="s">
        <v>123</v>
      </c>
      <c r="E294" s="42"/>
      <c r="F294" s="225" t="s">
        <v>372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123</v>
      </c>
      <c r="AU294" s="19" t="s">
        <v>120</v>
      </c>
    </row>
    <row r="295" s="13" customFormat="1">
      <c r="A295" s="13"/>
      <c r="B295" s="227"/>
      <c r="C295" s="228"/>
      <c r="D295" s="219" t="s">
        <v>147</v>
      </c>
      <c r="E295" s="229" t="s">
        <v>19</v>
      </c>
      <c r="F295" s="230" t="s">
        <v>373</v>
      </c>
      <c r="G295" s="228"/>
      <c r="H295" s="229" t="s">
        <v>19</v>
      </c>
      <c r="I295" s="231"/>
      <c r="J295" s="228"/>
      <c r="K295" s="228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147</v>
      </c>
      <c r="AU295" s="236" t="s">
        <v>120</v>
      </c>
      <c r="AV295" s="13" t="s">
        <v>80</v>
      </c>
      <c r="AW295" s="13" t="s">
        <v>33</v>
      </c>
      <c r="AX295" s="13" t="s">
        <v>72</v>
      </c>
      <c r="AY295" s="236" t="s">
        <v>111</v>
      </c>
    </row>
    <row r="296" s="13" customFormat="1">
      <c r="A296" s="13"/>
      <c r="B296" s="227"/>
      <c r="C296" s="228"/>
      <c r="D296" s="219" t="s">
        <v>147</v>
      </c>
      <c r="E296" s="229" t="s">
        <v>19</v>
      </c>
      <c r="F296" s="230" t="s">
        <v>178</v>
      </c>
      <c r="G296" s="228"/>
      <c r="H296" s="229" t="s">
        <v>19</v>
      </c>
      <c r="I296" s="231"/>
      <c r="J296" s="228"/>
      <c r="K296" s="228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147</v>
      </c>
      <c r="AU296" s="236" t="s">
        <v>120</v>
      </c>
      <c r="AV296" s="13" t="s">
        <v>80</v>
      </c>
      <c r="AW296" s="13" t="s">
        <v>33</v>
      </c>
      <c r="AX296" s="13" t="s">
        <v>72</v>
      </c>
      <c r="AY296" s="236" t="s">
        <v>111</v>
      </c>
    </row>
    <row r="297" s="13" customFormat="1">
      <c r="A297" s="13"/>
      <c r="B297" s="227"/>
      <c r="C297" s="228"/>
      <c r="D297" s="219" t="s">
        <v>147</v>
      </c>
      <c r="E297" s="229" t="s">
        <v>19</v>
      </c>
      <c r="F297" s="230" t="s">
        <v>374</v>
      </c>
      <c r="G297" s="228"/>
      <c r="H297" s="229" t="s">
        <v>19</v>
      </c>
      <c r="I297" s="231"/>
      <c r="J297" s="228"/>
      <c r="K297" s="228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147</v>
      </c>
      <c r="AU297" s="236" t="s">
        <v>120</v>
      </c>
      <c r="AV297" s="13" t="s">
        <v>80</v>
      </c>
      <c r="AW297" s="13" t="s">
        <v>33</v>
      </c>
      <c r="AX297" s="13" t="s">
        <v>72</v>
      </c>
      <c r="AY297" s="236" t="s">
        <v>111</v>
      </c>
    </row>
    <row r="298" s="14" customFormat="1">
      <c r="A298" s="14"/>
      <c r="B298" s="237"/>
      <c r="C298" s="238"/>
      <c r="D298" s="219" t="s">
        <v>147</v>
      </c>
      <c r="E298" s="239" t="s">
        <v>19</v>
      </c>
      <c r="F298" s="240" t="s">
        <v>375</v>
      </c>
      <c r="G298" s="238"/>
      <c r="H298" s="241">
        <v>6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147</v>
      </c>
      <c r="AU298" s="247" t="s">
        <v>120</v>
      </c>
      <c r="AV298" s="14" t="s">
        <v>120</v>
      </c>
      <c r="AW298" s="14" t="s">
        <v>33</v>
      </c>
      <c r="AX298" s="14" t="s">
        <v>80</v>
      </c>
      <c r="AY298" s="247" t="s">
        <v>111</v>
      </c>
    </row>
    <row r="299" s="2" customFormat="1" ht="24.15" customHeight="1">
      <c r="A299" s="40"/>
      <c r="B299" s="41"/>
      <c r="C299" s="263" t="s">
        <v>376</v>
      </c>
      <c r="D299" s="263" t="s">
        <v>269</v>
      </c>
      <c r="E299" s="264" t="s">
        <v>377</v>
      </c>
      <c r="F299" s="265" t="s">
        <v>378</v>
      </c>
      <c r="G299" s="266" t="s">
        <v>307</v>
      </c>
      <c r="H299" s="267">
        <v>6.0899999999999999</v>
      </c>
      <c r="I299" s="268"/>
      <c r="J299" s="269">
        <f>ROUND(I299*H299,2)</f>
        <v>0</v>
      </c>
      <c r="K299" s="265" t="s">
        <v>118</v>
      </c>
      <c r="L299" s="270"/>
      <c r="M299" s="271" t="s">
        <v>19</v>
      </c>
      <c r="N299" s="272" t="s">
        <v>44</v>
      </c>
      <c r="O299" s="86"/>
      <c r="P299" s="215">
        <f>O299*H299</f>
        <v>0</v>
      </c>
      <c r="Q299" s="215">
        <v>0.0014</v>
      </c>
      <c r="R299" s="215">
        <f>Q299*H299</f>
        <v>0.0085259999999999989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227</v>
      </c>
      <c r="AT299" s="217" t="s">
        <v>269</v>
      </c>
      <c r="AU299" s="217" t="s">
        <v>120</v>
      </c>
      <c r="AY299" s="19" t="s">
        <v>111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120</v>
      </c>
      <c r="BK299" s="218">
        <f>ROUND(I299*H299,2)</f>
        <v>0</v>
      </c>
      <c r="BL299" s="19" t="s">
        <v>141</v>
      </c>
      <c r="BM299" s="217" t="s">
        <v>379</v>
      </c>
    </row>
    <row r="300" s="2" customFormat="1">
      <c r="A300" s="40"/>
      <c r="B300" s="41"/>
      <c r="C300" s="42"/>
      <c r="D300" s="219" t="s">
        <v>122</v>
      </c>
      <c r="E300" s="42"/>
      <c r="F300" s="220" t="s">
        <v>378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122</v>
      </c>
      <c r="AU300" s="19" t="s">
        <v>120</v>
      </c>
    </row>
    <row r="301" s="14" customFormat="1">
      <c r="A301" s="14"/>
      <c r="B301" s="237"/>
      <c r="C301" s="238"/>
      <c r="D301" s="219" t="s">
        <v>147</v>
      </c>
      <c r="E301" s="238"/>
      <c r="F301" s="240" t="s">
        <v>380</v>
      </c>
      <c r="G301" s="238"/>
      <c r="H301" s="241">
        <v>6.0899999999999999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147</v>
      </c>
      <c r="AU301" s="247" t="s">
        <v>120</v>
      </c>
      <c r="AV301" s="14" t="s">
        <v>120</v>
      </c>
      <c r="AW301" s="14" t="s">
        <v>4</v>
      </c>
      <c r="AX301" s="14" t="s">
        <v>80</v>
      </c>
      <c r="AY301" s="247" t="s">
        <v>111</v>
      </c>
    </row>
    <row r="302" s="2" customFormat="1" ht="37.8" customHeight="1">
      <c r="A302" s="40"/>
      <c r="B302" s="41"/>
      <c r="C302" s="206" t="s">
        <v>381</v>
      </c>
      <c r="D302" s="206" t="s">
        <v>114</v>
      </c>
      <c r="E302" s="207" t="s">
        <v>382</v>
      </c>
      <c r="F302" s="208" t="s">
        <v>383</v>
      </c>
      <c r="G302" s="209" t="s">
        <v>384</v>
      </c>
      <c r="H302" s="210">
        <v>2</v>
      </c>
      <c r="I302" s="211"/>
      <c r="J302" s="212">
        <f>ROUND(I302*H302,2)</f>
        <v>0</v>
      </c>
      <c r="K302" s="208" t="s">
        <v>118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141</v>
      </c>
      <c r="AT302" s="217" t="s">
        <v>114</v>
      </c>
      <c r="AU302" s="217" t="s">
        <v>120</v>
      </c>
      <c r="AY302" s="19" t="s">
        <v>111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120</v>
      </c>
      <c r="BK302" s="218">
        <f>ROUND(I302*H302,2)</f>
        <v>0</v>
      </c>
      <c r="BL302" s="19" t="s">
        <v>141</v>
      </c>
      <c r="BM302" s="217" t="s">
        <v>385</v>
      </c>
    </row>
    <row r="303" s="2" customFormat="1">
      <c r="A303" s="40"/>
      <c r="B303" s="41"/>
      <c r="C303" s="42"/>
      <c r="D303" s="219" t="s">
        <v>122</v>
      </c>
      <c r="E303" s="42"/>
      <c r="F303" s="220" t="s">
        <v>386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122</v>
      </c>
      <c r="AU303" s="19" t="s">
        <v>120</v>
      </c>
    </row>
    <row r="304" s="2" customFormat="1">
      <c r="A304" s="40"/>
      <c r="B304" s="41"/>
      <c r="C304" s="42"/>
      <c r="D304" s="224" t="s">
        <v>123</v>
      </c>
      <c r="E304" s="42"/>
      <c r="F304" s="225" t="s">
        <v>387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123</v>
      </c>
      <c r="AU304" s="19" t="s">
        <v>120</v>
      </c>
    </row>
    <row r="305" s="13" customFormat="1">
      <c r="A305" s="13"/>
      <c r="B305" s="227"/>
      <c r="C305" s="228"/>
      <c r="D305" s="219" t="s">
        <v>147</v>
      </c>
      <c r="E305" s="229" t="s">
        <v>19</v>
      </c>
      <c r="F305" s="230" t="s">
        <v>388</v>
      </c>
      <c r="G305" s="228"/>
      <c r="H305" s="229" t="s">
        <v>19</v>
      </c>
      <c r="I305" s="231"/>
      <c r="J305" s="228"/>
      <c r="K305" s="228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147</v>
      </c>
      <c r="AU305" s="236" t="s">
        <v>120</v>
      </c>
      <c r="AV305" s="13" t="s">
        <v>80</v>
      </c>
      <c r="AW305" s="13" t="s">
        <v>33</v>
      </c>
      <c r="AX305" s="13" t="s">
        <v>72</v>
      </c>
      <c r="AY305" s="236" t="s">
        <v>111</v>
      </c>
    </row>
    <row r="306" s="13" customFormat="1">
      <c r="A306" s="13"/>
      <c r="B306" s="227"/>
      <c r="C306" s="228"/>
      <c r="D306" s="219" t="s">
        <v>147</v>
      </c>
      <c r="E306" s="229" t="s">
        <v>19</v>
      </c>
      <c r="F306" s="230" t="s">
        <v>178</v>
      </c>
      <c r="G306" s="228"/>
      <c r="H306" s="229" t="s">
        <v>19</v>
      </c>
      <c r="I306" s="231"/>
      <c r="J306" s="228"/>
      <c r="K306" s="228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147</v>
      </c>
      <c r="AU306" s="236" t="s">
        <v>120</v>
      </c>
      <c r="AV306" s="13" t="s">
        <v>80</v>
      </c>
      <c r="AW306" s="13" t="s">
        <v>33</v>
      </c>
      <c r="AX306" s="13" t="s">
        <v>72</v>
      </c>
      <c r="AY306" s="236" t="s">
        <v>111</v>
      </c>
    </row>
    <row r="307" s="13" customFormat="1">
      <c r="A307" s="13"/>
      <c r="B307" s="227"/>
      <c r="C307" s="228"/>
      <c r="D307" s="219" t="s">
        <v>147</v>
      </c>
      <c r="E307" s="229" t="s">
        <v>19</v>
      </c>
      <c r="F307" s="230" t="s">
        <v>374</v>
      </c>
      <c r="G307" s="228"/>
      <c r="H307" s="229" t="s">
        <v>19</v>
      </c>
      <c r="I307" s="231"/>
      <c r="J307" s="228"/>
      <c r="K307" s="228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147</v>
      </c>
      <c r="AU307" s="236" t="s">
        <v>120</v>
      </c>
      <c r="AV307" s="13" t="s">
        <v>80</v>
      </c>
      <c r="AW307" s="13" t="s">
        <v>33</v>
      </c>
      <c r="AX307" s="13" t="s">
        <v>72</v>
      </c>
      <c r="AY307" s="236" t="s">
        <v>111</v>
      </c>
    </row>
    <row r="308" s="14" customFormat="1">
      <c r="A308" s="14"/>
      <c r="B308" s="237"/>
      <c r="C308" s="238"/>
      <c r="D308" s="219" t="s">
        <v>147</v>
      </c>
      <c r="E308" s="239" t="s">
        <v>19</v>
      </c>
      <c r="F308" s="240" t="s">
        <v>120</v>
      </c>
      <c r="G308" s="238"/>
      <c r="H308" s="241">
        <v>2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147</v>
      </c>
      <c r="AU308" s="247" t="s">
        <v>120</v>
      </c>
      <c r="AV308" s="14" t="s">
        <v>120</v>
      </c>
      <c r="AW308" s="14" t="s">
        <v>33</v>
      </c>
      <c r="AX308" s="14" t="s">
        <v>80</v>
      </c>
      <c r="AY308" s="247" t="s">
        <v>111</v>
      </c>
    </row>
    <row r="309" s="2" customFormat="1" ht="24.15" customHeight="1">
      <c r="A309" s="40"/>
      <c r="B309" s="41"/>
      <c r="C309" s="263" t="s">
        <v>389</v>
      </c>
      <c r="D309" s="263" t="s">
        <v>269</v>
      </c>
      <c r="E309" s="264" t="s">
        <v>390</v>
      </c>
      <c r="F309" s="265" t="s">
        <v>391</v>
      </c>
      <c r="G309" s="266" t="s">
        <v>384</v>
      </c>
      <c r="H309" s="267">
        <v>2</v>
      </c>
      <c r="I309" s="268"/>
      <c r="J309" s="269">
        <f>ROUND(I309*H309,2)</f>
        <v>0</v>
      </c>
      <c r="K309" s="265" t="s">
        <v>118</v>
      </c>
      <c r="L309" s="270"/>
      <c r="M309" s="271" t="s">
        <v>19</v>
      </c>
      <c r="N309" s="272" t="s">
        <v>44</v>
      </c>
      <c r="O309" s="86"/>
      <c r="P309" s="215">
        <f>O309*H309</f>
        <v>0</v>
      </c>
      <c r="Q309" s="215">
        <v>0.0015</v>
      </c>
      <c r="R309" s="215">
        <f>Q309*H309</f>
        <v>0.0030000000000000001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227</v>
      </c>
      <c r="AT309" s="217" t="s">
        <v>269</v>
      </c>
      <c r="AU309" s="217" t="s">
        <v>120</v>
      </c>
      <c r="AY309" s="19" t="s">
        <v>111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120</v>
      </c>
      <c r="BK309" s="218">
        <f>ROUND(I309*H309,2)</f>
        <v>0</v>
      </c>
      <c r="BL309" s="19" t="s">
        <v>141</v>
      </c>
      <c r="BM309" s="217" t="s">
        <v>392</v>
      </c>
    </row>
    <row r="310" s="2" customFormat="1">
      <c r="A310" s="40"/>
      <c r="B310" s="41"/>
      <c r="C310" s="42"/>
      <c r="D310" s="219" t="s">
        <v>122</v>
      </c>
      <c r="E310" s="42"/>
      <c r="F310" s="220" t="s">
        <v>391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122</v>
      </c>
      <c r="AU310" s="19" t="s">
        <v>120</v>
      </c>
    </row>
    <row r="311" s="2" customFormat="1" ht="33" customHeight="1">
      <c r="A311" s="40"/>
      <c r="B311" s="41"/>
      <c r="C311" s="206" t="s">
        <v>393</v>
      </c>
      <c r="D311" s="206" t="s">
        <v>114</v>
      </c>
      <c r="E311" s="207" t="s">
        <v>394</v>
      </c>
      <c r="F311" s="208" t="s">
        <v>395</v>
      </c>
      <c r="G311" s="209" t="s">
        <v>384</v>
      </c>
      <c r="H311" s="210">
        <v>2</v>
      </c>
      <c r="I311" s="211"/>
      <c r="J311" s="212">
        <f>ROUND(I311*H311,2)</f>
        <v>0</v>
      </c>
      <c r="K311" s="208" t="s">
        <v>118</v>
      </c>
      <c r="L311" s="46"/>
      <c r="M311" s="213" t="s">
        <v>19</v>
      </c>
      <c r="N311" s="214" t="s">
        <v>44</v>
      </c>
      <c r="O311" s="86"/>
      <c r="P311" s="215">
        <f>O311*H311</f>
        <v>0</v>
      </c>
      <c r="Q311" s="215">
        <v>0.15321000000000001</v>
      </c>
      <c r="R311" s="215">
        <f>Q311*H311</f>
        <v>0.30642000000000003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141</v>
      </c>
      <c r="AT311" s="217" t="s">
        <v>114</v>
      </c>
      <c r="AU311" s="217" t="s">
        <v>120</v>
      </c>
      <c r="AY311" s="19" t="s">
        <v>111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120</v>
      </c>
      <c r="BK311" s="218">
        <f>ROUND(I311*H311,2)</f>
        <v>0</v>
      </c>
      <c r="BL311" s="19" t="s">
        <v>141</v>
      </c>
      <c r="BM311" s="217" t="s">
        <v>396</v>
      </c>
    </row>
    <row r="312" s="2" customFormat="1">
      <c r="A312" s="40"/>
      <c r="B312" s="41"/>
      <c r="C312" s="42"/>
      <c r="D312" s="219" t="s">
        <v>122</v>
      </c>
      <c r="E312" s="42"/>
      <c r="F312" s="220" t="s">
        <v>397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122</v>
      </c>
      <c r="AU312" s="19" t="s">
        <v>120</v>
      </c>
    </row>
    <row r="313" s="2" customFormat="1">
      <c r="A313" s="40"/>
      <c r="B313" s="41"/>
      <c r="C313" s="42"/>
      <c r="D313" s="224" t="s">
        <v>123</v>
      </c>
      <c r="E313" s="42"/>
      <c r="F313" s="225" t="s">
        <v>398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123</v>
      </c>
      <c r="AU313" s="19" t="s">
        <v>120</v>
      </c>
    </row>
    <row r="314" s="13" customFormat="1">
      <c r="A314" s="13"/>
      <c r="B314" s="227"/>
      <c r="C314" s="228"/>
      <c r="D314" s="219" t="s">
        <v>147</v>
      </c>
      <c r="E314" s="229" t="s">
        <v>19</v>
      </c>
      <c r="F314" s="230" t="s">
        <v>178</v>
      </c>
      <c r="G314" s="228"/>
      <c r="H314" s="229" t="s">
        <v>19</v>
      </c>
      <c r="I314" s="231"/>
      <c r="J314" s="228"/>
      <c r="K314" s="228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147</v>
      </c>
      <c r="AU314" s="236" t="s">
        <v>120</v>
      </c>
      <c r="AV314" s="13" t="s">
        <v>80</v>
      </c>
      <c r="AW314" s="13" t="s">
        <v>33</v>
      </c>
      <c r="AX314" s="13" t="s">
        <v>72</v>
      </c>
      <c r="AY314" s="236" t="s">
        <v>111</v>
      </c>
    </row>
    <row r="315" s="13" customFormat="1">
      <c r="A315" s="13"/>
      <c r="B315" s="227"/>
      <c r="C315" s="228"/>
      <c r="D315" s="219" t="s">
        <v>147</v>
      </c>
      <c r="E315" s="229" t="s">
        <v>19</v>
      </c>
      <c r="F315" s="230" t="s">
        <v>374</v>
      </c>
      <c r="G315" s="228"/>
      <c r="H315" s="229" t="s">
        <v>19</v>
      </c>
      <c r="I315" s="231"/>
      <c r="J315" s="228"/>
      <c r="K315" s="228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147</v>
      </c>
      <c r="AU315" s="236" t="s">
        <v>120</v>
      </c>
      <c r="AV315" s="13" t="s">
        <v>80</v>
      </c>
      <c r="AW315" s="13" t="s">
        <v>33</v>
      </c>
      <c r="AX315" s="13" t="s">
        <v>72</v>
      </c>
      <c r="AY315" s="236" t="s">
        <v>111</v>
      </c>
    </row>
    <row r="316" s="14" customFormat="1">
      <c r="A316" s="14"/>
      <c r="B316" s="237"/>
      <c r="C316" s="238"/>
      <c r="D316" s="219" t="s">
        <v>147</v>
      </c>
      <c r="E316" s="239" t="s">
        <v>19</v>
      </c>
      <c r="F316" s="240" t="s">
        <v>120</v>
      </c>
      <c r="G316" s="238"/>
      <c r="H316" s="241">
        <v>2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147</v>
      </c>
      <c r="AU316" s="247" t="s">
        <v>120</v>
      </c>
      <c r="AV316" s="14" t="s">
        <v>120</v>
      </c>
      <c r="AW316" s="14" t="s">
        <v>33</v>
      </c>
      <c r="AX316" s="14" t="s">
        <v>80</v>
      </c>
      <c r="AY316" s="247" t="s">
        <v>111</v>
      </c>
    </row>
    <row r="317" s="2" customFormat="1" ht="37.8" customHeight="1">
      <c r="A317" s="40"/>
      <c r="B317" s="41"/>
      <c r="C317" s="206" t="s">
        <v>399</v>
      </c>
      <c r="D317" s="206" t="s">
        <v>114</v>
      </c>
      <c r="E317" s="207" t="s">
        <v>400</v>
      </c>
      <c r="F317" s="208" t="s">
        <v>401</v>
      </c>
      <c r="G317" s="209" t="s">
        <v>384</v>
      </c>
      <c r="H317" s="210">
        <v>2</v>
      </c>
      <c r="I317" s="211"/>
      <c r="J317" s="212">
        <f>ROUND(I317*H317,2)</f>
        <v>0</v>
      </c>
      <c r="K317" s="208" t="s">
        <v>118</v>
      </c>
      <c r="L317" s="46"/>
      <c r="M317" s="213" t="s">
        <v>19</v>
      </c>
      <c r="N317" s="214" t="s">
        <v>44</v>
      </c>
      <c r="O317" s="86"/>
      <c r="P317" s="215">
        <f>O317*H317</f>
        <v>0</v>
      </c>
      <c r="Q317" s="215">
        <v>0.016809999999999999</v>
      </c>
      <c r="R317" s="215">
        <f>Q317*H317</f>
        <v>0.033619999999999997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141</v>
      </c>
      <c r="AT317" s="217" t="s">
        <v>114</v>
      </c>
      <c r="AU317" s="217" t="s">
        <v>120</v>
      </c>
      <c r="AY317" s="19" t="s">
        <v>111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120</v>
      </c>
      <c r="BK317" s="218">
        <f>ROUND(I317*H317,2)</f>
        <v>0</v>
      </c>
      <c r="BL317" s="19" t="s">
        <v>141</v>
      </c>
      <c r="BM317" s="217" t="s">
        <v>402</v>
      </c>
    </row>
    <row r="318" s="2" customFormat="1">
      <c r="A318" s="40"/>
      <c r="B318" s="41"/>
      <c r="C318" s="42"/>
      <c r="D318" s="219" t="s">
        <v>122</v>
      </c>
      <c r="E318" s="42"/>
      <c r="F318" s="220" t="s">
        <v>403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122</v>
      </c>
      <c r="AU318" s="19" t="s">
        <v>120</v>
      </c>
    </row>
    <row r="319" s="2" customFormat="1">
      <c r="A319" s="40"/>
      <c r="B319" s="41"/>
      <c r="C319" s="42"/>
      <c r="D319" s="224" t="s">
        <v>123</v>
      </c>
      <c r="E319" s="42"/>
      <c r="F319" s="225" t="s">
        <v>404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123</v>
      </c>
      <c r="AU319" s="19" t="s">
        <v>120</v>
      </c>
    </row>
    <row r="320" s="13" customFormat="1">
      <c r="A320" s="13"/>
      <c r="B320" s="227"/>
      <c r="C320" s="228"/>
      <c r="D320" s="219" t="s">
        <v>147</v>
      </c>
      <c r="E320" s="229" t="s">
        <v>19</v>
      </c>
      <c r="F320" s="230" t="s">
        <v>178</v>
      </c>
      <c r="G320" s="228"/>
      <c r="H320" s="229" t="s">
        <v>19</v>
      </c>
      <c r="I320" s="231"/>
      <c r="J320" s="228"/>
      <c r="K320" s="228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147</v>
      </c>
      <c r="AU320" s="236" t="s">
        <v>120</v>
      </c>
      <c r="AV320" s="13" t="s">
        <v>80</v>
      </c>
      <c r="AW320" s="13" t="s">
        <v>33</v>
      </c>
      <c r="AX320" s="13" t="s">
        <v>72</v>
      </c>
      <c r="AY320" s="236" t="s">
        <v>111</v>
      </c>
    </row>
    <row r="321" s="13" customFormat="1">
      <c r="A321" s="13"/>
      <c r="B321" s="227"/>
      <c r="C321" s="228"/>
      <c r="D321" s="219" t="s">
        <v>147</v>
      </c>
      <c r="E321" s="229" t="s">
        <v>19</v>
      </c>
      <c r="F321" s="230" t="s">
        <v>374</v>
      </c>
      <c r="G321" s="228"/>
      <c r="H321" s="229" t="s">
        <v>19</v>
      </c>
      <c r="I321" s="231"/>
      <c r="J321" s="228"/>
      <c r="K321" s="228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147</v>
      </c>
      <c r="AU321" s="236" t="s">
        <v>120</v>
      </c>
      <c r="AV321" s="13" t="s">
        <v>80</v>
      </c>
      <c r="AW321" s="13" t="s">
        <v>33</v>
      </c>
      <c r="AX321" s="13" t="s">
        <v>72</v>
      </c>
      <c r="AY321" s="236" t="s">
        <v>111</v>
      </c>
    </row>
    <row r="322" s="14" customFormat="1">
      <c r="A322" s="14"/>
      <c r="B322" s="237"/>
      <c r="C322" s="238"/>
      <c r="D322" s="219" t="s">
        <v>147</v>
      </c>
      <c r="E322" s="239" t="s">
        <v>19</v>
      </c>
      <c r="F322" s="240" t="s">
        <v>120</v>
      </c>
      <c r="G322" s="238"/>
      <c r="H322" s="241">
        <v>2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147</v>
      </c>
      <c r="AU322" s="247" t="s">
        <v>120</v>
      </c>
      <c r="AV322" s="14" t="s">
        <v>120</v>
      </c>
      <c r="AW322" s="14" t="s">
        <v>33</v>
      </c>
      <c r="AX322" s="14" t="s">
        <v>80</v>
      </c>
      <c r="AY322" s="247" t="s">
        <v>111</v>
      </c>
    </row>
    <row r="323" s="2" customFormat="1" ht="37.8" customHeight="1">
      <c r="A323" s="40"/>
      <c r="B323" s="41"/>
      <c r="C323" s="206" t="s">
        <v>405</v>
      </c>
      <c r="D323" s="206" t="s">
        <v>114</v>
      </c>
      <c r="E323" s="207" t="s">
        <v>406</v>
      </c>
      <c r="F323" s="208" t="s">
        <v>407</v>
      </c>
      <c r="G323" s="209" t="s">
        <v>384</v>
      </c>
      <c r="H323" s="210">
        <v>2</v>
      </c>
      <c r="I323" s="211"/>
      <c r="J323" s="212">
        <f>ROUND(I323*H323,2)</f>
        <v>0</v>
      </c>
      <c r="K323" s="208" t="s">
        <v>118</v>
      </c>
      <c r="L323" s="46"/>
      <c r="M323" s="213" t="s">
        <v>19</v>
      </c>
      <c r="N323" s="214" t="s">
        <v>44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141</v>
      </c>
      <c r="AT323" s="217" t="s">
        <v>114</v>
      </c>
      <c r="AU323" s="217" t="s">
        <v>120</v>
      </c>
      <c r="AY323" s="19" t="s">
        <v>111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120</v>
      </c>
      <c r="BK323" s="218">
        <f>ROUND(I323*H323,2)</f>
        <v>0</v>
      </c>
      <c r="BL323" s="19" t="s">
        <v>141</v>
      </c>
      <c r="BM323" s="217" t="s">
        <v>408</v>
      </c>
    </row>
    <row r="324" s="2" customFormat="1">
      <c r="A324" s="40"/>
      <c r="B324" s="41"/>
      <c r="C324" s="42"/>
      <c r="D324" s="219" t="s">
        <v>122</v>
      </c>
      <c r="E324" s="42"/>
      <c r="F324" s="220" t="s">
        <v>409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122</v>
      </c>
      <c r="AU324" s="19" t="s">
        <v>120</v>
      </c>
    </row>
    <row r="325" s="2" customFormat="1">
      <c r="A325" s="40"/>
      <c r="B325" s="41"/>
      <c r="C325" s="42"/>
      <c r="D325" s="224" t="s">
        <v>123</v>
      </c>
      <c r="E325" s="42"/>
      <c r="F325" s="225" t="s">
        <v>410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123</v>
      </c>
      <c r="AU325" s="19" t="s">
        <v>120</v>
      </c>
    </row>
    <row r="326" s="13" customFormat="1">
      <c r="A326" s="13"/>
      <c r="B326" s="227"/>
      <c r="C326" s="228"/>
      <c r="D326" s="219" t="s">
        <v>147</v>
      </c>
      <c r="E326" s="229" t="s">
        <v>19</v>
      </c>
      <c r="F326" s="230" t="s">
        <v>178</v>
      </c>
      <c r="G326" s="228"/>
      <c r="H326" s="229" t="s">
        <v>19</v>
      </c>
      <c r="I326" s="231"/>
      <c r="J326" s="228"/>
      <c r="K326" s="228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147</v>
      </c>
      <c r="AU326" s="236" t="s">
        <v>120</v>
      </c>
      <c r="AV326" s="13" t="s">
        <v>80</v>
      </c>
      <c r="AW326" s="13" t="s">
        <v>33</v>
      </c>
      <c r="AX326" s="13" t="s">
        <v>72</v>
      </c>
      <c r="AY326" s="236" t="s">
        <v>111</v>
      </c>
    </row>
    <row r="327" s="13" customFormat="1">
      <c r="A327" s="13"/>
      <c r="B327" s="227"/>
      <c r="C327" s="228"/>
      <c r="D327" s="219" t="s">
        <v>147</v>
      </c>
      <c r="E327" s="229" t="s">
        <v>19</v>
      </c>
      <c r="F327" s="230" t="s">
        <v>374</v>
      </c>
      <c r="G327" s="228"/>
      <c r="H327" s="229" t="s">
        <v>19</v>
      </c>
      <c r="I327" s="231"/>
      <c r="J327" s="228"/>
      <c r="K327" s="228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147</v>
      </c>
      <c r="AU327" s="236" t="s">
        <v>120</v>
      </c>
      <c r="AV327" s="13" t="s">
        <v>80</v>
      </c>
      <c r="AW327" s="13" t="s">
        <v>33</v>
      </c>
      <c r="AX327" s="13" t="s">
        <v>72</v>
      </c>
      <c r="AY327" s="236" t="s">
        <v>111</v>
      </c>
    </row>
    <row r="328" s="14" customFormat="1">
      <c r="A328" s="14"/>
      <c r="B328" s="237"/>
      <c r="C328" s="238"/>
      <c r="D328" s="219" t="s">
        <v>147</v>
      </c>
      <c r="E328" s="239" t="s">
        <v>19</v>
      </c>
      <c r="F328" s="240" t="s">
        <v>120</v>
      </c>
      <c r="G328" s="238"/>
      <c r="H328" s="241">
        <v>2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147</v>
      </c>
      <c r="AU328" s="247" t="s">
        <v>120</v>
      </c>
      <c r="AV328" s="14" t="s">
        <v>120</v>
      </c>
      <c r="AW328" s="14" t="s">
        <v>33</v>
      </c>
      <c r="AX328" s="14" t="s">
        <v>80</v>
      </c>
      <c r="AY328" s="247" t="s">
        <v>111</v>
      </c>
    </row>
    <row r="329" s="2" customFormat="1" ht="33" customHeight="1">
      <c r="A329" s="40"/>
      <c r="B329" s="41"/>
      <c r="C329" s="206" t="s">
        <v>411</v>
      </c>
      <c r="D329" s="206" t="s">
        <v>114</v>
      </c>
      <c r="E329" s="207" t="s">
        <v>412</v>
      </c>
      <c r="F329" s="208" t="s">
        <v>413</v>
      </c>
      <c r="G329" s="209" t="s">
        <v>384</v>
      </c>
      <c r="H329" s="210">
        <v>2</v>
      </c>
      <c r="I329" s="211"/>
      <c r="J329" s="212">
        <f>ROUND(I329*H329,2)</f>
        <v>0</v>
      </c>
      <c r="K329" s="208" t="s">
        <v>118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0.00139</v>
      </c>
      <c r="R329" s="215">
        <f>Q329*H329</f>
        <v>0.0027799999999999999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141</v>
      </c>
      <c r="AT329" s="217" t="s">
        <v>114</v>
      </c>
      <c r="AU329" s="217" t="s">
        <v>120</v>
      </c>
      <c r="AY329" s="19" t="s">
        <v>111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120</v>
      </c>
      <c r="BK329" s="218">
        <f>ROUND(I329*H329,2)</f>
        <v>0</v>
      </c>
      <c r="BL329" s="19" t="s">
        <v>141</v>
      </c>
      <c r="BM329" s="217" t="s">
        <v>414</v>
      </c>
    </row>
    <row r="330" s="2" customFormat="1">
      <c r="A330" s="40"/>
      <c r="B330" s="41"/>
      <c r="C330" s="42"/>
      <c r="D330" s="219" t="s">
        <v>122</v>
      </c>
      <c r="E330" s="42"/>
      <c r="F330" s="220" t="s">
        <v>415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122</v>
      </c>
      <c r="AU330" s="19" t="s">
        <v>120</v>
      </c>
    </row>
    <row r="331" s="2" customFormat="1">
      <c r="A331" s="40"/>
      <c r="B331" s="41"/>
      <c r="C331" s="42"/>
      <c r="D331" s="224" t="s">
        <v>123</v>
      </c>
      <c r="E331" s="42"/>
      <c r="F331" s="225" t="s">
        <v>416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123</v>
      </c>
      <c r="AU331" s="19" t="s">
        <v>120</v>
      </c>
    </row>
    <row r="332" s="13" customFormat="1">
      <c r="A332" s="13"/>
      <c r="B332" s="227"/>
      <c r="C332" s="228"/>
      <c r="D332" s="219" t="s">
        <v>147</v>
      </c>
      <c r="E332" s="229" t="s">
        <v>19</v>
      </c>
      <c r="F332" s="230" t="s">
        <v>178</v>
      </c>
      <c r="G332" s="228"/>
      <c r="H332" s="229" t="s">
        <v>19</v>
      </c>
      <c r="I332" s="231"/>
      <c r="J332" s="228"/>
      <c r="K332" s="228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147</v>
      </c>
      <c r="AU332" s="236" t="s">
        <v>120</v>
      </c>
      <c r="AV332" s="13" t="s">
        <v>80</v>
      </c>
      <c r="AW332" s="13" t="s">
        <v>33</v>
      </c>
      <c r="AX332" s="13" t="s">
        <v>72</v>
      </c>
      <c r="AY332" s="236" t="s">
        <v>111</v>
      </c>
    </row>
    <row r="333" s="13" customFormat="1">
      <c r="A333" s="13"/>
      <c r="B333" s="227"/>
      <c r="C333" s="228"/>
      <c r="D333" s="219" t="s">
        <v>147</v>
      </c>
      <c r="E333" s="229" t="s">
        <v>19</v>
      </c>
      <c r="F333" s="230" t="s">
        <v>374</v>
      </c>
      <c r="G333" s="228"/>
      <c r="H333" s="229" t="s">
        <v>19</v>
      </c>
      <c r="I333" s="231"/>
      <c r="J333" s="228"/>
      <c r="K333" s="228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147</v>
      </c>
      <c r="AU333" s="236" t="s">
        <v>120</v>
      </c>
      <c r="AV333" s="13" t="s">
        <v>80</v>
      </c>
      <c r="AW333" s="13" t="s">
        <v>33</v>
      </c>
      <c r="AX333" s="13" t="s">
        <v>72</v>
      </c>
      <c r="AY333" s="236" t="s">
        <v>111</v>
      </c>
    </row>
    <row r="334" s="14" customFormat="1">
      <c r="A334" s="14"/>
      <c r="B334" s="237"/>
      <c r="C334" s="238"/>
      <c r="D334" s="219" t="s">
        <v>147</v>
      </c>
      <c r="E334" s="239" t="s">
        <v>19</v>
      </c>
      <c r="F334" s="240" t="s">
        <v>120</v>
      </c>
      <c r="G334" s="238"/>
      <c r="H334" s="241">
        <v>2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147</v>
      </c>
      <c r="AU334" s="247" t="s">
        <v>120</v>
      </c>
      <c r="AV334" s="14" t="s">
        <v>120</v>
      </c>
      <c r="AW334" s="14" t="s">
        <v>33</v>
      </c>
      <c r="AX334" s="14" t="s">
        <v>80</v>
      </c>
      <c r="AY334" s="247" t="s">
        <v>111</v>
      </c>
    </row>
    <row r="335" s="2" customFormat="1" ht="37.8" customHeight="1">
      <c r="A335" s="40"/>
      <c r="B335" s="41"/>
      <c r="C335" s="206" t="s">
        <v>417</v>
      </c>
      <c r="D335" s="206" t="s">
        <v>114</v>
      </c>
      <c r="E335" s="207" t="s">
        <v>418</v>
      </c>
      <c r="F335" s="208" t="s">
        <v>419</v>
      </c>
      <c r="G335" s="209" t="s">
        <v>384</v>
      </c>
      <c r="H335" s="210">
        <v>2</v>
      </c>
      <c r="I335" s="211"/>
      <c r="J335" s="212">
        <f>ROUND(I335*H335,2)</f>
        <v>0</v>
      </c>
      <c r="K335" s="208" t="s">
        <v>118</v>
      </c>
      <c r="L335" s="46"/>
      <c r="M335" s="213" t="s">
        <v>19</v>
      </c>
      <c r="N335" s="214" t="s">
        <v>44</v>
      </c>
      <c r="O335" s="86"/>
      <c r="P335" s="215">
        <f>O335*H335</f>
        <v>0</v>
      </c>
      <c r="Q335" s="215">
        <v>0.247</v>
      </c>
      <c r="R335" s="215">
        <f>Q335*H335</f>
        <v>0.49399999999999999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141</v>
      </c>
      <c r="AT335" s="217" t="s">
        <v>114</v>
      </c>
      <c r="AU335" s="217" t="s">
        <v>120</v>
      </c>
      <c r="AY335" s="19" t="s">
        <v>111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120</v>
      </c>
      <c r="BK335" s="218">
        <f>ROUND(I335*H335,2)</f>
        <v>0</v>
      </c>
      <c r="BL335" s="19" t="s">
        <v>141</v>
      </c>
      <c r="BM335" s="217" t="s">
        <v>420</v>
      </c>
    </row>
    <row r="336" s="2" customFormat="1">
      <c r="A336" s="40"/>
      <c r="B336" s="41"/>
      <c r="C336" s="42"/>
      <c r="D336" s="219" t="s">
        <v>122</v>
      </c>
      <c r="E336" s="42"/>
      <c r="F336" s="220" t="s">
        <v>421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122</v>
      </c>
      <c r="AU336" s="19" t="s">
        <v>120</v>
      </c>
    </row>
    <row r="337" s="2" customFormat="1">
      <c r="A337" s="40"/>
      <c r="B337" s="41"/>
      <c r="C337" s="42"/>
      <c r="D337" s="224" t="s">
        <v>123</v>
      </c>
      <c r="E337" s="42"/>
      <c r="F337" s="225" t="s">
        <v>422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123</v>
      </c>
      <c r="AU337" s="19" t="s">
        <v>120</v>
      </c>
    </row>
    <row r="338" s="13" customFormat="1">
      <c r="A338" s="13"/>
      <c r="B338" s="227"/>
      <c r="C338" s="228"/>
      <c r="D338" s="219" t="s">
        <v>147</v>
      </c>
      <c r="E338" s="229" t="s">
        <v>19</v>
      </c>
      <c r="F338" s="230" t="s">
        <v>178</v>
      </c>
      <c r="G338" s="228"/>
      <c r="H338" s="229" t="s">
        <v>19</v>
      </c>
      <c r="I338" s="231"/>
      <c r="J338" s="228"/>
      <c r="K338" s="228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147</v>
      </c>
      <c r="AU338" s="236" t="s">
        <v>120</v>
      </c>
      <c r="AV338" s="13" t="s">
        <v>80</v>
      </c>
      <c r="AW338" s="13" t="s">
        <v>33</v>
      </c>
      <c r="AX338" s="13" t="s">
        <v>72</v>
      </c>
      <c r="AY338" s="236" t="s">
        <v>111</v>
      </c>
    </row>
    <row r="339" s="13" customFormat="1">
      <c r="A339" s="13"/>
      <c r="B339" s="227"/>
      <c r="C339" s="228"/>
      <c r="D339" s="219" t="s">
        <v>147</v>
      </c>
      <c r="E339" s="229" t="s">
        <v>19</v>
      </c>
      <c r="F339" s="230" t="s">
        <v>374</v>
      </c>
      <c r="G339" s="228"/>
      <c r="H339" s="229" t="s">
        <v>19</v>
      </c>
      <c r="I339" s="231"/>
      <c r="J339" s="228"/>
      <c r="K339" s="228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147</v>
      </c>
      <c r="AU339" s="236" t="s">
        <v>120</v>
      </c>
      <c r="AV339" s="13" t="s">
        <v>80</v>
      </c>
      <c r="AW339" s="13" t="s">
        <v>33</v>
      </c>
      <c r="AX339" s="13" t="s">
        <v>72</v>
      </c>
      <c r="AY339" s="236" t="s">
        <v>111</v>
      </c>
    </row>
    <row r="340" s="14" customFormat="1">
      <c r="A340" s="14"/>
      <c r="B340" s="237"/>
      <c r="C340" s="238"/>
      <c r="D340" s="219" t="s">
        <v>147</v>
      </c>
      <c r="E340" s="239" t="s">
        <v>19</v>
      </c>
      <c r="F340" s="240" t="s">
        <v>120</v>
      </c>
      <c r="G340" s="238"/>
      <c r="H340" s="241">
        <v>2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147</v>
      </c>
      <c r="AU340" s="247" t="s">
        <v>120</v>
      </c>
      <c r="AV340" s="14" t="s">
        <v>120</v>
      </c>
      <c r="AW340" s="14" t="s">
        <v>33</v>
      </c>
      <c r="AX340" s="14" t="s">
        <v>80</v>
      </c>
      <c r="AY340" s="247" t="s">
        <v>111</v>
      </c>
    </row>
    <row r="341" s="2" customFormat="1" ht="24.15" customHeight="1">
      <c r="A341" s="40"/>
      <c r="B341" s="41"/>
      <c r="C341" s="206" t="s">
        <v>423</v>
      </c>
      <c r="D341" s="206" t="s">
        <v>114</v>
      </c>
      <c r="E341" s="207" t="s">
        <v>424</v>
      </c>
      <c r="F341" s="208" t="s">
        <v>425</v>
      </c>
      <c r="G341" s="209" t="s">
        <v>197</v>
      </c>
      <c r="H341" s="210">
        <v>0.5</v>
      </c>
      <c r="I341" s="211"/>
      <c r="J341" s="212">
        <f>ROUND(I341*H341,2)</f>
        <v>0</v>
      </c>
      <c r="K341" s="208" t="s">
        <v>118</v>
      </c>
      <c r="L341" s="46"/>
      <c r="M341" s="213" t="s">
        <v>19</v>
      </c>
      <c r="N341" s="214" t="s">
        <v>44</v>
      </c>
      <c r="O341" s="86"/>
      <c r="P341" s="215">
        <f>O341*H341</f>
        <v>0</v>
      </c>
      <c r="Q341" s="215">
        <v>2.3010199999999998</v>
      </c>
      <c r="R341" s="215">
        <f>Q341*H341</f>
        <v>1.1505099999999999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141</v>
      </c>
      <c r="AT341" s="217" t="s">
        <v>114</v>
      </c>
      <c r="AU341" s="217" t="s">
        <v>120</v>
      </c>
      <c r="AY341" s="19" t="s">
        <v>111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120</v>
      </c>
      <c r="BK341" s="218">
        <f>ROUND(I341*H341,2)</f>
        <v>0</v>
      </c>
      <c r="BL341" s="19" t="s">
        <v>141</v>
      </c>
      <c r="BM341" s="217" t="s">
        <v>426</v>
      </c>
    </row>
    <row r="342" s="2" customFormat="1">
      <c r="A342" s="40"/>
      <c r="B342" s="41"/>
      <c r="C342" s="42"/>
      <c r="D342" s="219" t="s">
        <v>122</v>
      </c>
      <c r="E342" s="42"/>
      <c r="F342" s="220" t="s">
        <v>427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122</v>
      </c>
      <c r="AU342" s="19" t="s">
        <v>120</v>
      </c>
    </row>
    <row r="343" s="2" customFormat="1">
      <c r="A343" s="40"/>
      <c r="B343" s="41"/>
      <c r="C343" s="42"/>
      <c r="D343" s="224" t="s">
        <v>123</v>
      </c>
      <c r="E343" s="42"/>
      <c r="F343" s="225" t="s">
        <v>428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123</v>
      </c>
      <c r="AU343" s="19" t="s">
        <v>120</v>
      </c>
    </row>
    <row r="344" s="13" customFormat="1">
      <c r="A344" s="13"/>
      <c r="B344" s="227"/>
      <c r="C344" s="228"/>
      <c r="D344" s="219" t="s">
        <v>147</v>
      </c>
      <c r="E344" s="229" t="s">
        <v>19</v>
      </c>
      <c r="F344" s="230" t="s">
        <v>178</v>
      </c>
      <c r="G344" s="228"/>
      <c r="H344" s="229" t="s">
        <v>19</v>
      </c>
      <c r="I344" s="231"/>
      <c r="J344" s="228"/>
      <c r="K344" s="228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147</v>
      </c>
      <c r="AU344" s="236" t="s">
        <v>120</v>
      </c>
      <c r="AV344" s="13" t="s">
        <v>80</v>
      </c>
      <c r="AW344" s="13" t="s">
        <v>33</v>
      </c>
      <c r="AX344" s="13" t="s">
        <v>72</v>
      </c>
      <c r="AY344" s="236" t="s">
        <v>111</v>
      </c>
    </row>
    <row r="345" s="13" customFormat="1">
      <c r="A345" s="13"/>
      <c r="B345" s="227"/>
      <c r="C345" s="228"/>
      <c r="D345" s="219" t="s">
        <v>147</v>
      </c>
      <c r="E345" s="229" t="s">
        <v>19</v>
      </c>
      <c r="F345" s="230" t="s">
        <v>374</v>
      </c>
      <c r="G345" s="228"/>
      <c r="H345" s="229" t="s">
        <v>19</v>
      </c>
      <c r="I345" s="231"/>
      <c r="J345" s="228"/>
      <c r="K345" s="228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147</v>
      </c>
      <c r="AU345" s="236" t="s">
        <v>120</v>
      </c>
      <c r="AV345" s="13" t="s">
        <v>80</v>
      </c>
      <c r="AW345" s="13" t="s">
        <v>33</v>
      </c>
      <c r="AX345" s="13" t="s">
        <v>72</v>
      </c>
      <c r="AY345" s="236" t="s">
        <v>111</v>
      </c>
    </row>
    <row r="346" s="14" customFormat="1">
      <c r="A346" s="14"/>
      <c r="B346" s="237"/>
      <c r="C346" s="238"/>
      <c r="D346" s="219" t="s">
        <v>147</v>
      </c>
      <c r="E346" s="239" t="s">
        <v>19</v>
      </c>
      <c r="F346" s="240" t="s">
        <v>429</v>
      </c>
      <c r="G346" s="238"/>
      <c r="H346" s="241">
        <v>0.5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147</v>
      </c>
      <c r="AU346" s="247" t="s">
        <v>120</v>
      </c>
      <c r="AV346" s="14" t="s">
        <v>120</v>
      </c>
      <c r="AW346" s="14" t="s">
        <v>33</v>
      </c>
      <c r="AX346" s="14" t="s">
        <v>80</v>
      </c>
      <c r="AY346" s="247" t="s">
        <v>111</v>
      </c>
    </row>
    <row r="347" s="2" customFormat="1" ht="24.15" customHeight="1">
      <c r="A347" s="40"/>
      <c r="B347" s="41"/>
      <c r="C347" s="206" t="s">
        <v>430</v>
      </c>
      <c r="D347" s="206" t="s">
        <v>114</v>
      </c>
      <c r="E347" s="207" t="s">
        <v>431</v>
      </c>
      <c r="F347" s="208" t="s">
        <v>432</v>
      </c>
      <c r="G347" s="209" t="s">
        <v>307</v>
      </c>
      <c r="H347" s="210">
        <v>6</v>
      </c>
      <c r="I347" s="211"/>
      <c r="J347" s="212">
        <f>ROUND(I347*H347,2)</f>
        <v>0</v>
      </c>
      <c r="K347" s="208" t="s">
        <v>118</v>
      </c>
      <c r="L347" s="46"/>
      <c r="M347" s="213" t="s">
        <v>19</v>
      </c>
      <c r="N347" s="214" t="s">
        <v>44</v>
      </c>
      <c r="O347" s="86"/>
      <c r="P347" s="215">
        <f>O347*H347</f>
        <v>0</v>
      </c>
      <c r="Q347" s="215">
        <v>0.00012999999999999999</v>
      </c>
      <c r="R347" s="215">
        <f>Q347*H347</f>
        <v>0.00077999999999999988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141</v>
      </c>
      <c r="AT347" s="217" t="s">
        <v>114</v>
      </c>
      <c r="AU347" s="217" t="s">
        <v>120</v>
      </c>
      <c r="AY347" s="19" t="s">
        <v>111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120</v>
      </c>
      <c r="BK347" s="218">
        <f>ROUND(I347*H347,2)</f>
        <v>0</v>
      </c>
      <c r="BL347" s="19" t="s">
        <v>141</v>
      </c>
      <c r="BM347" s="217" t="s">
        <v>433</v>
      </c>
    </row>
    <row r="348" s="2" customFormat="1">
      <c r="A348" s="40"/>
      <c r="B348" s="41"/>
      <c r="C348" s="42"/>
      <c r="D348" s="219" t="s">
        <v>122</v>
      </c>
      <c r="E348" s="42"/>
      <c r="F348" s="220" t="s">
        <v>434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122</v>
      </c>
      <c r="AU348" s="19" t="s">
        <v>120</v>
      </c>
    </row>
    <row r="349" s="2" customFormat="1">
      <c r="A349" s="40"/>
      <c r="B349" s="41"/>
      <c r="C349" s="42"/>
      <c r="D349" s="224" t="s">
        <v>123</v>
      </c>
      <c r="E349" s="42"/>
      <c r="F349" s="225" t="s">
        <v>435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123</v>
      </c>
      <c r="AU349" s="19" t="s">
        <v>120</v>
      </c>
    </row>
    <row r="350" s="13" customFormat="1">
      <c r="A350" s="13"/>
      <c r="B350" s="227"/>
      <c r="C350" s="228"/>
      <c r="D350" s="219" t="s">
        <v>147</v>
      </c>
      <c r="E350" s="229" t="s">
        <v>19</v>
      </c>
      <c r="F350" s="230" t="s">
        <v>373</v>
      </c>
      <c r="G350" s="228"/>
      <c r="H350" s="229" t="s">
        <v>19</v>
      </c>
      <c r="I350" s="231"/>
      <c r="J350" s="228"/>
      <c r="K350" s="228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147</v>
      </c>
      <c r="AU350" s="236" t="s">
        <v>120</v>
      </c>
      <c r="AV350" s="13" t="s">
        <v>80</v>
      </c>
      <c r="AW350" s="13" t="s">
        <v>33</v>
      </c>
      <c r="AX350" s="13" t="s">
        <v>72</v>
      </c>
      <c r="AY350" s="236" t="s">
        <v>111</v>
      </c>
    </row>
    <row r="351" s="13" customFormat="1">
      <c r="A351" s="13"/>
      <c r="B351" s="227"/>
      <c r="C351" s="228"/>
      <c r="D351" s="219" t="s">
        <v>147</v>
      </c>
      <c r="E351" s="229" t="s">
        <v>19</v>
      </c>
      <c r="F351" s="230" t="s">
        <v>178</v>
      </c>
      <c r="G351" s="228"/>
      <c r="H351" s="229" t="s">
        <v>19</v>
      </c>
      <c r="I351" s="231"/>
      <c r="J351" s="228"/>
      <c r="K351" s="228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147</v>
      </c>
      <c r="AU351" s="236" t="s">
        <v>120</v>
      </c>
      <c r="AV351" s="13" t="s">
        <v>80</v>
      </c>
      <c r="AW351" s="13" t="s">
        <v>33</v>
      </c>
      <c r="AX351" s="13" t="s">
        <v>72</v>
      </c>
      <c r="AY351" s="236" t="s">
        <v>111</v>
      </c>
    </row>
    <row r="352" s="13" customFormat="1">
      <c r="A352" s="13"/>
      <c r="B352" s="227"/>
      <c r="C352" s="228"/>
      <c r="D352" s="219" t="s">
        <v>147</v>
      </c>
      <c r="E352" s="229" t="s">
        <v>19</v>
      </c>
      <c r="F352" s="230" t="s">
        <v>374</v>
      </c>
      <c r="G352" s="228"/>
      <c r="H352" s="229" t="s">
        <v>19</v>
      </c>
      <c r="I352" s="231"/>
      <c r="J352" s="228"/>
      <c r="K352" s="228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147</v>
      </c>
      <c r="AU352" s="236" t="s">
        <v>120</v>
      </c>
      <c r="AV352" s="13" t="s">
        <v>80</v>
      </c>
      <c r="AW352" s="13" t="s">
        <v>33</v>
      </c>
      <c r="AX352" s="13" t="s">
        <v>72</v>
      </c>
      <c r="AY352" s="236" t="s">
        <v>111</v>
      </c>
    </row>
    <row r="353" s="14" customFormat="1">
      <c r="A353" s="14"/>
      <c r="B353" s="237"/>
      <c r="C353" s="238"/>
      <c r="D353" s="219" t="s">
        <v>147</v>
      </c>
      <c r="E353" s="239" t="s">
        <v>19</v>
      </c>
      <c r="F353" s="240" t="s">
        <v>375</v>
      </c>
      <c r="G353" s="238"/>
      <c r="H353" s="241">
        <v>6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147</v>
      </c>
      <c r="AU353" s="247" t="s">
        <v>120</v>
      </c>
      <c r="AV353" s="14" t="s">
        <v>120</v>
      </c>
      <c r="AW353" s="14" t="s">
        <v>33</v>
      </c>
      <c r="AX353" s="14" t="s">
        <v>80</v>
      </c>
      <c r="AY353" s="247" t="s">
        <v>111</v>
      </c>
    </row>
    <row r="354" s="12" customFormat="1" ht="22.8" customHeight="1">
      <c r="A354" s="12"/>
      <c r="B354" s="190"/>
      <c r="C354" s="191"/>
      <c r="D354" s="192" t="s">
        <v>71</v>
      </c>
      <c r="E354" s="204" t="s">
        <v>235</v>
      </c>
      <c r="F354" s="204" t="s">
        <v>436</v>
      </c>
      <c r="G354" s="191"/>
      <c r="H354" s="191"/>
      <c r="I354" s="194"/>
      <c r="J354" s="205">
        <f>BK354</f>
        <v>0</v>
      </c>
      <c r="K354" s="191"/>
      <c r="L354" s="196"/>
      <c r="M354" s="197"/>
      <c r="N354" s="198"/>
      <c r="O354" s="198"/>
      <c r="P354" s="199">
        <f>SUM(P355:P384)</f>
        <v>0</v>
      </c>
      <c r="Q354" s="198"/>
      <c r="R354" s="199">
        <f>SUM(R355:R384)</f>
        <v>0</v>
      </c>
      <c r="S354" s="198"/>
      <c r="T354" s="200">
        <f>SUM(T355:T384)</f>
        <v>4.7273500000000004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1" t="s">
        <v>80</v>
      </c>
      <c r="AT354" s="202" t="s">
        <v>71</v>
      </c>
      <c r="AU354" s="202" t="s">
        <v>80</v>
      </c>
      <c r="AY354" s="201" t="s">
        <v>111</v>
      </c>
      <c r="BK354" s="203">
        <f>SUM(BK355:BK384)</f>
        <v>0</v>
      </c>
    </row>
    <row r="355" s="2" customFormat="1" ht="24.15" customHeight="1">
      <c r="A355" s="40"/>
      <c r="B355" s="41"/>
      <c r="C355" s="206" t="s">
        <v>437</v>
      </c>
      <c r="D355" s="206" t="s">
        <v>114</v>
      </c>
      <c r="E355" s="207" t="s">
        <v>438</v>
      </c>
      <c r="F355" s="208" t="s">
        <v>439</v>
      </c>
      <c r="G355" s="209" t="s">
        <v>174</v>
      </c>
      <c r="H355" s="210">
        <v>94.546999999999997</v>
      </c>
      <c r="I355" s="211"/>
      <c r="J355" s="212">
        <f>ROUND(I355*H355,2)</f>
        <v>0</v>
      </c>
      <c r="K355" s="208" t="s">
        <v>118</v>
      </c>
      <c r="L355" s="46"/>
      <c r="M355" s="213" t="s">
        <v>19</v>
      </c>
      <c r="N355" s="214" t="s">
        <v>44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0.050000000000000003</v>
      </c>
      <c r="T355" s="216">
        <f>S355*H355</f>
        <v>4.7273500000000004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141</v>
      </c>
      <c r="AT355" s="217" t="s">
        <v>114</v>
      </c>
      <c r="AU355" s="217" t="s">
        <v>120</v>
      </c>
      <c r="AY355" s="19" t="s">
        <v>111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120</v>
      </c>
      <c r="BK355" s="218">
        <f>ROUND(I355*H355,2)</f>
        <v>0</v>
      </c>
      <c r="BL355" s="19" t="s">
        <v>141</v>
      </c>
      <c r="BM355" s="217" t="s">
        <v>440</v>
      </c>
    </row>
    <row r="356" s="2" customFormat="1">
      <c r="A356" s="40"/>
      <c r="B356" s="41"/>
      <c r="C356" s="42"/>
      <c r="D356" s="219" t="s">
        <v>122</v>
      </c>
      <c r="E356" s="42"/>
      <c r="F356" s="220" t="s">
        <v>441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122</v>
      </c>
      <c r="AU356" s="19" t="s">
        <v>120</v>
      </c>
    </row>
    <row r="357" s="2" customFormat="1">
      <c r="A357" s="40"/>
      <c r="B357" s="41"/>
      <c r="C357" s="42"/>
      <c r="D357" s="224" t="s">
        <v>123</v>
      </c>
      <c r="E357" s="42"/>
      <c r="F357" s="225" t="s">
        <v>442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123</v>
      </c>
      <c r="AU357" s="19" t="s">
        <v>120</v>
      </c>
    </row>
    <row r="358" s="13" customFormat="1">
      <c r="A358" s="13"/>
      <c r="B358" s="227"/>
      <c r="C358" s="228"/>
      <c r="D358" s="219" t="s">
        <v>147</v>
      </c>
      <c r="E358" s="229" t="s">
        <v>19</v>
      </c>
      <c r="F358" s="230" t="s">
        <v>443</v>
      </c>
      <c r="G358" s="228"/>
      <c r="H358" s="229" t="s">
        <v>19</v>
      </c>
      <c r="I358" s="231"/>
      <c r="J358" s="228"/>
      <c r="K358" s="228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147</v>
      </c>
      <c r="AU358" s="236" t="s">
        <v>120</v>
      </c>
      <c r="AV358" s="13" t="s">
        <v>80</v>
      </c>
      <c r="AW358" s="13" t="s">
        <v>33</v>
      </c>
      <c r="AX358" s="13" t="s">
        <v>72</v>
      </c>
      <c r="AY358" s="236" t="s">
        <v>111</v>
      </c>
    </row>
    <row r="359" s="13" customFormat="1">
      <c r="A359" s="13"/>
      <c r="B359" s="227"/>
      <c r="C359" s="228"/>
      <c r="D359" s="219" t="s">
        <v>147</v>
      </c>
      <c r="E359" s="229" t="s">
        <v>19</v>
      </c>
      <c r="F359" s="230" t="s">
        <v>178</v>
      </c>
      <c r="G359" s="228"/>
      <c r="H359" s="229" t="s">
        <v>19</v>
      </c>
      <c r="I359" s="231"/>
      <c r="J359" s="228"/>
      <c r="K359" s="228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147</v>
      </c>
      <c r="AU359" s="236" t="s">
        <v>120</v>
      </c>
      <c r="AV359" s="13" t="s">
        <v>80</v>
      </c>
      <c r="AW359" s="13" t="s">
        <v>33</v>
      </c>
      <c r="AX359" s="13" t="s">
        <v>72</v>
      </c>
      <c r="AY359" s="236" t="s">
        <v>111</v>
      </c>
    </row>
    <row r="360" s="14" customFormat="1">
      <c r="A360" s="14"/>
      <c r="B360" s="237"/>
      <c r="C360" s="238"/>
      <c r="D360" s="219" t="s">
        <v>147</v>
      </c>
      <c r="E360" s="239" t="s">
        <v>19</v>
      </c>
      <c r="F360" s="240" t="s">
        <v>218</v>
      </c>
      <c r="G360" s="238"/>
      <c r="H360" s="241">
        <v>4.0830000000000002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147</v>
      </c>
      <c r="AU360" s="247" t="s">
        <v>120</v>
      </c>
      <c r="AV360" s="14" t="s">
        <v>120</v>
      </c>
      <c r="AW360" s="14" t="s">
        <v>33</v>
      </c>
      <c r="AX360" s="14" t="s">
        <v>72</v>
      </c>
      <c r="AY360" s="247" t="s">
        <v>111</v>
      </c>
    </row>
    <row r="361" s="14" customFormat="1">
      <c r="A361" s="14"/>
      <c r="B361" s="237"/>
      <c r="C361" s="238"/>
      <c r="D361" s="219" t="s">
        <v>147</v>
      </c>
      <c r="E361" s="239" t="s">
        <v>19</v>
      </c>
      <c r="F361" s="240" t="s">
        <v>219</v>
      </c>
      <c r="G361" s="238"/>
      <c r="H361" s="241">
        <v>15.585000000000001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147</v>
      </c>
      <c r="AU361" s="247" t="s">
        <v>120</v>
      </c>
      <c r="AV361" s="14" t="s">
        <v>120</v>
      </c>
      <c r="AW361" s="14" t="s">
        <v>33</v>
      </c>
      <c r="AX361" s="14" t="s">
        <v>72</v>
      </c>
      <c r="AY361" s="247" t="s">
        <v>111</v>
      </c>
    </row>
    <row r="362" s="14" customFormat="1">
      <c r="A362" s="14"/>
      <c r="B362" s="237"/>
      <c r="C362" s="238"/>
      <c r="D362" s="219" t="s">
        <v>147</v>
      </c>
      <c r="E362" s="239" t="s">
        <v>19</v>
      </c>
      <c r="F362" s="240" t="s">
        <v>220</v>
      </c>
      <c r="G362" s="238"/>
      <c r="H362" s="241">
        <v>74.879000000000005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147</v>
      </c>
      <c r="AU362" s="247" t="s">
        <v>120</v>
      </c>
      <c r="AV362" s="14" t="s">
        <v>120</v>
      </c>
      <c r="AW362" s="14" t="s">
        <v>33</v>
      </c>
      <c r="AX362" s="14" t="s">
        <v>72</v>
      </c>
      <c r="AY362" s="247" t="s">
        <v>111</v>
      </c>
    </row>
    <row r="363" s="15" customFormat="1">
      <c r="A363" s="15"/>
      <c r="B363" s="252"/>
      <c r="C363" s="253"/>
      <c r="D363" s="219" t="s">
        <v>147</v>
      </c>
      <c r="E363" s="254" t="s">
        <v>19</v>
      </c>
      <c r="F363" s="255" t="s">
        <v>204</v>
      </c>
      <c r="G363" s="253"/>
      <c r="H363" s="256">
        <v>94.546999999999997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2" t="s">
        <v>147</v>
      </c>
      <c r="AU363" s="262" t="s">
        <v>120</v>
      </c>
      <c r="AV363" s="15" t="s">
        <v>141</v>
      </c>
      <c r="AW363" s="15" t="s">
        <v>33</v>
      </c>
      <c r="AX363" s="15" t="s">
        <v>80</v>
      </c>
      <c r="AY363" s="262" t="s">
        <v>111</v>
      </c>
    </row>
    <row r="364" s="2" customFormat="1" ht="33" customHeight="1">
      <c r="A364" s="40"/>
      <c r="B364" s="41"/>
      <c r="C364" s="206" t="s">
        <v>444</v>
      </c>
      <c r="D364" s="206" t="s">
        <v>114</v>
      </c>
      <c r="E364" s="207" t="s">
        <v>445</v>
      </c>
      <c r="F364" s="208" t="s">
        <v>446</v>
      </c>
      <c r="G364" s="209" t="s">
        <v>174</v>
      </c>
      <c r="H364" s="210">
        <v>5.5499999999999998</v>
      </c>
      <c r="I364" s="211"/>
      <c r="J364" s="212">
        <f>ROUND(I364*H364,2)</f>
        <v>0</v>
      </c>
      <c r="K364" s="208" t="s">
        <v>118</v>
      </c>
      <c r="L364" s="46"/>
      <c r="M364" s="213" t="s">
        <v>19</v>
      </c>
      <c r="N364" s="214" t="s">
        <v>44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141</v>
      </c>
      <c r="AT364" s="217" t="s">
        <v>114</v>
      </c>
      <c r="AU364" s="217" t="s">
        <v>120</v>
      </c>
      <c r="AY364" s="19" t="s">
        <v>111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120</v>
      </c>
      <c r="BK364" s="218">
        <f>ROUND(I364*H364,2)</f>
        <v>0</v>
      </c>
      <c r="BL364" s="19" t="s">
        <v>141</v>
      </c>
      <c r="BM364" s="217" t="s">
        <v>447</v>
      </c>
    </row>
    <row r="365" s="2" customFormat="1">
      <c r="A365" s="40"/>
      <c r="B365" s="41"/>
      <c r="C365" s="42"/>
      <c r="D365" s="219" t="s">
        <v>122</v>
      </c>
      <c r="E365" s="42"/>
      <c r="F365" s="220" t="s">
        <v>448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122</v>
      </c>
      <c r="AU365" s="19" t="s">
        <v>120</v>
      </c>
    </row>
    <row r="366" s="2" customFormat="1">
      <c r="A366" s="40"/>
      <c r="B366" s="41"/>
      <c r="C366" s="42"/>
      <c r="D366" s="224" t="s">
        <v>123</v>
      </c>
      <c r="E366" s="42"/>
      <c r="F366" s="225" t="s">
        <v>449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123</v>
      </c>
      <c r="AU366" s="19" t="s">
        <v>120</v>
      </c>
    </row>
    <row r="367" s="13" customFormat="1">
      <c r="A367" s="13"/>
      <c r="B367" s="227"/>
      <c r="C367" s="228"/>
      <c r="D367" s="219" t="s">
        <v>147</v>
      </c>
      <c r="E367" s="229" t="s">
        <v>19</v>
      </c>
      <c r="F367" s="230" t="s">
        <v>178</v>
      </c>
      <c r="G367" s="228"/>
      <c r="H367" s="229" t="s">
        <v>19</v>
      </c>
      <c r="I367" s="231"/>
      <c r="J367" s="228"/>
      <c r="K367" s="228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147</v>
      </c>
      <c r="AU367" s="236" t="s">
        <v>120</v>
      </c>
      <c r="AV367" s="13" t="s">
        <v>80</v>
      </c>
      <c r="AW367" s="13" t="s">
        <v>33</v>
      </c>
      <c r="AX367" s="13" t="s">
        <v>72</v>
      </c>
      <c r="AY367" s="236" t="s">
        <v>111</v>
      </c>
    </row>
    <row r="368" s="13" customFormat="1">
      <c r="A368" s="13"/>
      <c r="B368" s="227"/>
      <c r="C368" s="228"/>
      <c r="D368" s="219" t="s">
        <v>147</v>
      </c>
      <c r="E368" s="229" t="s">
        <v>19</v>
      </c>
      <c r="F368" s="230" t="s">
        <v>179</v>
      </c>
      <c r="G368" s="228"/>
      <c r="H368" s="229" t="s">
        <v>19</v>
      </c>
      <c r="I368" s="231"/>
      <c r="J368" s="228"/>
      <c r="K368" s="228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147</v>
      </c>
      <c r="AU368" s="236" t="s">
        <v>120</v>
      </c>
      <c r="AV368" s="13" t="s">
        <v>80</v>
      </c>
      <c r="AW368" s="13" t="s">
        <v>33</v>
      </c>
      <c r="AX368" s="13" t="s">
        <v>72</v>
      </c>
      <c r="AY368" s="236" t="s">
        <v>111</v>
      </c>
    </row>
    <row r="369" s="14" customFormat="1">
      <c r="A369" s="14"/>
      <c r="B369" s="237"/>
      <c r="C369" s="238"/>
      <c r="D369" s="219" t="s">
        <v>147</v>
      </c>
      <c r="E369" s="239" t="s">
        <v>19</v>
      </c>
      <c r="F369" s="240" t="s">
        <v>180</v>
      </c>
      <c r="G369" s="238"/>
      <c r="H369" s="241">
        <v>5.5499999999999998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147</v>
      </c>
      <c r="AU369" s="247" t="s">
        <v>120</v>
      </c>
      <c r="AV369" s="14" t="s">
        <v>120</v>
      </c>
      <c r="AW369" s="14" t="s">
        <v>33</v>
      </c>
      <c r="AX369" s="14" t="s">
        <v>80</v>
      </c>
      <c r="AY369" s="247" t="s">
        <v>111</v>
      </c>
    </row>
    <row r="370" s="2" customFormat="1" ht="24.15" customHeight="1">
      <c r="A370" s="40"/>
      <c r="B370" s="41"/>
      <c r="C370" s="206" t="s">
        <v>450</v>
      </c>
      <c r="D370" s="206" t="s">
        <v>114</v>
      </c>
      <c r="E370" s="207" t="s">
        <v>451</v>
      </c>
      <c r="F370" s="208" t="s">
        <v>452</v>
      </c>
      <c r="G370" s="209" t="s">
        <v>174</v>
      </c>
      <c r="H370" s="210">
        <v>7.7999999999999998</v>
      </c>
      <c r="I370" s="211"/>
      <c r="J370" s="212">
        <f>ROUND(I370*H370,2)</f>
        <v>0</v>
      </c>
      <c r="K370" s="208" t="s">
        <v>118</v>
      </c>
      <c r="L370" s="46"/>
      <c r="M370" s="213" t="s">
        <v>19</v>
      </c>
      <c r="N370" s="214" t="s">
        <v>44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141</v>
      </c>
      <c r="AT370" s="217" t="s">
        <v>114</v>
      </c>
      <c r="AU370" s="217" t="s">
        <v>120</v>
      </c>
      <c r="AY370" s="19" t="s">
        <v>111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120</v>
      </c>
      <c r="BK370" s="218">
        <f>ROUND(I370*H370,2)</f>
        <v>0</v>
      </c>
      <c r="BL370" s="19" t="s">
        <v>141</v>
      </c>
      <c r="BM370" s="217" t="s">
        <v>453</v>
      </c>
    </row>
    <row r="371" s="2" customFormat="1">
      <c r="A371" s="40"/>
      <c r="B371" s="41"/>
      <c r="C371" s="42"/>
      <c r="D371" s="219" t="s">
        <v>122</v>
      </c>
      <c r="E371" s="42"/>
      <c r="F371" s="220" t="s">
        <v>454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122</v>
      </c>
      <c r="AU371" s="19" t="s">
        <v>120</v>
      </c>
    </row>
    <row r="372" s="2" customFormat="1">
      <c r="A372" s="40"/>
      <c r="B372" s="41"/>
      <c r="C372" s="42"/>
      <c r="D372" s="224" t="s">
        <v>123</v>
      </c>
      <c r="E372" s="42"/>
      <c r="F372" s="225" t="s">
        <v>455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123</v>
      </c>
      <c r="AU372" s="19" t="s">
        <v>120</v>
      </c>
    </row>
    <row r="373" s="13" customFormat="1">
      <c r="A373" s="13"/>
      <c r="B373" s="227"/>
      <c r="C373" s="228"/>
      <c r="D373" s="219" t="s">
        <v>147</v>
      </c>
      <c r="E373" s="229" t="s">
        <v>19</v>
      </c>
      <c r="F373" s="230" t="s">
        <v>186</v>
      </c>
      <c r="G373" s="228"/>
      <c r="H373" s="229" t="s">
        <v>19</v>
      </c>
      <c r="I373" s="231"/>
      <c r="J373" s="228"/>
      <c r="K373" s="228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147</v>
      </c>
      <c r="AU373" s="236" t="s">
        <v>120</v>
      </c>
      <c r="AV373" s="13" t="s">
        <v>80</v>
      </c>
      <c r="AW373" s="13" t="s">
        <v>33</v>
      </c>
      <c r="AX373" s="13" t="s">
        <v>72</v>
      </c>
      <c r="AY373" s="236" t="s">
        <v>111</v>
      </c>
    </row>
    <row r="374" s="13" customFormat="1">
      <c r="A374" s="13"/>
      <c r="B374" s="227"/>
      <c r="C374" s="228"/>
      <c r="D374" s="219" t="s">
        <v>147</v>
      </c>
      <c r="E374" s="229" t="s">
        <v>19</v>
      </c>
      <c r="F374" s="230" t="s">
        <v>178</v>
      </c>
      <c r="G374" s="228"/>
      <c r="H374" s="229" t="s">
        <v>19</v>
      </c>
      <c r="I374" s="231"/>
      <c r="J374" s="228"/>
      <c r="K374" s="228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147</v>
      </c>
      <c r="AU374" s="236" t="s">
        <v>120</v>
      </c>
      <c r="AV374" s="13" t="s">
        <v>80</v>
      </c>
      <c r="AW374" s="13" t="s">
        <v>33</v>
      </c>
      <c r="AX374" s="13" t="s">
        <v>72</v>
      </c>
      <c r="AY374" s="236" t="s">
        <v>111</v>
      </c>
    </row>
    <row r="375" s="14" customFormat="1">
      <c r="A375" s="14"/>
      <c r="B375" s="237"/>
      <c r="C375" s="238"/>
      <c r="D375" s="219" t="s">
        <v>147</v>
      </c>
      <c r="E375" s="239" t="s">
        <v>19</v>
      </c>
      <c r="F375" s="240" t="s">
        <v>187</v>
      </c>
      <c r="G375" s="238"/>
      <c r="H375" s="241">
        <v>7.7999999999999998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147</v>
      </c>
      <c r="AU375" s="247" t="s">
        <v>120</v>
      </c>
      <c r="AV375" s="14" t="s">
        <v>120</v>
      </c>
      <c r="AW375" s="14" t="s">
        <v>33</v>
      </c>
      <c r="AX375" s="14" t="s">
        <v>80</v>
      </c>
      <c r="AY375" s="247" t="s">
        <v>111</v>
      </c>
    </row>
    <row r="376" s="2" customFormat="1" ht="24.15" customHeight="1">
      <c r="A376" s="40"/>
      <c r="B376" s="41"/>
      <c r="C376" s="206" t="s">
        <v>456</v>
      </c>
      <c r="D376" s="206" t="s">
        <v>114</v>
      </c>
      <c r="E376" s="207" t="s">
        <v>457</v>
      </c>
      <c r="F376" s="208" t="s">
        <v>458</v>
      </c>
      <c r="G376" s="209" t="s">
        <v>174</v>
      </c>
      <c r="H376" s="210">
        <v>94.546999999999997</v>
      </c>
      <c r="I376" s="211"/>
      <c r="J376" s="212">
        <f>ROUND(I376*H376,2)</f>
        <v>0</v>
      </c>
      <c r="K376" s="208" t="s">
        <v>118</v>
      </c>
      <c r="L376" s="46"/>
      <c r="M376" s="213" t="s">
        <v>19</v>
      </c>
      <c r="N376" s="214" t="s">
        <v>44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141</v>
      </c>
      <c r="AT376" s="217" t="s">
        <v>114</v>
      </c>
      <c r="AU376" s="217" t="s">
        <v>120</v>
      </c>
      <c r="AY376" s="19" t="s">
        <v>111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120</v>
      </c>
      <c r="BK376" s="218">
        <f>ROUND(I376*H376,2)</f>
        <v>0</v>
      </c>
      <c r="BL376" s="19" t="s">
        <v>141</v>
      </c>
      <c r="BM376" s="217" t="s">
        <v>459</v>
      </c>
    </row>
    <row r="377" s="2" customFormat="1">
      <c r="A377" s="40"/>
      <c r="B377" s="41"/>
      <c r="C377" s="42"/>
      <c r="D377" s="219" t="s">
        <v>122</v>
      </c>
      <c r="E377" s="42"/>
      <c r="F377" s="220" t="s">
        <v>458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122</v>
      </c>
      <c r="AU377" s="19" t="s">
        <v>120</v>
      </c>
    </row>
    <row r="378" s="2" customFormat="1">
      <c r="A378" s="40"/>
      <c r="B378" s="41"/>
      <c r="C378" s="42"/>
      <c r="D378" s="224" t="s">
        <v>123</v>
      </c>
      <c r="E378" s="42"/>
      <c r="F378" s="225" t="s">
        <v>460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123</v>
      </c>
      <c r="AU378" s="19" t="s">
        <v>120</v>
      </c>
    </row>
    <row r="379" s="13" customFormat="1">
      <c r="A379" s="13"/>
      <c r="B379" s="227"/>
      <c r="C379" s="228"/>
      <c r="D379" s="219" t="s">
        <v>147</v>
      </c>
      <c r="E379" s="229" t="s">
        <v>19</v>
      </c>
      <c r="F379" s="230" t="s">
        <v>461</v>
      </c>
      <c r="G379" s="228"/>
      <c r="H379" s="229" t="s">
        <v>19</v>
      </c>
      <c r="I379" s="231"/>
      <c r="J379" s="228"/>
      <c r="K379" s="228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147</v>
      </c>
      <c r="AU379" s="236" t="s">
        <v>120</v>
      </c>
      <c r="AV379" s="13" t="s">
        <v>80</v>
      </c>
      <c r="AW379" s="13" t="s">
        <v>33</v>
      </c>
      <c r="AX379" s="13" t="s">
        <v>72</v>
      </c>
      <c r="AY379" s="236" t="s">
        <v>111</v>
      </c>
    </row>
    <row r="380" s="13" customFormat="1">
      <c r="A380" s="13"/>
      <c r="B380" s="227"/>
      <c r="C380" s="228"/>
      <c r="D380" s="219" t="s">
        <v>147</v>
      </c>
      <c r="E380" s="229" t="s">
        <v>19</v>
      </c>
      <c r="F380" s="230" t="s">
        <v>178</v>
      </c>
      <c r="G380" s="228"/>
      <c r="H380" s="229" t="s">
        <v>19</v>
      </c>
      <c r="I380" s="231"/>
      <c r="J380" s="228"/>
      <c r="K380" s="228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147</v>
      </c>
      <c r="AU380" s="236" t="s">
        <v>120</v>
      </c>
      <c r="AV380" s="13" t="s">
        <v>80</v>
      </c>
      <c r="AW380" s="13" t="s">
        <v>33</v>
      </c>
      <c r="AX380" s="13" t="s">
        <v>72</v>
      </c>
      <c r="AY380" s="236" t="s">
        <v>111</v>
      </c>
    </row>
    <row r="381" s="14" customFormat="1">
      <c r="A381" s="14"/>
      <c r="B381" s="237"/>
      <c r="C381" s="238"/>
      <c r="D381" s="219" t="s">
        <v>147</v>
      </c>
      <c r="E381" s="239" t="s">
        <v>19</v>
      </c>
      <c r="F381" s="240" t="s">
        <v>218</v>
      </c>
      <c r="G381" s="238"/>
      <c r="H381" s="241">
        <v>4.0830000000000002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147</v>
      </c>
      <c r="AU381" s="247" t="s">
        <v>120</v>
      </c>
      <c r="AV381" s="14" t="s">
        <v>120</v>
      </c>
      <c r="AW381" s="14" t="s">
        <v>33</v>
      </c>
      <c r="AX381" s="14" t="s">
        <v>72</v>
      </c>
      <c r="AY381" s="247" t="s">
        <v>111</v>
      </c>
    </row>
    <row r="382" s="14" customFormat="1">
      <c r="A382" s="14"/>
      <c r="B382" s="237"/>
      <c r="C382" s="238"/>
      <c r="D382" s="219" t="s">
        <v>147</v>
      </c>
      <c r="E382" s="239" t="s">
        <v>19</v>
      </c>
      <c r="F382" s="240" t="s">
        <v>219</v>
      </c>
      <c r="G382" s="238"/>
      <c r="H382" s="241">
        <v>15.585000000000001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147</v>
      </c>
      <c r="AU382" s="247" t="s">
        <v>120</v>
      </c>
      <c r="AV382" s="14" t="s">
        <v>120</v>
      </c>
      <c r="AW382" s="14" t="s">
        <v>33</v>
      </c>
      <c r="AX382" s="14" t="s">
        <v>72</v>
      </c>
      <c r="AY382" s="247" t="s">
        <v>111</v>
      </c>
    </row>
    <row r="383" s="14" customFormat="1">
      <c r="A383" s="14"/>
      <c r="B383" s="237"/>
      <c r="C383" s="238"/>
      <c r="D383" s="219" t="s">
        <v>147</v>
      </c>
      <c r="E383" s="239" t="s">
        <v>19</v>
      </c>
      <c r="F383" s="240" t="s">
        <v>220</v>
      </c>
      <c r="G383" s="238"/>
      <c r="H383" s="241">
        <v>74.879000000000005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147</v>
      </c>
      <c r="AU383" s="247" t="s">
        <v>120</v>
      </c>
      <c r="AV383" s="14" t="s">
        <v>120</v>
      </c>
      <c r="AW383" s="14" t="s">
        <v>33</v>
      </c>
      <c r="AX383" s="14" t="s">
        <v>72</v>
      </c>
      <c r="AY383" s="247" t="s">
        <v>111</v>
      </c>
    </row>
    <row r="384" s="15" customFormat="1">
      <c r="A384" s="15"/>
      <c r="B384" s="252"/>
      <c r="C384" s="253"/>
      <c r="D384" s="219" t="s">
        <v>147</v>
      </c>
      <c r="E384" s="254" t="s">
        <v>19</v>
      </c>
      <c r="F384" s="255" t="s">
        <v>204</v>
      </c>
      <c r="G384" s="253"/>
      <c r="H384" s="256">
        <v>94.546999999999997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2" t="s">
        <v>147</v>
      </c>
      <c r="AU384" s="262" t="s">
        <v>120</v>
      </c>
      <c r="AV384" s="15" t="s">
        <v>141</v>
      </c>
      <c r="AW384" s="15" t="s">
        <v>33</v>
      </c>
      <c r="AX384" s="15" t="s">
        <v>80</v>
      </c>
      <c r="AY384" s="262" t="s">
        <v>111</v>
      </c>
    </row>
    <row r="385" s="12" customFormat="1" ht="22.8" customHeight="1">
      <c r="A385" s="12"/>
      <c r="B385" s="190"/>
      <c r="C385" s="191"/>
      <c r="D385" s="192" t="s">
        <v>71</v>
      </c>
      <c r="E385" s="204" t="s">
        <v>462</v>
      </c>
      <c r="F385" s="204" t="s">
        <v>463</v>
      </c>
      <c r="G385" s="191"/>
      <c r="H385" s="191"/>
      <c r="I385" s="194"/>
      <c r="J385" s="205">
        <f>BK385</f>
        <v>0</v>
      </c>
      <c r="K385" s="191"/>
      <c r="L385" s="196"/>
      <c r="M385" s="197"/>
      <c r="N385" s="198"/>
      <c r="O385" s="198"/>
      <c r="P385" s="199">
        <f>SUM(P386:P391)</f>
        <v>0</v>
      </c>
      <c r="Q385" s="198"/>
      <c r="R385" s="199">
        <f>SUM(R386:R391)</f>
        <v>0</v>
      </c>
      <c r="S385" s="198"/>
      <c r="T385" s="200">
        <f>SUM(T386:T391)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1" t="s">
        <v>80</v>
      </c>
      <c r="AT385" s="202" t="s">
        <v>71</v>
      </c>
      <c r="AU385" s="202" t="s">
        <v>80</v>
      </c>
      <c r="AY385" s="201" t="s">
        <v>111</v>
      </c>
      <c r="BK385" s="203">
        <f>SUM(BK386:BK391)</f>
        <v>0</v>
      </c>
    </row>
    <row r="386" s="2" customFormat="1" ht="24.15" customHeight="1">
      <c r="A386" s="40"/>
      <c r="B386" s="41"/>
      <c r="C386" s="206" t="s">
        <v>464</v>
      </c>
      <c r="D386" s="206" t="s">
        <v>114</v>
      </c>
      <c r="E386" s="207" t="s">
        <v>465</v>
      </c>
      <c r="F386" s="208" t="s">
        <v>466</v>
      </c>
      <c r="G386" s="209" t="s">
        <v>257</v>
      </c>
      <c r="H386" s="210">
        <v>350.44999999999999</v>
      </c>
      <c r="I386" s="211"/>
      <c r="J386" s="212">
        <f>ROUND(I386*H386,2)</f>
        <v>0</v>
      </c>
      <c r="K386" s="208" t="s">
        <v>118</v>
      </c>
      <c r="L386" s="46"/>
      <c r="M386" s="213" t="s">
        <v>19</v>
      </c>
      <c r="N386" s="214" t="s">
        <v>44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141</v>
      </c>
      <c r="AT386" s="217" t="s">
        <v>114</v>
      </c>
      <c r="AU386" s="217" t="s">
        <v>120</v>
      </c>
      <c r="AY386" s="19" t="s">
        <v>111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120</v>
      </c>
      <c r="BK386" s="218">
        <f>ROUND(I386*H386,2)</f>
        <v>0</v>
      </c>
      <c r="BL386" s="19" t="s">
        <v>141</v>
      </c>
      <c r="BM386" s="217" t="s">
        <v>467</v>
      </c>
    </row>
    <row r="387" s="2" customFormat="1">
      <c r="A387" s="40"/>
      <c r="B387" s="41"/>
      <c r="C387" s="42"/>
      <c r="D387" s="219" t="s">
        <v>122</v>
      </c>
      <c r="E387" s="42"/>
      <c r="F387" s="220" t="s">
        <v>468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122</v>
      </c>
      <c r="AU387" s="19" t="s">
        <v>120</v>
      </c>
    </row>
    <row r="388" s="2" customFormat="1">
      <c r="A388" s="40"/>
      <c r="B388" s="41"/>
      <c r="C388" s="42"/>
      <c r="D388" s="224" t="s">
        <v>123</v>
      </c>
      <c r="E388" s="42"/>
      <c r="F388" s="225" t="s">
        <v>469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123</v>
      </c>
      <c r="AU388" s="19" t="s">
        <v>120</v>
      </c>
    </row>
    <row r="389" s="2" customFormat="1" ht="33" customHeight="1">
      <c r="A389" s="40"/>
      <c r="B389" s="41"/>
      <c r="C389" s="206" t="s">
        <v>470</v>
      </c>
      <c r="D389" s="206" t="s">
        <v>114</v>
      </c>
      <c r="E389" s="207" t="s">
        <v>471</v>
      </c>
      <c r="F389" s="208" t="s">
        <v>472</v>
      </c>
      <c r="G389" s="209" t="s">
        <v>257</v>
      </c>
      <c r="H389" s="210">
        <v>350.44999999999999</v>
      </c>
      <c r="I389" s="211"/>
      <c r="J389" s="212">
        <f>ROUND(I389*H389,2)</f>
        <v>0</v>
      </c>
      <c r="K389" s="208" t="s">
        <v>118</v>
      </c>
      <c r="L389" s="46"/>
      <c r="M389" s="213" t="s">
        <v>19</v>
      </c>
      <c r="N389" s="214" t="s">
        <v>44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141</v>
      </c>
      <c r="AT389" s="217" t="s">
        <v>114</v>
      </c>
      <c r="AU389" s="217" t="s">
        <v>120</v>
      </c>
      <c r="AY389" s="19" t="s">
        <v>111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120</v>
      </c>
      <c r="BK389" s="218">
        <f>ROUND(I389*H389,2)</f>
        <v>0</v>
      </c>
      <c r="BL389" s="19" t="s">
        <v>141</v>
      </c>
      <c r="BM389" s="217" t="s">
        <v>473</v>
      </c>
    </row>
    <row r="390" s="2" customFormat="1">
      <c r="A390" s="40"/>
      <c r="B390" s="41"/>
      <c r="C390" s="42"/>
      <c r="D390" s="219" t="s">
        <v>122</v>
      </c>
      <c r="E390" s="42"/>
      <c r="F390" s="220" t="s">
        <v>474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122</v>
      </c>
      <c r="AU390" s="19" t="s">
        <v>120</v>
      </c>
    </row>
    <row r="391" s="2" customFormat="1">
      <c r="A391" s="40"/>
      <c r="B391" s="41"/>
      <c r="C391" s="42"/>
      <c r="D391" s="224" t="s">
        <v>123</v>
      </c>
      <c r="E391" s="42"/>
      <c r="F391" s="225" t="s">
        <v>475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123</v>
      </c>
      <c r="AU391" s="19" t="s">
        <v>120</v>
      </c>
    </row>
    <row r="392" s="12" customFormat="1" ht="25.92" customHeight="1">
      <c r="A392" s="12"/>
      <c r="B392" s="190"/>
      <c r="C392" s="191"/>
      <c r="D392" s="192" t="s">
        <v>71</v>
      </c>
      <c r="E392" s="193" t="s">
        <v>476</v>
      </c>
      <c r="F392" s="193" t="s">
        <v>477</v>
      </c>
      <c r="G392" s="191"/>
      <c r="H392" s="191"/>
      <c r="I392" s="194"/>
      <c r="J392" s="195">
        <f>BK392</f>
        <v>0</v>
      </c>
      <c r="K392" s="191"/>
      <c r="L392" s="196"/>
      <c r="M392" s="197"/>
      <c r="N392" s="198"/>
      <c r="O392" s="198"/>
      <c r="P392" s="199">
        <f>P393</f>
        <v>0</v>
      </c>
      <c r="Q392" s="198"/>
      <c r="R392" s="199">
        <f>R393</f>
        <v>0.55998870999999995</v>
      </c>
      <c r="S392" s="198"/>
      <c r="T392" s="200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1" t="s">
        <v>120</v>
      </c>
      <c r="AT392" s="202" t="s">
        <v>71</v>
      </c>
      <c r="AU392" s="202" t="s">
        <v>72</v>
      </c>
      <c r="AY392" s="201" t="s">
        <v>111</v>
      </c>
      <c r="BK392" s="203">
        <f>BK393</f>
        <v>0</v>
      </c>
    </row>
    <row r="393" s="12" customFormat="1" ht="22.8" customHeight="1">
      <c r="A393" s="12"/>
      <c r="B393" s="190"/>
      <c r="C393" s="191"/>
      <c r="D393" s="192" t="s">
        <v>71</v>
      </c>
      <c r="E393" s="204" t="s">
        <v>478</v>
      </c>
      <c r="F393" s="204" t="s">
        <v>479</v>
      </c>
      <c r="G393" s="191"/>
      <c r="H393" s="191"/>
      <c r="I393" s="194"/>
      <c r="J393" s="205">
        <f>BK393</f>
        <v>0</v>
      </c>
      <c r="K393" s="191"/>
      <c r="L393" s="196"/>
      <c r="M393" s="197"/>
      <c r="N393" s="198"/>
      <c r="O393" s="198"/>
      <c r="P393" s="199">
        <f>SUM(P394:P434)</f>
        <v>0</v>
      </c>
      <c r="Q393" s="198"/>
      <c r="R393" s="199">
        <f>SUM(R394:R434)</f>
        <v>0.55998870999999995</v>
      </c>
      <c r="S393" s="198"/>
      <c r="T393" s="200">
        <f>SUM(T394:T434)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1" t="s">
        <v>120</v>
      </c>
      <c r="AT393" s="202" t="s">
        <v>71</v>
      </c>
      <c r="AU393" s="202" t="s">
        <v>80</v>
      </c>
      <c r="AY393" s="201" t="s">
        <v>111</v>
      </c>
      <c r="BK393" s="203">
        <f>SUM(BK394:BK434)</f>
        <v>0</v>
      </c>
    </row>
    <row r="394" s="2" customFormat="1" ht="24.15" customHeight="1">
      <c r="A394" s="40"/>
      <c r="B394" s="41"/>
      <c r="C394" s="206" t="s">
        <v>480</v>
      </c>
      <c r="D394" s="206" t="s">
        <v>114</v>
      </c>
      <c r="E394" s="207" t="s">
        <v>481</v>
      </c>
      <c r="F394" s="208" t="s">
        <v>482</v>
      </c>
      <c r="G394" s="209" t="s">
        <v>174</v>
      </c>
      <c r="H394" s="210">
        <v>94.546999999999997</v>
      </c>
      <c r="I394" s="211"/>
      <c r="J394" s="212">
        <f>ROUND(I394*H394,2)</f>
        <v>0</v>
      </c>
      <c r="K394" s="208" t="s">
        <v>118</v>
      </c>
      <c r="L394" s="46"/>
      <c r="M394" s="213" t="s">
        <v>19</v>
      </c>
      <c r="N394" s="214" t="s">
        <v>44</v>
      </c>
      <c r="O394" s="86"/>
      <c r="P394" s="215">
        <f>O394*H394</f>
        <v>0</v>
      </c>
      <c r="Q394" s="215">
        <v>0.00080000000000000004</v>
      </c>
      <c r="R394" s="215">
        <f>Q394*H394</f>
        <v>0.075637599999999999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284</v>
      </c>
      <c r="AT394" s="217" t="s">
        <v>114</v>
      </c>
      <c r="AU394" s="217" t="s">
        <v>120</v>
      </c>
      <c r="AY394" s="19" t="s">
        <v>111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120</v>
      </c>
      <c r="BK394" s="218">
        <f>ROUND(I394*H394,2)</f>
        <v>0</v>
      </c>
      <c r="BL394" s="19" t="s">
        <v>284</v>
      </c>
      <c r="BM394" s="217" t="s">
        <v>483</v>
      </c>
    </row>
    <row r="395" s="2" customFormat="1">
      <c r="A395" s="40"/>
      <c r="B395" s="41"/>
      <c r="C395" s="42"/>
      <c r="D395" s="219" t="s">
        <v>122</v>
      </c>
      <c r="E395" s="42"/>
      <c r="F395" s="220" t="s">
        <v>484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122</v>
      </c>
      <c r="AU395" s="19" t="s">
        <v>120</v>
      </c>
    </row>
    <row r="396" s="2" customFormat="1">
      <c r="A396" s="40"/>
      <c r="B396" s="41"/>
      <c r="C396" s="42"/>
      <c r="D396" s="224" t="s">
        <v>123</v>
      </c>
      <c r="E396" s="42"/>
      <c r="F396" s="225" t="s">
        <v>485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123</v>
      </c>
      <c r="AU396" s="19" t="s">
        <v>120</v>
      </c>
    </row>
    <row r="397" s="13" customFormat="1">
      <c r="A397" s="13"/>
      <c r="B397" s="227"/>
      <c r="C397" s="228"/>
      <c r="D397" s="219" t="s">
        <v>147</v>
      </c>
      <c r="E397" s="229" t="s">
        <v>19</v>
      </c>
      <c r="F397" s="230" t="s">
        <v>461</v>
      </c>
      <c r="G397" s="228"/>
      <c r="H397" s="229" t="s">
        <v>19</v>
      </c>
      <c r="I397" s="231"/>
      <c r="J397" s="228"/>
      <c r="K397" s="228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147</v>
      </c>
      <c r="AU397" s="236" t="s">
        <v>120</v>
      </c>
      <c r="AV397" s="13" t="s">
        <v>80</v>
      </c>
      <c r="AW397" s="13" t="s">
        <v>33</v>
      </c>
      <c r="AX397" s="13" t="s">
        <v>72</v>
      </c>
      <c r="AY397" s="236" t="s">
        <v>111</v>
      </c>
    </row>
    <row r="398" s="13" customFormat="1">
      <c r="A398" s="13"/>
      <c r="B398" s="227"/>
      <c r="C398" s="228"/>
      <c r="D398" s="219" t="s">
        <v>147</v>
      </c>
      <c r="E398" s="229" t="s">
        <v>19</v>
      </c>
      <c r="F398" s="230" t="s">
        <v>178</v>
      </c>
      <c r="G398" s="228"/>
      <c r="H398" s="229" t="s">
        <v>19</v>
      </c>
      <c r="I398" s="231"/>
      <c r="J398" s="228"/>
      <c r="K398" s="228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147</v>
      </c>
      <c r="AU398" s="236" t="s">
        <v>120</v>
      </c>
      <c r="AV398" s="13" t="s">
        <v>80</v>
      </c>
      <c r="AW398" s="13" t="s">
        <v>33</v>
      </c>
      <c r="AX398" s="13" t="s">
        <v>72</v>
      </c>
      <c r="AY398" s="236" t="s">
        <v>111</v>
      </c>
    </row>
    <row r="399" s="14" customFormat="1">
      <c r="A399" s="14"/>
      <c r="B399" s="237"/>
      <c r="C399" s="238"/>
      <c r="D399" s="219" t="s">
        <v>147</v>
      </c>
      <c r="E399" s="239" t="s">
        <v>19</v>
      </c>
      <c r="F399" s="240" t="s">
        <v>218</v>
      </c>
      <c r="G399" s="238"/>
      <c r="H399" s="241">
        <v>4.0830000000000002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147</v>
      </c>
      <c r="AU399" s="247" t="s">
        <v>120</v>
      </c>
      <c r="AV399" s="14" t="s">
        <v>120</v>
      </c>
      <c r="AW399" s="14" t="s">
        <v>33</v>
      </c>
      <c r="AX399" s="14" t="s">
        <v>72</v>
      </c>
      <c r="AY399" s="247" t="s">
        <v>111</v>
      </c>
    </row>
    <row r="400" s="14" customFormat="1">
      <c r="A400" s="14"/>
      <c r="B400" s="237"/>
      <c r="C400" s="238"/>
      <c r="D400" s="219" t="s">
        <v>147</v>
      </c>
      <c r="E400" s="239" t="s">
        <v>19</v>
      </c>
      <c r="F400" s="240" t="s">
        <v>219</v>
      </c>
      <c r="G400" s="238"/>
      <c r="H400" s="241">
        <v>15.585000000000001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147</v>
      </c>
      <c r="AU400" s="247" t="s">
        <v>120</v>
      </c>
      <c r="AV400" s="14" t="s">
        <v>120</v>
      </c>
      <c r="AW400" s="14" t="s">
        <v>33</v>
      </c>
      <c r="AX400" s="14" t="s">
        <v>72</v>
      </c>
      <c r="AY400" s="247" t="s">
        <v>111</v>
      </c>
    </row>
    <row r="401" s="14" customFormat="1">
      <c r="A401" s="14"/>
      <c r="B401" s="237"/>
      <c r="C401" s="238"/>
      <c r="D401" s="219" t="s">
        <v>147</v>
      </c>
      <c r="E401" s="239" t="s">
        <v>19</v>
      </c>
      <c r="F401" s="240" t="s">
        <v>220</v>
      </c>
      <c r="G401" s="238"/>
      <c r="H401" s="241">
        <v>74.879000000000005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7" t="s">
        <v>147</v>
      </c>
      <c r="AU401" s="247" t="s">
        <v>120</v>
      </c>
      <c r="AV401" s="14" t="s">
        <v>120</v>
      </c>
      <c r="AW401" s="14" t="s">
        <v>33</v>
      </c>
      <c r="AX401" s="14" t="s">
        <v>72</v>
      </c>
      <c r="AY401" s="247" t="s">
        <v>111</v>
      </c>
    </row>
    <row r="402" s="15" customFormat="1">
      <c r="A402" s="15"/>
      <c r="B402" s="252"/>
      <c r="C402" s="253"/>
      <c r="D402" s="219" t="s">
        <v>147</v>
      </c>
      <c r="E402" s="254" t="s">
        <v>19</v>
      </c>
      <c r="F402" s="255" t="s">
        <v>204</v>
      </c>
      <c r="G402" s="253"/>
      <c r="H402" s="256">
        <v>94.546999999999997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2" t="s">
        <v>147</v>
      </c>
      <c r="AU402" s="262" t="s">
        <v>120</v>
      </c>
      <c r="AV402" s="15" t="s">
        <v>141</v>
      </c>
      <c r="AW402" s="15" t="s">
        <v>33</v>
      </c>
      <c r="AX402" s="15" t="s">
        <v>80</v>
      </c>
      <c r="AY402" s="262" t="s">
        <v>111</v>
      </c>
    </row>
    <row r="403" s="2" customFormat="1" ht="24.15" customHeight="1">
      <c r="A403" s="40"/>
      <c r="B403" s="41"/>
      <c r="C403" s="206" t="s">
        <v>486</v>
      </c>
      <c r="D403" s="206" t="s">
        <v>114</v>
      </c>
      <c r="E403" s="207" t="s">
        <v>487</v>
      </c>
      <c r="F403" s="208" t="s">
        <v>488</v>
      </c>
      <c r="G403" s="209" t="s">
        <v>307</v>
      </c>
      <c r="H403" s="210">
        <v>46.009999999999998</v>
      </c>
      <c r="I403" s="211"/>
      <c r="J403" s="212">
        <f>ROUND(I403*H403,2)</f>
        <v>0</v>
      </c>
      <c r="K403" s="208" t="s">
        <v>118</v>
      </c>
      <c r="L403" s="46"/>
      <c r="M403" s="213" t="s">
        <v>19</v>
      </c>
      <c r="N403" s="214" t="s">
        <v>44</v>
      </c>
      <c r="O403" s="86"/>
      <c r="P403" s="215">
        <f>O403*H403</f>
        <v>0</v>
      </c>
      <c r="Q403" s="215">
        <v>0.00016000000000000001</v>
      </c>
      <c r="R403" s="215">
        <f>Q403*H403</f>
        <v>0.0073616000000000003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284</v>
      </c>
      <c r="AT403" s="217" t="s">
        <v>114</v>
      </c>
      <c r="AU403" s="217" t="s">
        <v>120</v>
      </c>
      <c r="AY403" s="19" t="s">
        <v>111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120</v>
      </c>
      <c r="BK403" s="218">
        <f>ROUND(I403*H403,2)</f>
        <v>0</v>
      </c>
      <c r="BL403" s="19" t="s">
        <v>284</v>
      </c>
      <c r="BM403" s="217" t="s">
        <v>489</v>
      </c>
    </row>
    <row r="404" s="2" customFormat="1">
      <c r="A404" s="40"/>
      <c r="B404" s="41"/>
      <c r="C404" s="42"/>
      <c r="D404" s="219" t="s">
        <v>122</v>
      </c>
      <c r="E404" s="42"/>
      <c r="F404" s="220" t="s">
        <v>490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122</v>
      </c>
      <c r="AU404" s="19" t="s">
        <v>120</v>
      </c>
    </row>
    <row r="405" s="2" customFormat="1">
      <c r="A405" s="40"/>
      <c r="B405" s="41"/>
      <c r="C405" s="42"/>
      <c r="D405" s="224" t="s">
        <v>123</v>
      </c>
      <c r="E405" s="42"/>
      <c r="F405" s="225" t="s">
        <v>491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123</v>
      </c>
      <c r="AU405" s="19" t="s">
        <v>120</v>
      </c>
    </row>
    <row r="406" s="13" customFormat="1">
      <c r="A406" s="13"/>
      <c r="B406" s="227"/>
      <c r="C406" s="228"/>
      <c r="D406" s="219" t="s">
        <v>147</v>
      </c>
      <c r="E406" s="229" t="s">
        <v>19</v>
      </c>
      <c r="F406" s="230" t="s">
        <v>492</v>
      </c>
      <c r="G406" s="228"/>
      <c r="H406" s="229" t="s">
        <v>19</v>
      </c>
      <c r="I406" s="231"/>
      <c r="J406" s="228"/>
      <c r="K406" s="228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147</v>
      </c>
      <c r="AU406" s="236" t="s">
        <v>120</v>
      </c>
      <c r="AV406" s="13" t="s">
        <v>80</v>
      </c>
      <c r="AW406" s="13" t="s">
        <v>33</v>
      </c>
      <c r="AX406" s="13" t="s">
        <v>72</v>
      </c>
      <c r="AY406" s="236" t="s">
        <v>111</v>
      </c>
    </row>
    <row r="407" s="13" customFormat="1">
      <c r="A407" s="13"/>
      <c r="B407" s="227"/>
      <c r="C407" s="228"/>
      <c r="D407" s="219" t="s">
        <v>147</v>
      </c>
      <c r="E407" s="229" t="s">
        <v>19</v>
      </c>
      <c r="F407" s="230" t="s">
        <v>178</v>
      </c>
      <c r="G407" s="228"/>
      <c r="H407" s="229" t="s">
        <v>19</v>
      </c>
      <c r="I407" s="231"/>
      <c r="J407" s="228"/>
      <c r="K407" s="228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147</v>
      </c>
      <c r="AU407" s="236" t="s">
        <v>120</v>
      </c>
      <c r="AV407" s="13" t="s">
        <v>80</v>
      </c>
      <c r="AW407" s="13" t="s">
        <v>33</v>
      </c>
      <c r="AX407" s="13" t="s">
        <v>72</v>
      </c>
      <c r="AY407" s="236" t="s">
        <v>111</v>
      </c>
    </row>
    <row r="408" s="14" customFormat="1">
      <c r="A408" s="14"/>
      <c r="B408" s="237"/>
      <c r="C408" s="238"/>
      <c r="D408" s="219" t="s">
        <v>147</v>
      </c>
      <c r="E408" s="239" t="s">
        <v>19</v>
      </c>
      <c r="F408" s="240" t="s">
        <v>493</v>
      </c>
      <c r="G408" s="238"/>
      <c r="H408" s="241">
        <v>46.009999999999998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147</v>
      </c>
      <c r="AU408" s="247" t="s">
        <v>120</v>
      </c>
      <c r="AV408" s="14" t="s">
        <v>120</v>
      </c>
      <c r="AW408" s="14" t="s">
        <v>33</v>
      </c>
      <c r="AX408" s="14" t="s">
        <v>80</v>
      </c>
      <c r="AY408" s="247" t="s">
        <v>111</v>
      </c>
    </row>
    <row r="409" s="2" customFormat="1" ht="24.15" customHeight="1">
      <c r="A409" s="40"/>
      <c r="B409" s="41"/>
      <c r="C409" s="206" t="s">
        <v>494</v>
      </c>
      <c r="D409" s="206" t="s">
        <v>114</v>
      </c>
      <c r="E409" s="207" t="s">
        <v>495</v>
      </c>
      <c r="F409" s="208" t="s">
        <v>496</v>
      </c>
      <c r="G409" s="209" t="s">
        <v>174</v>
      </c>
      <c r="H409" s="210">
        <v>104.002</v>
      </c>
      <c r="I409" s="211"/>
      <c r="J409" s="212">
        <f>ROUND(I409*H409,2)</f>
        <v>0</v>
      </c>
      <c r="K409" s="208" t="s">
        <v>118</v>
      </c>
      <c r="L409" s="46"/>
      <c r="M409" s="213" t="s">
        <v>19</v>
      </c>
      <c r="N409" s="214" t="s">
        <v>44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284</v>
      </c>
      <c r="AT409" s="217" t="s">
        <v>114</v>
      </c>
      <c r="AU409" s="217" t="s">
        <v>120</v>
      </c>
      <c r="AY409" s="19" t="s">
        <v>111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120</v>
      </c>
      <c r="BK409" s="218">
        <f>ROUND(I409*H409,2)</f>
        <v>0</v>
      </c>
      <c r="BL409" s="19" t="s">
        <v>284</v>
      </c>
      <c r="BM409" s="217" t="s">
        <v>497</v>
      </c>
    </row>
    <row r="410" s="2" customFormat="1">
      <c r="A410" s="40"/>
      <c r="B410" s="41"/>
      <c r="C410" s="42"/>
      <c r="D410" s="219" t="s">
        <v>122</v>
      </c>
      <c r="E410" s="42"/>
      <c r="F410" s="220" t="s">
        <v>498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122</v>
      </c>
      <c r="AU410" s="19" t="s">
        <v>120</v>
      </c>
    </row>
    <row r="411" s="2" customFormat="1">
      <c r="A411" s="40"/>
      <c r="B411" s="41"/>
      <c r="C411" s="42"/>
      <c r="D411" s="224" t="s">
        <v>123</v>
      </c>
      <c r="E411" s="42"/>
      <c r="F411" s="225" t="s">
        <v>499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123</v>
      </c>
      <c r="AU411" s="19" t="s">
        <v>120</v>
      </c>
    </row>
    <row r="412" s="13" customFormat="1">
      <c r="A412" s="13"/>
      <c r="B412" s="227"/>
      <c r="C412" s="228"/>
      <c r="D412" s="219" t="s">
        <v>147</v>
      </c>
      <c r="E412" s="229" t="s">
        <v>19</v>
      </c>
      <c r="F412" s="230" t="s">
        <v>500</v>
      </c>
      <c r="G412" s="228"/>
      <c r="H412" s="229" t="s">
        <v>19</v>
      </c>
      <c r="I412" s="231"/>
      <c r="J412" s="228"/>
      <c r="K412" s="228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147</v>
      </c>
      <c r="AU412" s="236" t="s">
        <v>120</v>
      </c>
      <c r="AV412" s="13" t="s">
        <v>80</v>
      </c>
      <c r="AW412" s="13" t="s">
        <v>33</v>
      </c>
      <c r="AX412" s="13" t="s">
        <v>72</v>
      </c>
      <c r="AY412" s="236" t="s">
        <v>111</v>
      </c>
    </row>
    <row r="413" s="13" customFormat="1">
      <c r="A413" s="13"/>
      <c r="B413" s="227"/>
      <c r="C413" s="228"/>
      <c r="D413" s="219" t="s">
        <v>147</v>
      </c>
      <c r="E413" s="229" t="s">
        <v>19</v>
      </c>
      <c r="F413" s="230" t="s">
        <v>178</v>
      </c>
      <c r="G413" s="228"/>
      <c r="H413" s="229" t="s">
        <v>19</v>
      </c>
      <c r="I413" s="231"/>
      <c r="J413" s="228"/>
      <c r="K413" s="228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147</v>
      </c>
      <c r="AU413" s="236" t="s">
        <v>120</v>
      </c>
      <c r="AV413" s="13" t="s">
        <v>80</v>
      </c>
      <c r="AW413" s="13" t="s">
        <v>33</v>
      </c>
      <c r="AX413" s="13" t="s">
        <v>72</v>
      </c>
      <c r="AY413" s="236" t="s">
        <v>111</v>
      </c>
    </row>
    <row r="414" s="14" customFormat="1">
      <c r="A414" s="14"/>
      <c r="B414" s="237"/>
      <c r="C414" s="238"/>
      <c r="D414" s="219" t="s">
        <v>147</v>
      </c>
      <c r="E414" s="239" t="s">
        <v>19</v>
      </c>
      <c r="F414" s="240" t="s">
        <v>218</v>
      </c>
      <c r="G414" s="238"/>
      <c r="H414" s="241">
        <v>4.0830000000000002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147</v>
      </c>
      <c r="AU414" s="247" t="s">
        <v>120</v>
      </c>
      <c r="AV414" s="14" t="s">
        <v>120</v>
      </c>
      <c r="AW414" s="14" t="s">
        <v>33</v>
      </c>
      <c r="AX414" s="14" t="s">
        <v>72</v>
      </c>
      <c r="AY414" s="247" t="s">
        <v>111</v>
      </c>
    </row>
    <row r="415" s="14" customFormat="1">
      <c r="A415" s="14"/>
      <c r="B415" s="237"/>
      <c r="C415" s="238"/>
      <c r="D415" s="219" t="s">
        <v>147</v>
      </c>
      <c r="E415" s="239" t="s">
        <v>19</v>
      </c>
      <c r="F415" s="240" t="s">
        <v>219</v>
      </c>
      <c r="G415" s="238"/>
      <c r="H415" s="241">
        <v>15.585000000000001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147</v>
      </c>
      <c r="AU415" s="247" t="s">
        <v>120</v>
      </c>
      <c r="AV415" s="14" t="s">
        <v>120</v>
      </c>
      <c r="AW415" s="14" t="s">
        <v>33</v>
      </c>
      <c r="AX415" s="14" t="s">
        <v>72</v>
      </c>
      <c r="AY415" s="247" t="s">
        <v>111</v>
      </c>
    </row>
    <row r="416" s="14" customFormat="1">
      <c r="A416" s="14"/>
      <c r="B416" s="237"/>
      <c r="C416" s="238"/>
      <c r="D416" s="219" t="s">
        <v>147</v>
      </c>
      <c r="E416" s="239" t="s">
        <v>19</v>
      </c>
      <c r="F416" s="240" t="s">
        <v>220</v>
      </c>
      <c r="G416" s="238"/>
      <c r="H416" s="241">
        <v>74.879000000000005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147</v>
      </c>
      <c r="AU416" s="247" t="s">
        <v>120</v>
      </c>
      <c r="AV416" s="14" t="s">
        <v>120</v>
      </c>
      <c r="AW416" s="14" t="s">
        <v>33</v>
      </c>
      <c r="AX416" s="14" t="s">
        <v>72</v>
      </c>
      <c r="AY416" s="247" t="s">
        <v>111</v>
      </c>
    </row>
    <row r="417" s="15" customFormat="1">
      <c r="A417" s="15"/>
      <c r="B417" s="252"/>
      <c r="C417" s="253"/>
      <c r="D417" s="219" t="s">
        <v>147</v>
      </c>
      <c r="E417" s="254" t="s">
        <v>19</v>
      </c>
      <c r="F417" s="255" t="s">
        <v>204</v>
      </c>
      <c r="G417" s="253"/>
      <c r="H417" s="256">
        <v>94.546999999999997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2" t="s">
        <v>147</v>
      </c>
      <c r="AU417" s="262" t="s">
        <v>120</v>
      </c>
      <c r="AV417" s="15" t="s">
        <v>141</v>
      </c>
      <c r="AW417" s="15" t="s">
        <v>33</v>
      </c>
      <c r="AX417" s="15" t="s">
        <v>80</v>
      </c>
      <c r="AY417" s="262" t="s">
        <v>111</v>
      </c>
    </row>
    <row r="418" s="14" customFormat="1">
      <c r="A418" s="14"/>
      <c r="B418" s="237"/>
      <c r="C418" s="238"/>
      <c r="D418" s="219" t="s">
        <v>147</v>
      </c>
      <c r="E418" s="238"/>
      <c r="F418" s="240" t="s">
        <v>501</v>
      </c>
      <c r="G418" s="238"/>
      <c r="H418" s="241">
        <v>104.002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147</v>
      </c>
      <c r="AU418" s="247" t="s">
        <v>120</v>
      </c>
      <c r="AV418" s="14" t="s">
        <v>120</v>
      </c>
      <c r="AW418" s="14" t="s">
        <v>4</v>
      </c>
      <c r="AX418" s="14" t="s">
        <v>80</v>
      </c>
      <c r="AY418" s="247" t="s">
        <v>111</v>
      </c>
    </row>
    <row r="419" s="2" customFormat="1" ht="24.15" customHeight="1">
      <c r="A419" s="40"/>
      <c r="B419" s="41"/>
      <c r="C419" s="263" t="s">
        <v>502</v>
      </c>
      <c r="D419" s="263" t="s">
        <v>269</v>
      </c>
      <c r="E419" s="264" t="s">
        <v>503</v>
      </c>
      <c r="F419" s="265" t="s">
        <v>301</v>
      </c>
      <c r="G419" s="266" t="s">
        <v>174</v>
      </c>
      <c r="H419" s="267">
        <v>99.274000000000001</v>
      </c>
      <c r="I419" s="268"/>
      <c r="J419" s="269">
        <f>ROUND(I419*H419,2)</f>
        <v>0</v>
      </c>
      <c r="K419" s="265" t="s">
        <v>118</v>
      </c>
      <c r="L419" s="270"/>
      <c r="M419" s="271" t="s">
        <v>19</v>
      </c>
      <c r="N419" s="272" t="s">
        <v>44</v>
      </c>
      <c r="O419" s="86"/>
      <c r="P419" s="215">
        <f>O419*H419</f>
        <v>0</v>
      </c>
      <c r="Q419" s="215">
        <v>0.00029999999999999997</v>
      </c>
      <c r="R419" s="215">
        <f>Q419*H419</f>
        <v>0.029782199999999998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393</v>
      </c>
      <c r="AT419" s="217" t="s">
        <v>269</v>
      </c>
      <c r="AU419" s="217" t="s">
        <v>120</v>
      </c>
      <c r="AY419" s="19" t="s">
        <v>111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120</v>
      </c>
      <c r="BK419" s="218">
        <f>ROUND(I419*H419,2)</f>
        <v>0</v>
      </c>
      <c r="BL419" s="19" t="s">
        <v>284</v>
      </c>
      <c r="BM419" s="217" t="s">
        <v>504</v>
      </c>
    </row>
    <row r="420" s="2" customFormat="1">
      <c r="A420" s="40"/>
      <c r="B420" s="41"/>
      <c r="C420" s="42"/>
      <c r="D420" s="219" t="s">
        <v>122</v>
      </c>
      <c r="E420" s="42"/>
      <c r="F420" s="220" t="s">
        <v>301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122</v>
      </c>
      <c r="AU420" s="19" t="s">
        <v>120</v>
      </c>
    </row>
    <row r="421" s="14" customFormat="1">
      <c r="A421" s="14"/>
      <c r="B421" s="237"/>
      <c r="C421" s="238"/>
      <c r="D421" s="219" t="s">
        <v>147</v>
      </c>
      <c r="E421" s="238"/>
      <c r="F421" s="240" t="s">
        <v>505</v>
      </c>
      <c r="G421" s="238"/>
      <c r="H421" s="241">
        <v>99.274000000000001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147</v>
      </c>
      <c r="AU421" s="247" t="s">
        <v>120</v>
      </c>
      <c r="AV421" s="14" t="s">
        <v>120</v>
      </c>
      <c r="AW421" s="14" t="s">
        <v>4</v>
      </c>
      <c r="AX421" s="14" t="s">
        <v>80</v>
      </c>
      <c r="AY421" s="247" t="s">
        <v>111</v>
      </c>
    </row>
    <row r="422" s="2" customFormat="1" ht="24.15" customHeight="1">
      <c r="A422" s="40"/>
      <c r="B422" s="41"/>
      <c r="C422" s="206" t="s">
        <v>506</v>
      </c>
      <c r="D422" s="206" t="s">
        <v>114</v>
      </c>
      <c r="E422" s="207" t="s">
        <v>507</v>
      </c>
      <c r="F422" s="208" t="s">
        <v>508</v>
      </c>
      <c r="G422" s="209" t="s">
        <v>174</v>
      </c>
      <c r="H422" s="210">
        <v>94.546999999999997</v>
      </c>
      <c r="I422" s="211"/>
      <c r="J422" s="212">
        <f>ROUND(I422*H422,2)</f>
        <v>0</v>
      </c>
      <c r="K422" s="208" t="s">
        <v>118</v>
      </c>
      <c r="L422" s="46"/>
      <c r="M422" s="213" t="s">
        <v>19</v>
      </c>
      <c r="N422" s="214" t="s">
        <v>44</v>
      </c>
      <c r="O422" s="86"/>
      <c r="P422" s="215">
        <f>O422*H422</f>
        <v>0</v>
      </c>
      <c r="Q422" s="215">
        <v>0.0047299999999999998</v>
      </c>
      <c r="R422" s="215">
        <f>Q422*H422</f>
        <v>0.44720730999999997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284</v>
      </c>
      <c r="AT422" s="217" t="s">
        <v>114</v>
      </c>
      <c r="AU422" s="217" t="s">
        <v>120</v>
      </c>
      <c r="AY422" s="19" t="s">
        <v>111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120</v>
      </c>
      <c r="BK422" s="218">
        <f>ROUND(I422*H422,2)</f>
        <v>0</v>
      </c>
      <c r="BL422" s="19" t="s">
        <v>284</v>
      </c>
      <c r="BM422" s="217" t="s">
        <v>509</v>
      </c>
    </row>
    <row r="423" s="2" customFormat="1">
      <c r="A423" s="40"/>
      <c r="B423" s="41"/>
      <c r="C423" s="42"/>
      <c r="D423" s="219" t="s">
        <v>122</v>
      </c>
      <c r="E423" s="42"/>
      <c r="F423" s="220" t="s">
        <v>510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122</v>
      </c>
      <c r="AU423" s="19" t="s">
        <v>120</v>
      </c>
    </row>
    <row r="424" s="2" customFormat="1">
      <c r="A424" s="40"/>
      <c r="B424" s="41"/>
      <c r="C424" s="42"/>
      <c r="D424" s="224" t="s">
        <v>123</v>
      </c>
      <c r="E424" s="42"/>
      <c r="F424" s="225" t="s">
        <v>511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123</v>
      </c>
      <c r="AU424" s="19" t="s">
        <v>120</v>
      </c>
    </row>
    <row r="425" s="2" customFormat="1">
      <c r="A425" s="40"/>
      <c r="B425" s="41"/>
      <c r="C425" s="42"/>
      <c r="D425" s="219" t="s">
        <v>125</v>
      </c>
      <c r="E425" s="42"/>
      <c r="F425" s="226" t="s">
        <v>512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125</v>
      </c>
      <c r="AU425" s="19" t="s">
        <v>120</v>
      </c>
    </row>
    <row r="426" s="13" customFormat="1">
      <c r="A426" s="13"/>
      <c r="B426" s="227"/>
      <c r="C426" s="228"/>
      <c r="D426" s="219" t="s">
        <v>147</v>
      </c>
      <c r="E426" s="229" t="s">
        <v>19</v>
      </c>
      <c r="F426" s="230" t="s">
        <v>513</v>
      </c>
      <c r="G426" s="228"/>
      <c r="H426" s="229" t="s">
        <v>19</v>
      </c>
      <c r="I426" s="231"/>
      <c r="J426" s="228"/>
      <c r="K426" s="228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147</v>
      </c>
      <c r="AU426" s="236" t="s">
        <v>120</v>
      </c>
      <c r="AV426" s="13" t="s">
        <v>80</v>
      </c>
      <c r="AW426" s="13" t="s">
        <v>33</v>
      </c>
      <c r="AX426" s="13" t="s">
        <v>72</v>
      </c>
      <c r="AY426" s="236" t="s">
        <v>111</v>
      </c>
    </row>
    <row r="427" s="13" customFormat="1">
      <c r="A427" s="13"/>
      <c r="B427" s="227"/>
      <c r="C427" s="228"/>
      <c r="D427" s="219" t="s">
        <v>147</v>
      </c>
      <c r="E427" s="229" t="s">
        <v>19</v>
      </c>
      <c r="F427" s="230" t="s">
        <v>178</v>
      </c>
      <c r="G427" s="228"/>
      <c r="H427" s="229" t="s">
        <v>19</v>
      </c>
      <c r="I427" s="231"/>
      <c r="J427" s="228"/>
      <c r="K427" s="228"/>
      <c r="L427" s="232"/>
      <c r="M427" s="233"/>
      <c r="N427" s="234"/>
      <c r="O427" s="234"/>
      <c r="P427" s="234"/>
      <c r="Q427" s="234"/>
      <c r="R427" s="234"/>
      <c r="S427" s="234"/>
      <c r="T427" s="23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6" t="s">
        <v>147</v>
      </c>
      <c r="AU427" s="236" t="s">
        <v>120</v>
      </c>
      <c r="AV427" s="13" t="s">
        <v>80</v>
      </c>
      <c r="AW427" s="13" t="s">
        <v>33</v>
      </c>
      <c r="AX427" s="13" t="s">
        <v>72</v>
      </c>
      <c r="AY427" s="236" t="s">
        <v>111</v>
      </c>
    </row>
    <row r="428" s="14" customFormat="1">
      <c r="A428" s="14"/>
      <c r="B428" s="237"/>
      <c r="C428" s="238"/>
      <c r="D428" s="219" t="s">
        <v>147</v>
      </c>
      <c r="E428" s="239" t="s">
        <v>19</v>
      </c>
      <c r="F428" s="240" t="s">
        <v>218</v>
      </c>
      <c r="G428" s="238"/>
      <c r="H428" s="241">
        <v>4.0830000000000002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147</v>
      </c>
      <c r="AU428" s="247" t="s">
        <v>120</v>
      </c>
      <c r="AV428" s="14" t="s">
        <v>120</v>
      </c>
      <c r="AW428" s="14" t="s">
        <v>33</v>
      </c>
      <c r="AX428" s="14" t="s">
        <v>72</v>
      </c>
      <c r="AY428" s="247" t="s">
        <v>111</v>
      </c>
    </row>
    <row r="429" s="14" customFormat="1">
      <c r="A429" s="14"/>
      <c r="B429" s="237"/>
      <c r="C429" s="238"/>
      <c r="D429" s="219" t="s">
        <v>147</v>
      </c>
      <c r="E429" s="239" t="s">
        <v>19</v>
      </c>
      <c r="F429" s="240" t="s">
        <v>219</v>
      </c>
      <c r="G429" s="238"/>
      <c r="H429" s="241">
        <v>15.585000000000001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147</v>
      </c>
      <c r="AU429" s="247" t="s">
        <v>120</v>
      </c>
      <c r="AV429" s="14" t="s">
        <v>120</v>
      </c>
      <c r="AW429" s="14" t="s">
        <v>33</v>
      </c>
      <c r="AX429" s="14" t="s">
        <v>72</v>
      </c>
      <c r="AY429" s="247" t="s">
        <v>111</v>
      </c>
    </row>
    <row r="430" s="14" customFormat="1">
      <c r="A430" s="14"/>
      <c r="B430" s="237"/>
      <c r="C430" s="238"/>
      <c r="D430" s="219" t="s">
        <v>147</v>
      </c>
      <c r="E430" s="239" t="s">
        <v>19</v>
      </c>
      <c r="F430" s="240" t="s">
        <v>220</v>
      </c>
      <c r="G430" s="238"/>
      <c r="H430" s="241">
        <v>74.879000000000005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147</v>
      </c>
      <c r="AU430" s="247" t="s">
        <v>120</v>
      </c>
      <c r="AV430" s="14" t="s">
        <v>120</v>
      </c>
      <c r="AW430" s="14" t="s">
        <v>33</v>
      </c>
      <c r="AX430" s="14" t="s">
        <v>72</v>
      </c>
      <c r="AY430" s="247" t="s">
        <v>111</v>
      </c>
    </row>
    <row r="431" s="15" customFormat="1">
      <c r="A431" s="15"/>
      <c r="B431" s="252"/>
      <c r="C431" s="253"/>
      <c r="D431" s="219" t="s">
        <v>147</v>
      </c>
      <c r="E431" s="254" t="s">
        <v>19</v>
      </c>
      <c r="F431" s="255" t="s">
        <v>204</v>
      </c>
      <c r="G431" s="253"/>
      <c r="H431" s="256">
        <v>94.546999999999997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2" t="s">
        <v>147</v>
      </c>
      <c r="AU431" s="262" t="s">
        <v>120</v>
      </c>
      <c r="AV431" s="15" t="s">
        <v>141</v>
      </c>
      <c r="AW431" s="15" t="s">
        <v>33</v>
      </c>
      <c r="AX431" s="15" t="s">
        <v>80</v>
      </c>
      <c r="AY431" s="262" t="s">
        <v>111</v>
      </c>
    </row>
    <row r="432" s="2" customFormat="1" ht="24.15" customHeight="1">
      <c r="A432" s="40"/>
      <c r="B432" s="41"/>
      <c r="C432" s="206" t="s">
        <v>514</v>
      </c>
      <c r="D432" s="206" t="s">
        <v>114</v>
      </c>
      <c r="E432" s="207" t="s">
        <v>515</v>
      </c>
      <c r="F432" s="208" t="s">
        <v>516</v>
      </c>
      <c r="G432" s="209" t="s">
        <v>257</v>
      </c>
      <c r="H432" s="210">
        <v>0.56000000000000005</v>
      </c>
      <c r="I432" s="211"/>
      <c r="J432" s="212">
        <f>ROUND(I432*H432,2)</f>
        <v>0</v>
      </c>
      <c r="K432" s="208" t="s">
        <v>118</v>
      </c>
      <c r="L432" s="46"/>
      <c r="M432" s="213" t="s">
        <v>19</v>
      </c>
      <c r="N432" s="214" t="s">
        <v>44</v>
      </c>
      <c r="O432" s="86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284</v>
      </c>
      <c r="AT432" s="217" t="s">
        <v>114</v>
      </c>
      <c r="AU432" s="217" t="s">
        <v>120</v>
      </c>
      <c r="AY432" s="19" t="s">
        <v>111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120</v>
      </c>
      <c r="BK432" s="218">
        <f>ROUND(I432*H432,2)</f>
        <v>0</v>
      </c>
      <c r="BL432" s="19" t="s">
        <v>284</v>
      </c>
      <c r="BM432" s="217" t="s">
        <v>517</v>
      </c>
    </row>
    <row r="433" s="2" customFormat="1">
      <c r="A433" s="40"/>
      <c r="B433" s="41"/>
      <c r="C433" s="42"/>
      <c r="D433" s="219" t="s">
        <v>122</v>
      </c>
      <c r="E433" s="42"/>
      <c r="F433" s="220" t="s">
        <v>518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122</v>
      </c>
      <c r="AU433" s="19" t="s">
        <v>120</v>
      </c>
    </row>
    <row r="434" s="2" customFormat="1">
      <c r="A434" s="40"/>
      <c r="B434" s="41"/>
      <c r="C434" s="42"/>
      <c r="D434" s="224" t="s">
        <v>123</v>
      </c>
      <c r="E434" s="42"/>
      <c r="F434" s="225" t="s">
        <v>519</v>
      </c>
      <c r="G434" s="42"/>
      <c r="H434" s="42"/>
      <c r="I434" s="221"/>
      <c r="J434" s="42"/>
      <c r="K434" s="42"/>
      <c r="L434" s="46"/>
      <c r="M434" s="248"/>
      <c r="N434" s="249"/>
      <c r="O434" s="250"/>
      <c r="P434" s="250"/>
      <c r="Q434" s="250"/>
      <c r="R434" s="250"/>
      <c r="S434" s="250"/>
      <c r="T434" s="251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123</v>
      </c>
      <c r="AU434" s="19" t="s">
        <v>120</v>
      </c>
    </row>
    <row r="435" s="2" customFormat="1" ht="6.96" customHeight="1">
      <c r="A435" s="40"/>
      <c r="B435" s="61"/>
      <c r="C435" s="62"/>
      <c r="D435" s="62"/>
      <c r="E435" s="62"/>
      <c r="F435" s="62"/>
      <c r="G435" s="62"/>
      <c r="H435" s="62"/>
      <c r="I435" s="62"/>
      <c r="J435" s="62"/>
      <c r="K435" s="62"/>
      <c r="L435" s="46"/>
      <c r="M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</sheetData>
  <sheetProtection sheet="1" autoFilter="0" formatColumns="0" formatRows="0" objects="1" scenarios="1" spinCount="100000" saltValue="JkfN/6s3POC1CaBzt2Hj/6xN+YXUftepGPbUNmZInkFRTFTrwxhXROxHCp/MnXjXaFf9P1f4VhPagNluNTN3JQ==" hashValue="FmR6AkrXfrO9kTiRJVhuS3LFAE5kJ+zb/dqGbGQuOspUsrZh9CQfejMJCA18WC9TVhLSHhB7m0VS1W933h51ZQ==" algorithmName="SHA-512" password="EC2B"/>
  <autoFilter ref="C89:K43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2/113106123"/>
    <hyperlink ref="F101" r:id="rId2" display="https://podminky.urs.cz/item/CS_URS_2024_02/113106161"/>
    <hyperlink ref="F107" r:id="rId3" display="https://podminky.urs.cz/item/CS_URS_2024_02/113107182"/>
    <hyperlink ref="F113" r:id="rId4" display="https://podminky.urs.cz/item/CS_URS_2024_02/132254204"/>
    <hyperlink ref="F121" r:id="rId5" display="https://podminky.urs.cz/item/CS_URS_2024_02/139001101"/>
    <hyperlink ref="F127" r:id="rId6" display="https://podminky.urs.cz/item/CS_URS_2024_02/151101102"/>
    <hyperlink ref="F135" r:id="rId7" display="https://podminky.urs.cz/item/CS_URS_2024_02/151101112"/>
    <hyperlink ref="F143" r:id="rId8" display="https://podminky.urs.cz/item/CS_URS_2024_02/162751117"/>
    <hyperlink ref="F148" r:id="rId9" display="https://podminky.urs.cz/item/CS_URS_2024_02/162751117"/>
    <hyperlink ref="F156" r:id="rId10" display="https://podminky.urs.cz/item/CS_URS_2024_02/162751119"/>
    <hyperlink ref="F165" r:id="rId11" display="https://podminky.urs.cz/item/CS_URS_2024_02/167151111"/>
    <hyperlink ref="F171" r:id="rId12" display="https://podminky.urs.cz/item/CS_URS_2024_02/171201221"/>
    <hyperlink ref="F177" r:id="rId13" display="https://podminky.urs.cz/item/CS_URS_2024_02/174151101"/>
    <hyperlink ref="F192" r:id="rId14" display="https://podminky.urs.cz/item/CS_URS_2024_02/175151201"/>
    <hyperlink ref="F206" r:id="rId15" display="https://podminky.urs.cz/item/CS_URS_2024_02/211971110"/>
    <hyperlink ref="F217" r:id="rId16" display="https://podminky.urs.cz/item/CS_URS_2024_02/212750101"/>
    <hyperlink ref="F226" r:id="rId17" display="https://podminky.urs.cz/item/CS_URS_2024_02/452312131"/>
    <hyperlink ref="F236" r:id="rId18" display="https://podminky.urs.cz/item/CS_URS_2024_02/564851111"/>
    <hyperlink ref="F249" r:id="rId19" display="https://podminky.urs.cz/item/CS_URS_2024_02/573211112"/>
    <hyperlink ref="F255" r:id="rId20" display="https://podminky.urs.cz/item/CS_URS_2024_02/577133111"/>
    <hyperlink ref="F261" r:id="rId21" display="https://podminky.urs.cz/item/CS_URS_2024_02/591211111"/>
    <hyperlink ref="F267" r:id="rId22" display="https://podminky.urs.cz/item/CS_URS_2024_02/596211110"/>
    <hyperlink ref="F274" r:id="rId23" display="https://podminky.urs.cz/item/CS_URS_2024_02/622321121"/>
    <hyperlink ref="F283" r:id="rId24" display="https://podminky.urs.cz/item/CS_URS_2024_02/622321191"/>
    <hyperlink ref="F294" r:id="rId25" display="https://podminky.urs.cz/item/CS_URS_2024_02/871260310"/>
    <hyperlink ref="F304" r:id="rId26" display="https://podminky.urs.cz/item/CS_URS_2024_02/877260341"/>
    <hyperlink ref="F313" r:id="rId27" display="https://podminky.urs.cz/item/CS_URS_2024_02/895270101"/>
    <hyperlink ref="F319" r:id="rId28" display="https://podminky.urs.cz/item/CS_URS_2024_02/895270131"/>
    <hyperlink ref="F325" r:id="rId29" display="https://podminky.urs.cz/item/CS_URS_2024_02/895270135"/>
    <hyperlink ref="F331" r:id="rId30" display="https://podminky.urs.cz/item/CS_URS_2024_02/895270151"/>
    <hyperlink ref="F337" r:id="rId31" display="https://podminky.urs.cz/item/CS_URS_2024_02/895270222"/>
    <hyperlink ref="F343" r:id="rId32" display="https://podminky.urs.cz/item/CS_URS_2024_02/899620131"/>
    <hyperlink ref="F349" r:id="rId33" display="https://podminky.urs.cz/item/CS_URS_2024_02/899722114"/>
    <hyperlink ref="F357" r:id="rId34" display="https://podminky.urs.cz/item/CS_URS_2024_02/978036191"/>
    <hyperlink ref="F366" r:id="rId35" display="https://podminky.urs.cz/item/CS_URS_2024_02/979051121"/>
    <hyperlink ref="F372" r:id="rId36" display="https://podminky.urs.cz/item/CS_URS_2024_02/979071121"/>
    <hyperlink ref="F378" r:id="rId37" display="https://podminky.urs.cz/item/CS_URS_2024_02/985131111"/>
    <hyperlink ref="F388" r:id="rId38" display="https://podminky.urs.cz/item/CS_URS_2024_02/998276101"/>
    <hyperlink ref="F391" r:id="rId39" display="https://podminky.urs.cz/item/CS_URS_2024_02/998276124"/>
    <hyperlink ref="F396" r:id="rId40" display="https://podminky.urs.cz/item/CS_URS_2024_02/711161215"/>
    <hyperlink ref="F405" r:id="rId41" display="https://podminky.urs.cz/item/CS_URS_2024_02/711161384"/>
    <hyperlink ref="F411" r:id="rId42" display="https://podminky.urs.cz/item/CS_URS_2024_02/711491272"/>
    <hyperlink ref="F424" r:id="rId43" display="https://podminky.urs.cz/item/CS_URS_2024_02/711493121"/>
    <hyperlink ref="F434" r:id="rId44" display="https://podminky.urs.cz/item/CS_URS_2024_02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520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521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522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523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524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525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526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527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528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529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530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79</v>
      </c>
      <c r="F18" s="284" t="s">
        <v>531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532</v>
      </c>
      <c r="F19" s="284" t="s">
        <v>533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534</v>
      </c>
      <c r="F20" s="284" t="s">
        <v>535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536</v>
      </c>
      <c r="F21" s="284" t="s">
        <v>537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538</v>
      </c>
      <c r="F22" s="284" t="s">
        <v>539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540</v>
      </c>
      <c r="F23" s="284" t="s">
        <v>541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542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543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544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545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546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547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548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549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550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97</v>
      </c>
      <c r="F36" s="284"/>
      <c r="G36" s="284" t="s">
        <v>551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552</v>
      </c>
      <c r="F37" s="284"/>
      <c r="G37" s="284" t="s">
        <v>553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53</v>
      </c>
      <c r="F38" s="284"/>
      <c r="G38" s="284" t="s">
        <v>554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54</v>
      </c>
      <c r="F39" s="284"/>
      <c r="G39" s="284" t="s">
        <v>555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98</v>
      </c>
      <c r="F40" s="284"/>
      <c r="G40" s="284" t="s">
        <v>556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99</v>
      </c>
      <c r="F41" s="284"/>
      <c r="G41" s="284" t="s">
        <v>557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558</v>
      </c>
      <c r="F42" s="284"/>
      <c r="G42" s="284" t="s">
        <v>559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560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561</v>
      </c>
      <c r="F44" s="284"/>
      <c r="G44" s="284" t="s">
        <v>562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101</v>
      </c>
      <c r="F45" s="284"/>
      <c r="G45" s="284" t="s">
        <v>563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564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565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566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567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568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569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570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571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572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573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574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575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576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577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578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579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580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581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582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583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584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585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586</v>
      </c>
      <c r="D76" s="302"/>
      <c r="E76" s="302"/>
      <c r="F76" s="302" t="s">
        <v>587</v>
      </c>
      <c r="G76" s="303"/>
      <c r="H76" s="302" t="s">
        <v>54</v>
      </c>
      <c r="I76" s="302" t="s">
        <v>57</v>
      </c>
      <c r="J76" s="302" t="s">
        <v>588</v>
      </c>
      <c r="K76" s="301"/>
    </row>
    <row r="77" s="1" customFormat="1" ht="17.25" customHeight="1">
      <c r="B77" s="299"/>
      <c r="C77" s="304" t="s">
        <v>589</v>
      </c>
      <c r="D77" s="304"/>
      <c r="E77" s="304"/>
      <c r="F77" s="305" t="s">
        <v>590</v>
      </c>
      <c r="G77" s="306"/>
      <c r="H77" s="304"/>
      <c r="I77" s="304"/>
      <c r="J77" s="304" t="s">
        <v>591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53</v>
      </c>
      <c r="D79" s="309"/>
      <c r="E79" s="309"/>
      <c r="F79" s="310" t="s">
        <v>592</v>
      </c>
      <c r="G79" s="311"/>
      <c r="H79" s="287" t="s">
        <v>593</v>
      </c>
      <c r="I79" s="287" t="s">
        <v>594</v>
      </c>
      <c r="J79" s="287">
        <v>20</v>
      </c>
      <c r="K79" s="301"/>
    </row>
    <row r="80" s="1" customFormat="1" ht="15" customHeight="1">
      <c r="B80" s="299"/>
      <c r="C80" s="287" t="s">
        <v>595</v>
      </c>
      <c r="D80" s="287"/>
      <c r="E80" s="287"/>
      <c r="F80" s="310" t="s">
        <v>592</v>
      </c>
      <c r="G80" s="311"/>
      <c r="H80" s="287" t="s">
        <v>596</v>
      </c>
      <c r="I80" s="287" t="s">
        <v>594</v>
      </c>
      <c r="J80" s="287">
        <v>120</v>
      </c>
      <c r="K80" s="301"/>
    </row>
    <row r="81" s="1" customFormat="1" ht="15" customHeight="1">
      <c r="B81" s="312"/>
      <c r="C81" s="287" t="s">
        <v>597</v>
      </c>
      <c r="D81" s="287"/>
      <c r="E81" s="287"/>
      <c r="F81" s="310" t="s">
        <v>598</v>
      </c>
      <c r="G81" s="311"/>
      <c r="H81" s="287" t="s">
        <v>599</v>
      </c>
      <c r="I81" s="287" t="s">
        <v>594</v>
      </c>
      <c r="J81" s="287">
        <v>50</v>
      </c>
      <c r="K81" s="301"/>
    </row>
    <row r="82" s="1" customFormat="1" ht="15" customHeight="1">
      <c r="B82" s="312"/>
      <c r="C82" s="287" t="s">
        <v>600</v>
      </c>
      <c r="D82" s="287"/>
      <c r="E82" s="287"/>
      <c r="F82" s="310" t="s">
        <v>592</v>
      </c>
      <c r="G82" s="311"/>
      <c r="H82" s="287" t="s">
        <v>601</v>
      </c>
      <c r="I82" s="287" t="s">
        <v>602</v>
      </c>
      <c r="J82" s="287"/>
      <c r="K82" s="301"/>
    </row>
    <row r="83" s="1" customFormat="1" ht="15" customHeight="1">
      <c r="B83" s="312"/>
      <c r="C83" s="313" t="s">
        <v>603</v>
      </c>
      <c r="D83" s="313"/>
      <c r="E83" s="313"/>
      <c r="F83" s="314" t="s">
        <v>598</v>
      </c>
      <c r="G83" s="313"/>
      <c r="H83" s="313" t="s">
        <v>604</v>
      </c>
      <c r="I83" s="313" t="s">
        <v>594</v>
      </c>
      <c r="J83" s="313">
        <v>15</v>
      </c>
      <c r="K83" s="301"/>
    </row>
    <row r="84" s="1" customFormat="1" ht="15" customHeight="1">
      <c r="B84" s="312"/>
      <c r="C84" s="313" t="s">
        <v>605</v>
      </c>
      <c r="D84" s="313"/>
      <c r="E84" s="313"/>
      <c r="F84" s="314" t="s">
        <v>598</v>
      </c>
      <c r="G84" s="313"/>
      <c r="H84" s="313" t="s">
        <v>606</v>
      </c>
      <c r="I84" s="313" t="s">
        <v>594</v>
      </c>
      <c r="J84" s="313">
        <v>15</v>
      </c>
      <c r="K84" s="301"/>
    </row>
    <row r="85" s="1" customFormat="1" ht="15" customHeight="1">
      <c r="B85" s="312"/>
      <c r="C85" s="313" t="s">
        <v>607</v>
      </c>
      <c r="D85" s="313"/>
      <c r="E85" s="313"/>
      <c r="F85" s="314" t="s">
        <v>598</v>
      </c>
      <c r="G85" s="313"/>
      <c r="H85" s="313" t="s">
        <v>608</v>
      </c>
      <c r="I85" s="313" t="s">
        <v>594</v>
      </c>
      <c r="J85" s="313">
        <v>20</v>
      </c>
      <c r="K85" s="301"/>
    </row>
    <row r="86" s="1" customFormat="1" ht="15" customHeight="1">
      <c r="B86" s="312"/>
      <c r="C86" s="313" t="s">
        <v>609</v>
      </c>
      <c r="D86" s="313"/>
      <c r="E86" s="313"/>
      <c r="F86" s="314" t="s">
        <v>598</v>
      </c>
      <c r="G86" s="313"/>
      <c r="H86" s="313" t="s">
        <v>610</v>
      </c>
      <c r="I86" s="313" t="s">
        <v>594</v>
      </c>
      <c r="J86" s="313">
        <v>20</v>
      </c>
      <c r="K86" s="301"/>
    </row>
    <row r="87" s="1" customFormat="1" ht="15" customHeight="1">
      <c r="B87" s="312"/>
      <c r="C87" s="287" t="s">
        <v>611</v>
      </c>
      <c r="D87" s="287"/>
      <c r="E87" s="287"/>
      <c r="F87" s="310" t="s">
        <v>598</v>
      </c>
      <c r="G87" s="311"/>
      <c r="H87" s="287" t="s">
        <v>612</v>
      </c>
      <c r="I87" s="287" t="s">
        <v>594</v>
      </c>
      <c r="J87" s="287">
        <v>50</v>
      </c>
      <c r="K87" s="301"/>
    </row>
    <row r="88" s="1" customFormat="1" ht="15" customHeight="1">
      <c r="B88" s="312"/>
      <c r="C88" s="287" t="s">
        <v>613</v>
      </c>
      <c r="D88" s="287"/>
      <c r="E88" s="287"/>
      <c r="F88" s="310" t="s">
        <v>598</v>
      </c>
      <c r="G88" s="311"/>
      <c r="H88" s="287" t="s">
        <v>614</v>
      </c>
      <c r="I88" s="287" t="s">
        <v>594</v>
      </c>
      <c r="J88" s="287">
        <v>20</v>
      </c>
      <c r="K88" s="301"/>
    </row>
    <row r="89" s="1" customFormat="1" ht="15" customHeight="1">
      <c r="B89" s="312"/>
      <c r="C89" s="287" t="s">
        <v>615</v>
      </c>
      <c r="D89" s="287"/>
      <c r="E89" s="287"/>
      <c r="F89" s="310" t="s">
        <v>598</v>
      </c>
      <c r="G89" s="311"/>
      <c r="H89" s="287" t="s">
        <v>616</v>
      </c>
      <c r="I89" s="287" t="s">
        <v>594</v>
      </c>
      <c r="J89" s="287">
        <v>20</v>
      </c>
      <c r="K89" s="301"/>
    </row>
    <row r="90" s="1" customFormat="1" ht="15" customHeight="1">
      <c r="B90" s="312"/>
      <c r="C90" s="287" t="s">
        <v>617</v>
      </c>
      <c r="D90" s="287"/>
      <c r="E90" s="287"/>
      <c r="F90" s="310" t="s">
        <v>598</v>
      </c>
      <c r="G90" s="311"/>
      <c r="H90" s="287" t="s">
        <v>618</v>
      </c>
      <c r="I90" s="287" t="s">
        <v>594</v>
      </c>
      <c r="J90" s="287">
        <v>50</v>
      </c>
      <c r="K90" s="301"/>
    </row>
    <row r="91" s="1" customFormat="1" ht="15" customHeight="1">
      <c r="B91" s="312"/>
      <c r="C91" s="287" t="s">
        <v>619</v>
      </c>
      <c r="D91" s="287"/>
      <c r="E91" s="287"/>
      <c r="F91" s="310" t="s">
        <v>598</v>
      </c>
      <c r="G91" s="311"/>
      <c r="H91" s="287" t="s">
        <v>619</v>
      </c>
      <c r="I91" s="287" t="s">
        <v>594</v>
      </c>
      <c r="J91" s="287">
        <v>50</v>
      </c>
      <c r="K91" s="301"/>
    </row>
    <row r="92" s="1" customFormat="1" ht="15" customHeight="1">
      <c r="B92" s="312"/>
      <c r="C92" s="287" t="s">
        <v>620</v>
      </c>
      <c r="D92" s="287"/>
      <c r="E92" s="287"/>
      <c r="F92" s="310" t="s">
        <v>598</v>
      </c>
      <c r="G92" s="311"/>
      <c r="H92" s="287" t="s">
        <v>621</v>
      </c>
      <c r="I92" s="287" t="s">
        <v>594</v>
      </c>
      <c r="J92" s="287">
        <v>255</v>
      </c>
      <c r="K92" s="301"/>
    </row>
    <row r="93" s="1" customFormat="1" ht="15" customHeight="1">
      <c r="B93" s="312"/>
      <c r="C93" s="287" t="s">
        <v>622</v>
      </c>
      <c r="D93" s="287"/>
      <c r="E93" s="287"/>
      <c r="F93" s="310" t="s">
        <v>592</v>
      </c>
      <c r="G93" s="311"/>
      <c r="H93" s="287" t="s">
        <v>623</v>
      </c>
      <c r="I93" s="287" t="s">
        <v>624</v>
      </c>
      <c r="J93" s="287"/>
      <c r="K93" s="301"/>
    </row>
    <row r="94" s="1" customFormat="1" ht="15" customHeight="1">
      <c r="B94" s="312"/>
      <c r="C94" s="287" t="s">
        <v>625</v>
      </c>
      <c r="D94" s="287"/>
      <c r="E94" s="287"/>
      <c r="F94" s="310" t="s">
        <v>592</v>
      </c>
      <c r="G94" s="311"/>
      <c r="H94" s="287" t="s">
        <v>626</v>
      </c>
      <c r="I94" s="287" t="s">
        <v>627</v>
      </c>
      <c r="J94" s="287"/>
      <c r="K94" s="301"/>
    </row>
    <row r="95" s="1" customFormat="1" ht="15" customHeight="1">
      <c r="B95" s="312"/>
      <c r="C95" s="287" t="s">
        <v>628</v>
      </c>
      <c r="D95" s="287"/>
      <c r="E95" s="287"/>
      <c r="F95" s="310" t="s">
        <v>592</v>
      </c>
      <c r="G95" s="311"/>
      <c r="H95" s="287" t="s">
        <v>628</v>
      </c>
      <c r="I95" s="287" t="s">
        <v>627</v>
      </c>
      <c r="J95" s="287"/>
      <c r="K95" s="301"/>
    </row>
    <row r="96" s="1" customFormat="1" ht="15" customHeight="1">
      <c r="B96" s="312"/>
      <c r="C96" s="287" t="s">
        <v>38</v>
      </c>
      <c r="D96" s="287"/>
      <c r="E96" s="287"/>
      <c r="F96" s="310" t="s">
        <v>592</v>
      </c>
      <c r="G96" s="311"/>
      <c r="H96" s="287" t="s">
        <v>629</v>
      </c>
      <c r="I96" s="287" t="s">
        <v>627</v>
      </c>
      <c r="J96" s="287"/>
      <c r="K96" s="301"/>
    </row>
    <row r="97" s="1" customFormat="1" ht="15" customHeight="1">
      <c r="B97" s="312"/>
      <c r="C97" s="287" t="s">
        <v>48</v>
      </c>
      <c r="D97" s="287"/>
      <c r="E97" s="287"/>
      <c r="F97" s="310" t="s">
        <v>592</v>
      </c>
      <c r="G97" s="311"/>
      <c r="H97" s="287" t="s">
        <v>630</v>
      </c>
      <c r="I97" s="287" t="s">
        <v>627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631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586</v>
      </c>
      <c r="D103" s="302"/>
      <c r="E103" s="302"/>
      <c r="F103" s="302" t="s">
        <v>587</v>
      </c>
      <c r="G103" s="303"/>
      <c r="H103" s="302" t="s">
        <v>54</v>
      </c>
      <c r="I103" s="302" t="s">
        <v>57</v>
      </c>
      <c r="J103" s="302" t="s">
        <v>588</v>
      </c>
      <c r="K103" s="301"/>
    </row>
    <row r="104" s="1" customFormat="1" ht="17.25" customHeight="1">
      <c r="B104" s="299"/>
      <c r="C104" s="304" t="s">
        <v>589</v>
      </c>
      <c r="D104" s="304"/>
      <c r="E104" s="304"/>
      <c r="F104" s="305" t="s">
        <v>590</v>
      </c>
      <c r="G104" s="306"/>
      <c r="H104" s="304"/>
      <c r="I104" s="304"/>
      <c r="J104" s="304" t="s">
        <v>591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53</v>
      </c>
      <c r="D106" s="309"/>
      <c r="E106" s="309"/>
      <c r="F106" s="310" t="s">
        <v>592</v>
      </c>
      <c r="G106" s="287"/>
      <c r="H106" s="287" t="s">
        <v>632</v>
      </c>
      <c r="I106" s="287" t="s">
        <v>594</v>
      </c>
      <c r="J106" s="287">
        <v>20</v>
      </c>
      <c r="K106" s="301"/>
    </row>
    <row r="107" s="1" customFormat="1" ht="15" customHeight="1">
      <c r="B107" s="299"/>
      <c r="C107" s="287" t="s">
        <v>595</v>
      </c>
      <c r="D107" s="287"/>
      <c r="E107" s="287"/>
      <c r="F107" s="310" t="s">
        <v>592</v>
      </c>
      <c r="G107" s="287"/>
      <c r="H107" s="287" t="s">
        <v>632</v>
      </c>
      <c r="I107" s="287" t="s">
        <v>594</v>
      </c>
      <c r="J107" s="287">
        <v>120</v>
      </c>
      <c r="K107" s="301"/>
    </row>
    <row r="108" s="1" customFormat="1" ht="15" customHeight="1">
      <c r="B108" s="312"/>
      <c r="C108" s="287" t="s">
        <v>597</v>
      </c>
      <c r="D108" s="287"/>
      <c r="E108" s="287"/>
      <c r="F108" s="310" t="s">
        <v>598</v>
      </c>
      <c r="G108" s="287"/>
      <c r="H108" s="287" t="s">
        <v>632</v>
      </c>
      <c r="I108" s="287" t="s">
        <v>594</v>
      </c>
      <c r="J108" s="287">
        <v>50</v>
      </c>
      <c r="K108" s="301"/>
    </row>
    <row r="109" s="1" customFormat="1" ht="15" customHeight="1">
      <c r="B109" s="312"/>
      <c r="C109" s="287" t="s">
        <v>600</v>
      </c>
      <c r="D109" s="287"/>
      <c r="E109" s="287"/>
      <c r="F109" s="310" t="s">
        <v>592</v>
      </c>
      <c r="G109" s="287"/>
      <c r="H109" s="287" t="s">
        <v>632</v>
      </c>
      <c r="I109" s="287" t="s">
        <v>602</v>
      </c>
      <c r="J109" s="287"/>
      <c r="K109" s="301"/>
    </row>
    <row r="110" s="1" customFormat="1" ht="15" customHeight="1">
      <c r="B110" s="312"/>
      <c r="C110" s="287" t="s">
        <v>611</v>
      </c>
      <c r="D110" s="287"/>
      <c r="E110" s="287"/>
      <c r="F110" s="310" t="s">
        <v>598</v>
      </c>
      <c r="G110" s="287"/>
      <c r="H110" s="287" t="s">
        <v>632</v>
      </c>
      <c r="I110" s="287" t="s">
        <v>594</v>
      </c>
      <c r="J110" s="287">
        <v>50</v>
      </c>
      <c r="K110" s="301"/>
    </row>
    <row r="111" s="1" customFormat="1" ht="15" customHeight="1">
      <c r="B111" s="312"/>
      <c r="C111" s="287" t="s">
        <v>619</v>
      </c>
      <c r="D111" s="287"/>
      <c r="E111" s="287"/>
      <c r="F111" s="310" t="s">
        <v>598</v>
      </c>
      <c r="G111" s="287"/>
      <c r="H111" s="287" t="s">
        <v>632</v>
      </c>
      <c r="I111" s="287" t="s">
        <v>594</v>
      </c>
      <c r="J111" s="287">
        <v>50</v>
      </c>
      <c r="K111" s="301"/>
    </row>
    <row r="112" s="1" customFormat="1" ht="15" customHeight="1">
      <c r="B112" s="312"/>
      <c r="C112" s="287" t="s">
        <v>617</v>
      </c>
      <c r="D112" s="287"/>
      <c r="E112" s="287"/>
      <c r="F112" s="310" t="s">
        <v>598</v>
      </c>
      <c r="G112" s="287"/>
      <c r="H112" s="287" t="s">
        <v>632</v>
      </c>
      <c r="I112" s="287" t="s">
        <v>594</v>
      </c>
      <c r="J112" s="287">
        <v>50</v>
      </c>
      <c r="K112" s="301"/>
    </row>
    <row r="113" s="1" customFormat="1" ht="15" customHeight="1">
      <c r="B113" s="312"/>
      <c r="C113" s="287" t="s">
        <v>53</v>
      </c>
      <c r="D113" s="287"/>
      <c r="E113" s="287"/>
      <c r="F113" s="310" t="s">
        <v>592</v>
      </c>
      <c r="G113" s="287"/>
      <c r="H113" s="287" t="s">
        <v>633</v>
      </c>
      <c r="I113" s="287" t="s">
        <v>594</v>
      </c>
      <c r="J113" s="287">
        <v>20</v>
      </c>
      <c r="K113" s="301"/>
    </row>
    <row r="114" s="1" customFormat="1" ht="15" customHeight="1">
      <c r="B114" s="312"/>
      <c r="C114" s="287" t="s">
        <v>634</v>
      </c>
      <c r="D114" s="287"/>
      <c r="E114" s="287"/>
      <c r="F114" s="310" t="s">
        <v>592</v>
      </c>
      <c r="G114" s="287"/>
      <c r="H114" s="287" t="s">
        <v>635</v>
      </c>
      <c r="I114" s="287" t="s">
        <v>594</v>
      </c>
      <c r="J114" s="287">
        <v>120</v>
      </c>
      <c r="K114" s="301"/>
    </row>
    <row r="115" s="1" customFormat="1" ht="15" customHeight="1">
      <c r="B115" s="312"/>
      <c r="C115" s="287" t="s">
        <v>38</v>
      </c>
      <c r="D115" s="287"/>
      <c r="E115" s="287"/>
      <c r="F115" s="310" t="s">
        <v>592</v>
      </c>
      <c r="G115" s="287"/>
      <c r="H115" s="287" t="s">
        <v>636</v>
      </c>
      <c r="I115" s="287" t="s">
        <v>627</v>
      </c>
      <c r="J115" s="287"/>
      <c r="K115" s="301"/>
    </row>
    <row r="116" s="1" customFormat="1" ht="15" customHeight="1">
      <c r="B116" s="312"/>
      <c r="C116" s="287" t="s">
        <v>48</v>
      </c>
      <c r="D116" s="287"/>
      <c r="E116" s="287"/>
      <c r="F116" s="310" t="s">
        <v>592</v>
      </c>
      <c r="G116" s="287"/>
      <c r="H116" s="287" t="s">
        <v>637</v>
      </c>
      <c r="I116" s="287" t="s">
        <v>627</v>
      </c>
      <c r="J116" s="287"/>
      <c r="K116" s="301"/>
    </row>
    <row r="117" s="1" customFormat="1" ht="15" customHeight="1">
      <c r="B117" s="312"/>
      <c r="C117" s="287" t="s">
        <v>57</v>
      </c>
      <c r="D117" s="287"/>
      <c r="E117" s="287"/>
      <c r="F117" s="310" t="s">
        <v>592</v>
      </c>
      <c r="G117" s="287"/>
      <c r="H117" s="287" t="s">
        <v>638</v>
      </c>
      <c r="I117" s="287" t="s">
        <v>639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640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586</v>
      </c>
      <c r="D123" s="302"/>
      <c r="E123" s="302"/>
      <c r="F123" s="302" t="s">
        <v>587</v>
      </c>
      <c r="G123" s="303"/>
      <c r="H123" s="302" t="s">
        <v>54</v>
      </c>
      <c r="I123" s="302" t="s">
        <v>57</v>
      </c>
      <c r="J123" s="302" t="s">
        <v>588</v>
      </c>
      <c r="K123" s="331"/>
    </row>
    <row r="124" s="1" customFormat="1" ht="17.25" customHeight="1">
      <c r="B124" s="330"/>
      <c r="C124" s="304" t="s">
        <v>589</v>
      </c>
      <c r="D124" s="304"/>
      <c r="E124" s="304"/>
      <c r="F124" s="305" t="s">
        <v>590</v>
      </c>
      <c r="G124" s="306"/>
      <c r="H124" s="304"/>
      <c r="I124" s="304"/>
      <c r="J124" s="304" t="s">
        <v>591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595</v>
      </c>
      <c r="D126" s="309"/>
      <c r="E126" s="309"/>
      <c r="F126" s="310" t="s">
        <v>592</v>
      </c>
      <c r="G126" s="287"/>
      <c r="H126" s="287" t="s">
        <v>632</v>
      </c>
      <c r="I126" s="287" t="s">
        <v>594</v>
      </c>
      <c r="J126" s="287">
        <v>120</v>
      </c>
      <c r="K126" s="335"/>
    </row>
    <row r="127" s="1" customFormat="1" ht="15" customHeight="1">
      <c r="B127" s="332"/>
      <c r="C127" s="287" t="s">
        <v>641</v>
      </c>
      <c r="D127" s="287"/>
      <c r="E127" s="287"/>
      <c r="F127" s="310" t="s">
        <v>592</v>
      </c>
      <c r="G127" s="287"/>
      <c r="H127" s="287" t="s">
        <v>642</v>
      </c>
      <c r="I127" s="287" t="s">
        <v>594</v>
      </c>
      <c r="J127" s="287" t="s">
        <v>643</v>
      </c>
      <c r="K127" s="335"/>
    </row>
    <row r="128" s="1" customFormat="1" ht="15" customHeight="1">
      <c r="B128" s="332"/>
      <c r="C128" s="287" t="s">
        <v>540</v>
      </c>
      <c r="D128" s="287"/>
      <c r="E128" s="287"/>
      <c r="F128" s="310" t="s">
        <v>592</v>
      </c>
      <c r="G128" s="287"/>
      <c r="H128" s="287" t="s">
        <v>644</v>
      </c>
      <c r="I128" s="287" t="s">
        <v>594</v>
      </c>
      <c r="J128" s="287" t="s">
        <v>643</v>
      </c>
      <c r="K128" s="335"/>
    </row>
    <row r="129" s="1" customFormat="1" ht="15" customHeight="1">
      <c r="B129" s="332"/>
      <c r="C129" s="287" t="s">
        <v>603</v>
      </c>
      <c r="D129" s="287"/>
      <c r="E129" s="287"/>
      <c r="F129" s="310" t="s">
        <v>598</v>
      </c>
      <c r="G129" s="287"/>
      <c r="H129" s="287" t="s">
        <v>604</v>
      </c>
      <c r="I129" s="287" t="s">
        <v>594</v>
      </c>
      <c r="J129" s="287">
        <v>15</v>
      </c>
      <c r="K129" s="335"/>
    </row>
    <row r="130" s="1" customFormat="1" ht="15" customHeight="1">
      <c r="B130" s="332"/>
      <c r="C130" s="313" t="s">
        <v>605</v>
      </c>
      <c r="D130" s="313"/>
      <c r="E130" s="313"/>
      <c r="F130" s="314" t="s">
        <v>598</v>
      </c>
      <c r="G130" s="313"/>
      <c r="H130" s="313" t="s">
        <v>606</v>
      </c>
      <c r="I130" s="313" t="s">
        <v>594</v>
      </c>
      <c r="J130" s="313">
        <v>15</v>
      </c>
      <c r="K130" s="335"/>
    </row>
    <row r="131" s="1" customFormat="1" ht="15" customHeight="1">
      <c r="B131" s="332"/>
      <c r="C131" s="313" t="s">
        <v>607</v>
      </c>
      <c r="D131" s="313"/>
      <c r="E131" s="313"/>
      <c r="F131" s="314" t="s">
        <v>598</v>
      </c>
      <c r="G131" s="313"/>
      <c r="H131" s="313" t="s">
        <v>608</v>
      </c>
      <c r="I131" s="313" t="s">
        <v>594</v>
      </c>
      <c r="J131" s="313">
        <v>20</v>
      </c>
      <c r="K131" s="335"/>
    </row>
    <row r="132" s="1" customFormat="1" ht="15" customHeight="1">
      <c r="B132" s="332"/>
      <c r="C132" s="313" t="s">
        <v>609</v>
      </c>
      <c r="D132" s="313"/>
      <c r="E132" s="313"/>
      <c r="F132" s="314" t="s">
        <v>598</v>
      </c>
      <c r="G132" s="313"/>
      <c r="H132" s="313" t="s">
        <v>610</v>
      </c>
      <c r="I132" s="313" t="s">
        <v>594</v>
      </c>
      <c r="J132" s="313">
        <v>20</v>
      </c>
      <c r="K132" s="335"/>
    </row>
    <row r="133" s="1" customFormat="1" ht="15" customHeight="1">
      <c r="B133" s="332"/>
      <c r="C133" s="287" t="s">
        <v>597</v>
      </c>
      <c r="D133" s="287"/>
      <c r="E133" s="287"/>
      <c r="F133" s="310" t="s">
        <v>598</v>
      </c>
      <c r="G133" s="287"/>
      <c r="H133" s="287" t="s">
        <v>632</v>
      </c>
      <c r="I133" s="287" t="s">
        <v>594</v>
      </c>
      <c r="J133" s="287">
        <v>50</v>
      </c>
      <c r="K133" s="335"/>
    </row>
    <row r="134" s="1" customFormat="1" ht="15" customHeight="1">
      <c r="B134" s="332"/>
      <c r="C134" s="287" t="s">
        <v>611</v>
      </c>
      <c r="D134" s="287"/>
      <c r="E134" s="287"/>
      <c r="F134" s="310" t="s">
        <v>598</v>
      </c>
      <c r="G134" s="287"/>
      <c r="H134" s="287" t="s">
        <v>632</v>
      </c>
      <c r="I134" s="287" t="s">
        <v>594</v>
      </c>
      <c r="J134" s="287">
        <v>50</v>
      </c>
      <c r="K134" s="335"/>
    </row>
    <row r="135" s="1" customFormat="1" ht="15" customHeight="1">
      <c r="B135" s="332"/>
      <c r="C135" s="287" t="s">
        <v>617</v>
      </c>
      <c r="D135" s="287"/>
      <c r="E135" s="287"/>
      <c r="F135" s="310" t="s">
        <v>598</v>
      </c>
      <c r="G135" s="287"/>
      <c r="H135" s="287" t="s">
        <v>632</v>
      </c>
      <c r="I135" s="287" t="s">
        <v>594</v>
      </c>
      <c r="J135" s="287">
        <v>50</v>
      </c>
      <c r="K135" s="335"/>
    </row>
    <row r="136" s="1" customFormat="1" ht="15" customHeight="1">
      <c r="B136" s="332"/>
      <c r="C136" s="287" t="s">
        <v>619</v>
      </c>
      <c r="D136" s="287"/>
      <c r="E136" s="287"/>
      <c r="F136" s="310" t="s">
        <v>598</v>
      </c>
      <c r="G136" s="287"/>
      <c r="H136" s="287" t="s">
        <v>632</v>
      </c>
      <c r="I136" s="287" t="s">
        <v>594</v>
      </c>
      <c r="J136" s="287">
        <v>50</v>
      </c>
      <c r="K136" s="335"/>
    </row>
    <row r="137" s="1" customFormat="1" ht="15" customHeight="1">
      <c r="B137" s="332"/>
      <c r="C137" s="287" t="s">
        <v>620</v>
      </c>
      <c r="D137" s="287"/>
      <c r="E137" s="287"/>
      <c r="F137" s="310" t="s">
        <v>598</v>
      </c>
      <c r="G137" s="287"/>
      <c r="H137" s="287" t="s">
        <v>645</v>
      </c>
      <c r="I137" s="287" t="s">
        <v>594</v>
      </c>
      <c r="J137" s="287">
        <v>255</v>
      </c>
      <c r="K137" s="335"/>
    </row>
    <row r="138" s="1" customFormat="1" ht="15" customHeight="1">
      <c r="B138" s="332"/>
      <c r="C138" s="287" t="s">
        <v>622</v>
      </c>
      <c r="D138" s="287"/>
      <c r="E138" s="287"/>
      <c r="F138" s="310" t="s">
        <v>592</v>
      </c>
      <c r="G138" s="287"/>
      <c r="H138" s="287" t="s">
        <v>646</v>
      </c>
      <c r="I138" s="287" t="s">
        <v>624</v>
      </c>
      <c r="J138" s="287"/>
      <c r="K138" s="335"/>
    </row>
    <row r="139" s="1" customFormat="1" ht="15" customHeight="1">
      <c r="B139" s="332"/>
      <c r="C139" s="287" t="s">
        <v>625</v>
      </c>
      <c r="D139" s="287"/>
      <c r="E139" s="287"/>
      <c r="F139" s="310" t="s">
        <v>592</v>
      </c>
      <c r="G139" s="287"/>
      <c r="H139" s="287" t="s">
        <v>647</v>
      </c>
      <c r="I139" s="287" t="s">
        <v>627</v>
      </c>
      <c r="J139" s="287"/>
      <c r="K139" s="335"/>
    </row>
    <row r="140" s="1" customFormat="1" ht="15" customHeight="1">
      <c r="B140" s="332"/>
      <c r="C140" s="287" t="s">
        <v>628</v>
      </c>
      <c r="D140" s="287"/>
      <c r="E140" s="287"/>
      <c r="F140" s="310" t="s">
        <v>592</v>
      </c>
      <c r="G140" s="287"/>
      <c r="H140" s="287" t="s">
        <v>628</v>
      </c>
      <c r="I140" s="287" t="s">
        <v>627</v>
      </c>
      <c r="J140" s="287"/>
      <c r="K140" s="335"/>
    </row>
    <row r="141" s="1" customFormat="1" ht="15" customHeight="1">
      <c r="B141" s="332"/>
      <c r="C141" s="287" t="s">
        <v>38</v>
      </c>
      <c r="D141" s="287"/>
      <c r="E141" s="287"/>
      <c r="F141" s="310" t="s">
        <v>592</v>
      </c>
      <c r="G141" s="287"/>
      <c r="H141" s="287" t="s">
        <v>648</v>
      </c>
      <c r="I141" s="287" t="s">
        <v>627</v>
      </c>
      <c r="J141" s="287"/>
      <c r="K141" s="335"/>
    </row>
    <row r="142" s="1" customFormat="1" ht="15" customHeight="1">
      <c r="B142" s="332"/>
      <c r="C142" s="287" t="s">
        <v>649</v>
      </c>
      <c r="D142" s="287"/>
      <c r="E142" s="287"/>
      <c r="F142" s="310" t="s">
        <v>592</v>
      </c>
      <c r="G142" s="287"/>
      <c r="H142" s="287" t="s">
        <v>650</v>
      </c>
      <c r="I142" s="287" t="s">
        <v>627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651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586</v>
      </c>
      <c r="D148" s="302"/>
      <c r="E148" s="302"/>
      <c r="F148" s="302" t="s">
        <v>587</v>
      </c>
      <c r="G148" s="303"/>
      <c r="H148" s="302" t="s">
        <v>54</v>
      </c>
      <c r="I148" s="302" t="s">
        <v>57</v>
      </c>
      <c r="J148" s="302" t="s">
        <v>588</v>
      </c>
      <c r="K148" s="301"/>
    </row>
    <row r="149" s="1" customFormat="1" ht="17.25" customHeight="1">
      <c r="B149" s="299"/>
      <c r="C149" s="304" t="s">
        <v>589</v>
      </c>
      <c r="D149" s="304"/>
      <c r="E149" s="304"/>
      <c r="F149" s="305" t="s">
        <v>590</v>
      </c>
      <c r="G149" s="306"/>
      <c r="H149" s="304"/>
      <c r="I149" s="304"/>
      <c r="J149" s="304" t="s">
        <v>591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595</v>
      </c>
      <c r="D151" s="287"/>
      <c r="E151" s="287"/>
      <c r="F151" s="340" t="s">
        <v>592</v>
      </c>
      <c r="G151" s="287"/>
      <c r="H151" s="339" t="s">
        <v>632</v>
      </c>
      <c r="I151" s="339" t="s">
        <v>594</v>
      </c>
      <c r="J151" s="339">
        <v>120</v>
      </c>
      <c r="K151" s="335"/>
    </row>
    <row r="152" s="1" customFormat="1" ht="15" customHeight="1">
      <c r="B152" s="312"/>
      <c r="C152" s="339" t="s">
        <v>641</v>
      </c>
      <c r="D152" s="287"/>
      <c r="E152" s="287"/>
      <c r="F152" s="340" t="s">
        <v>592</v>
      </c>
      <c r="G152" s="287"/>
      <c r="H152" s="339" t="s">
        <v>652</v>
      </c>
      <c r="I152" s="339" t="s">
        <v>594</v>
      </c>
      <c r="J152" s="339" t="s">
        <v>643</v>
      </c>
      <c r="K152" s="335"/>
    </row>
    <row r="153" s="1" customFormat="1" ht="15" customHeight="1">
      <c r="B153" s="312"/>
      <c r="C153" s="339" t="s">
        <v>540</v>
      </c>
      <c r="D153" s="287"/>
      <c r="E153" s="287"/>
      <c r="F153" s="340" t="s">
        <v>592</v>
      </c>
      <c r="G153" s="287"/>
      <c r="H153" s="339" t="s">
        <v>653</v>
      </c>
      <c r="I153" s="339" t="s">
        <v>594</v>
      </c>
      <c r="J153" s="339" t="s">
        <v>643</v>
      </c>
      <c r="K153" s="335"/>
    </row>
    <row r="154" s="1" customFormat="1" ht="15" customHeight="1">
      <c r="B154" s="312"/>
      <c r="C154" s="339" t="s">
        <v>597</v>
      </c>
      <c r="D154" s="287"/>
      <c r="E154" s="287"/>
      <c r="F154" s="340" t="s">
        <v>598</v>
      </c>
      <c r="G154" s="287"/>
      <c r="H154" s="339" t="s">
        <v>632</v>
      </c>
      <c r="I154" s="339" t="s">
        <v>594</v>
      </c>
      <c r="J154" s="339">
        <v>50</v>
      </c>
      <c r="K154" s="335"/>
    </row>
    <row r="155" s="1" customFormat="1" ht="15" customHeight="1">
      <c r="B155" s="312"/>
      <c r="C155" s="339" t="s">
        <v>600</v>
      </c>
      <c r="D155" s="287"/>
      <c r="E155" s="287"/>
      <c r="F155" s="340" t="s">
        <v>592</v>
      </c>
      <c r="G155" s="287"/>
      <c r="H155" s="339" t="s">
        <v>632</v>
      </c>
      <c r="I155" s="339" t="s">
        <v>602</v>
      </c>
      <c r="J155" s="339"/>
      <c r="K155" s="335"/>
    </row>
    <row r="156" s="1" customFormat="1" ht="15" customHeight="1">
      <c r="B156" s="312"/>
      <c r="C156" s="339" t="s">
        <v>611</v>
      </c>
      <c r="D156" s="287"/>
      <c r="E156" s="287"/>
      <c r="F156" s="340" t="s">
        <v>598</v>
      </c>
      <c r="G156" s="287"/>
      <c r="H156" s="339" t="s">
        <v>632</v>
      </c>
      <c r="I156" s="339" t="s">
        <v>594</v>
      </c>
      <c r="J156" s="339">
        <v>50</v>
      </c>
      <c r="K156" s="335"/>
    </row>
    <row r="157" s="1" customFormat="1" ht="15" customHeight="1">
      <c r="B157" s="312"/>
      <c r="C157" s="339" t="s">
        <v>619</v>
      </c>
      <c r="D157" s="287"/>
      <c r="E157" s="287"/>
      <c r="F157" s="340" t="s">
        <v>598</v>
      </c>
      <c r="G157" s="287"/>
      <c r="H157" s="339" t="s">
        <v>632</v>
      </c>
      <c r="I157" s="339" t="s">
        <v>594</v>
      </c>
      <c r="J157" s="339">
        <v>50</v>
      </c>
      <c r="K157" s="335"/>
    </row>
    <row r="158" s="1" customFormat="1" ht="15" customHeight="1">
      <c r="B158" s="312"/>
      <c r="C158" s="339" t="s">
        <v>617</v>
      </c>
      <c r="D158" s="287"/>
      <c r="E158" s="287"/>
      <c r="F158" s="340" t="s">
        <v>598</v>
      </c>
      <c r="G158" s="287"/>
      <c r="H158" s="339" t="s">
        <v>632</v>
      </c>
      <c r="I158" s="339" t="s">
        <v>594</v>
      </c>
      <c r="J158" s="339">
        <v>50</v>
      </c>
      <c r="K158" s="335"/>
    </row>
    <row r="159" s="1" customFormat="1" ht="15" customHeight="1">
      <c r="B159" s="312"/>
      <c r="C159" s="339" t="s">
        <v>89</v>
      </c>
      <c r="D159" s="287"/>
      <c r="E159" s="287"/>
      <c r="F159" s="340" t="s">
        <v>592</v>
      </c>
      <c r="G159" s="287"/>
      <c r="H159" s="339" t="s">
        <v>654</v>
      </c>
      <c r="I159" s="339" t="s">
        <v>594</v>
      </c>
      <c r="J159" s="339" t="s">
        <v>655</v>
      </c>
      <c r="K159" s="335"/>
    </row>
    <row r="160" s="1" customFormat="1" ht="15" customHeight="1">
      <c r="B160" s="312"/>
      <c r="C160" s="339" t="s">
        <v>656</v>
      </c>
      <c r="D160" s="287"/>
      <c r="E160" s="287"/>
      <c r="F160" s="340" t="s">
        <v>592</v>
      </c>
      <c r="G160" s="287"/>
      <c r="H160" s="339" t="s">
        <v>657</v>
      </c>
      <c r="I160" s="339" t="s">
        <v>627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658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586</v>
      </c>
      <c r="D166" s="302"/>
      <c r="E166" s="302"/>
      <c r="F166" s="302" t="s">
        <v>587</v>
      </c>
      <c r="G166" s="344"/>
      <c r="H166" s="345" t="s">
        <v>54</v>
      </c>
      <c r="I166" s="345" t="s">
        <v>57</v>
      </c>
      <c r="J166" s="302" t="s">
        <v>588</v>
      </c>
      <c r="K166" s="279"/>
    </row>
    <row r="167" s="1" customFormat="1" ht="17.25" customHeight="1">
      <c r="B167" s="280"/>
      <c r="C167" s="304" t="s">
        <v>589</v>
      </c>
      <c r="D167" s="304"/>
      <c r="E167" s="304"/>
      <c r="F167" s="305" t="s">
        <v>590</v>
      </c>
      <c r="G167" s="346"/>
      <c r="H167" s="347"/>
      <c r="I167" s="347"/>
      <c r="J167" s="304" t="s">
        <v>591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595</v>
      </c>
      <c r="D169" s="287"/>
      <c r="E169" s="287"/>
      <c r="F169" s="310" t="s">
        <v>592</v>
      </c>
      <c r="G169" s="287"/>
      <c r="H169" s="287" t="s">
        <v>632</v>
      </c>
      <c r="I169" s="287" t="s">
        <v>594</v>
      </c>
      <c r="J169" s="287">
        <v>120</v>
      </c>
      <c r="K169" s="335"/>
    </row>
    <row r="170" s="1" customFormat="1" ht="15" customHeight="1">
      <c r="B170" s="312"/>
      <c r="C170" s="287" t="s">
        <v>641</v>
      </c>
      <c r="D170" s="287"/>
      <c r="E170" s="287"/>
      <c r="F170" s="310" t="s">
        <v>592</v>
      </c>
      <c r="G170" s="287"/>
      <c r="H170" s="287" t="s">
        <v>642</v>
      </c>
      <c r="I170" s="287" t="s">
        <v>594</v>
      </c>
      <c r="J170" s="287" t="s">
        <v>643</v>
      </c>
      <c r="K170" s="335"/>
    </row>
    <row r="171" s="1" customFormat="1" ht="15" customHeight="1">
      <c r="B171" s="312"/>
      <c r="C171" s="287" t="s">
        <v>540</v>
      </c>
      <c r="D171" s="287"/>
      <c r="E171" s="287"/>
      <c r="F171" s="310" t="s">
        <v>592</v>
      </c>
      <c r="G171" s="287"/>
      <c r="H171" s="287" t="s">
        <v>659</v>
      </c>
      <c r="I171" s="287" t="s">
        <v>594</v>
      </c>
      <c r="J171" s="287" t="s">
        <v>643</v>
      </c>
      <c r="K171" s="335"/>
    </row>
    <row r="172" s="1" customFormat="1" ht="15" customHeight="1">
      <c r="B172" s="312"/>
      <c r="C172" s="287" t="s">
        <v>597</v>
      </c>
      <c r="D172" s="287"/>
      <c r="E172" s="287"/>
      <c r="F172" s="310" t="s">
        <v>598</v>
      </c>
      <c r="G172" s="287"/>
      <c r="H172" s="287" t="s">
        <v>659</v>
      </c>
      <c r="I172" s="287" t="s">
        <v>594</v>
      </c>
      <c r="J172" s="287">
        <v>50</v>
      </c>
      <c r="K172" s="335"/>
    </row>
    <row r="173" s="1" customFormat="1" ht="15" customHeight="1">
      <c r="B173" s="312"/>
      <c r="C173" s="287" t="s">
        <v>600</v>
      </c>
      <c r="D173" s="287"/>
      <c r="E173" s="287"/>
      <c r="F173" s="310" t="s">
        <v>592</v>
      </c>
      <c r="G173" s="287"/>
      <c r="H173" s="287" t="s">
        <v>659</v>
      </c>
      <c r="I173" s="287" t="s">
        <v>602</v>
      </c>
      <c r="J173" s="287"/>
      <c r="K173" s="335"/>
    </row>
    <row r="174" s="1" customFormat="1" ht="15" customHeight="1">
      <c r="B174" s="312"/>
      <c r="C174" s="287" t="s">
        <v>611</v>
      </c>
      <c r="D174" s="287"/>
      <c r="E174" s="287"/>
      <c r="F174" s="310" t="s">
        <v>598</v>
      </c>
      <c r="G174" s="287"/>
      <c r="H174" s="287" t="s">
        <v>659</v>
      </c>
      <c r="I174" s="287" t="s">
        <v>594</v>
      </c>
      <c r="J174" s="287">
        <v>50</v>
      </c>
      <c r="K174" s="335"/>
    </row>
    <row r="175" s="1" customFormat="1" ht="15" customHeight="1">
      <c r="B175" s="312"/>
      <c r="C175" s="287" t="s">
        <v>619</v>
      </c>
      <c r="D175" s="287"/>
      <c r="E175" s="287"/>
      <c r="F175" s="310" t="s">
        <v>598</v>
      </c>
      <c r="G175" s="287"/>
      <c r="H175" s="287" t="s">
        <v>659</v>
      </c>
      <c r="I175" s="287" t="s">
        <v>594</v>
      </c>
      <c r="J175" s="287">
        <v>50</v>
      </c>
      <c r="K175" s="335"/>
    </row>
    <row r="176" s="1" customFormat="1" ht="15" customHeight="1">
      <c r="B176" s="312"/>
      <c r="C176" s="287" t="s">
        <v>617</v>
      </c>
      <c r="D176" s="287"/>
      <c r="E176" s="287"/>
      <c r="F176" s="310" t="s">
        <v>598</v>
      </c>
      <c r="G176" s="287"/>
      <c r="H176" s="287" t="s">
        <v>659</v>
      </c>
      <c r="I176" s="287" t="s">
        <v>594</v>
      </c>
      <c r="J176" s="287">
        <v>50</v>
      </c>
      <c r="K176" s="335"/>
    </row>
    <row r="177" s="1" customFormat="1" ht="15" customHeight="1">
      <c r="B177" s="312"/>
      <c r="C177" s="287" t="s">
        <v>97</v>
      </c>
      <c r="D177" s="287"/>
      <c r="E177" s="287"/>
      <c r="F177" s="310" t="s">
        <v>592</v>
      </c>
      <c r="G177" s="287"/>
      <c r="H177" s="287" t="s">
        <v>660</v>
      </c>
      <c r="I177" s="287" t="s">
        <v>661</v>
      </c>
      <c r="J177" s="287"/>
      <c r="K177" s="335"/>
    </row>
    <row r="178" s="1" customFormat="1" ht="15" customHeight="1">
      <c r="B178" s="312"/>
      <c r="C178" s="287" t="s">
        <v>57</v>
      </c>
      <c r="D178" s="287"/>
      <c r="E178" s="287"/>
      <c r="F178" s="310" t="s">
        <v>592</v>
      </c>
      <c r="G178" s="287"/>
      <c r="H178" s="287" t="s">
        <v>662</v>
      </c>
      <c r="I178" s="287" t="s">
        <v>663</v>
      </c>
      <c r="J178" s="287">
        <v>1</v>
      </c>
      <c r="K178" s="335"/>
    </row>
    <row r="179" s="1" customFormat="1" ht="15" customHeight="1">
      <c r="B179" s="312"/>
      <c r="C179" s="287" t="s">
        <v>53</v>
      </c>
      <c r="D179" s="287"/>
      <c r="E179" s="287"/>
      <c r="F179" s="310" t="s">
        <v>592</v>
      </c>
      <c r="G179" s="287"/>
      <c r="H179" s="287" t="s">
        <v>664</v>
      </c>
      <c r="I179" s="287" t="s">
        <v>594</v>
      </c>
      <c r="J179" s="287">
        <v>20</v>
      </c>
      <c r="K179" s="335"/>
    </row>
    <row r="180" s="1" customFormat="1" ht="15" customHeight="1">
      <c r="B180" s="312"/>
      <c r="C180" s="287" t="s">
        <v>54</v>
      </c>
      <c r="D180" s="287"/>
      <c r="E180" s="287"/>
      <c r="F180" s="310" t="s">
        <v>592</v>
      </c>
      <c r="G180" s="287"/>
      <c r="H180" s="287" t="s">
        <v>665</v>
      </c>
      <c r="I180" s="287" t="s">
        <v>594</v>
      </c>
      <c r="J180" s="287">
        <v>255</v>
      </c>
      <c r="K180" s="335"/>
    </row>
    <row r="181" s="1" customFormat="1" ht="15" customHeight="1">
      <c r="B181" s="312"/>
      <c r="C181" s="287" t="s">
        <v>98</v>
      </c>
      <c r="D181" s="287"/>
      <c r="E181" s="287"/>
      <c r="F181" s="310" t="s">
        <v>592</v>
      </c>
      <c r="G181" s="287"/>
      <c r="H181" s="287" t="s">
        <v>556</v>
      </c>
      <c r="I181" s="287" t="s">
        <v>594</v>
      </c>
      <c r="J181" s="287">
        <v>10</v>
      </c>
      <c r="K181" s="335"/>
    </row>
    <row r="182" s="1" customFormat="1" ht="15" customHeight="1">
      <c r="B182" s="312"/>
      <c r="C182" s="287" t="s">
        <v>99</v>
      </c>
      <c r="D182" s="287"/>
      <c r="E182" s="287"/>
      <c r="F182" s="310" t="s">
        <v>592</v>
      </c>
      <c r="G182" s="287"/>
      <c r="H182" s="287" t="s">
        <v>666</v>
      </c>
      <c r="I182" s="287" t="s">
        <v>627</v>
      </c>
      <c r="J182" s="287"/>
      <c r="K182" s="335"/>
    </row>
    <row r="183" s="1" customFormat="1" ht="15" customHeight="1">
      <c r="B183" s="312"/>
      <c r="C183" s="287" t="s">
        <v>667</v>
      </c>
      <c r="D183" s="287"/>
      <c r="E183" s="287"/>
      <c r="F183" s="310" t="s">
        <v>592</v>
      </c>
      <c r="G183" s="287"/>
      <c r="H183" s="287" t="s">
        <v>668</v>
      </c>
      <c r="I183" s="287" t="s">
        <v>627</v>
      </c>
      <c r="J183" s="287"/>
      <c r="K183" s="335"/>
    </row>
    <row r="184" s="1" customFormat="1" ht="15" customHeight="1">
      <c r="B184" s="312"/>
      <c r="C184" s="287" t="s">
        <v>656</v>
      </c>
      <c r="D184" s="287"/>
      <c r="E184" s="287"/>
      <c r="F184" s="310" t="s">
        <v>592</v>
      </c>
      <c r="G184" s="287"/>
      <c r="H184" s="287" t="s">
        <v>669</v>
      </c>
      <c r="I184" s="287" t="s">
        <v>627</v>
      </c>
      <c r="J184" s="287"/>
      <c r="K184" s="335"/>
    </row>
    <row r="185" s="1" customFormat="1" ht="15" customHeight="1">
      <c r="B185" s="312"/>
      <c r="C185" s="287" t="s">
        <v>101</v>
      </c>
      <c r="D185" s="287"/>
      <c r="E185" s="287"/>
      <c r="F185" s="310" t="s">
        <v>598</v>
      </c>
      <c r="G185" s="287"/>
      <c r="H185" s="287" t="s">
        <v>670</v>
      </c>
      <c r="I185" s="287" t="s">
        <v>594</v>
      </c>
      <c r="J185" s="287">
        <v>50</v>
      </c>
      <c r="K185" s="335"/>
    </row>
    <row r="186" s="1" customFormat="1" ht="15" customHeight="1">
      <c r="B186" s="312"/>
      <c r="C186" s="287" t="s">
        <v>671</v>
      </c>
      <c r="D186" s="287"/>
      <c r="E186" s="287"/>
      <c r="F186" s="310" t="s">
        <v>598</v>
      </c>
      <c r="G186" s="287"/>
      <c r="H186" s="287" t="s">
        <v>672</v>
      </c>
      <c r="I186" s="287" t="s">
        <v>673</v>
      </c>
      <c r="J186" s="287"/>
      <c r="K186" s="335"/>
    </row>
    <row r="187" s="1" customFormat="1" ht="15" customHeight="1">
      <c r="B187" s="312"/>
      <c r="C187" s="287" t="s">
        <v>674</v>
      </c>
      <c r="D187" s="287"/>
      <c r="E187" s="287"/>
      <c r="F187" s="310" t="s">
        <v>598</v>
      </c>
      <c r="G187" s="287"/>
      <c r="H187" s="287" t="s">
        <v>675</v>
      </c>
      <c r="I187" s="287" t="s">
        <v>673</v>
      </c>
      <c r="J187" s="287"/>
      <c r="K187" s="335"/>
    </row>
    <row r="188" s="1" customFormat="1" ht="15" customHeight="1">
      <c r="B188" s="312"/>
      <c r="C188" s="287" t="s">
        <v>676</v>
      </c>
      <c r="D188" s="287"/>
      <c r="E188" s="287"/>
      <c r="F188" s="310" t="s">
        <v>598</v>
      </c>
      <c r="G188" s="287"/>
      <c r="H188" s="287" t="s">
        <v>677</v>
      </c>
      <c r="I188" s="287" t="s">
        <v>673</v>
      </c>
      <c r="J188" s="287"/>
      <c r="K188" s="335"/>
    </row>
    <row r="189" s="1" customFormat="1" ht="15" customHeight="1">
      <c r="B189" s="312"/>
      <c r="C189" s="348" t="s">
        <v>678</v>
      </c>
      <c r="D189" s="287"/>
      <c r="E189" s="287"/>
      <c r="F189" s="310" t="s">
        <v>598</v>
      </c>
      <c r="G189" s="287"/>
      <c r="H189" s="287" t="s">
        <v>679</v>
      </c>
      <c r="I189" s="287" t="s">
        <v>680</v>
      </c>
      <c r="J189" s="349" t="s">
        <v>681</v>
      </c>
      <c r="K189" s="335"/>
    </row>
    <row r="190" s="17" customFormat="1" ht="15" customHeight="1">
      <c r="B190" s="350"/>
      <c r="C190" s="351" t="s">
        <v>682</v>
      </c>
      <c r="D190" s="352"/>
      <c r="E190" s="352"/>
      <c r="F190" s="353" t="s">
        <v>598</v>
      </c>
      <c r="G190" s="352"/>
      <c r="H190" s="352" t="s">
        <v>683</v>
      </c>
      <c r="I190" s="352" t="s">
        <v>680</v>
      </c>
      <c r="J190" s="354" t="s">
        <v>681</v>
      </c>
      <c r="K190" s="355"/>
    </row>
    <row r="191" s="1" customFormat="1" ht="15" customHeight="1">
      <c r="B191" s="312"/>
      <c r="C191" s="348" t="s">
        <v>42</v>
      </c>
      <c r="D191" s="287"/>
      <c r="E191" s="287"/>
      <c r="F191" s="310" t="s">
        <v>592</v>
      </c>
      <c r="G191" s="287"/>
      <c r="H191" s="284" t="s">
        <v>684</v>
      </c>
      <c r="I191" s="287" t="s">
        <v>685</v>
      </c>
      <c r="J191" s="287"/>
      <c r="K191" s="335"/>
    </row>
    <row r="192" s="1" customFormat="1" ht="15" customHeight="1">
      <c r="B192" s="312"/>
      <c r="C192" s="348" t="s">
        <v>686</v>
      </c>
      <c r="D192" s="287"/>
      <c r="E192" s="287"/>
      <c r="F192" s="310" t="s">
        <v>592</v>
      </c>
      <c r="G192" s="287"/>
      <c r="H192" s="287" t="s">
        <v>687</v>
      </c>
      <c r="I192" s="287" t="s">
        <v>627</v>
      </c>
      <c r="J192" s="287"/>
      <c r="K192" s="335"/>
    </row>
    <row r="193" s="1" customFormat="1" ht="15" customHeight="1">
      <c r="B193" s="312"/>
      <c r="C193" s="348" t="s">
        <v>688</v>
      </c>
      <c r="D193" s="287"/>
      <c r="E193" s="287"/>
      <c r="F193" s="310" t="s">
        <v>592</v>
      </c>
      <c r="G193" s="287"/>
      <c r="H193" s="287" t="s">
        <v>689</v>
      </c>
      <c r="I193" s="287" t="s">
        <v>627</v>
      </c>
      <c r="J193" s="287"/>
      <c r="K193" s="335"/>
    </row>
    <row r="194" s="1" customFormat="1" ht="15" customHeight="1">
      <c r="B194" s="312"/>
      <c r="C194" s="348" t="s">
        <v>690</v>
      </c>
      <c r="D194" s="287"/>
      <c r="E194" s="287"/>
      <c r="F194" s="310" t="s">
        <v>598</v>
      </c>
      <c r="G194" s="287"/>
      <c r="H194" s="287" t="s">
        <v>691</v>
      </c>
      <c r="I194" s="287" t="s">
        <v>627</v>
      </c>
      <c r="J194" s="287"/>
      <c r="K194" s="335"/>
    </row>
    <row r="195" s="1" customFormat="1" ht="15" customHeight="1">
      <c r="B195" s="341"/>
      <c r="C195" s="356"/>
      <c r="D195" s="321"/>
      <c r="E195" s="321"/>
      <c r="F195" s="321"/>
      <c r="G195" s="321"/>
      <c r="H195" s="321"/>
      <c r="I195" s="321"/>
      <c r="J195" s="321"/>
      <c r="K195" s="342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323"/>
      <c r="C197" s="333"/>
      <c r="D197" s="333"/>
      <c r="E197" s="333"/>
      <c r="F197" s="343"/>
      <c r="G197" s="333"/>
      <c r="H197" s="333"/>
      <c r="I197" s="333"/>
      <c r="J197" s="333"/>
      <c r="K197" s="323"/>
    </row>
    <row r="198" s="1" customFormat="1" ht="18.75" customHeight="1">
      <c r="B198" s="295"/>
      <c r="C198" s="295"/>
      <c r="D198" s="295"/>
      <c r="E198" s="295"/>
      <c r="F198" s="295"/>
      <c r="G198" s="295"/>
      <c r="H198" s="295"/>
      <c r="I198" s="295"/>
      <c r="J198" s="295"/>
      <c r="K198" s="295"/>
    </row>
    <row r="199" s="1" customFormat="1" ht="13.5">
      <c r="B199" s="274"/>
      <c r="C199" s="275"/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1">
      <c r="B200" s="277"/>
      <c r="C200" s="278" t="s">
        <v>692</v>
      </c>
      <c r="D200" s="278"/>
      <c r="E200" s="278"/>
      <c r="F200" s="278"/>
      <c r="G200" s="278"/>
      <c r="H200" s="278"/>
      <c r="I200" s="278"/>
      <c r="J200" s="278"/>
      <c r="K200" s="279"/>
    </row>
    <row r="201" s="1" customFormat="1" ht="25.5" customHeight="1">
      <c r="B201" s="277"/>
      <c r="C201" s="357" t="s">
        <v>693</v>
      </c>
      <c r="D201" s="357"/>
      <c r="E201" s="357"/>
      <c r="F201" s="357" t="s">
        <v>694</v>
      </c>
      <c r="G201" s="358"/>
      <c r="H201" s="357" t="s">
        <v>695</v>
      </c>
      <c r="I201" s="357"/>
      <c r="J201" s="357"/>
      <c r="K201" s="279"/>
    </row>
    <row r="202" s="1" customFormat="1" ht="5.25" customHeight="1">
      <c r="B202" s="312"/>
      <c r="C202" s="307"/>
      <c r="D202" s="307"/>
      <c r="E202" s="307"/>
      <c r="F202" s="307"/>
      <c r="G202" s="333"/>
      <c r="H202" s="307"/>
      <c r="I202" s="307"/>
      <c r="J202" s="307"/>
      <c r="K202" s="335"/>
    </row>
    <row r="203" s="1" customFormat="1" ht="15" customHeight="1">
      <c r="B203" s="312"/>
      <c r="C203" s="287" t="s">
        <v>685</v>
      </c>
      <c r="D203" s="287"/>
      <c r="E203" s="287"/>
      <c r="F203" s="310" t="s">
        <v>43</v>
      </c>
      <c r="G203" s="287"/>
      <c r="H203" s="287" t="s">
        <v>696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44</v>
      </c>
      <c r="G204" s="287"/>
      <c r="H204" s="287" t="s">
        <v>697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47</v>
      </c>
      <c r="G205" s="287"/>
      <c r="H205" s="287" t="s">
        <v>698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45</v>
      </c>
      <c r="G206" s="287"/>
      <c r="H206" s="287" t="s">
        <v>699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 t="s">
        <v>46</v>
      </c>
      <c r="G207" s="287"/>
      <c r="H207" s="287" t="s">
        <v>700</v>
      </c>
      <c r="I207" s="287"/>
      <c r="J207" s="287"/>
      <c r="K207" s="335"/>
    </row>
    <row r="208" s="1" customFormat="1" ht="15" customHeight="1">
      <c r="B208" s="312"/>
      <c r="C208" s="287"/>
      <c r="D208" s="287"/>
      <c r="E208" s="287"/>
      <c r="F208" s="310"/>
      <c r="G208" s="287"/>
      <c r="H208" s="287"/>
      <c r="I208" s="287"/>
      <c r="J208" s="287"/>
      <c r="K208" s="335"/>
    </row>
    <row r="209" s="1" customFormat="1" ht="15" customHeight="1">
      <c r="B209" s="312"/>
      <c r="C209" s="287" t="s">
        <v>639</v>
      </c>
      <c r="D209" s="287"/>
      <c r="E209" s="287"/>
      <c r="F209" s="310" t="s">
        <v>79</v>
      </c>
      <c r="G209" s="287"/>
      <c r="H209" s="287" t="s">
        <v>701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534</v>
      </c>
      <c r="G210" s="287"/>
      <c r="H210" s="287" t="s">
        <v>535</v>
      </c>
      <c r="I210" s="287"/>
      <c r="J210" s="287"/>
      <c r="K210" s="335"/>
    </row>
    <row r="211" s="1" customFormat="1" ht="15" customHeight="1">
      <c r="B211" s="312"/>
      <c r="C211" s="287"/>
      <c r="D211" s="287"/>
      <c r="E211" s="287"/>
      <c r="F211" s="310" t="s">
        <v>532</v>
      </c>
      <c r="G211" s="287"/>
      <c r="H211" s="287" t="s">
        <v>702</v>
      </c>
      <c r="I211" s="287"/>
      <c r="J211" s="287"/>
      <c r="K211" s="335"/>
    </row>
    <row r="212" s="1" customFormat="1" ht="15" customHeight="1">
      <c r="B212" s="359"/>
      <c r="C212" s="287"/>
      <c r="D212" s="287"/>
      <c r="E212" s="287"/>
      <c r="F212" s="310" t="s">
        <v>536</v>
      </c>
      <c r="G212" s="348"/>
      <c r="H212" s="339" t="s">
        <v>537</v>
      </c>
      <c r="I212" s="339"/>
      <c r="J212" s="339"/>
      <c r="K212" s="360"/>
    </row>
    <row r="213" s="1" customFormat="1" ht="15" customHeight="1">
      <c r="B213" s="359"/>
      <c r="C213" s="287"/>
      <c r="D213" s="287"/>
      <c r="E213" s="287"/>
      <c r="F213" s="310" t="s">
        <v>538</v>
      </c>
      <c r="G213" s="348"/>
      <c r="H213" s="339" t="s">
        <v>703</v>
      </c>
      <c r="I213" s="339"/>
      <c r="J213" s="339"/>
      <c r="K213" s="360"/>
    </row>
    <row r="214" s="1" customFormat="1" ht="15" customHeight="1">
      <c r="B214" s="359"/>
      <c r="C214" s="287"/>
      <c r="D214" s="287"/>
      <c r="E214" s="287"/>
      <c r="F214" s="310"/>
      <c r="G214" s="348"/>
      <c r="H214" s="339"/>
      <c r="I214" s="339"/>
      <c r="J214" s="339"/>
      <c r="K214" s="360"/>
    </row>
    <row r="215" s="1" customFormat="1" ht="15" customHeight="1">
      <c r="B215" s="359"/>
      <c r="C215" s="287" t="s">
        <v>663</v>
      </c>
      <c r="D215" s="287"/>
      <c r="E215" s="287"/>
      <c r="F215" s="310">
        <v>1</v>
      </c>
      <c r="G215" s="348"/>
      <c r="H215" s="339" t="s">
        <v>704</v>
      </c>
      <c r="I215" s="339"/>
      <c r="J215" s="339"/>
      <c r="K215" s="360"/>
    </row>
    <row r="216" s="1" customFormat="1" ht="15" customHeight="1">
      <c r="B216" s="359"/>
      <c r="C216" s="287"/>
      <c r="D216" s="287"/>
      <c r="E216" s="287"/>
      <c r="F216" s="310">
        <v>2</v>
      </c>
      <c r="G216" s="348"/>
      <c r="H216" s="339" t="s">
        <v>705</v>
      </c>
      <c r="I216" s="339"/>
      <c r="J216" s="339"/>
      <c r="K216" s="360"/>
    </row>
    <row r="217" s="1" customFormat="1" ht="15" customHeight="1">
      <c r="B217" s="359"/>
      <c r="C217" s="287"/>
      <c r="D217" s="287"/>
      <c r="E217" s="287"/>
      <c r="F217" s="310">
        <v>3</v>
      </c>
      <c r="G217" s="348"/>
      <c r="H217" s="339" t="s">
        <v>706</v>
      </c>
      <c r="I217" s="339"/>
      <c r="J217" s="339"/>
      <c r="K217" s="360"/>
    </row>
    <row r="218" s="1" customFormat="1" ht="15" customHeight="1">
      <c r="B218" s="359"/>
      <c r="C218" s="287"/>
      <c r="D218" s="287"/>
      <c r="E218" s="287"/>
      <c r="F218" s="310">
        <v>4</v>
      </c>
      <c r="G218" s="348"/>
      <c r="H218" s="339" t="s">
        <v>707</v>
      </c>
      <c r="I218" s="339"/>
      <c r="J218" s="339"/>
      <c r="K218" s="360"/>
    </row>
    <row r="219" s="1" customFormat="1" ht="12.75" customHeight="1">
      <c r="B219" s="361"/>
      <c r="C219" s="362"/>
      <c r="D219" s="362"/>
      <c r="E219" s="362"/>
      <c r="F219" s="362"/>
      <c r="G219" s="362"/>
      <c r="H219" s="362"/>
      <c r="I219" s="362"/>
      <c r="J219" s="362"/>
      <c r="K219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2024-08-04T07:25:58Z</dcterms:created>
  <dcterms:modified xsi:type="dcterms:W3CDTF">2024-08-04T07:26:02Z</dcterms:modified>
</cp:coreProperties>
</file>