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filterPrivacy="1" defaultThemeVersion="166925"/>
  <bookViews>
    <workbookView xWindow="3780" yWindow="45571" windowWidth="30165" windowHeight="17820" activeTab="0"/>
  </bookViews>
  <sheets>
    <sheet name="Rekapitulce" sheetId="3" r:id="rId1"/>
    <sheet name="Pořízení" sheetId="1" r:id="rId2"/>
    <sheet name="Provoz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<sst xmlns="http://schemas.openxmlformats.org/spreadsheetml/2006/main" count="82" uniqueCount="66">
  <si>
    <t>Položka</t>
  </si>
  <si>
    <t>Podpis osoby oprávněné za účastníka zadávacího řízení</t>
  </si>
  <si>
    <t>Nabídková cena celkem v Kč včetně DPH</t>
  </si>
  <si>
    <t>V ………………………........ dne …………………………………….</t>
  </si>
  <si>
    <t>Nabídková cena celkem v Kč bez DPH</t>
  </si>
  <si>
    <t>Výše 21 % DPH v Kč</t>
  </si>
  <si>
    <t>Nabídková cena za 1 ks v Kč bez DPH</t>
  </si>
  <si>
    <t xml:space="preserve">Celková nabídková cena bez DPH </t>
  </si>
  <si>
    <t>Počet (ks)</t>
  </si>
  <si>
    <t>Přístupové přepínače</t>
  </si>
  <si>
    <t>Bezpečnostní certifikát</t>
  </si>
  <si>
    <t>Kabelové rozvody včetně příslušenství</t>
  </si>
  <si>
    <t>Monitorovací a logovací systém</t>
  </si>
  <si>
    <t>Optické prvky a kabely (cena za celý set)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</si>
  <si>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záruka – záruku v intencích zákona č. 89/2012 Sb., občanského zákoníku, ve znění pozdějších předpisů, tedy, že si předmětné plnění po dobu záruky zachová své vlastnosti a parametry z doby jeho dodávky a dále, že po celou dobu záruky bude mít parametry a vlastnosti požadované objednatelem;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</si>
  <si>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prodloužená záruka – jedná se o záruku v intencích výše uvedené odrážky „záruka“ na dobu delší než standardní nebo obvyklou za dodržení parametrů a požadavků na záruku zařízení;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</si>
  <si>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záruční servis – záruční servis v parametrech konkrétního SLA (service level agreement) uvedeného u každého jednotlivého zařízení, u kterého je záruční servis požadován; předmětem záručního servisu je zajištění podpory provozu a odstraňování závad dodaných zařízení dodavatelem nebo výrobcem zařízení s garancí po požadovanou dobu; jeli požadován u zařízení záruční servis a není-li jeho specifikace blíže upřesněna je požadován záruční servis Next business day on-site;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</si>
  <si>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Calibri"/>
        <family val="2"/>
      </rPr>
      <t>podpora – u části plnění spočívající v dodávce software a jejich licencí, kde není relevantní požadovat záruku ani záruční servis, požaduje objednatel technickou podporu daného software po dobu stanovenou vždy u konkrétního softwarového produktu; primární součástí takové podpory musí být nárok na opravné verze software a přístup k řešení problémů s takovým software, další specifické požadavky podpory jako nárok na veškeré nové verze nebo další požadavky jsou vždy konkrétně uvedeny u předmětné podpory a konkrétního software v této technické specifikaci.</t>
    </r>
  </si>
  <si>
    <t>Přístupový přepínač</t>
  </si>
  <si>
    <t>Systém pro správu identit</t>
  </si>
  <si>
    <t>Licence desktopových operačních systémů</t>
  </si>
  <si>
    <t>Kabelové rozvody - záruka 10 let</t>
  </si>
  <si>
    <t>Centrální přepínač školy</t>
  </si>
  <si>
    <t>Komodita K1 - Zabezpečení LAN a Wifi</t>
  </si>
  <si>
    <t>WiFi přístupové body vnitřní (AP)</t>
  </si>
  <si>
    <t>Komodita K2 - Centrální logování</t>
  </si>
  <si>
    <t>Komodita K3 - Správa identit</t>
  </si>
  <si>
    <t>Komodita K4 - Automatizace procesů</t>
  </si>
  <si>
    <t>Systém uživatelské podpory Service Desk</t>
  </si>
  <si>
    <t>Systém evidence a správy prostředků
Asset management</t>
  </si>
  <si>
    <t>Komodita K5 - Koncová zařízení</t>
  </si>
  <si>
    <t>Komodita K6 - Rozvody LAN</t>
  </si>
  <si>
    <t>WiFi přístupový bod venkovní (AP)</t>
  </si>
  <si>
    <t>Cetrální přepínač školy - záruční servis na min. 60 měsíců, odeslání náhradního zařízení max. následující pracovní den po nahlášení závady, včetně nároku na nové verze firmware</t>
  </si>
  <si>
    <t>Přístupový přepínač - min. 60 měsíců poskytovaná výrobce zařízení, odeslání náhradního zařízení max. následující pracovní den po nahlášení závady, včetně nároku na nové verze firmware</t>
  </si>
  <si>
    <t>WiFi přístupové body vnitřní (AP) - záruční servis 60 měsíců, oprava do 2 pracovních dnů v místě instalace, včetně nároku na nové verze firmware</t>
  </si>
  <si>
    <t>WiFi přístupový bod venkovní (AP) - záruční servis 60 měsíců, oprava do 2 pracovních dnů v místě instalace, včetně nároku na nové verze firmware</t>
  </si>
  <si>
    <t xml:space="preserve">Nabídková cena za požadovaný počet ks v Kč bez DPH </t>
  </si>
  <si>
    <t>Celková nabídková cena v Kč bez DPH za 13.-60. měsíc</t>
  </si>
  <si>
    <t>13.-24. měsíc</t>
  </si>
  <si>
    <t>25.-36. měsíc</t>
  </si>
  <si>
    <t>37.-48. měsíc</t>
  </si>
  <si>
    <t>49.-60. měsíc</t>
  </si>
  <si>
    <t>Bezpečnostní certifikát - prodloužená platnost</t>
  </si>
  <si>
    <t>Monitorovací a logovací systém - prodloužená podpora na 60 měsíců - poskytnutí nových i opravných verzí, přístup k řešení problémů</t>
  </si>
  <si>
    <t>Systém pro správu identit - prodloužená podpora na 60 měsíců - poskytnutí opravných i nových hlavních verzí, přístup k řešení problémů</t>
  </si>
  <si>
    <t>Systém uživatelské podpory Service Desk - prodloužená podpora na 60 měsíců - poskytnutí opravných i nových hlavních verzí, přístup k řešení problémů</t>
  </si>
  <si>
    <t>Systém evidence a správy prostředků
Asset management - prodloužená podpora na 60 měsíců - poskytnutí opravných i nových hlavních verzí, přístup k řešení problémů</t>
  </si>
  <si>
    <t>Licence serverových operačních systémů</t>
  </si>
  <si>
    <t>Příloha č. 1 smlouvy</t>
  </si>
  <si>
    <t>Účastník zadávacího řízení vyplní ceny v cenové tabulce v listech Pořízení a Provoz pouze v buňkách označených</t>
  </si>
  <si>
    <t xml:space="preserve"> Celková cena v Kč bez DPH </t>
  </si>
  <si>
    <t> Částka DPH v Kč</t>
  </si>
  <si>
    <t xml:space="preserve"> Celková cena v Kč s DPH </t>
  </si>
  <si>
    <t xml:space="preserve">Pořízení </t>
  </si>
  <si>
    <t>Pořízení celkem</t>
  </si>
  <si>
    <t>Provoz za 60 měsíců</t>
  </si>
  <si>
    <t>Provoz za 60 měsíců celkem</t>
  </si>
  <si>
    <t>Celková nabídková cena</t>
  </si>
  <si>
    <t>Žákovské konvertibilní stanice</t>
  </si>
  <si>
    <t>Žákovské konvertibilní stanice - záruční servis 36 měsíců poskytovaný výrobcem, oprava následující pracovní den</t>
  </si>
  <si>
    <t>Učitelské stanice</t>
  </si>
  <si>
    <t>Učitelské stanice - záruční service 36 měsíců poskytovaný výrobcem, oprava následující pracovní den v místě instalace</t>
  </si>
  <si>
    <t>Box pro uložení a napájení žákovských konvertibilních stanic</t>
  </si>
  <si>
    <t>5. ZŠ, Matěje Kopeckého</t>
  </si>
  <si>
    <t>Přístupové přepínače - min. 60 měsíců poskytovaná výrobce zařízení, odeslání náhradního zařízení max. následující pracovní den po nahlášení závady, včetně nároku na nové verze firmware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</si>
</sst>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_-* #,##0.00\ [$Kč-405]_-;\-* #,##0.00\ [$Kč-405]_-;_-* &quot;-&quot;??\ [$Kč-405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Symbol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0" fontId="3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164" fontId="7" fillId="2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7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164" fontId="7" fillId="3" borderId="16" xfId="0" applyNumberFormat="1" applyFont="1" applyFill="1" applyBorder="1" applyAlignment="1" applyProtection="1">
      <alignment vertical="center"/>
      <protection locked="0"/>
    </xf>
    <xf numFmtId="165" fontId="7" fillId="0" borderId="19" xfId="0" applyNumberFormat="1" applyFont="1" applyBorder="1" applyAlignment="1">
      <alignment horizontal="right" vertical="center"/>
    </xf>
    <xf numFmtId="165" fontId="7" fillId="2" borderId="19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6" xfId="0" applyBorder="1"/>
    <xf numFmtId="166" fontId="0" fillId="0" borderId="20" xfId="0" applyNumberFormat="1" applyBorder="1"/>
    <xf numFmtId="166" fontId="0" fillId="0" borderId="16" xfId="0" applyNumberFormat="1" applyBorder="1"/>
    <xf numFmtId="166" fontId="0" fillId="0" borderId="19" xfId="0" applyNumberFormat="1" applyBorder="1"/>
    <xf numFmtId="0" fontId="2" fillId="2" borderId="1" xfId="0" applyFont="1" applyFill="1" applyBorder="1"/>
    <xf numFmtId="166" fontId="2" fillId="2" borderId="21" xfId="0" applyNumberFormat="1" applyFont="1" applyFill="1" applyBorder="1"/>
    <xf numFmtId="166" fontId="2" fillId="2" borderId="22" xfId="0" applyNumberFormat="1" applyFont="1" applyFill="1" applyBorder="1"/>
    <xf numFmtId="166" fontId="2" fillId="2" borderId="23" xfId="0" applyNumberFormat="1" applyFont="1" applyFill="1" applyBorder="1"/>
    <xf numFmtId="166" fontId="0" fillId="0" borderId="10" xfId="0" applyNumberFormat="1" applyBorder="1"/>
    <xf numFmtId="0" fontId="2" fillId="4" borderId="2" xfId="0" applyFont="1" applyFill="1" applyBorder="1"/>
    <xf numFmtId="166" fontId="0" fillId="4" borderId="2" xfId="0" applyNumberFormat="1" applyFont="1" applyFill="1" applyBorder="1"/>
    <xf numFmtId="166" fontId="0" fillId="4" borderId="24" xfId="0" applyNumberFormat="1" applyFont="1" applyFill="1" applyBorder="1"/>
    <xf numFmtId="0" fontId="8" fillId="0" borderId="25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164" fontId="7" fillId="3" borderId="22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Border="1" applyAlignment="1">
      <alignment horizontal="right" vertical="center"/>
    </xf>
    <xf numFmtId="0" fontId="2" fillId="3" borderId="0" xfId="0" applyFont="1" applyFill="1" applyAlignment="1" applyProtection="1">
      <alignment wrapText="1"/>
      <protection locked="0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5" borderId="27" xfId="0" applyFont="1" applyFill="1" applyBorder="1"/>
    <xf numFmtId="0" fontId="2" fillId="5" borderId="28" xfId="0" applyFont="1" applyFill="1" applyBorder="1"/>
    <xf numFmtId="0" fontId="2" fillId="5" borderId="29" xfId="0" applyFont="1" applyFill="1" applyBorder="1"/>
    <xf numFmtId="0" fontId="2" fillId="3" borderId="0" xfId="0" applyFont="1" applyFill="1" applyAlignment="1" applyProtection="1">
      <alignment horizontal="left" wrapText="1"/>
      <protection locked="0"/>
    </xf>
    <xf numFmtId="0" fontId="2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BF71-4F08-4EC8-B491-DADD8E935197}">
  <dimension ref="B1:H17"/>
  <sheetViews>
    <sheetView tabSelected="1" workbookViewId="0" topLeftCell="A1">
      <selection activeCell="B10" sqref="B10"/>
    </sheetView>
  </sheetViews>
  <sheetFormatPr defaultColWidth="9.140625" defaultRowHeight="15"/>
  <cols>
    <col min="2" max="2" width="44.00390625" style="0" customWidth="1"/>
    <col min="3" max="3" width="22.28125" style="0" customWidth="1"/>
    <col min="4" max="4" width="25.00390625" style="0" customWidth="1"/>
    <col min="5" max="5" width="23.00390625" style="0" customWidth="1"/>
    <col min="6" max="6" width="5.8515625" style="0" customWidth="1"/>
    <col min="7" max="7" width="3.421875" style="0" customWidth="1"/>
    <col min="8" max="8" width="180.7109375" style="0" customWidth="1"/>
  </cols>
  <sheetData>
    <row r="1" spans="2:8" ht="18.75">
      <c r="B1" s="11"/>
      <c r="C1" s="11"/>
      <c r="D1" s="67" t="s">
        <v>49</v>
      </c>
      <c r="E1" s="68"/>
      <c r="F1" s="11"/>
      <c r="G1" s="11"/>
      <c r="H1" s="11"/>
    </row>
    <row r="2" spans="2:8" ht="26.25" thickBot="1">
      <c r="B2" s="11"/>
      <c r="C2" s="11"/>
      <c r="D2" s="11"/>
      <c r="E2" s="11"/>
      <c r="F2" s="11"/>
      <c r="G2" s="11"/>
      <c r="H2" s="26" t="s">
        <v>14</v>
      </c>
    </row>
    <row r="3" spans="2:8" ht="15.75" thickBot="1">
      <c r="B3" s="69" t="s">
        <v>50</v>
      </c>
      <c r="C3" s="69"/>
      <c r="D3" s="70"/>
      <c r="E3" s="12"/>
      <c r="F3" s="11"/>
      <c r="G3" s="11"/>
      <c r="H3" s="26" t="s">
        <v>15</v>
      </c>
    </row>
    <row r="4" spans="2:8" ht="39" thickBot="1">
      <c r="B4" s="71"/>
      <c r="C4" s="71"/>
      <c r="D4" s="71"/>
      <c r="E4" s="71"/>
      <c r="F4" s="11"/>
      <c r="G4" s="11"/>
      <c r="H4" s="26" t="s">
        <v>16</v>
      </c>
    </row>
    <row r="5" spans="2:8" ht="39" thickBot="1">
      <c r="B5" s="47" t="s">
        <v>0</v>
      </c>
      <c r="C5" s="48" t="s">
        <v>51</v>
      </c>
      <c r="D5" s="48" t="s">
        <v>52</v>
      </c>
      <c r="E5" s="49" t="s">
        <v>53</v>
      </c>
      <c r="H5" s="26" t="s">
        <v>17</v>
      </c>
    </row>
    <row r="6" spans="2:5" ht="15">
      <c r="B6" s="72" t="s">
        <v>54</v>
      </c>
      <c r="C6" s="73"/>
      <c r="D6" s="73"/>
      <c r="E6" s="74"/>
    </row>
    <row r="7" spans="2:5" ht="15">
      <c r="B7" s="50" t="s">
        <v>64</v>
      </c>
      <c r="C7" s="51">
        <f>Pořízení!E40</f>
        <v>0</v>
      </c>
      <c r="D7" s="52">
        <f>C7*0.21</f>
        <v>0</v>
      </c>
      <c r="E7" s="53">
        <f>SUM(C7:D7)</f>
        <v>0</v>
      </c>
    </row>
    <row r="8" spans="2:5" ht="15.75" thickBot="1">
      <c r="B8" s="54" t="s">
        <v>55</v>
      </c>
      <c r="C8" s="55">
        <f>SUM(C7:C7)</f>
        <v>0</v>
      </c>
      <c r="D8" s="56">
        <f>SUM(D7:D7)</f>
        <v>0</v>
      </c>
      <c r="E8" s="57">
        <f>SUM(E7:E7)</f>
        <v>0</v>
      </c>
    </row>
    <row r="9" spans="2:5" ht="15">
      <c r="B9" s="72" t="s">
        <v>56</v>
      </c>
      <c r="C9" s="73"/>
      <c r="D9" s="73"/>
      <c r="E9" s="74"/>
    </row>
    <row r="10" spans="2:5" ht="15">
      <c r="B10" s="50" t="str">
        <f>B7</f>
        <v>5. ZŠ, Matěje Kopeckého</v>
      </c>
      <c r="C10" s="58">
        <f>SUM(Provoz!H5:H12)</f>
        <v>0</v>
      </c>
      <c r="D10" s="52">
        <f>C10*0.21</f>
        <v>0</v>
      </c>
      <c r="E10" s="53">
        <f>SUM(C10:D10)</f>
        <v>0</v>
      </c>
    </row>
    <row r="11" spans="2:5" ht="15.75" thickBot="1">
      <c r="B11" s="54" t="s">
        <v>57</v>
      </c>
      <c r="C11" s="55">
        <f>SUM(C10:C10)</f>
        <v>0</v>
      </c>
      <c r="D11" s="56">
        <f>SUM(D10:D10)</f>
        <v>0</v>
      </c>
      <c r="E11" s="57">
        <f>SUM(E10:E10)</f>
        <v>0</v>
      </c>
    </row>
    <row r="12" spans="2:5" ht="15.75" thickBot="1">
      <c r="B12" s="59" t="s">
        <v>58</v>
      </c>
      <c r="C12" s="60">
        <f>C8+C11</f>
        <v>0</v>
      </c>
      <c r="D12" s="60">
        <f>D8+D11</f>
        <v>0</v>
      </c>
      <c r="E12" s="61">
        <f>E8+E11</f>
        <v>0</v>
      </c>
    </row>
    <row r="14" spans="2:3" ht="15">
      <c r="B14" s="75" t="s">
        <v>3</v>
      </c>
      <c r="C14" s="75"/>
    </row>
    <row r="15" spans="2:3" ht="15">
      <c r="B15" s="66" t="s">
        <v>1</v>
      </c>
      <c r="C15" s="66"/>
    </row>
    <row r="16" spans="2:3" ht="15">
      <c r="B16" s="66"/>
      <c r="C16" s="66"/>
    </row>
    <row r="17" spans="2:3" ht="15">
      <c r="B17" s="66"/>
      <c r="C17" s="66"/>
    </row>
  </sheetData>
  <mergeCells count="7">
    <mergeCell ref="B15:C17"/>
    <mergeCell ref="D1:E1"/>
    <mergeCell ref="B3:D3"/>
    <mergeCell ref="B4:E4"/>
    <mergeCell ref="B6:E6"/>
    <mergeCell ref="B9:E9"/>
    <mergeCell ref="B14:C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70"/>
  <sheetViews>
    <sheetView workbookViewId="0" topLeftCell="A13">
      <selection activeCell="B38" sqref="B38"/>
    </sheetView>
  </sheetViews>
  <sheetFormatPr defaultColWidth="9.28125" defaultRowHeight="15"/>
  <cols>
    <col min="1" max="1" width="5.00390625" style="11" customWidth="1"/>
    <col min="2" max="2" width="44.00390625" style="11" customWidth="1"/>
    <col min="3" max="3" width="16.7109375" style="11" customWidth="1"/>
    <col min="4" max="4" width="25.00390625" style="11" customWidth="1"/>
    <col min="5" max="5" width="23.00390625" style="11" customWidth="1"/>
    <col min="6" max="6" width="5.8515625" style="11" customWidth="1"/>
    <col min="7" max="7" width="3.421875" style="11" customWidth="1"/>
    <col min="8" max="8" width="180.7109375" style="11" customWidth="1"/>
    <col min="9" max="12" width="9.28125" style="11" customWidth="1"/>
    <col min="13" max="13" width="158.8515625" style="11" customWidth="1"/>
    <col min="14" max="16384" width="9.28125" style="11" customWidth="1"/>
  </cols>
  <sheetData>
    <row r="1" ht="15.75" thickBot="1"/>
    <row r="2" spans="2:14" s="4" customFormat="1" ht="30.75" thickBot="1">
      <c r="B2" s="6" t="s">
        <v>0</v>
      </c>
      <c r="C2" s="5" t="s">
        <v>8</v>
      </c>
      <c r="D2" s="7" t="s">
        <v>6</v>
      </c>
      <c r="E2" s="5" t="s">
        <v>7</v>
      </c>
      <c r="I2" s="77"/>
      <c r="J2" s="77"/>
      <c r="K2" s="77"/>
      <c r="L2" s="77"/>
      <c r="M2" s="77"/>
      <c r="N2" s="77"/>
    </row>
    <row r="3" spans="2:5" ht="15">
      <c r="B3" s="13" t="s">
        <v>23</v>
      </c>
      <c r="C3" s="14"/>
      <c r="D3" s="15"/>
      <c r="E3" s="10"/>
    </row>
    <row r="4" spans="2:5" ht="15">
      <c r="B4" s="25" t="s">
        <v>22</v>
      </c>
      <c r="C4" s="19">
        <v>1</v>
      </c>
      <c r="D4" s="20"/>
      <c r="E4" s="8">
        <f aca="true" t="shared" si="0" ref="E4:E19">C4*D4</f>
        <v>0</v>
      </c>
    </row>
    <row r="5" spans="2:5" ht="60">
      <c r="B5" s="18" t="s">
        <v>33</v>
      </c>
      <c r="C5" s="19">
        <v>1</v>
      </c>
      <c r="D5" s="20"/>
      <c r="E5" s="8">
        <f t="shared" si="0"/>
        <v>0</v>
      </c>
    </row>
    <row r="6" spans="2:5" ht="15">
      <c r="B6" s="18" t="s">
        <v>9</v>
      </c>
      <c r="C6" s="19">
        <v>2</v>
      </c>
      <c r="D6" s="20"/>
      <c r="E6" s="8">
        <f t="shared" si="0"/>
        <v>0</v>
      </c>
    </row>
    <row r="7" spans="2:5" ht="75">
      <c r="B7" s="18" t="s">
        <v>65</v>
      </c>
      <c r="C7" s="19">
        <v>2</v>
      </c>
      <c r="D7" s="20"/>
      <c r="E7" s="8">
        <f t="shared" si="0"/>
        <v>0</v>
      </c>
    </row>
    <row r="8" spans="2:5" ht="15">
      <c r="B8" s="18" t="s">
        <v>9</v>
      </c>
      <c r="C8" s="19">
        <v>4</v>
      </c>
      <c r="D8" s="20"/>
      <c r="E8" s="8">
        <f t="shared" si="0"/>
        <v>0</v>
      </c>
    </row>
    <row r="9" spans="2:5" ht="75">
      <c r="B9" s="18" t="s">
        <v>65</v>
      </c>
      <c r="C9" s="19">
        <v>4</v>
      </c>
      <c r="D9" s="20"/>
      <c r="E9" s="8">
        <f t="shared" si="0"/>
        <v>0</v>
      </c>
    </row>
    <row r="10" spans="2:5" ht="15">
      <c r="B10" s="18" t="s">
        <v>18</v>
      </c>
      <c r="C10" s="19">
        <v>1</v>
      </c>
      <c r="D10" s="20"/>
      <c r="E10" s="8">
        <f aca="true" t="shared" si="1" ref="E10:E11">C10*D10</f>
        <v>0</v>
      </c>
    </row>
    <row r="11" spans="2:5" ht="75">
      <c r="B11" s="18" t="s">
        <v>34</v>
      </c>
      <c r="C11" s="19">
        <v>1</v>
      </c>
      <c r="D11" s="20"/>
      <c r="E11" s="8">
        <f t="shared" si="1"/>
        <v>0</v>
      </c>
    </row>
    <row r="12" spans="2:5" ht="15">
      <c r="B12" s="18" t="s">
        <v>18</v>
      </c>
      <c r="C12" s="19">
        <v>1</v>
      </c>
      <c r="D12" s="20"/>
      <c r="E12" s="8">
        <f aca="true" t="shared" si="2" ref="E12:E13">C12*D12</f>
        <v>0</v>
      </c>
    </row>
    <row r="13" spans="2:5" ht="75">
      <c r="B13" s="18" t="s">
        <v>34</v>
      </c>
      <c r="C13" s="19">
        <v>1</v>
      </c>
      <c r="D13" s="20"/>
      <c r="E13" s="8">
        <f t="shared" si="2"/>
        <v>0</v>
      </c>
    </row>
    <row r="14" spans="2:5" ht="15">
      <c r="B14" s="18" t="s">
        <v>24</v>
      </c>
      <c r="C14" s="19">
        <v>35</v>
      </c>
      <c r="D14" s="20"/>
      <c r="E14" s="8">
        <f t="shared" si="0"/>
        <v>0</v>
      </c>
    </row>
    <row r="15" spans="2:5" ht="60">
      <c r="B15" s="18" t="s">
        <v>35</v>
      </c>
      <c r="C15" s="19">
        <v>35</v>
      </c>
      <c r="D15" s="20"/>
      <c r="E15" s="8">
        <f t="shared" si="0"/>
        <v>0</v>
      </c>
    </row>
    <row r="16" spans="2:5" ht="15">
      <c r="B16" s="18" t="s">
        <v>32</v>
      </c>
      <c r="C16" s="19">
        <v>1</v>
      </c>
      <c r="D16" s="20"/>
      <c r="E16" s="8">
        <f aca="true" t="shared" si="3" ref="E16:E17">C16*D16</f>
        <v>0</v>
      </c>
    </row>
    <row r="17" spans="2:5" ht="60">
      <c r="B17" s="18" t="s">
        <v>36</v>
      </c>
      <c r="C17" s="19">
        <v>1</v>
      </c>
      <c r="D17" s="20"/>
      <c r="E17" s="8">
        <f t="shared" si="3"/>
        <v>0</v>
      </c>
    </row>
    <row r="18" spans="2:5" ht="15">
      <c r="B18" s="21" t="s">
        <v>13</v>
      </c>
      <c r="C18" s="19">
        <v>1</v>
      </c>
      <c r="D18" s="20"/>
      <c r="E18" s="8">
        <f t="shared" si="0"/>
        <v>0</v>
      </c>
    </row>
    <row r="19" spans="2:5" ht="15">
      <c r="B19" s="18" t="s">
        <v>10</v>
      </c>
      <c r="C19" s="19">
        <v>1</v>
      </c>
      <c r="D19" s="20"/>
      <c r="E19" s="8">
        <f t="shared" si="0"/>
        <v>0</v>
      </c>
    </row>
    <row r="20" spans="2:5" ht="15">
      <c r="B20" s="13" t="s">
        <v>25</v>
      </c>
      <c r="C20" s="14"/>
      <c r="D20" s="15"/>
      <c r="E20" s="10"/>
    </row>
    <row r="21" spans="2:5" ht="15">
      <c r="B21" s="18" t="s">
        <v>12</v>
      </c>
      <c r="C21" s="19">
        <v>1</v>
      </c>
      <c r="D21" s="20"/>
      <c r="E21" s="9">
        <f>C21*D21</f>
        <v>0</v>
      </c>
    </row>
    <row r="22" spans="2:5" ht="15">
      <c r="B22" s="13" t="s">
        <v>26</v>
      </c>
      <c r="C22" s="14"/>
      <c r="D22" s="15"/>
      <c r="E22" s="10"/>
    </row>
    <row r="23" spans="2:5" ht="15">
      <c r="B23" s="18" t="s">
        <v>19</v>
      </c>
      <c r="C23" s="19">
        <v>1</v>
      </c>
      <c r="D23" s="20"/>
      <c r="E23" s="9">
        <f>C23*D23</f>
        <v>0</v>
      </c>
    </row>
    <row r="24" spans="2:5" ht="15">
      <c r="B24" s="13" t="s">
        <v>27</v>
      </c>
      <c r="C24" s="14"/>
      <c r="D24" s="15"/>
      <c r="E24" s="10"/>
    </row>
    <row r="25" spans="2:5" ht="15">
      <c r="B25" s="25" t="s">
        <v>28</v>
      </c>
      <c r="C25" s="16">
        <v>1</v>
      </c>
      <c r="D25" s="17"/>
      <c r="E25" s="9">
        <f aca="true" t="shared" si="4" ref="E25:E26">C25*D25</f>
        <v>0</v>
      </c>
    </row>
    <row r="26" spans="2:5" ht="30">
      <c r="B26" s="25" t="s">
        <v>29</v>
      </c>
      <c r="C26" s="16">
        <v>1</v>
      </c>
      <c r="D26" s="17"/>
      <c r="E26" s="9">
        <f t="shared" si="4"/>
        <v>0</v>
      </c>
    </row>
    <row r="27" spans="2:5" ht="15">
      <c r="B27" s="13" t="s">
        <v>30</v>
      </c>
      <c r="C27" s="14"/>
      <c r="D27" s="15"/>
      <c r="E27" s="10"/>
    </row>
    <row r="28" spans="2:5" ht="15">
      <c r="B28" s="18" t="s">
        <v>59</v>
      </c>
      <c r="C28" s="19">
        <v>30</v>
      </c>
      <c r="D28" s="20"/>
      <c r="E28" s="9">
        <f aca="true" t="shared" si="5" ref="E28:E33">C28*D28</f>
        <v>0</v>
      </c>
    </row>
    <row r="29" spans="2:5" ht="45">
      <c r="B29" s="18" t="s">
        <v>60</v>
      </c>
      <c r="C29" s="19">
        <v>30</v>
      </c>
      <c r="D29" s="20"/>
      <c r="E29" s="9">
        <f t="shared" si="5"/>
        <v>0</v>
      </c>
    </row>
    <row r="30" spans="2:5" ht="15">
      <c r="B30" s="18" t="s">
        <v>61</v>
      </c>
      <c r="C30" s="19">
        <v>3</v>
      </c>
      <c r="D30" s="20"/>
      <c r="E30" s="9">
        <f t="shared" si="5"/>
        <v>0</v>
      </c>
    </row>
    <row r="31" spans="2:5" ht="45">
      <c r="B31" s="18" t="s">
        <v>62</v>
      </c>
      <c r="C31" s="19">
        <v>3</v>
      </c>
      <c r="D31" s="20"/>
      <c r="E31" s="9">
        <f t="shared" si="5"/>
        <v>0</v>
      </c>
    </row>
    <row r="32" spans="2:5" ht="30">
      <c r="B32" s="18" t="s">
        <v>63</v>
      </c>
      <c r="C32" s="19">
        <v>3</v>
      </c>
      <c r="D32" s="20"/>
      <c r="E32" s="9">
        <f t="shared" si="5"/>
        <v>0</v>
      </c>
    </row>
    <row r="33" spans="2:5" ht="15">
      <c r="B33" s="18" t="s">
        <v>48</v>
      </c>
      <c r="C33" s="19">
        <v>190</v>
      </c>
      <c r="D33" s="20"/>
      <c r="E33" s="9">
        <f t="shared" si="5"/>
        <v>0</v>
      </c>
    </row>
    <row r="34" spans="2:5" ht="15">
      <c r="B34" s="18" t="s">
        <v>20</v>
      </c>
      <c r="C34" s="19">
        <v>140</v>
      </c>
      <c r="D34" s="20"/>
      <c r="E34" s="9">
        <f aca="true" t="shared" si="6" ref="E34">C34*D34</f>
        <v>0</v>
      </c>
    </row>
    <row r="35" spans="2:5" ht="15">
      <c r="B35" s="13" t="s">
        <v>31</v>
      </c>
      <c r="C35" s="14"/>
      <c r="D35" s="15"/>
      <c r="E35" s="10"/>
    </row>
    <row r="36" spans="2:5" ht="15">
      <c r="B36" s="18" t="s">
        <v>11</v>
      </c>
      <c r="C36" s="19">
        <v>1</v>
      </c>
      <c r="D36" s="20"/>
      <c r="E36" s="9">
        <f>C36*D36</f>
        <v>0</v>
      </c>
    </row>
    <row r="37" spans="2:5" ht="15.75" thickBot="1">
      <c r="B37" s="27" t="s">
        <v>21</v>
      </c>
      <c r="C37" s="28">
        <v>1</v>
      </c>
      <c r="D37" s="29"/>
      <c r="E37" s="30">
        <f>C37*D37</f>
        <v>0</v>
      </c>
    </row>
    <row r="39" spans="2:5" ht="15.75" thickBot="1">
      <c r="B39" s="32"/>
      <c r="C39" s="31"/>
      <c r="D39" s="34"/>
      <c r="E39" s="33"/>
    </row>
    <row r="40" spans="2:5" ht="15">
      <c r="B40" s="79" t="s">
        <v>4</v>
      </c>
      <c r="C40" s="80"/>
      <c r="D40" s="81"/>
      <c r="E40" s="22">
        <f>SUM(E4:E38)</f>
        <v>0</v>
      </c>
    </row>
    <row r="41" spans="2:5" ht="15.75" thickBot="1">
      <c r="B41" s="85" t="s">
        <v>5</v>
      </c>
      <c r="C41" s="86"/>
      <c r="D41" s="87"/>
      <c r="E41" s="23">
        <f>E40*0.21</f>
        <v>0</v>
      </c>
    </row>
    <row r="42" spans="2:5" ht="19.5" thickBot="1">
      <c r="B42" s="82" t="s">
        <v>2</v>
      </c>
      <c r="C42" s="83"/>
      <c r="D42" s="84"/>
      <c r="E42" s="2">
        <f>E40+E41</f>
        <v>0</v>
      </c>
    </row>
    <row r="45" spans="2:5" ht="15">
      <c r="B45" s="78" t="s">
        <v>3</v>
      </c>
      <c r="C45" s="78"/>
      <c r="D45" s="1"/>
      <c r="E45" s="1"/>
    </row>
    <row r="46" spans="2:5" ht="15">
      <c r="B46" s="76" t="s">
        <v>1</v>
      </c>
      <c r="C46" s="76"/>
      <c r="D46" s="1"/>
      <c r="E46" s="1"/>
    </row>
    <row r="47" spans="2:3" ht="15">
      <c r="B47" s="76"/>
      <c r="C47" s="76"/>
    </row>
    <row r="48" spans="2:3" ht="15">
      <c r="B48" s="76"/>
      <c r="C48" s="76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24"/>
    </row>
  </sheetData>
  <mergeCells count="6">
    <mergeCell ref="B46:C48"/>
    <mergeCell ref="I2:N2"/>
    <mergeCell ref="B45:C45"/>
    <mergeCell ref="B40:D40"/>
    <mergeCell ref="B42:D42"/>
    <mergeCell ref="B41:D4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F173-3609-4274-BD52-E9C0570F23C3}">
  <dimension ref="B2:H12"/>
  <sheetViews>
    <sheetView workbookViewId="0" topLeftCell="A1">
      <selection activeCell="B2" sqref="B2:H12"/>
    </sheetView>
  </sheetViews>
  <sheetFormatPr defaultColWidth="9.140625" defaultRowHeight="15"/>
  <cols>
    <col min="2" max="2" width="44.00390625" style="0" customWidth="1"/>
    <col min="3" max="3" width="16.7109375" style="0" customWidth="1"/>
    <col min="4" max="7" width="25.00390625" style="0" customWidth="1"/>
    <col min="8" max="8" width="23.00390625" style="0" customWidth="1"/>
  </cols>
  <sheetData>
    <row r="1" ht="15.75" thickBot="1"/>
    <row r="2" spans="2:8" ht="45">
      <c r="B2" s="88" t="s">
        <v>0</v>
      </c>
      <c r="C2" s="90" t="s">
        <v>8</v>
      </c>
      <c r="D2" s="35" t="s">
        <v>37</v>
      </c>
      <c r="E2" s="35" t="s">
        <v>37</v>
      </c>
      <c r="F2" s="35" t="s">
        <v>37</v>
      </c>
      <c r="G2" s="35" t="s">
        <v>37</v>
      </c>
      <c r="H2" s="92" t="s">
        <v>38</v>
      </c>
    </row>
    <row r="3" spans="2:8" ht="15">
      <c r="B3" s="89"/>
      <c r="C3" s="91"/>
      <c r="D3" s="36" t="s">
        <v>39</v>
      </c>
      <c r="E3" s="36" t="s">
        <v>40</v>
      </c>
      <c r="F3" s="36" t="s">
        <v>41</v>
      </c>
      <c r="G3" s="37" t="s">
        <v>42</v>
      </c>
      <c r="H3" s="93"/>
    </row>
    <row r="4" spans="2:8" ht="15">
      <c r="B4" s="38" t="s">
        <v>23</v>
      </c>
      <c r="C4" s="39"/>
      <c r="D4" s="40"/>
      <c r="E4" s="40"/>
      <c r="F4" s="40"/>
      <c r="G4" s="40"/>
      <c r="H4" s="41"/>
    </row>
    <row r="5" spans="2:8" ht="15">
      <c r="B5" s="42" t="s">
        <v>43</v>
      </c>
      <c r="C5" s="43">
        <v>1</v>
      </c>
      <c r="D5" s="44"/>
      <c r="E5" s="44"/>
      <c r="F5" s="44"/>
      <c r="G5" s="44"/>
      <c r="H5" s="45">
        <f>SUM(D5:G5)</f>
        <v>0</v>
      </c>
    </row>
    <row r="6" spans="2:8" ht="15">
      <c r="B6" s="13" t="s">
        <v>25</v>
      </c>
      <c r="C6" s="39"/>
      <c r="D6" s="40"/>
      <c r="E6" s="40"/>
      <c r="F6" s="40"/>
      <c r="G6" s="40"/>
      <c r="H6" s="41"/>
    </row>
    <row r="7" spans="2:8" ht="45">
      <c r="B7" s="25" t="s">
        <v>44</v>
      </c>
      <c r="C7" s="43">
        <v>1</v>
      </c>
      <c r="D7" s="44"/>
      <c r="E7" s="44"/>
      <c r="F7" s="44"/>
      <c r="G7" s="44"/>
      <c r="H7" s="45">
        <f>SUM(D7:G7)</f>
        <v>0</v>
      </c>
    </row>
    <row r="8" spans="2:8" ht="15">
      <c r="B8" s="38" t="s">
        <v>26</v>
      </c>
      <c r="C8" s="39"/>
      <c r="D8" s="40"/>
      <c r="E8" s="40"/>
      <c r="F8" s="40"/>
      <c r="G8" s="40"/>
      <c r="H8" s="46"/>
    </row>
    <row r="9" spans="2:8" ht="60">
      <c r="B9" s="42" t="s">
        <v>45</v>
      </c>
      <c r="C9" s="43">
        <v>1</v>
      </c>
      <c r="D9" s="44"/>
      <c r="E9" s="44"/>
      <c r="F9" s="44"/>
      <c r="G9" s="44"/>
      <c r="H9" s="45">
        <f>SUM(D9:G9)</f>
        <v>0</v>
      </c>
    </row>
    <row r="10" spans="2:8" ht="15">
      <c r="B10" s="38" t="s">
        <v>27</v>
      </c>
      <c r="C10" s="39"/>
      <c r="D10" s="40"/>
      <c r="E10" s="40"/>
      <c r="F10" s="40"/>
      <c r="G10" s="40"/>
      <c r="H10" s="46"/>
    </row>
    <row r="11" spans="2:8" ht="60">
      <c r="B11" s="42" t="s">
        <v>46</v>
      </c>
      <c r="C11" s="43">
        <v>1</v>
      </c>
      <c r="D11" s="44"/>
      <c r="E11" s="44"/>
      <c r="F11" s="44"/>
      <c r="G11" s="44"/>
      <c r="H11" s="45">
        <f>SUM(D11:G11)</f>
        <v>0</v>
      </c>
    </row>
    <row r="12" spans="2:8" ht="60.75" thickBot="1">
      <c r="B12" s="62" t="s">
        <v>47</v>
      </c>
      <c r="C12" s="63">
        <v>1</v>
      </c>
      <c r="D12" s="64"/>
      <c r="E12" s="64"/>
      <c r="F12" s="64"/>
      <c r="G12" s="64"/>
      <c r="H12" s="65">
        <f>SUM(D12:G12)</f>
        <v>0</v>
      </c>
    </row>
  </sheetData>
  <mergeCells count="3">
    <mergeCell ref="B2:B3"/>
    <mergeCell ref="C2:C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2019-05-17T12:22:35Z</dcterms:created>
  <dcterms:modified xsi:type="dcterms:W3CDTF">2024-01-23T20:45:24Z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2023-05-21T21:17:04Z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c2aa105d-b2e1-4da8-8ba8-cae53df09f97</vt:lpwstr>
  </property>
  <property fmtid="{D5CDD505-2E9C-101B-9397-08002B2CF9AE}" pid="8" name="MSIP_Label_82a99ebc-0f39-4fac-abab-b8d6469272ed_ContentBits">
    <vt:lpwstr>0</vt:lpwstr>
  </property>
</Properties>
</file>