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bjekt1 hřiště - SO-01" sheetId="2" r:id="rId2"/>
    <sheet name="Objekt2 sklad - SO-02 " sheetId="3" r:id="rId3"/>
    <sheet name="Objekt3 VRN - SO 03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'Objekt1 hřiště - SO-01'!$C$94:$K$285</definedName>
    <definedName name="_xlnm.Print_Area" localSheetId="1">'Objekt1 hřiště - SO-01'!$C$4:$J$39,'Objekt1 hřiště - SO-01'!$C$45:$J$76,'Objekt1 hřiště - SO-01'!$C$82:$J$285</definedName>
    <definedName name="_xlnm._FilterDatabase" localSheetId="2" hidden="1">'Objekt2 sklad - SO-02 '!$C$85:$K$107</definedName>
    <definedName name="_xlnm.Print_Area" localSheetId="2">'Objekt2 sklad - SO-02 '!$C$4:$J$39,'Objekt2 sklad - SO-02 '!$C$45:$J$67,'Objekt2 sklad - SO-02 '!$C$73:$J$107</definedName>
    <definedName name="_xlnm._FilterDatabase" localSheetId="3" hidden="1">'Objekt3 VRN - SO 03'!$C$83:$K$108</definedName>
    <definedName name="_xlnm.Print_Area" localSheetId="3">'Objekt3 VRN - SO 03'!$C$4:$J$39,'Objekt3 VRN - SO 03'!$C$45:$J$65,'Objekt3 VRN - SO 03'!$C$71:$J$108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'Objekt1 hřiště - SO-01'!$94:$94</definedName>
    <definedName name="_xlnm.Print_Titles" localSheetId="2">'Objekt2 sklad - SO-02 '!$85:$85</definedName>
    <definedName name="_xlnm.Print_Titles" localSheetId="3">'Objekt3 VRN - SO 03'!$83:$83</definedName>
  </definedNames>
  <calcPr fullCalcOnLoad="1"/>
</workbook>
</file>

<file path=xl/sharedStrings.xml><?xml version="1.0" encoding="utf-8"?>
<sst xmlns="http://schemas.openxmlformats.org/spreadsheetml/2006/main" count="3926" uniqueCount="944">
  <si>
    <t>Export Komplet</t>
  </si>
  <si>
    <t>VZ</t>
  </si>
  <si>
    <t>2.0</t>
  </si>
  <si>
    <t>ZAMOK</t>
  </si>
  <si>
    <t>False</t>
  </si>
  <si>
    <t>{74896a57-1db6-44b7-9f1f-8354de673f2c}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</si>
  <si>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</si>
  <si>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</si>
  <si>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</si>
  <si>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</si>
  <si>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</si>
  <si>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</si>
  <si>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</si>
  <si>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</si>
  <si>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2137Su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</si>
  <si>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</si>
  <si>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</si>
  <si>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5. ZŠ - rekonstrukce hřiště</t>
  </si>
  <si>
    <t>KSO:</t>
  </si>
  <si>
    <t/>
  </si>
  <si>
    <t>CC-CZ:</t>
  </si>
  <si>
    <t>Místo:</t>
  </si>
  <si>
    <t>Cheb</t>
  </si>
  <si>
    <t>Datum:</t>
  </si>
  <si>
    <t>15. 10. 2021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</si>
  <si>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</si>
  <si>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</si>
  <si>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</si>
  <si>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</si>
  <si>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</si>
  <si>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</si>
  <si>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</si>
  <si>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</si>
  <si>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</si>
  <si>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</si>
  <si>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</si>
  <si>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</si>
  <si>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</si>
  <si>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</si>
  <si>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</si>
  <si>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</si>
  <si>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</si>
  <si>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</si>
  <si>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</si>
  <si>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</si>
  <si>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</si>
  <si>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</si>
  <si>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</si>
  <si>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</si>
  <si>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</si>
  <si>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</si>
  <si>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</si>
  <si>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</si>
  <si>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</si>
  <si>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</si>
  <si>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</si>
  <si>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</si>
  <si>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</si>
  <si>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</si>
  <si>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</si>
  <si>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</si>
  <si>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</si>
  <si>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</si>
  <si>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</si>
  <si>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</si>
  <si>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</si>
  <si>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</si>
  <si>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</si>
  <si>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</si>
  <si>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</si>
  <si>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</si>
  <si>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</si>
  <si>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</si>
  <si>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</si>
  <si>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</si>
  <si>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Objekt1 hřiště</t>
  </si>
  <si>
    <t>SO-01</t>
  </si>
  <si>
    <t>STA</t>
  </si>
  <si>
    <t>1</t>
  </si>
  <si>
    <t>{87dea3f4-cc8c-4825-9cdc-127afd9497d8}</t>
  </si>
  <si>
    <t>2</t>
  </si>
  <si>
    <t>Objekt2 sklad</t>
  </si>
  <si>
    <t xml:space="preserve">SO-02 </t>
  </si>
  <si>
    <t>{f1008fe9-46aa-4618-ac13-ee13f85c9948}</t>
  </si>
  <si>
    <t>Objekt3 VRN</t>
  </si>
  <si>
    <t>SO 03</t>
  </si>
  <si>
    <t>{a8094e1a-c31d-45dc-8b77-28412f375608}</t>
  </si>
  <si>
    <t>KRYCÍ LIST SOUPISU PRACÍ</t>
  </si>
  <si>
    <t>Objekt:</t>
  </si>
  <si>
    <t>Objekt1 hřiště - SO-01</t>
  </si>
  <si>
    <t>REKAPITULACE ČLENĚNÍ SOUPISU PRACÍ</t>
  </si>
  <si>
    <t>Kód dílu - Popis</t>
  </si>
  <si>
    <t>Cena celkem [CZK]</t>
  </si>
  <si>
    <t>-1</t>
  </si>
  <si>
    <t>D1 - Práce   H S V</t>
  </si>
  <si>
    <t xml:space="preserve">    D2 - ZEMNÍ   PRÁCE</t>
  </si>
  <si>
    <t xml:space="preserve">    D3 - ZÁKLADY</t>
  </si>
  <si>
    <t xml:space="preserve">    D4 - PODKLADNÍ KONSTRUKCE</t>
  </si>
  <si>
    <t xml:space="preserve">    D5 - KRYTY KOMUNIKACÍ</t>
  </si>
  <si>
    <t xml:space="preserve">    D6 - TRUBNÍ VEDENÍ - DRENÁŽE</t>
  </si>
  <si>
    <t xml:space="preserve">    D7 - SADOVÉ ÚPRAVY</t>
  </si>
  <si>
    <t xml:space="preserve">    D8 - DOKONČUJÍCÍ  KONSTRUKCE</t>
  </si>
  <si>
    <t>D9 - Práce  P S V</t>
  </si>
  <si>
    <t xml:space="preserve">    D10 - SPORTOVNÍ VYBAVENÍ</t>
  </si>
  <si>
    <t xml:space="preserve">    D11 - WORKOUTOVÉ PRVKY</t>
  </si>
  <si>
    <t xml:space="preserve">    D12 - DROBNÁ ARCHITEKTURA</t>
  </si>
  <si>
    <t xml:space="preserve">    D13 - POVRCHY  POVLAKOVÉ SPORTOVNÍ</t>
  </si>
  <si>
    <t xml:space="preserve">    D14 - KONSTRUKCE  ZÁMEČNICKÉ - ATYP</t>
  </si>
  <si>
    <t xml:space="preserve">    D15 - NÁTĚRY</t>
  </si>
  <si>
    <t xml:space="preserve">    D16 - Bourací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</si>
  <si>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</si>
  <si>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</si>
  <si>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</si>
  <si>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</si>
  <si>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</si>
  <si>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</si>
  <si>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</si>
  <si>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</si>
  <si>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</si>
  <si>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</si>
  <si>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</si>
  <si>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</si>
  <si>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</si>
  <si>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</si>
  <si>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Práce   H S V</t>
  </si>
  <si>
    <t>ROZPOCET</t>
  </si>
  <si>
    <t>D2</t>
  </si>
  <si>
    <t>ZEMNÍ   PRÁCE</t>
  </si>
  <si>
    <t>K</t>
  </si>
  <si>
    <t>12110 - 1102</t>
  </si>
  <si>
    <t>Sejmutí ornice v tl. 20 cm s vodorovným přemístěním do 100 m na meziskládku se složením, 643,9x 0,2</t>
  </si>
  <si>
    <t>m3</t>
  </si>
  <si>
    <t>4</t>
  </si>
  <si>
    <t>18110 - 1102</t>
  </si>
  <si>
    <t>Úprava pláně pod nové podkladní konstrukce s vyrovnáním a se zhutněním, 545,4 + 113,1 + 208,0 + 807,1 + 26,0</t>
  </si>
  <si>
    <t>m2</t>
  </si>
  <si>
    <t>12220 - 1101</t>
  </si>
  <si>
    <t>Odkopávka nezapažená v hor. 3 jednotlivě do 100 m3 pro spodní stavbu po skrývce ornice a odstranění stávajících povrchů, 113,1*0,1 + 807,1*0,11 + 545,4*0,11 + 89,0*0,15 + 119,0*0,11 + 26,0*0,2</t>
  </si>
  <si>
    <t>6</t>
  </si>
  <si>
    <t>12220 - 1109</t>
  </si>
  <si>
    <t>Příplatek za lepivost hor. 3</t>
  </si>
  <si>
    <t>8</t>
  </si>
  <si>
    <t>13220 - 1110</t>
  </si>
  <si>
    <t>Hloubení rýh š. do 60 cm v hor. 3 do 100 m3 pro obrubníky, dle lože, 29,0 + pasy 3,8</t>
  </si>
  <si>
    <t>10</t>
  </si>
  <si>
    <t>13220 - 1119</t>
  </si>
  <si>
    <t>12</t>
  </si>
  <si>
    <t>13320 - 1101</t>
  </si>
  <si>
    <t>Hloubení šachet pro patky v hor. 3 ruční do 100 m3 dle základů</t>
  </si>
  <si>
    <t>14</t>
  </si>
  <si>
    <t>13320 - 1109</t>
  </si>
  <si>
    <t>16</t>
  </si>
  <si>
    <t>13220 - 1110.1</t>
  </si>
  <si>
    <t>Hloubení rýh š. do 60 cm v hor. 3 do 100 m3 pro trativody, 359,5*0,3*0,5 + 39,8*0,4*0,8</t>
  </si>
  <si>
    <t>18</t>
  </si>
  <si>
    <t>20</t>
  </si>
  <si>
    <t>13120 - 1111</t>
  </si>
  <si>
    <t>Hloubení nezapažených jam v hor. 3 do 100 m3 pro vsakovací drén a kontrolní šachtu, 12,5*10,0*1,3+ 1,0*1,0*1,0</t>
  </si>
  <si>
    <t>22</t>
  </si>
  <si>
    <t>13120 - 1119</t>
  </si>
  <si>
    <t>24</t>
  </si>
  <si>
    <t>17410 - 1101</t>
  </si>
  <si>
    <t>Zásyp jam po provedení vsaků se zhutněním, 12,5 x 10,0 x 0,5</t>
  </si>
  <si>
    <t>26</t>
  </si>
  <si>
    <t>16270 - 1105</t>
  </si>
  <si>
    <t>Vodorovné přemístění zeminy do 10000 m na skládku - přebytečná a nevhodná zemina, 191,8 + 32,8 + 7,0 + 66,7 + 163,5 - 62,5</t>
  </si>
  <si>
    <t>28</t>
  </si>
  <si>
    <t>16270 - 1109</t>
  </si>
  <si>
    <t>Příplatek za každý další 1 km - upřesní se dle dispozic zadavatele, 10 x 399,3</t>
  </si>
  <si>
    <t>30</t>
  </si>
  <si>
    <t>17120 - 1201</t>
  </si>
  <si>
    <t>Uložení sypaniny na skládku</t>
  </si>
  <si>
    <t>32</t>
  </si>
  <si>
    <t>17120 - 1211</t>
  </si>
  <si>
    <t>Poplatek za skládku zeminy, 2,0 x 399,3</t>
  </si>
  <si>
    <t>t</t>
  </si>
  <si>
    <t>34</t>
  </si>
  <si>
    <t>R položka</t>
  </si>
  <si>
    <t>Ověření modulu přetvárnosti statickou zatěžovací zkouškou dle ČSN 72 106</t>
  </si>
  <si>
    <t>kpl</t>
  </si>
  <si>
    <t>36</t>
  </si>
  <si>
    <t>R položka.1</t>
  </si>
  <si>
    <t>Vypracování geometrického plánu realizované stavby autorizovaným geodetem</t>
  </si>
  <si>
    <t>38</t>
  </si>
  <si>
    <t>D3</t>
  </si>
  <si>
    <t>ZÁKLADY</t>
  </si>
  <si>
    <t>27531 - 3621</t>
  </si>
  <si>
    <t>Základové patky z prostého betonu C 20/25 pro branky, oplocení a sloupky basketbalu do výkopů a bednění, 4*0,4*0,4*0,5* + 2*1,0*1,0*1,0 + 37*0,35*0,35*1,0</t>
  </si>
  <si>
    <t>40</t>
  </si>
  <si>
    <t>27535 - 1215</t>
  </si>
  <si>
    <t>Bednění základových patek svislé - zřízení, 4 x 0,2 x 1,7 + 4*1,1*0,2 x 2+ 37,0*1,7*0,2</t>
  </si>
  <si>
    <t>42</t>
  </si>
  <si>
    <t>27535 - 1216</t>
  </si>
  <si>
    <t>Dtto, ale odstranění</t>
  </si>
  <si>
    <t>44</t>
  </si>
  <si>
    <t>27332 - 1116</t>
  </si>
  <si>
    <t>Základové desky ze železobetonu C 16/20 pod workoutové prvky tl. 15 cm, 4,2*1,2 + 2,8*1,5 + 3,0*1,5 + 4,8*2,3 + 2,3*1,8 + 1,3*1,3 + 6,3*7,1 + (6,3+3,5) / 2 x 2,7 = 89,0 m2 x 0,15, deska pod kruh - 2,8*2,8*0,2 = 1,6 m3</t>
  </si>
  <si>
    <t>46</t>
  </si>
  <si>
    <t>27335 - 1215</t>
  </si>
  <si>
    <t>Bednění stěn základových desek - zřízení, 2*(4,3 + 1,2 + 2,8 + 1,6 + 3,0 + 1,6 + 4,9 + 2,3 + 2,4 + 1,8 + 1,4 + 1,3 + 6,3 + 7,1 + 2,8 + 5,0) x 0,15, deska kruhu - 4*2,9*0,2</t>
  </si>
  <si>
    <t>48</t>
  </si>
  <si>
    <t>27335 - 1216</t>
  </si>
  <si>
    <t>Bednění stěn základových desek - odstranění</t>
  </si>
  <si>
    <t>50</t>
  </si>
  <si>
    <t>27336 - 1921</t>
  </si>
  <si>
    <t>Výztuž základových desek ze svařovaných sítí Kari 150x150x6 mm, 89,0*1,3*1,08 x 3,03 + deska kruhu - 2*2,8*2,8*1,08*3,03</t>
  </si>
  <si>
    <t>52</t>
  </si>
  <si>
    <t>27431 - 3621</t>
  </si>
  <si>
    <t>Základové pásy pro svislou obrubu doskočiště z prostého betonu C 20/25 částečně do bednění , 24,0*0,4*0,4</t>
  </si>
  <si>
    <t>54</t>
  </si>
  <si>
    <t>27331 - 3621</t>
  </si>
  <si>
    <t>Dtto, ale základová deska pod záchytnou vanu - obruba doskočiště, 24,0*0,6*0,2</t>
  </si>
  <si>
    <t>56</t>
  </si>
  <si>
    <t>27431 - 3621.1</t>
  </si>
  <si>
    <t>Základové pásy pod sklad z prostého betonu C 20/25 částečně do bednění , 0,5*0,9*2,8*3</t>
  </si>
  <si>
    <t>58</t>
  </si>
  <si>
    <t>27335 - 1215.1</t>
  </si>
  <si>
    <t>Bednění základových desek a pásů oboustranné snímatelné - zřízení, 24,0*2*0,2 + 24,0*2*0,4 + 2*(2,9+0,5)*0,3*3 = 6,2</t>
  </si>
  <si>
    <t>60</t>
  </si>
  <si>
    <t>27335 - 1216.1</t>
  </si>
  <si>
    <t>62</t>
  </si>
  <si>
    <t>Rpoložka</t>
  </si>
  <si>
    <t>Odstranění nečistot rostliného původu ze zdiva podezdívky, (2*0,4+0,3) x 97,0</t>
  </si>
  <si>
    <t>64</t>
  </si>
  <si>
    <t>Rpoložka.1</t>
  </si>
  <si>
    <t>Oprava stávajícího zdiva podezdívky dle potřeby</t>
  </si>
  <si>
    <t>66</t>
  </si>
  <si>
    <t>61041 - 1121</t>
  </si>
  <si>
    <t>Nátěr cementovým mlékem 1násobný podezdívky</t>
  </si>
  <si>
    <t>68</t>
  </si>
  <si>
    <t>33992 - 8812</t>
  </si>
  <si>
    <t>Osazování ocelového sloupku do betonových patek, 37,0 + 2,0 + 4,0</t>
  </si>
  <si>
    <t>ks</t>
  </si>
  <si>
    <t>70</t>
  </si>
  <si>
    <t>D4</t>
  </si>
  <si>
    <t>PODKLADNÍ KONSTRUKCE</t>
  </si>
  <si>
    <t>56474 - 1112</t>
  </si>
  <si>
    <t>Podklad z kameniva drceného hrubého fr. 32 - 63 mm tl. 13 cm, 807,1 + 545,4</t>
  </si>
  <si>
    <t>72</t>
  </si>
  <si>
    <t>56472 - 1112</t>
  </si>
  <si>
    <t>Podklad z kameniva drceného fr. 16 - 32 mm v tl. 80 mm pod plochu s urovnáním</t>
  </si>
  <si>
    <t>74</t>
  </si>
  <si>
    <t>56480 - 1112</t>
  </si>
  <si>
    <t>Podklad z drceného kameniva fr. 8 - 16 mm v tl. 40 mm pod plochy</t>
  </si>
  <si>
    <t>76</t>
  </si>
  <si>
    <t>56480 - 1111</t>
  </si>
  <si>
    <t>Dtto, ale fr. 0 - 4 mm v tl. 20 mm</t>
  </si>
  <si>
    <t>78</t>
  </si>
  <si>
    <t>56486 - 1111</t>
  </si>
  <si>
    <t>Podklad ze štěrkodrti tl. 20 cm fr. 0 - 32 mm, 208,0 - 89,0</t>
  </si>
  <si>
    <t>80</t>
  </si>
  <si>
    <t>56480 - 1111.1</t>
  </si>
  <si>
    <t>Dtto, ale v tl. 3 cm, fr. 0 - 4 mm</t>
  </si>
  <si>
    <t>82</t>
  </si>
  <si>
    <t>56486 - 1111.1</t>
  </si>
  <si>
    <t>Podklad ze štěrkodrti tl. 20 cm fr. 16 - 32 mm, doskočiště, 8,94*2,88</t>
  </si>
  <si>
    <t>84</t>
  </si>
  <si>
    <t>56485 - 1111</t>
  </si>
  <si>
    <t>Podklad ze štěrkodrti tl. 15 cm fr. 0 - 32 mm, pod desku - 89,0</t>
  </si>
  <si>
    <t>86</t>
  </si>
  <si>
    <t>56481 - 1111</t>
  </si>
  <si>
    <t>Podklad z drceného kameniva fr. 8-16 mm, tl. 5 cm, dle dlažby</t>
  </si>
  <si>
    <t>88</t>
  </si>
  <si>
    <t>56473 - 1111</t>
  </si>
  <si>
    <t>Podklad z drceného kameniva tl. 10 cm pod dlažbu, fr. 0 - 63 mm</t>
  </si>
  <si>
    <t>90</t>
  </si>
  <si>
    <t>D5</t>
  </si>
  <si>
    <t>KRYTY KOMUNIKACÍ</t>
  </si>
  <si>
    <t>59621 - 5020</t>
  </si>
  <si>
    <t>Kladení dlažby chodníků z betonových zámkových dlažeb tl. 6 cm vč. Lože v tl. 3 cm, stanoveno elektronicky</t>
  </si>
  <si>
    <t>92</t>
  </si>
  <si>
    <t>M</t>
  </si>
  <si>
    <t>59217R</t>
  </si>
  <si>
    <t>Dodávka zámkové betonové dlažby dle projektu tl. 6 cm , 113,1 x 1,02</t>
  </si>
  <si>
    <t>94</t>
  </si>
  <si>
    <t>58331001R</t>
  </si>
  <si>
    <t>Dodávka křemičitého písku do doskočiště s urovnáním v tl. 40 cm, 8,94*2,88*0,4</t>
  </si>
  <si>
    <t>96</t>
  </si>
  <si>
    <t>63957 - 1210</t>
  </si>
  <si>
    <t>Kačírek mezi základy skladu v tl. 10 cm, 3,1*4,75 - 2,8*0,5*3</t>
  </si>
  <si>
    <t>98</t>
  </si>
  <si>
    <t>63957 - 1215</t>
  </si>
  <si>
    <t>Dtto, ale v tl. 15 cm, celkem 25 cm</t>
  </si>
  <si>
    <t>100</t>
  </si>
  <si>
    <t>91973 - 5122</t>
  </si>
  <si>
    <t>Řezání stávajícího betonového krytu v tl. Do 10 cm pro napojování</t>
  </si>
  <si>
    <t>m</t>
  </si>
  <si>
    <t>102</t>
  </si>
  <si>
    <t>91973 - 1112</t>
  </si>
  <si>
    <t>Napojování a zarovnání styčné spáry na stávající konstrukce v betonu do tl. 15 cm, 7,64+5,62</t>
  </si>
  <si>
    <t>104</t>
  </si>
  <si>
    <t>D6</t>
  </si>
  <si>
    <t>TRUBNÍ VEDENÍ - DRENÁŽE</t>
  </si>
  <si>
    <t>21279 - 1212</t>
  </si>
  <si>
    <t>Montáž trativodů z trubek flexibilních vč. Lože z písku tl. 10 cm, DN 80 mm - ( 7,9+12,1+18,3+ 21,6 + 51,5+55,1+55,0+46,0+43,6+48,3) = 359,9 m; DN 150 mm - 34,5 + 5,3 = 39,8 m</t>
  </si>
  <si>
    <t>106</t>
  </si>
  <si>
    <t>specifikace</t>
  </si>
  <si>
    <t>Dodávka trubek flexibilních drenážních DN 80 mm, 1,05 x 359,5</t>
  </si>
  <si>
    <t>108</t>
  </si>
  <si>
    <t>specifikace.1</t>
  </si>
  <si>
    <t>Dtto, ale DN 150 mm, 39,8 x 1,05</t>
  </si>
  <si>
    <t>110</t>
  </si>
  <si>
    <t>21157 - 1121</t>
  </si>
  <si>
    <t>Výplň trativodů pod hřištěm ze štěrkopísku fr. 8 - 32 mm do geotextilie, 359,9*0,3*0,4 + 39,8*0,4*0,7</t>
  </si>
  <si>
    <t>112</t>
  </si>
  <si>
    <t>21197 - 1121</t>
  </si>
  <si>
    <t>Opláštění trativodů z geotextilie vodorovné a svislé na upravenou zemní pláň do výkopů, 359,5*2*(0,3+0,5)*1,1 + 39,8*2*(0,3+0,8) x 1,1</t>
  </si>
  <si>
    <t>114</t>
  </si>
  <si>
    <t>21156 - 1111</t>
  </si>
  <si>
    <t>Výplň vsakovacího drénu kamenivem těženým fr. 16 mm do geotextilie, 12,5*10,0*0,8</t>
  </si>
  <si>
    <t>116</t>
  </si>
  <si>
    <t>21197 - 1122</t>
  </si>
  <si>
    <t>Opláštění vsakovacího drénu z geotextilie vodorovné a svislé na upravenou zemní pláň, (2*13,0*10,5 + 2*(12,5+11,0)* 1,0) x 1,1</t>
  </si>
  <si>
    <t>118</t>
  </si>
  <si>
    <t>R21275 - 0001</t>
  </si>
  <si>
    <t>Napojení potrubí drenáží DN 150 mm do vsakovacího drénu</t>
  </si>
  <si>
    <t>120</t>
  </si>
  <si>
    <t>R21275 - 0002</t>
  </si>
  <si>
    <t>M+D revizních plastových drenážních kruhových šachet DN 500 mm, hl. 80 cm</t>
  </si>
  <si>
    <t>122</t>
  </si>
  <si>
    <t>R21275 - 0003</t>
  </si>
  <si>
    <t>M+D revizních drenážních kruhových šachet DN 600 mm, hl. 100 cm s kalovým čištěním dle projektu na drenáže DN 150 mm</t>
  </si>
  <si>
    <t>124</t>
  </si>
  <si>
    <t>R21275 - 0004</t>
  </si>
  <si>
    <t>Napojování potrubí trativodů do DN 150 mm v trasách</t>
  </si>
  <si>
    <t>126</t>
  </si>
  <si>
    <t>R21275 - 0005</t>
  </si>
  <si>
    <t>Dtto, ale na revizní šachty</t>
  </si>
  <si>
    <t>128</t>
  </si>
  <si>
    <t>D7</t>
  </si>
  <si>
    <t>SADOVÉ ÚPRAVY</t>
  </si>
  <si>
    <t>18040 - 2111</t>
  </si>
  <si>
    <t>Založení trávníku výsevem travním semenem vč. Ošetření a zalití - po doplnění kolem vnějšího obvodu hřiště - stanoveno elektronicky + osetí vsakovacího žebra 130,0 m2</t>
  </si>
  <si>
    <t>130</t>
  </si>
  <si>
    <t>5724700R</t>
  </si>
  <si>
    <t>Dodávka travního semene 30 g/m2 m2 vč. Ztratného, 1140,0 x 0,03 x 1,03</t>
  </si>
  <si>
    <t>kg</t>
  </si>
  <si>
    <t>132</t>
  </si>
  <si>
    <t>18480 - 2111</t>
  </si>
  <si>
    <t>Odplevelení plochy pro osetí postřikem kolem haly</t>
  </si>
  <si>
    <t>134</t>
  </si>
  <si>
    <t>18195 - 1102</t>
  </si>
  <si>
    <t>Úprava pláně vyrovnáním výškových rozdílů v hor. 1-4 se zhutněním</t>
  </si>
  <si>
    <t>136</t>
  </si>
  <si>
    <t>18130 - 1102</t>
  </si>
  <si>
    <t>Rozprostření ornice s urovnáním v rovině nebo ve svahu do 1:5 jednotlivě do 500 m2 v tl. 10 cm - vnější obvod hřiště, dle osetí</t>
  </si>
  <si>
    <t>138</t>
  </si>
  <si>
    <t>16710 - 1101</t>
  </si>
  <si>
    <t>Naložení ornice hor. 1-4 jednotlivě do 100 m3 pro doplnění zatrávněných ploch kolem hřiště, 1140,0 x 0,10</t>
  </si>
  <si>
    <t>140</t>
  </si>
  <si>
    <t>16230 - 1101</t>
  </si>
  <si>
    <t>Vodorovné přemístění - Dovoz ornice do 50-500 m hor. 1-4 pro doplnění travnaté plochy</t>
  </si>
  <si>
    <t>142</t>
  </si>
  <si>
    <t>18340 - 3153</t>
  </si>
  <si>
    <t>Obdělání půdy hrabáním,</t>
  </si>
  <si>
    <t>144</t>
  </si>
  <si>
    <t>18580 - 2113</t>
  </si>
  <si>
    <t>Hnojení trávníku umělým hnojivem na široko, 2,5 kg/100 m2, 11,4 x 2,5</t>
  </si>
  <si>
    <t>146</t>
  </si>
  <si>
    <t>18580 - 3211</t>
  </si>
  <si>
    <t>Uválcování plochy po výsevu</t>
  </si>
  <si>
    <t>148</t>
  </si>
  <si>
    <t>D8</t>
  </si>
  <si>
    <t>DOKONČUJÍCÍ  KONSTRUKCE</t>
  </si>
  <si>
    <t>95290 - 1411</t>
  </si>
  <si>
    <t>Vyčištění a úklid plochy po dokončení prací, 113,1 + 208,0 + 807,1 + 26,0 + 545,4</t>
  </si>
  <si>
    <t>150</t>
  </si>
  <si>
    <t>91623 - 1001</t>
  </si>
  <si>
    <t>Osazení obrubníků ploch pro tělovýchovu do lože z betonu výšky 200 mm, rovné - 2*(36,0+15,12) + 4*0,8 + 45,64 + 0,75 + 24,36 + 3,3 + 4,3 + 6,6 + 45,2 + 2*(1,4+4,65) + 2,47 + 2,88 + 6,39 + 3,84 = 263,4 m; do oblouku - 2*(20,7+7,8) + 6,28*9,0 : 2 = 85,3 m</t>
  </si>
  <si>
    <t>152</t>
  </si>
  <si>
    <t>R položka.2</t>
  </si>
  <si>
    <t>Příplatek za osazení obrubníků do oblouku</t>
  </si>
  <si>
    <t>154</t>
  </si>
  <si>
    <t>592173362</t>
  </si>
  <si>
    <t>Dodávka obrubníků betonových vel. 50 x 200 x 500 mm, 1,02 x 2 x 348,7</t>
  </si>
  <si>
    <t>156</t>
  </si>
  <si>
    <t>91623 - 1001.1</t>
  </si>
  <si>
    <t>Osazení obrubníků ploch pro tělovýchovu do lože z betonu výšky 300 mm</t>
  </si>
  <si>
    <t>158</t>
  </si>
  <si>
    <t>Dodávka obrubníků betonových vel. 50 x 300 x 500 mm, 1,02 x 2 x ( 3,2 + 2*4,75 + 3,2 = 15,9)</t>
  </si>
  <si>
    <t>160</t>
  </si>
  <si>
    <t>91972 - 6122</t>
  </si>
  <si>
    <t>Geotextilie netkaná pro separaci do 400 g / m2 pro doskočiště, 2*4,5*10,0*1,1</t>
  </si>
  <si>
    <t>162</t>
  </si>
  <si>
    <t>94195 -5003</t>
  </si>
  <si>
    <t>Lešení lehké pomocné pro montáž oplocení, výšky do 250 cm, 2*(38,0 + 15,0) x 1,0</t>
  </si>
  <si>
    <t>164</t>
  </si>
  <si>
    <t>91699 - 1121</t>
  </si>
  <si>
    <t>Lože pod obrubníky z prostého betonu pro boční opěru, (348,7 + 85,3)*0,3*0,2 + 24,0*0,4*0,3</t>
  </si>
  <si>
    <t>166</t>
  </si>
  <si>
    <t>99822 - 3011</t>
  </si>
  <si>
    <t>Přesun hmot z pol. 2 - 7</t>
  </si>
  <si>
    <t>%</t>
  </si>
  <si>
    <t>168</t>
  </si>
  <si>
    <t>D9</t>
  </si>
  <si>
    <t>Práce  P S V</t>
  </si>
  <si>
    <t>D10</t>
  </si>
  <si>
    <t>SPORTOVNÍ VYBAVENÍ</t>
  </si>
  <si>
    <t>R000111</t>
  </si>
  <si>
    <t>M+D sloupků na volejbal dle tabulky, ozn. X01</t>
  </si>
  <si>
    <t>pár</t>
  </si>
  <si>
    <t>170</t>
  </si>
  <si>
    <t>R000112</t>
  </si>
  <si>
    <t>M+D sítě na volejbal kompletních vč. Antének a lanek, X01</t>
  </si>
  <si>
    <t>172</t>
  </si>
  <si>
    <t>R000113</t>
  </si>
  <si>
    <t>M+D osazovacích pouzder pro sloupky do sportovního povrchu, X01</t>
  </si>
  <si>
    <t>174</t>
  </si>
  <si>
    <t>R000114</t>
  </si>
  <si>
    <t>M+D sloupků na tenis prof. 102 mm s napínacím zařízením dle tabulky vč. Zemního pouzdra a víčka, ozn. X02</t>
  </si>
  <si>
    <t>176</t>
  </si>
  <si>
    <t>R000115</t>
  </si>
  <si>
    <t>M+D sítě na tenIs kompletní, X02</t>
  </si>
  <si>
    <t>178</t>
  </si>
  <si>
    <t>R000116</t>
  </si>
  <si>
    <t>Dodávka pojízdné konstrukce  doskočiště pro skok vysoký tl. 55 cm vč. Plachty, vel. 3000x5000 mm, ozn. X04</t>
  </si>
  <si>
    <t>180</t>
  </si>
  <si>
    <t>R000117</t>
  </si>
  <si>
    <t>Dodávka sady stojanů pro skok vysoký z Al a ocelových profilů, ozn. X05</t>
  </si>
  <si>
    <t>sada</t>
  </si>
  <si>
    <t>182</t>
  </si>
  <si>
    <t>R000118</t>
  </si>
  <si>
    <t>Dodávka laminátové laťky s gumovými konci dl. 400 cm, ozn. X06</t>
  </si>
  <si>
    <t>184</t>
  </si>
  <si>
    <t>R000119</t>
  </si>
  <si>
    <t>Montáž a dodávka ocelového žárově zinkovaného kruhu pro vrh koulí vč zabetonování, prof. 2135x50 mm - typový výrobek, ozn. X15</t>
  </si>
  <si>
    <t>186</t>
  </si>
  <si>
    <t>R000120</t>
  </si>
  <si>
    <t>Montáž a dodávka zarážecího břevna k vrhačskému kruhu - vodovzdorná překližka, ozn. X16</t>
  </si>
  <si>
    <t>188</t>
  </si>
  <si>
    <t>R000121</t>
  </si>
  <si>
    <t>M+D basketbalového koše antivandal s deskou 180x105 cm a síťkou s nosnou ocelovou konstrukcí s osazením nosného sloupu konstrukce do oplocení a do základů - typový výrobek, ozn. X17 - 20</t>
  </si>
  <si>
    <t>190</t>
  </si>
  <si>
    <t>R000122</t>
  </si>
  <si>
    <t>Montáž a dodávka odrazového prkna před doskočištěm skoku dalekého kompletní vč. Osazovacího truhlíku a zaslepovacího prvku vel. 1200x300x60 mm - dle výběru, ozn, X06</t>
  </si>
  <si>
    <t>192</t>
  </si>
  <si>
    <t>R000123</t>
  </si>
  <si>
    <t>Dodávka nové zakrývací plachty doskočiště, vel. 750 x 350 cm</t>
  </si>
  <si>
    <t>194</t>
  </si>
  <si>
    <t>R000124</t>
  </si>
  <si>
    <t>Dopravné sportovního vybavení</t>
  </si>
  <si>
    <t>196</t>
  </si>
  <si>
    <t>99877 - 5193</t>
  </si>
  <si>
    <t>Přesun hmot</t>
  </si>
  <si>
    <t>198</t>
  </si>
  <si>
    <t>D11</t>
  </si>
  <si>
    <t>WORKOUTOVÉ PRVKY</t>
  </si>
  <si>
    <t>Dodávka Workout prvku RVL 13 Nippur L bez bradel, ozn. X07</t>
  </si>
  <si>
    <t>200</t>
  </si>
  <si>
    <t>Dtto, ale STALKY light, ozn. X08</t>
  </si>
  <si>
    <t>202</t>
  </si>
  <si>
    <t>Dtto, ale Step up, stupínky pro výskoky různých výšek, ozn. X09</t>
  </si>
  <si>
    <t>204</t>
  </si>
  <si>
    <t>Dtto, ale Six Pack Dip bradla, ozn. X10</t>
  </si>
  <si>
    <t>206</t>
  </si>
  <si>
    <t>Dtto, ale Bench dip Cut lavička s bradélky, ozn. X11</t>
  </si>
  <si>
    <t>208</t>
  </si>
  <si>
    <t>R000116.1</t>
  </si>
  <si>
    <t>Dtto, ale nakloněné lavice, Abdominal Double Bench, ozn. X12</t>
  </si>
  <si>
    <t>210</t>
  </si>
  <si>
    <t>R000117.1</t>
  </si>
  <si>
    <t>Dtto, ale Minibar set hrazda, ozn. X14</t>
  </si>
  <si>
    <t>212</t>
  </si>
  <si>
    <t>Montáž a osazení workoutových prvků vč. Upevňovacích a kotevních prvků</t>
  </si>
  <si>
    <t>214</t>
  </si>
  <si>
    <t>R000119.1</t>
  </si>
  <si>
    <t>M+D cedule provozního řádu</t>
  </si>
  <si>
    <t>216</t>
  </si>
  <si>
    <t>R000120.1</t>
  </si>
  <si>
    <t>Dopravné prvků</t>
  </si>
  <si>
    <t>218</t>
  </si>
  <si>
    <t>220</t>
  </si>
  <si>
    <t>D12</t>
  </si>
  <si>
    <t>DROBNÁ ARCHITEKTURA</t>
  </si>
  <si>
    <t>R položka.3</t>
  </si>
  <si>
    <t>Osazení a dodávka odpadkového koše betonového,vel. 580x580x800 mm popis dle tabulky ozn. X22</t>
  </si>
  <si>
    <t>222</t>
  </si>
  <si>
    <t>R položka.4</t>
  </si>
  <si>
    <t>Osazení a dodávka betonové lavičky s dřevěnými sedáky a opěradlem, vel 2000x400x400 mm kompletní dle projektu, ozn. X 23</t>
  </si>
  <si>
    <t>224</t>
  </si>
  <si>
    <t>R položka.5</t>
  </si>
  <si>
    <t>Osazení a dodávka betonové lavičky s dřevěnými sedáky bez opěradla, vel 2000x400x400 mm kompletní dle projektu, dle tabulky ozn. X 24</t>
  </si>
  <si>
    <t>226</t>
  </si>
  <si>
    <t>228</t>
  </si>
  <si>
    <t>D13</t>
  </si>
  <si>
    <t>POVRCHY  POVLAKOVÉ SPORTOVNÍ</t>
  </si>
  <si>
    <t>R776210001</t>
  </si>
  <si>
    <t>Položení a dodávka povrchu víceúčelového hřiště z litého polyuretanu EDPM vrchní probarvená dle projektu v tl. 13 mm, spodní vrstva tl. 30 mm ze směsi SBR, zelená plocha, 35,9 x 15,12 + 2*1,6*0,8</t>
  </si>
  <si>
    <t>230</t>
  </si>
  <si>
    <t>R776210002</t>
  </si>
  <si>
    <t>Položení a dodávka povrchu dopadových ploch wokroutu z litého polyuretanu EDPM vrchní probarvená dle projektu v tl. 13 mm, spodní vrstva tl. 40 mm ze směsi SBR,</t>
  </si>
  <si>
    <t>232</t>
  </si>
  <si>
    <t>R776210003</t>
  </si>
  <si>
    <t>Příplatek na grafiku nástřikem na 2D EDPM - úhloměr, ozn. X09</t>
  </si>
  <si>
    <t>234</t>
  </si>
  <si>
    <t>R776210004</t>
  </si>
  <si>
    <t>Příplatek na grafiku nástřikem na 2D EDPM - úhloměr, ozn. X12</t>
  </si>
  <si>
    <t>236</t>
  </si>
  <si>
    <t>R776210005</t>
  </si>
  <si>
    <t>Montáž - položení a dodávka sportovního povrchu z litého polyuretanu SP v tl. 13 mm vč. Podložky SBR tl. 30 mm - atletický ovál, rovinka a výška, stanoveno elektronicky</t>
  </si>
  <si>
    <t>238</t>
  </si>
  <si>
    <t>R776210006</t>
  </si>
  <si>
    <t>Montáž a dodávka betonové obruby doskočiště s vrchním pryžovým profilem do lože z betonu, vel. 60x400x1000 mm, č. 04501000, 2*(9,0+3,0)</t>
  </si>
  <si>
    <t>240</t>
  </si>
  <si>
    <t>R776210007</t>
  </si>
  <si>
    <t>Montáž a dodávka kompletní záchytné vany s gumovou rohoží , vel. 1000x500x140 mm, č. 04571000</t>
  </si>
  <si>
    <t>242</t>
  </si>
  <si>
    <t>R776210007.1</t>
  </si>
  <si>
    <t>Montáž a dodávka lajnování pro fotbal, basketbal, volejbal, nohejbal a tenis strojním nástřikem vč. Pronájmu stroje - bílá lajna - 2*18,0 + 4*9,0 = 72,0 m, červená - 4*23,7 + 2*11,0 + 2*8,2= 133,5 m; oranžová - 2*9,0 + 13,0 = 31,0 m; žlutá - 4*4,0 + 2*6,0 + 6,28*3,0 + 2*3,5 = 53,9 m; modrá - 4*15,0 + 4*14,0 + 2*5,0 + 4*5,8 + 6,28*1,8 + 12*0,2 + 4*0,4 + 2*4,6 + 8*0,2 = 175,3 m</t>
  </si>
  <si>
    <t>244</t>
  </si>
  <si>
    <t>R776210008</t>
  </si>
  <si>
    <t>Dtto, ale lajny bílé pro atletiku široké dle projektu, 4*(45,64 + 24,36) + 7*2,8 + 3*45,2 + 6,28*(9,2 + 10,2 + 11,2) = 627,6 + 9 x čísla</t>
  </si>
  <si>
    <t>246</t>
  </si>
  <si>
    <t>R776210009</t>
  </si>
  <si>
    <t>Dopravné materiálu na povrch hřiště</t>
  </si>
  <si>
    <t>248</t>
  </si>
  <si>
    <t>250</t>
  </si>
  <si>
    <t>D14</t>
  </si>
  <si>
    <t>KONSTRUKCE  ZÁMEČNICKÉ - ATYP</t>
  </si>
  <si>
    <t>R800767 - 0001</t>
  </si>
  <si>
    <t>M+D sloupků pro oplocení se sítěmi z ocelových trubek DN 70x3 mm dl. 500 cm svislých se žárovým pozinkováním a vyrobením</t>
  </si>
  <si>
    <t>252</t>
  </si>
  <si>
    <t>R800767 - 0002</t>
  </si>
  <si>
    <t>Dtto, ale pro branky z tenkostěnných profilů 35x35x3 mm dl. 140 cm</t>
  </si>
  <si>
    <t>254</t>
  </si>
  <si>
    <t>R800767 - 0003</t>
  </si>
  <si>
    <t>M+D plastových krytek na sloupky DN 70 mm</t>
  </si>
  <si>
    <t>256</t>
  </si>
  <si>
    <t>R800767 - 0004</t>
  </si>
  <si>
    <t>Montáž, výroba a dodávka plotových dílců branky - rám z tenostěnných profilů 35x35x3 mm a výplň tenkost. prof. 15x15x2 mm, vel. 160 x 70 cm dle projektu vč. Žárového zinkování - horní díl</t>
  </si>
  <si>
    <t>258</t>
  </si>
  <si>
    <t>R800767 - 0005</t>
  </si>
  <si>
    <t>Dtto, ale bočních dílců vel. 70 x 100 cm</t>
  </si>
  <si>
    <t>260</t>
  </si>
  <si>
    <t>R800767 - 0006</t>
  </si>
  <si>
    <t>Dtto, ale zadních dílců vel. 160 x 100 cm</t>
  </si>
  <si>
    <t>262</t>
  </si>
  <si>
    <t>R800767 - 0007</t>
  </si>
  <si>
    <t>Dtto, ale vel. 300 x 100 cm podélných, 2 x 6 + 2 x 11 ks spodních díců u hřiště</t>
  </si>
  <si>
    <t>264</t>
  </si>
  <si>
    <t>R800767 - 0008</t>
  </si>
  <si>
    <t>Dtto, ale vel. 160 x 100 cm za brankami, 1 ks spodních díců a 2 ks horních dílců</t>
  </si>
  <si>
    <t>266</t>
  </si>
  <si>
    <t>R800767 - 0009</t>
  </si>
  <si>
    <t>Dtto, ale vel. 84 x 100 cm vedle branek, 2 x 4 ks</t>
  </si>
  <si>
    <t>268</t>
  </si>
  <si>
    <t>R800767 - 0010</t>
  </si>
  <si>
    <t>M+D horních vodorovných vzpěr k zavěšení sítě s připevněním do sloupků z tenkostěných profilů 35x35x3 mm, (30 x 3,0 + 3,06 + 1,6 + 1,46 + 4*0,84 + 2*1,6) x 1,08</t>
  </si>
  <si>
    <t>270</t>
  </si>
  <si>
    <t>R800767 - 0011</t>
  </si>
  <si>
    <t>Montáž a dodávka ocelových vrat z tenkostěnných profilů s pozinkováním, výplní, kováním a zámky na ocelové sloupky nového oplocení, vel. 300 x 310 cm</t>
  </si>
  <si>
    <t>272</t>
  </si>
  <si>
    <t>R800767 - 0012</t>
  </si>
  <si>
    <t>Dtto, ale vstupních vrátek kompletních, vel. 140 x 210 cm</t>
  </si>
  <si>
    <t>274</t>
  </si>
  <si>
    <t>R800767 - 0013</t>
  </si>
  <si>
    <t>Drobné opravy stávajícíhí ocelového oplocení v přední části dle potřeby - upřesní se dle skutečnosti, 97,0*1,7 + 2,2*(5,0+2,0)</t>
  </si>
  <si>
    <t>276</t>
  </si>
  <si>
    <t>R800767 - 0014</t>
  </si>
  <si>
    <t>M+D sítě ochranné polypropylénové, oka 45 x 45 mm tl. 3 mm zelená s osazením na ocelové výztuhy, (3,0*26,0*3,0 + 3,06*0,8 + 1,6*3,0 + 1,46*1,8 + 3,0*2,0*4 + 1,6*2*2,0 + 4*0,84*2,0) = 281,2 m2, prořez 10%</t>
  </si>
  <si>
    <t>278</t>
  </si>
  <si>
    <t>R800767 - 0015</t>
  </si>
  <si>
    <t>M+D spojovacího materiálu pro oplocení ze sítí na konstrukce</t>
  </si>
  <si>
    <t>soub.</t>
  </si>
  <si>
    <t>280</t>
  </si>
  <si>
    <t>99767 - 1111</t>
  </si>
  <si>
    <t>282</t>
  </si>
  <si>
    <t>D15</t>
  </si>
  <si>
    <t>NÁTĚRY</t>
  </si>
  <si>
    <t>78320 - 1831</t>
  </si>
  <si>
    <t>Odstranění nátěrů ze stávajících kovových konstrukcí s očištěním, 165,0 x 1,5</t>
  </si>
  <si>
    <t>284</t>
  </si>
  <si>
    <t>78322 - 6100</t>
  </si>
  <si>
    <t>Nátěr syntetický ocelových doplňkových konstrukcí základní</t>
  </si>
  <si>
    <t>286</t>
  </si>
  <si>
    <t>78322 - 5600</t>
  </si>
  <si>
    <t>Nátěr syntetický kovových konstrukcí 2x email</t>
  </si>
  <si>
    <t>288</t>
  </si>
  <si>
    <t>99878 - 0001</t>
  </si>
  <si>
    <t>290</t>
  </si>
  <si>
    <t>D16</t>
  </si>
  <si>
    <t>Bourací práce</t>
  </si>
  <si>
    <t>11310 - 7320</t>
  </si>
  <si>
    <t>Odstranění krytů hřiště ze škváry vř. Podkladů v tl. 200 mm, stanoveno elektronicky</t>
  </si>
  <si>
    <t>292</t>
  </si>
  <si>
    <t>11320 - 1111</t>
  </si>
  <si>
    <t>Vytrhání obrub z obrubníků betonových vč. Lože kolem sportovišť, stanoveno elektronicky</t>
  </si>
  <si>
    <t>294</t>
  </si>
  <si>
    <t>76791 - 1822</t>
  </si>
  <si>
    <t>Demontáž oplocení kolem hřiště z pletiva do výšky 200 cm , 2*99,0</t>
  </si>
  <si>
    <t>296</t>
  </si>
  <si>
    <t>R položka.6</t>
  </si>
  <si>
    <t>Vybourání ocelových sloupků oplocení</t>
  </si>
  <si>
    <t>298</t>
  </si>
  <si>
    <t>R položka.7</t>
  </si>
  <si>
    <t>Vybourání sloupků hřiště z betonu</t>
  </si>
  <si>
    <t>300</t>
  </si>
  <si>
    <t>11310 - 7330</t>
  </si>
  <si>
    <t>Odstranění krytů z kameniva do 50 m2 v tl. Do 300 mm - doskočiště</t>
  </si>
  <si>
    <t>302</t>
  </si>
  <si>
    <t>11310 - 8405</t>
  </si>
  <si>
    <t>Odstranění asfaltového krytu oválu přes 50 m2 v tl. Do 5 cm, 2 x 508,0</t>
  </si>
  <si>
    <t>304</t>
  </si>
  <si>
    <t>11310 - 7610</t>
  </si>
  <si>
    <t>Odstranění podkladu pod asfalten v tl. 10 cm přes plochu 50 m2</t>
  </si>
  <si>
    <t>306</t>
  </si>
  <si>
    <t>11323- 1416</t>
  </si>
  <si>
    <t>Odstranění odvodňovacího žlabu š. 160 mm kompletního vč. Mřížky</t>
  </si>
  <si>
    <t>308</t>
  </si>
  <si>
    <t>11310 - 6231</t>
  </si>
  <si>
    <t>Rozebrání dlažeb ze zámkové dlažby do kameniva do suti</t>
  </si>
  <si>
    <t>310</t>
  </si>
  <si>
    <t>11310 - 7314</t>
  </si>
  <si>
    <t>Dtto, ale podkladů do 50 m2 v tl. 14 cm</t>
  </si>
  <si>
    <t>312</t>
  </si>
  <si>
    <t>11310 - 9320</t>
  </si>
  <si>
    <t>Odstranění betonových ploch do 50 m2 - vrh koulí v tl. Do 20 cm</t>
  </si>
  <si>
    <t>314</t>
  </si>
  <si>
    <t>R položka.8</t>
  </si>
  <si>
    <t>Odstranění stávajících laviček</t>
  </si>
  <si>
    <t>316</t>
  </si>
  <si>
    <t>R položka.9</t>
  </si>
  <si>
    <t>Odstranění stávajících dřevěných obrubníků u vrhu koulí</t>
  </si>
  <si>
    <t>318</t>
  </si>
  <si>
    <t>R položka.10</t>
  </si>
  <si>
    <t>Vybourání a rušení stávajících objektů zavlažování vč. Zaslepení</t>
  </si>
  <si>
    <t>320</t>
  </si>
  <si>
    <t>R položka.11</t>
  </si>
  <si>
    <t>Vybourání stávajících objektů drenážního systému vč. Zaslepení - šachty a desky</t>
  </si>
  <si>
    <t>322</t>
  </si>
  <si>
    <t>HZS</t>
  </si>
  <si>
    <t>Drobné pomocné a neměřitelné bourací práce</t>
  </si>
  <si>
    <t>hod</t>
  </si>
  <si>
    <t>324</t>
  </si>
  <si>
    <t>97908  - 3117</t>
  </si>
  <si>
    <t>Vodorovná doprava suti na skládku do 6 km se složením, celkem do 10 km - upřesní se dle investora, ze sypkých materiálů, pol. 1, 6, 8, 11</t>
  </si>
  <si>
    <t>326</t>
  </si>
  <si>
    <t>97908  - 3191</t>
  </si>
  <si>
    <t>Příplatek za každý další 1 km, 4 x 453,9</t>
  </si>
  <si>
    <t>328</t>
  </si>
  <si>
    <t>97999 - 0105</t>
  </si>
  <si>
    <t>Poplatek za uložení stavebního odpadu na skládce z kameniva</t>
  </si>
  <si>
    <t>330</t>
  </si>
  <si>
    <t>97908  - 3117.1</t>
  </si>
  <si>
    <t>Vodorovná doprava suti na skládku do 6 km se složením, celkem do 10 km - upřesní se dle investora, z betonu, pol. 2, 9, 10, 12, 15, 16</t>
  </si>
  <si>
    <t>332</t>
  </si>
  <si>
    <t>97908  - 3191.1</t>
  </si>
  <si>
    <t>Příplatek za každý další 1 km, 14 x 147,6</t>
  </si>
  <si>
    <t>334</t>
  </si>
  <si>
    <t>97999 - 0103</t>
  </si>
  <si>
    <t>Poplatek za uložení stavebního odpadu na skládce z betonu</t>
  </si>
  <si>
    <t>336</t>
  </si>
  <si>
    <t>97908  - 3117.2</t>
  </si>
  <si>
    <t>Vodorovná doprava suti na skládku do 6 km se složením, celkem do 10 km - upřesní se dle investora, ostatní, 715,1 - (453,9 + 147,6 + 111,8)</t>
  </si>
  <si>
    <t>338</t>
  </si>
  <si>
    <t>97908  - 3191.2</t>
  </si>
  <si>
    <t>Příplatek za každý další 1 km, 4 x 1,8</t>
  </si>
  <si>
    <t>340</t>
  </si>
  <si>
    <t>Rpoložka.2</t>
  </si>
  <si>
    <t>Poplatek za uložení stavebního odpadu na skládce směsného</t>
  </si>
  <si>
    <t>342</t>
  </si>
  <si>
    <t>97908  - 3117.3</t>
  </si>
  <si>
    <t>Vodorovná doprava suti na skládku do 6 km se složením, celkem do 10 km - upřesní se dle investora, vybouraný asfalt, pol. 7</t>
  </si>
  <si>
    <t>344</t>
  </si>
  <si>
    <t>97908  - 3191.3</t>
  </si>
  <si>
    <t>Příplatek za každý další 1 km, 4 x 111,8</t>
  </si>
  <si>
    <t>346</t>
  </si>
  <si>
    <t>97999 - 0112</t>
  </si>
  <si>
    <t>Poplatek za uložení stavebního odpadu na skládce z asfaltu</t>
  </si>
  <si>
    <t>348</t>
  </si>
  <si>
    <t xml:space="preserve">Objekt2 sklad - SO-02 </t>
  </si>
  <si>
    <t>D10 - Práce   H S V</t>
  </si>
  <si>
    <t xml:space="preserve">    D11 - OBJEKT SKLADU</t>
  </si>
  <si>
    <t xml:space="preserve">    D12 - DOKONČUJÍCÍ  KONSTRUKCE</t>
  </si>
  <si>
    <t xml:space="preserve">    D13 - PŘESUN  HMOT</t>
  </si>
  <si>
    <t>D14 - Práce  P S V</t>
  </si>
  <si>
    <t xml:space="preserve">    D15 - KONSTRUKCE TESAŘSKÉ</t>
  </si>
  <si>
    <t xml:space="preserve">    D16 - DROBNÁ ARCHITEKTURA</t>
  </si>
  <si>
    <t>OBJEKT SKLADU</t>
  </si>
  <si>
    <t>Dodávka kompletního objektu skladu dle nabídky</t>
  </si>
  <si>
    <t>Doprava montovaného skladu</t>
  </si>
  <si>
    <t>Osazení objektu jeřábem vč. Pronájmu</t>
  </si>
  <si>
    <t>Vyčištění a úklid plochy po dokončení prací</t>
  </si>
  <si>
    <t>PŘESUN  HMOT</t>
  </si>
  <si>
    <t>Přesun hmot z pol. 1 - 2</t>
  </si>
  <si>
    <t>KONSTRUKCE TESAŘSKÉ</t>
  </si>
  <si>
    <t>Montáž a dodávka podlahové konstrukce z dřevoplastu tl. 20 mm s úpravou povrchů na rošt, (3,0+2,4) x 1,1</t>
  </si>
  <si>
    <t>Montáž a dodávka dřevěného podkladního roštu z hranolů 60x60 mm, 2*4,6+3*1,0 x 1,1</t>
  </si>
  <si>
    <t>Dodávka spojovacích prostředků</t>
  </si>
  <si>
    <t>Dodávka a osazení policového regálového systému vel. 180x150x45 cm, ozn. X25</t>
  </si>
  <si>
    <t>Dtto, ale polic na konzolách dle popisu, ozn. X26</t>
  </si>
  <si>
    <t>Dodávka a montáž držáků sloupků na stěnu s ukotvením, ozn. X27</t>
  </si>
  <si>
    <t>Dodávka a osazení tabule magnetické dle popisu, vel. 900 x 1700 mm, ozn. X28</t>
  </si>
  <si>
    <t>Objekt3 VRN - SO 03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</si>
  <si>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</si>
  <si>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</si>
  <si>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</si>
  <si>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</si>
  <si>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VRN4 - Inženýrská činnost</t>
  </si>
  <si>
    <t>N00</t>
  </si>
  <si>
    <t>Nepojmenované práce</t>
  </si>
  <si>
    <t>N01</t>
  </si>
  <si>
    <t>Nepojmenovaný díl</t>
  </si>
  <si>
    <t>R</t>
  </si>
  <si>
    <t>Zařízení staveniště</t>
  </si>
  <si>
    <t>512</t>
  </si>
  <si>
    <t>1120630795</t>
  </si>
  <si>
    <t>VRN</t>
  </si>
  <si>
    <t>Vedlejší rozpočtové náklady</t>
  </si>
  <si>
    <t>5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</si>
  <si>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</si>
  <si>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</si>
  <si>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</si>
  <si>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</si>
  <si>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</si>
  <si>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</si>
  <si>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-1677229486</t>
  </si>
  <si>
    <t>Online PSC</t>
  </si>
  <si>
    <t>https://podminky.urs.cz/item/CS_URS_2021_02/012103000</t>
  </si>
  <si>
    <t>012203000</t>
  </si>
  <si>
    <t>Geodetické práce při provádění stavby</t>
  </si>
  <si>
    <t>-1913534552</t>
  </si>
  <si>
    <t>https://podminky.urs.cz/item/CS_URS_2021_02/012203000</t>
  </si>
  <si>
    <t>012303000</t>
  </si>
  <si>
    <t>Geodetické práce po výstavbě</t>
  </si>
  <si>
    <t>-1534213653</t>
  </si>
  <si>
    <t>https://podminky.urs.cz/item/CS_URS_2021_02/012303000</t>
  </si>
  <si>
    <t>9</t>
  </si>
  <si>
    <t>013254000</t>
  </si>
  <si>
    <t>Dokumentace skutečného provedení stavby</t>
  </si>
  <si>
    <t>252936966</t>
  </si>
  <si>
    <t>https://podminky.urs.cz/item/CS_URS_2021_02/013254000</t>
  </si>
  <si>
    <t>013294000</t>
  </si>
  <si>
    <t>Ostatní dokumentace</t>
  </si>
  <si>
    <t>-1271523488</t>
  </si>
  <si>
    <t>https://podminky.urs.cz/item/CS_URS_2021_02/013294000</t>
  </si>
  <si>
    <t>VRN4</t>
  </si>
  <si>
    <t>Inženýrská činnost</t>
  </si>
  <si>
    <t>11</t>
  </si>
  <si>
    <t>042903000</t>
  </si>
  <si>
    <t>Ostatní posudky</t>
  </si>
  <si>
    <t>259510909</t>
  </si>
  <si>
    <t>https://podminky.urs.cz/item/CS_URS_2021_02/042903000</t>
  </si>
  <si>
    <t>7</t>
  </si>
  <si>
    <t>043154000</t>
  </si>
  <si>
    <t>Zkoušky hutnicí</t>
  </si>
  <si>
    <t>-473911629</t>
  </si>
  <si>
    <t>https://podminky.urs.cz/item/CS_URS_2021_02/043154000</t>
  </si>
  <si>
    <t>043194000</t>
  </si>
  <si>
    <t>Ostatní zkoušky</t>
  </si>
  <si>
    <t>-1349226203</t>
  </si>
  <si>
    <t>https://podminky.urs.cz/item/CS_URS_2021_02/043194000</t>
  </si>
  <si>
    <t>049103000</t>
  </si>
  <si>
    <t>Náklady vzniklé v souvislosti s realizací stavby</t>
  </si>
  <si>
    <t>-1819117111</t>
  </si>
  <si>
    <t>https://podminky.urs.cz/item/CS_URS_2021_02/049103000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</si>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</sst>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13294000" TargetMode="External" /><Relationship Id="rId6" Type="http://schemas.openxmlformats.org/officeDocument/2006/relationships/hyperlink" Target="https://podminky.urs.cz/item/CS_URS_2021_02/042903000" TargetMode="External" /><Relationship Id="rId7" Type="http://schemas.openxmlformats.org/officeDocument/2006/relationships/hyperlink" Target="https://podminky.urs.cz/item/CS_URS_2021_02/043154000" TargetMode="External" /><Relationship Id="rId8" Type="http://schemas.openxmlformats.org/officeDocument/2006/relationships/hyperlink" Target="https://podminky.urs.cz/item/CS_URS_2021_02/043194000" TargetMode="External" /><Relationship Id="rId9" Type="http://schemas.openxmlformats.org/officeDocument/2006/relationships/hyperlink" Target="https://podminky.urs.cz/item/CS_URS_2021_02/049103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2137Su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5. ZŠ - rekonstrukce hřiště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Cheb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15. 10. 2021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24.7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'Objekt1 hřiště - SO-01'!J30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'Objekt1 hřiště - SO-01'!P95</f>
        <v>0</v>
      </c>
      <c r="AV55" s="119">
        <f>'Objekt1 hřiště - SO-01'!J33</f>
        <v>0</v>
      </c>
      <c r="AW55" s="119">
        <f>'Objekt1 hřiště - SO-01'!J34</f>
        <v>0</v>
      </c>
      <c r="AX55" s="119">
        <f>'Objekt1 hřiště - SO-01'!J35</f>
        <v>0</v>
      </c>
      <c r="AY55" s="119">
        <f>'Objekt1 hřiště - SO-01'!J36</f>
        <v>0</v>
      </c>
      <c r="AZ55" s="119">
        <f>'Objekt1 hřiště - SO-01'!F33</f>
        <v>0</v>
      </c>
      <c r="BA55" s="119">
        <f>'Objekt1 hřiště - SO-01'!F34</f>
        <v>0</v>
      </c>
      <c r="BB55" s="119">
        <f>'Objekt1 hřiště - SO-01'!F35</f>
        <v>0</v>
      </c>
      <c r="BC55" s="119">
        <f>'Objekt1 hřiště - SO-01'!F36</f>
        <v>0</v>
      </c>
      <c r="BD55" s="121">
        <f>'Objekt1 hřiště - SO-01'!F37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24.75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'Objekt2 sklad - SO-02 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18">
        <v>0</v>
      </c>
      <c r="AT56" s="119">
        <f>ROUND(SUM(AV56:AW56),2)</f>
        <v>0</v>
      </c>
      <c r="AU56" s="120">
        <f>'Objekt2 sklad - SO-02 '!P86</f>
        <v>0</v>
      </c>
      <c r="AV56" s="119">
        <f>'Objekt2 sklad - SO-02 '!J33</f>
        <v>0</v>
      </c>
      <c r="AW56" s="119">
        <f>'Objekt2 sklad - SO-02 '!J34</f>
        <v>0</v>
      </c>
      <c r="AX56" s="119">
        <f>'Objekt2 sklad - SO-02 '!J35</f>
        <v>0</v>
      </c>
      <c r="AY56" s="119">
        <f>'Objekt2 sklad - SO-02 '!J36</f>
        <v>0</v>
      </c>
      <c r="AZ56" s="119">
        <f>'Objekt2 sklad - SO-02 '!F33</f>
        <v>0</v>
      </c>
      <c r="BA56" s="119">
        <f>'Objekt2 sklad - SO-02 '!F34</f>
        <v>0</v>
      </c>
      <c r="BB56" s="119">
        <f>'Objekt2 sklad - SO-02 '!F35</f>
        <v>0</v>
      </c>
      <c r="BC56" s="119">
        <f>'Objekt2 sklad - SO-02 '!F36</f>
        <v>0</v>
      </c>
      <c r="BD56" s="121">
        <f>'Objekt2 sklad - SO-02 '!F37</f>
        <v>0</v>
      </c>
      <c r="BE56" s="7"/>
      <c r="BT56" s="122" t="s">
        <v>78</v>
      </c>
      <c r="BV56" s="122" t="s">
        <v>72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pans="1:91" s="7" customFormat="1" ht="24.75" customHeight="1">
      <c r="A57" s="110" t="s">
        <v>74</v>
      </c>
      <c r="B57" s="111"/>
      <c r="C57" s="112"/>
      <c r="D57" s="113" t="s">
        <v>84</v>
      </c>
      <c r="E57" s="113"/>
      <c r="F57" s="113"/>
      <c r="G57" s="113"/>
      <c r="H57" s="113"/>
      <c r="I57" s="114"/>
      <c r="J57" s="113" t="s">
        <v>85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'Objekt3 VRN - SO 03'!J30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77</v>
      </c>
      <c r="AR57" s="117"/>
      <c r="AS57" s="123">
        <v>0</v>
      </c>
      <c r="AT57" s="124">
        <f>ROUND(SUM(AV57:AW57),2)</f>
        <v>0</v>
      </c>
      <c r="AU57" s="125">
        <f>'Objekt3 VRN - SO 03'!P84</f>
        <v>0</v>
      </c>
      <c r="AV57" s="124">
        <f>'Objekt3 VRN - SO 03'!J33</f>
        <v>0</v>
      </c>
      <c r="AW57" s="124">
        <f>'Objekt3 VRN - SO 03'!J34</f>
        <v>0</v>
      </c>
      <c r="AX57" s="124">
        <f>'Objekt3 VRN - SO 03'!J35</f>
        <v>0</v>
      </c>
      <c r="AY57" s="124">
        <f>'Objekt3 VRN - SO 03'!J36</f>
        <v>0</v>
      </c>
      <c r="AZ57" s="124">
        <f>'Objekt3 VRN - SO 03'!F33</f>
        <v>0</v>
      </c>
      <c r="BA57" s="124">
        <f>'Objekt3 VRN - SO 03'!F34</f>
        <v>0</v>
      </c>
      <c r="BB57" s="124">
        <f>'Objekt3 VRN - SO 03'!F35</f>
        <v>0</v>
      </c>
      <c r="BC57" s="124">
        <f>'Objekt3 VRN - SO 03'!F36</f>
        <v>0</v>
      </c>
      <c r="BD57" s="126">
        <f>'Objekt3 VRN - SO 03'!F37</f>
        <v>0</v>
      </c>
      <c r="BE57" s="7"/>
      <c r="BT57" s="122" t="s">
        <v>78</v>
      </c>
      <c r="BV57" s="122" t="s">
        <v>72</v>
      </c>
      <c r="BW57" s="122" t="s">
        <v>86</v>
      </c>
      <c r="BX57" s="122" t="s">
        <v>5</v>
      </c>
      <c r="CL57" s="122" t="s">
        <v>19</v>
      </c>
      <c r="CM57" s="122" t="s">
        <v>80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Objekt1 hřiště - SO-01'!C2" display="/"/>
    <hyperlink ref="A56" location="'Objekt2 sklad - SO-02 '!C2" display="/"/>
    <hyperlink ref="A57" location="'Objekt3 VRN - SO 0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27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ROUND(J95,2)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ROUND((SUM(BE95:BE285)),2)</f>
        <v>0</v>
      </c>
      <c r="G33" s="37"/>
      <c r="H33" s="37"/>
      <c r="I33" s="147">
        <v>0.21</v>
      </c>
      <c r="J33" s="146">
        <f>ROUND(((SUM(BE95:BE285))*I33),2)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ROUND((SUM(BF95:BF285)),2)</f>
        <v>0</v>
      </c>
      <c r="G34" s="37"/>
      <c r="H34" s="37"/>
      <c r="I34" s="147">
        <v>0.15</v>
      </c>
      <c r="J34" s="146">
        <f>ROUND(((SUM(BF95:BF285))*I34),2)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ROUND((SUM(BG95:BG285)),2)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ROUND((SUM(BH95:BH285)),2)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ROUND((SUM(BI95:BI285)),2)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Objekt1 hřiště - SO-01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J95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94</v>
      </c>
      <c r="E60" s="167"/>
      <c r="F60" s="167"/>
      <c r="G60" s="167"/>
      <c r="H60" s="167"/>
      <c r="I60" s="167"/>
      <c r="J60" s="168">
        <f>J96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95</v>
      </c>
      <c r="E61" s="173"/>
      <c r="F61" s="173"/>
      <c r="G61" s="173"/>
      <c r="H61" s="173"/>
      <c r="I61" s="173"/>
      <c r="J61" s="174">
        <f>J97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96</v>
      </c>
      <c r="E62" s="173"/>
      <c r="F62" s="173"/>
      <c r="G62" s="173"/>
      <c r="H62" s="173"/>
      <c r="I62" s="173"/>
      <c r="J62" s="174">
        <f>J117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97</v>
      </c>
      <c r="E63" s="173"/>
      <c r="F63" s="173"/>
      <c r="G63" s="173"/>
      <c r="H63" s="173"/>
      <c r="I63" s="173"/>
      <c r="J63" s="174">
        <f>J134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98</v>
      </c>
      <c r="E64" s="173"/>
      <c r="F64" s="173"/>
      <c r="G64" s="173"/>
      <c r="H64" s="173"/>
      <c r="I64" s="173"/>
      <c r="J64" s="174">
        <f>J145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99</v>
      </c>
      <c r="E65" s="173"/>
      <c r="F65" s="173"/>
      <c r="G65" s="173"/>
      <c r="H65" s="173"/>
      <c r="I65" s="173"/>
      <c r="J65" s="174">
        <f>J153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100</v>
      </c>
      <c r="E66" s="173"/>
      <c r="F66" s="173"/>
      <c r="G66" s="173"/>
      <c r="H66" s="173"/>
      <c r="I66" s="173"/>
      <c r="J66" s="174">
        <f>J166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101</v>
      </c>
      <c r="E67" s="173"/>
      <c r="F67" s="173"/>
      <c r="G67" s="173"/>
      <c r="H67" s="173"/>
      <c r="I67" s="173"/>
      <c r="J67" s="174">
        <f>J177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4"/>
      <c r="C68" s="165"/>
      <c r="D68" s="166" t="s">
        <v>102</v>
      </c>
      <c r="E68" s="167"/>
      <c r="F68" s="167"/>
      <c r="G68" s="167"/>
      <c r="H68" s="167"/>
      <c r="I68" s="167"/>
      <c r="J68" s="168">
        <f>J188</f>
        <v>0</v>
      </c>
      <c r="K68" s="165"/>
      <c r="L68" s="16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0"/>
      <c r="C69" s="171"/>
      <c r="D69" s="172" t="s">
        <v>103</v>
      </c>
      <c r="E69" s="173"/>
      <c r="F69" s="173"/>
      <c r="G69" s="173"/>
      <c r="H69" s="173"/>
      <c r="I69" s="173"/>
      <c r="J69" s="174">
        <f>J189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0"/>
      <c r="C70" s="171"/>
      <c r="D70" s="172" t="s">
        <v>104</v>
      </c>
      <c r="E70" s="173"/>
      <c r="F70" s="173"/>
      <c r="G70" s="173"/>
      <c r="H70" s="173"/>
      <c r="I70" s="173"/>
      <c r="J70" s="174">
        <f>J205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0"/>
      <c r="C71" s="171"/>
      <c r="D71" s="172" t="s">
        <v>105</v>
      </c>
      <c r="E71" s="173"/>
      <c r="F71" s="173"/>
      <c r="G71" s="173"/>
      <c r="H71" s="173"/>
      <c r="I71" s="173"/>
      <c r="J71" s="174">
        <f>J217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0"/>
      <c r="C72" s="171"/>
      <c r="D72" s="172" t="s">
        <v>106</v>
      </c>
      <c r="E72" s="173"/>
      <c r="F72" s="173"/>
      <c r="G72" s="173"/>
      <c r="H72" s="173"/>
      <c r="I72" s="173"/>
      <c r="J72" s="174">
        <f>J222</f>
        <v>0</v>
      </c>
      <c r="K72" s="171"/>
      <c r="L72" s="17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0"/>
      <c r="C73" s="171"/>
      <c r="D73" s="172" t="s">
        <v>107</v>
      </c>
      <c r="E73" s="173"/>
      <c r="F73" s="173"/>
      <c r="G73" s="173"/>
      <c r="H73" s="173"/>
      <c r="I73" s="173"/>
      <c r="J73" s="174">
        <f>J234</f>
        <v>0</v>
      </c>
      <c r="K73" s="171"/>
      <c r="L73" s="17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0"/>
      <c r="C74" s="171"/>
      <c r="D74" s="172" t="s">
        <v>108</v>
      </c>
      <c r="E74" s="173"/>
      <c r="F74" s="173"/>
      <c r="G74" s="173"/>
      <c r="H74" s="173"/>
      <c r="I74" s="173"/>
      <c r="J74" s="174">
        <f>J251</f>
        <v>0</v>
      </c>
      <c r="K74" s="171"/>
      <c r="L74" s="17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0"/>
      <c r="C75" s="171"/>
      <c r="D75" s="172" t="s">
        <v>109</v>
      </c>
      <c r="E75" s="173"/>
      <c r="F75" s="173"/>
      <c r="G75" s="173"/>
      <c r="H75" s="173"/>
      <c r="I75" s="173"/>
      <c r="J75" s="174">
        <f>J256</f>
        <v>0</v>
      </c>
      <c r="K75" s="171"/>
      <c r="L75" s="17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59" t="str">
        <f>E7</f>
        <v>5. ZŠ - rekonstrukce hřiště</v>
      </c>
      <c r="F85" s="31"/>
      <c r="G85" s="31"/>
      <c r="H85" s="31"/>
      <c r="I85" s="39"/>
      <c r="J85" s="39"/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68" t="str">
        <f>E9</f>
        <v>Objekt1 hřiště - SO-01</v>
      </c>
      <c r="F87" s="39"/>
      <c r="G87" s="39"/>
      <c r="H87" s="39"/>
      <c r="I87" s="39"/>
      <c r="J87" s="39"/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1" t="str">
        <f>IF(J12="","",J12)</f>
        <v>15. 10. 2021</v>
      </c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3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13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13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3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76"/>
      <c r="B94" s="177"/>
      <c r="C94" s="178" t="s">
        <v>111</v>
      </c>
      <c r="D94" s="179" t="s">
        <v>55</v>
      </c>
      <c r="E94" s="179" t="s">
        <v>51</v>
      </c>
      <c r="F94" s="179" t="s">
        <v>52</v>
      </c>
      <c r="G94" s="179" t="s">
        <v>112</v>
      </c>
      <c r="H94" s="179" t="s">
        <v>113</v>
      </c>
      <c r="I94" s="179" t="s">
        <v>114</v>
      </c>
      <c r="J94" s="180" t="s">
        <v>92</v>
      </c>
      <c r="K94" s="181" t="s">
        <v>115</v>
      </c>
      <c r="L94" s="182"/>
      <c r="M94" s="91" t="s">
        <v>19</v>
      </c>
      <c r="N94" s="92" t="s">
        <v>40</v>
      </c>
      <c r="O94" s="92" t="s">
        <v>116</v>
      </c>
      <c r="P94" s="92" t="s">
        <v>117</v>
      </c>
      <c r="Q94" s="92" t="s">
        <v>118</v>
      </c>
      <c r="R94" s="92" t="s">
        <v>119</v>
      </c>
      <c r="S94" s="92" t="s">
        <v>120</v>
      </c>
      <c r="T94" s="93" t="s">
        <v>121</v>
      </c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</row>
    <row r="95" spans="1:63" s="2" customFormat="1" ht="22.8" customHeight="1">
      <c r="A95" s="37"/>
      <c r="B95" s="38"/>
      <c r="C95" s="98" t="s">
        <v>122</v>
      </c>
      <c r="D95" s="39"/>
      <c r="E95" s="39"/>
      <c r="F95" s="39"/>
      <c r="G95" s="39"/>
      <c r="H95" s="39"/>
      <c r="I95" s="39"/>
      <c r="J95" s="183">
        <f>BK95</f>
        <v>0</v>
      </c>
      <c r="K95" s="39"/>
      <c r="L95" s="43"/>
      <c r="M95" s="94"/>
      <c r="N95" s="184"/>
      <c r="O95" s="95"/>
      <c r="P95" s="185">
        <f>P96+P188</f>
        <v>0</v>
      </c>
      <c r="Q95" s="95"/>
      <c r="R95" s="185">
        <f>R96+R188</f>
        <v>0</v>
      </c>
      <c r="S95" s="95"/>
      <c r="T95" s="186">
        <f>T96+T188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69</v>
      </c>
      <c r="AU95" s="16" t="s">
        <v>93</v>
      </c>
      <c r="BK95" s="187">
        <f>BK96+BK188</f>
        <v>0</v>
      </c>
    </row>
    <row r="96" spans="1:63" s="12" customFormat="1" ht="25.9" customHeight="1">
      <c r="A96" s="12"/>
      <c r="B96" s="188"/>
      <c r="C96" s="189"/>
      <c r="D96" s="190" t="s">
        <v>69</v>
      </c>
      <c r="E96" s="191" t="s">
        <v>123</v>
      </c>
      <c r="F96" s="191" t="s">
        <v>124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P97+P117+P134+P145+P153+P166+P177</f>
        <v>0</v>
      </c>
      <c r="Q96" s="196"/>
      <c r="R96" s="197">
        <f>R97+R117+R134+R145+R153+R166+R177</f>
        <v>0</v>
      </c>
      <c r="S96" s="196"/>
      <c r="T96" s="198">
        <f>T97+T117+T134+T145+T153+T166+T177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78</v>
      </c>
      <c r="AT96" s="200" t="s">
        <v>69</v>
      </c>
      <c r="AU96" s="200" t="s">
        <v>70</v>
      </c>
      <c r="AY96" s="199" t="s">
        <v>125</v>
      </c>
      <c r="BK96" s="201">
        <f>BK97+BK117+BK134+BK145+BK153+BK166+BK177</f>
        <v>0</v>
      </c>
    </row>
    <row r="97" spans="1:63" s="12" customFormat="1" ht="22.8" customHeight="1">
      <c r="A97" s="12"/>
      <c r="B97" s="188"/>
      <c r="C97" s="189"/>
      <c r="D97" s="190" t="s">
        <v>69</v>
      </c>
      <c r="E97" s="202" t="s">
        <v>126</v>
      </c>
      <c r="F97" s="202" t="s">
        <v>127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SUM(P98:P116)</f>
        <v>0</v>
      </c>
      <c r="Q97" s="196"/>
      <c r="R97" s="197">
        <f>SUM(R98:R116)</f>
        <v>0</v>
      </c>
      <c r="S97" s="196"/>
      <c r="T97" s="198">
        <f>SUM(T98:T116)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78</v>
      </c>
      <c r="AT97" s="200" t="s">
        <v>69</v>
      </c>
      <c r="AU97" s="200" t="s">
        <v>78</v>
      </c>
      <c r="AY97" s="199" t="s">
        <v>125</v>
      </c>
      <c r="BK97" s="201">
        <f>SUM(BK98:BK116)</f>
        <v>0</v>
      </c>
    </row>
    <row r="98" spans="1:65" s="2" customFormat="1" ht="33" customHeight="1">
      <c r="A98" s="37"/>
      <c r="B98" s="38"/>
      <c r="C98" s="204" t="s">
        <v>70</v>
      </c>
      <c r="D98" s="204" t="s">
        <v>128</v>
      </c>
      <c r="E98" s="205" t="s">
        <v>129</v>
      </c>
      <c r="F98" s="206" t="s">
        <v>130</v>
      </c>
      <c r="G98" s="207" t="s">
        <v>131</v>
      </c>
      <c r="H98" s="208">
        <v>128.8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132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132</v>
      </c>
      <c r="BM98" s="216" t="s">
        <v>80</v>
      </c>
    </row>
    <row r="99" spans="1:65" s="2" customFormat="1" ht="37.8" customHeight="1">
      <c r="A99" s="37"/>
      <c r="B99" s="38"/>
      <c r="C99" s="204" t="s">
        <v>70</v>
      </c>
      <c r="D99" s="204" t="s">
        <v>128</v>
      </c>
      <c r="E99" s="205" t="s">
        <v>133</v>
      </c>
      <c r="F99" s="206" t="s">
        <v>134</v>
      </c>
      <c r="G99" s="207" t="s">
        <v>135</v>
      </c>
      <c r="H99" s="208">
        <v>1699.6</v>
      </c>
      <c r="I99" s="209"/>
      <c r="J99" s="210">
        <f>ROUND(I99*H99,2)</f>
        <v>0</v>
      </c>
      <c r="K99" s="211"/>
      <c r="L99" s="43"/>
      <c r="M99" s="212" t="s">
        <v>19</v>
      </c>
      <c r="N99" s="213" t="s">
        <v>41</v>
      </c>
      <c r="O99" s="8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6" t="s">
        <v>132</v>
      </c>
      <c r="AT99" s="216" t="s">
        <v>128</v>
      </c>
      <c r="AU99" s="216" t="s">
        <v>80</v>
      </c>
      <c r="AY99" s="16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6" t="s">
        <v>78</v>
      </c>
      <c r="BK99" s="217">
        <f>ROUND(I99*H99,2)</f>
        <v>0</v>
      </c>
      <c r="BL99" s="16" t="s">
        <v>132</v>
      </c>
      <c r="BM99" s="216" t="s">
        <v>132</v>
      </c>
    </row>
    <row r="100" spans="1:65" s="2" customFormat="1" ht="55.5" customHeight="1">
      <c r="A100" s="37"/>
      <c r="B100" s="38"/>
      <c r="C100" s="204" t="s">
        <v>70</v>
      </c>
      <c r="D100" s="204" t="s">
        <v>128</v>
      </c>
      <c r="E100" s="205" t="s">
        <v>136</v>
      </c>
      <c r="F100" s="206" t="s">
        <v>137</v>
      </c>
      <c r="G100" s="207" t="s">
        <v>131</v>
      </c>
      <c r="H100" s="208">
        <v>191.8</v>
      </c>
      <c r="I100" s="209"/>
      <c r="J100" s="210">
        <f>ROUND(I100*H100,2)</f>
        <v>0</v>
      </c>
      <c r="K100" s="211"/>
      <c r="L100" s="43"/>
      <c r="M100" s="212" t="s">
        <v>19</v>
      </c>
      <c r="N100" s="213" t="s">
        <v>41</v>
      </c>
      <c r="O100" s="83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6" t="s">
        <v>132</v>
      </c>
      <c r="AT100" s="216" t="s">
        <v>128</v>
      </c>
      <c r="AU100" s="216" t="s">
        <v>80</v>
      </c>
      <c r="AY100" s="16" t="s">
        <v>125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6" t="s">
        <v>78</v>
      </c>
      <c r="BK100" s="217">
        <f>ROUND(I100*H100,2)</f>
        <v>0</v>
      </c>
      <c r="BL100" s="16" t="s">
        <v>132</v>
      </c>
      <c r="BM100" s="216" t="s">
        <v>138</v>
      </c>
    </row>
    <row r="101" spans="1:65" s="2" customFormat="1" ht="16.5" customHeight="1">
      <c r="A101" s="37"/>
      <c r="B101" s="38"/>
      <c r="C101" s="204" t="s">
        <v>70</v>
      </c>
      <c r="D101" s="204" t="s">
        <v>128</v>
      </c>
      <c r="E101" s="205" t="s">
        <v>139</v>
      </c>
      <c r="F101" s="206" t="s">
        <v>140</v>
      </c>
      <c r="G101" s="207" t="s">
        <v>131</v>
      </c>
      <c r="H101" s="208">
        <v>191.8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132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132</v>
      </c>
      <c r="BM101" s="216" t="s">
        <v>141</v>
      </c>
    </row>
    <row r="102" spans="1:65" s="2" customFormat="1" ht="24.15" customHeight="1">
      <c r="A102" s="37"/>
      <c r="B102" s="38"/>
      <c r="C102" s="204" t="s">
        <v>70</v>
      </c>
      <c r="D102" s="204" t="s">
        <v>128</v>
      </c>
      <c r="E102" s="205" t="s">
        <v>142</v>
      </c>
      <c r="F102" s="206" t="s">
        <v>143</v>
      </c>
      <c r="G102" s="207" t="s">
        <v>131</v>
      </c>
      <c r="H102" s="208">
        <v>32.8</v>
      </c>
      <c r="I102" s="209"/>
      <c r="J102" s="210">
        <f>ROUND(I102*H102,2)</f>
        <v>0</v>
      </c>
      <c r="K102" s="211"/>
      <c r="L102" s="43"/>
      <c r="M102" s="212" t="s">
        <v>19</v>
      </c>
      <c r="N102" s="213" t="s">
        <v>41</v>
      </c>
      <c r="O102" s="83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6" t="s">
        <v>132</v>
      </c>
      <c r="AT102" s="216" t="s">
        <v>128</v>
      </c>
      <c r="AU102" s="216" t="s">
        <v>80</v>
      </c>
      <c r="AY102" s="16" t="s">
        <v>125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6" t="s">
        <v>78</v>
      </c>
      <c r="BK102" s="217">
        <f>ROUND(I102*H102,2)</f>
        <v>0</v>
      </c>
      <c r="BL102" s="16" t="s">
        <v>132</v>
      </c>
      <c r="BM102" s="216" t="s">
        <v>144</v>
      </c>
    </row>
    <row r="103" spans="1:65" s="2" customFormat="1" ht="16.5" customHeight="1">
      <c r="A103" s="37"/>
      <c r="B103" s="38"/>
      <c r="C103" s="204" t="s">
        <v>70</v>
      </c>
      <c r="D103" s="204" t="s">
        <v>128</v>
      </c>
      <c r="E103" s="205" t="s">
        <v>145</v>
      </c>
      <c r="F103" s="206" t="s">
        <v>140</v>
      </c>
      <c r="G103" s="207" t="s">
        <v>131</v>
      </c>
      <c r="H103" s="208">
        <v>32.8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132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132</v>
      </c>
      <c r="BM103" s="216" t="s">
        <v>146</v>
      </c>
    </row>
    <row r="104" spans="1:65" s="2" customFormat="1" ht="24.15" customHeight="1">
      <c r="A104" s="37"/>
      <c r="B104" s="38"/>
      <c r="C104" s="204" t="s">
        <v>70</v>
      </c>
      <c r="D104" s="204" t="s">
        <v>128</v>
      </c>
      <c r="E104" s="205" t="s">
        <v>147</v>
      </c>
      <c r="F104" s="206" t="s">
        <v>148</v>
      </c>
      <c r="G104" s="207" t="s">
        <v>131</v>
      </c>
      <c r="H104" s="208">
        <v>7</v>
      </c>
      <c r="I104" s="209"/>
      <c r="J104" s="210">
        <f>ROUND(I104*H104,2)</f>
        <v>0</v>
      </c>
      <c r="K104" s="211"/>
      <c r="L104" s="43"/>
      <c r="M104" s="212" t="s">
        <v>19</v>
      </c>
      <c r="N104" s="213" t="s">
        <v>41</v>
      </c>
      <c r="O104" s="83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6" t="s">
        <v>132</v>
      </c>
      <c r="AT104" s="216" t="s">
        <v>128</v>
      </c>
      <c r="AU104" s="216" t="s">
        <v>80</v>
      </c>
      <c r="AY104" s="16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6" t="s">
        <v>78</v>
      </c>
      <c r="BK104" s="217">
        <f>ROUND(I104*H104,2)</f>
        <v>0</v>
      </c>
      <c r="BL104" s="16" t="s">
        <v>132</v>
      </c>
      <c r="BM104" s="216" t="s">
        <v>149</v>
      </c>
    </row>
    <row r="105" spans="1:65" s="2" customFormat="1" ht="16.5" customHeight="1">
      <c r="A105" s="37"/>
      <c r="B105" s="38"/>
      <c r="C105" s="204" t="s">
        <v>70</v>
      </c>
      <c r="D105" s="204" t="s">
        <v>128</v>
      </c>
      <c r="E105" s="205" t="s">
        <v>150</v>
      </c>
      <c r="F105" s="206" t="s">
        <v>140</v>
      </c>
      <c r="G105" s="207" t="s">
        <v>131</v>
      </c>
      <c r="H105" s="208">
        <v>7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132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132</v>
      </c>
      <c r="BM105" s="216" t="s">
        <v>151</v>
      </c>
    </row>
    <row r="106" spans="1:65" s="2" customFormat="1" ht="24.15" customHeight="1">
      <c r="A106" s="37"/>
      <c r="B106" s="38"/>
      <c r="C106" s="204" t="s">
        <v>70</v>
      </c>
      <c r="D106" s="204" t="s">
        <v>128</v>
      </c>
      <c r="E106" s="205" t="s">
        <v>152</v>
      </c>
      <c r="F106" s="206" t="s">
        <v>153</v>
      </c>
      <c r="G106" s="207" t="s">
        <v>131</v>
      </c>
      <c r="H106" s="208">
        <v>66.7</v>
      </c>
      <c r="I106" s="209"/>
      <c r="J106" s="210">
        <f>ROUND(I106*H106,2)</f>
        <v>0</v>
      </c>
      <c r="K106" s="211"/>
      <c r="L106" s="43"/>
      <c r="M106" s="212" t="s">
        <v>19</v>
      </c>
      <c r="N106" s="213" t="s">
        <v>41</v>
      </c>
      <c r="O106" s="83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6" t="s">
        <v>132</v>
      </c>
      <c r="AT106" s="216" t="s">
        <v>128</v>
      </c>
      <c r="AU106" s="216" t="s">
        <v>80</v>
      </c>
      <c r="AY106" s="16" t="s">
        <v>125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6" t="s">
        <v>78</v>
      </c>
      <c r="BK106" s="217">
        <f>ROUND(I106*H106,2)</f>
        <v>0</v>
      </c>
      <c r="BL106" s="16" t="s">
        <v>132</v>
      </c>
      <c r="BM106" s="216" t="s">
        <v>154</v>
      </c>
    </row>
    <row r="107" spans="1:65" s="2" customFormat="1" ht="16.5" customHeight="1">
      <c r="A107" s="37"/>
      <c r="B107" s="38"/>
      <c r="C107" s="204" t="s">
        <v>70</v>
      </c>
      <c r="D107" s="204" t="s">
        <v>128</v>
      </c>
      <c r="E107" s="205" t="s">
        <v>145</v>
      </c>
      <c r="F107" s="206" t="s">
        <v>140</v>
      </c>
      <c r="G107" s="207" t="s">
        <v>131</v>
      </c>
      <c r="H107" s="208">
        <v>66.7</v>
      </c>
      <c r="I107" s="209"/>
      <c r="J107" s="210">
        <f>ROUND(I107*H107,2)</f>
        <v>0</v>
      </c>
      <c r="K107" s="211"/>
      <c r="L107" s="43"/>
      <c r="M107" s="212" t="s">
        <v>19</v>
      </c>
      <c r="N107" s="213" t="s">
        <v>41</v>
      </c>
      <c r="O107" s="8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132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132</v>
      </c>
      <c r="BM107" s="216" t="s">
        <v>155</v>
      </c>
    </row>
    <row r="108" spans="1:65" s="2" customFormat="1" ht="37.8" customHeight="1">
      <c r="A108" s="37"/>
      <c r="B108" s="38"/>
      <c r="C108" s="204" t="s">
        <v>70</v>
      </c>
      <c r="D108" s="204" t="s">
        <v>128</v>
      </c>
      <c r="E108" s="205" t="s">
        <v>156</v>
      </c>
      <c r="F108" s="206" t="s">
        <v>157</v>
      </c>
      <c r="G108" s="207" t="s">
        <v>131</v>
      </c>
      <c r="H108" s="208">
        <v>163.5</v>
      </c>
      <c r="I108" s="209"/>
      <c r="J108" s="210">
        <f>ROUND(I108*H108,2)</f>
        <v>0</v>
      </c>
      <c r="K108" s="211"/>
      <c r="L108" s="43"/>
      <c r="M108" s="212" t="s">
        <v>19</v>
      </c>
      <c r="N108" s="213" t="s">
        <v>41</v>
      </c>
      <c r="O108" s="83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6" t="s">
        <v>132</v>
      </c>
      <c r="AT108" s="216" t="s">
        <v>128</v>
      </c>
      <c r="AU108" s="216" t="s">
        <v>80</v>
      </c>
      <c r="AY108" s="16" t="s">
        <v>125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6" t="s">
        <v>78</v>
      </c>
      <c r="BK108" s="217">
        <f>ROUND(I108*H108,2)</f>
        <v>0</v>
      </c>
      <c r="BL108" s="16" t="s">
        <v>132</v>
      </c>
      <c r="BM108" s="216" t="s">
        <v>158</v>
      </c>
    </row>
    <row r="109" spans="1:65" s="2" customFormat="1" ht="16.5" customHeight="1">
      <c r="A109" s="37"/>
      <c r="B109" s="38"/>
      <c r="C109" s="204" t="s">
        <v>70</v>
      </c>
      <c r="D109" s="204" t="s">
        <v>128</v>
      </c>
      <c r="E109" s="205" t="s">
        <v>159</v>
      </c>
      <c r="F109" s="206" t="s">
        <v>140</v>
      </c>
      <c r="G109" s="207" t="s">
        <v>131</v>
      </c>
      <c r="H109" s="208">
        <v>163.5</v>
      </c>
      <c r="I109" s="209"/>
      <c r="J109" s="210">
        <f>ROUND(I109*H109,2)</f>
        <v>0</v>
      </c>
      <c r="K109" s="211"/>
      <c r="L109" s="43"/>
      <c r="M109" s="212" t="s">
        <v>19</v>
      </c>
      <c r="N109" s="213" t="s">
        <v>41</v>
      </c>
      <c r="O109" s="83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6" t="s">
        <v>132</v>
      </c>
      <c r="AT109" s="216" t="s">
        <v>128</v>
      </c>
      <c r="AU109" s="216" t="s">
        <v>80</v>
      </c>
      <c r="AY109" s="16" t="s">
        <v>125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6" t="s">
        <v>78</v>
      </c>
      <c r="BK109" s="217">
        <f>ROUND(I109*H109,2)</f>
        <v>0</v>
      </c>
      <c r="BL109" s="16" t="s">
        <v>132</v>
      </c>
      <c r="BM109" s="216" t="s">
        <v>160</v>
      </c>
    </row>
    <row r="110" spans="1:65" s="2" customFormat="1" ht="24.15" customHeight="1">
      <c r="A110" s="37"/>
      <c r="B110" s="38"/>
      <c r="C110" s="204" t="s">
        <v>70</v>
      </c>
      <c r="D110" s="204" t="s">
        <v>128</v>
      </c>
      <c r="E110" s="205" t="s">
        <v>161</v>
      </c>
      <c r="F110" s="206" t="s">
        <v>162</v>
      </c>
      <c r="G110" s="207" t="s">
        <v>131</v>
      </c>
      <c r="H110" s="208">
        <v>62.5</v>
      </c>
      <c r="I110" s="209"/>
      <c r="J110" s="210">
        <f>ROUND(I110*H110,2)</f>
        <v>0</v>
      </c>
      <c r="K110" s="211"/>
      <c r="L110" s="43"/>
      <c r="M110" s="212" t="s">
        <v>19</v>
      </c>
      <c r="N110" s="213" t="s">
        <v>41</v>
      </c>
      <c r="O110" s="83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6" t="s">
        <v>132</v>
      </c>
      <c r="AT110" s="216" t="s">
        <v>128</v>
      </c>
      <c r="AU110" s="216" t="s">
        <v>80</v>
      </c>
      <c r="AY110" s="16" t="s">
        <v>125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6" t="s">
        <v>78</v>
      </c>
      <c r="BK110" s="217">
        <f>ROUND(I110*H110,2)</f>
        <v>0</v>
      </c>
      <c r="BL110" s="16" t="s">
        <v>132</v>
      </c>
      <c r="BM110" s="216" t="s">
        <v>163</v>
      </c>
    </row>
    <row r="111" spans="1:65" s="2" customFormat="1" ht="37.8" customHeight="1">
      <c r="A111" s="37"/>
      <c r="B111" s="38"/>
      <c r="C111" s="204" t="s">
        <v>70</v>
      </c>
      <c r="D111" s="204" t="s">
        <v>128</v>
      </c>
      <c r="E111" s="205" t="s">
        <v>164</v>
      </c>
      <c r="F111" s="206" t="s">
        <v>165</v>
      </c>
      <c r="G111" s="207" t="s">
        <v>131</v>
      </c>
      <c r="H111" s="208">
        <v>399.3</v>
      </c>
      <c r="I111" s="209"/>
      <c r="J111" s="210">
        <f>ROUND(I111*H111,2)</f>
        <v>0</v>
      </c>
      <c r="K111" s="211"/>
      <c r="L111" s="43"/>
      <c r="M111" s="212" t="s">
        <v>19</v>
      </c>
      <c r="N111" s="213" t="s">
        <v>41</v>
      </c>
      <c r="O111" s="83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6" t="s">
        <v>132</v>
      </c>
      <c r="AT111" s="216" t="s">
        <v>128</v>
      </c>
      <c r="AU111" s="216" t="s">
        <v>80</v>
      </c>
      <c r="AY111" s="16" t="s">
        <v>125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6" t="s">
        <v>78</v>
      </c>
      <c r="BK111" s="217">
        <f>ROUND(I111*H111,2)</f>
        <v>0</v>
      </c>
      <c r="BL111" s="16" t="s">
        <v>132</v>
      </c>
      <c r="BM111" s="216" t="s">
        <v>166</v>
      </c>
    </row>
    <row r="112" spans="1:65" s="2" customFormat="1" ht="24.15" customHeight="1">
      <c r="A112" s="37"/>
      <c r="B112" s="38"/>
      <c r="C112" s="204" t="s">
        <v>70</v>
      </c>
      <c r="D112" s="204" t="s">
        <v>128</v>
      </c>
      <c r="E112" s="205" t="s">
        <v>167</v>
      </c>
      <c r="F112" s="206" t="s">
        <v>168</v>
      </c>
      <c r="G112" s="207" t="s">
        <v>131</v>
      </c>
      <c r="H112" s="208">
        <v>3993</v>
      </c>
      <c r="I112" s="209"/>
      <c r="J112" s="210">
        <f>ROUND(I112*H112,2)</f>
        <v>0</v>
      </c>
      <c r="K112" s="211"/>
      <c r="L112" s="43"/>
      <c r="M112" s="212" t="s">
        <v>19</v>
      </c>
      <c r="N112" s="213" t="s">
        <v>41</v>
      </c>
      <c r="O112" s="83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6" t="s">
        <v>132</v>
      </c>
      <c r="AT112" s="216" t="s">
        <v>128</v>
      </c>
      <c r="AU112" s="216" t="s">
        <v>80</v>
      </c>
      <c r="AY112" s="16" t="s">
        <v>125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6" t="s">
        <v>78</v>
      </c>
      <c r="BK112" s="217">
        <f>ROUND(I112*H112,2)</f>
        <v>0</v>
      </c>
      <c r="BL112" s="16" t="s">
        <v>132</v>
      </c>
      <c r="BM112" s="216" t="s">
        <v>169</v>
      </c>
    </row>
    <row r="113" spans="1:65" s="2" customFormat="1" ht="16.5" customHeight="1">
      <c r="A113" s="37"/>
      <c r="B113" s="38"/>
      <c r="C113" s="204" t="s">
        <v>70</v>
      </c>
      <c r="D113" s="204" t="s">
        <v>128</v>
      </c>
      <c r="E113" s="205" t="s">
        <v>170</v>
      </c>
      <c r="F113" s="206" t="s">
        <v>171</v>
      </c>
      <c r="G113" s="207" t="s">
        <v>131</v>
      </c>
      <c r="H113" s="208">
        <v>399.3</v>
      </c>
      <c r="I113" s="209"/>
      <c r="J113" s="210">
        <f>ROUND(I113*H113,2)</f>
        <v>0</v>
      </c>
      <c r="K113" s="211"/>
      <c r="L113" s="43"/>
      <c r="M113" s="212" t="s">
        <v>19</v>
      </c>
      <c r="N113" s="213" t="s">
        <v>41</v>
      </c>
      <c r="O113" s="83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6" t="s">
        <v>132</v>
      </c>
      <c r="AT113" s="216" t="s">
        <v>128</v>
      </c>
      <c r="AU113" s="216" t="s">
        <v>80</v>
      </c>
      <c r="AY113" s="16" t="s">
        <v>125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6" t="s">
        <v>78</v>
      </c>
      <c r="BK113" s="217">
        <f>ROUND(I113*H113,2)</f>
        <v>0</v>
      </c>
      <c r="BL113" s="16" t="s">
        <v>132</v>
      </c>
      <c r="BM113" s="216" t="s">
        <v>172</v>
      </c>
    </row>
    <row r="114" spans="1:65" s="2" customFormat="1" ht="16.5" customHeight="1">
      <c r="A114" s="37"/>
      <c r="B114" s="38"/>
      <c r="C114" s="204" t="s">
        <v>70</v>
      </c>
      <c r="D114" s="204" t="s">
        <v>128</v>
      </c>
      <c r="E114" s="205" t="s">
        <v>173</v>
      </c>
      <c r="F114" s="206" t="s">
        <v>174</v>
      </c>
      <c r="G114" s="207" t="s">
        <v>175</v>
      </c>
      <c r="H114" s="208">
        <v>798.6</v>
      </c>
      <c r="I114" s="209"/>
      <c r="J114" s="210">
        <f>ROUND(I114*H114,2)</f>
        <v>0</v>
      </c>
      <c r="K114" s="211"/>
      <c r="L114" s="43"/>
      <c r="M114" s="212" t="s">
        <v>19</v>
      </c>
      <c r="N114" s="213" t="s">
        <v>41</v>
      </c>
      <c r="O114" s="83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6" t="s">
        <v>132</v>
      </c>
      <c r="AT114" s="216" t="s">
        <v>128</v>
      </c>
      <c r="AU114" s="216" t="s">
        <v>80</v>
      </c>
      <c r="AY114" s="16" t="s">
        <v>125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6" t="s">
        <v>78</v>
      </c>
      <c r="BK114" s="217">
        <f>ROUND(I114*H114,2)</f>
        <v>0</v>
      </c>
      <c r="BL114" s="16" t="s">
        <v>132</v>
      </c>
      <c r="BM114" s="216" t="s">
        <v>176</v>
      </c>
    </row>
    <row r="115" spans="1:65" s="2" customFormat="1" ht="24.15" customHeight="1">
      <c r="A115" s="37"/>
      <c r="B115" s="38"/>
      <c r="C115" s="204" t="s">
        <v>70</v>
      </c>
      <c r="D115" s="204" t="s">
        <v>128</v>
      </c>
      <c r="E115" s="205" t="s">
        <v>177</v>
      </c>
      <c r="F115" s="206" t="s">
        <v>178</v>
      </c>
      <c r="G115" s="207" t="s">
        <v>179</v>
      </c>
      <c r="H115" s="208">
        <v>2</v>
      </c>
      <c r="I115" s="209"/>
      <c r="J115" s="210">
        <f>ROUND(I115*H115,2)</f>
        <v>0</v>
      </c>
      <c r="K115" s="211"/>
      <c r="L115" s="43"/>
      <c r="M115" s="212" t="s">
        <v>19</v>
      </c>
      <c r="N115" s="213" t="s">
        <v>41</v>
      </c>
      <c r="O115" s="83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6" t="s">
        <v>132</v>
      </c>
      <c r="AT115" s="216" t="s">
        <v>128</v>
      </c>
      <c r="AU115" s="216" t="s">
        <v>80</v>
      </c>
      <c r="AY115" s="16" t="s">
        <v>125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6" t="s">
        <v>78</v>
      </c>
      <c r="BK115" s="217">
        <f>ROUND(I115*H115,2)</f>
        <v>0</v>
      </c>
      <c r="BL115" s="16" t="s">
        <v>132</v>
      </c>
      <c r="BM115" s="216" t="s">
        <v>180</v>
      </c>
    </row>
    <row r="116" spans="1:65" s="2" customFormat="1" ht="24.15" customHeight="1">
      <c r="A116" s="37"/>
      <c r="B116" s="38"/>
      <c r="C116" s="204" t="s">
        <v>70</v>
      </c>
      <c r="D116" s="204" t="s">
        <v>128</v>
      </c>
      <c r="E116" s="205" t="s">
        <v>181</v>
      </c>
      <c r="F116" s="206" t="s">
        <v>182</v>
      </c>
      <c r="G116" s="207" t="s">
        <v>179</v>
      </c>
      <c r="H116" s="208">
        <v>1</v>
      </c>
      <c r="I116" s="209"/>
      <c r="J116" s="210">
        <f>ROUND(I116*H116,2)</f>
        <v>0</v>
      </c>
      <c r="K116" s="211"/>
      <c r="L116" s="43"/>
      <c r="M116" s="212" t="s">
        <v>19</v>
      </c>
      <c r="N116" s="213" t="s">
        <v>41</v>
      </c>
      <c r="O116" s="83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6" t="s">
        <v>132</v>
      </c>
      <c r="AT116" s="216" t="s">
        <v>128</v>
      </c>
      <c r="AU116" s="216" t="s">
        <v>80</v>
      </c>
      <c r="AY116" s="16" t="s">
        <v>125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6" t="s">
        <v>78</v>
      </c>
      <c r="BK116" s="217">
        <f>ROUND(I116*H116,2)</f>
        <v>0</v>
      </c>
      <c r="BL116" s="16" t="s">
        <v>132</v>
      </c>
      <c r="BM116" s="216" t="s">
        <v>183</v>
      </c>
    </row>
    <row r="117" spans="1:63" s="12" customFormat="1" ht="22.8" customHeight="1">
      <c r="A117" s="12"/>
      <c r="B117" s="188"/>
      <c r="C117" s="189"/>
      <c r="D117" s="190" t="s">
        <v>69</v>
      </c>
      <c r="E117" s="202" t="s">
        <v>184</v>
      </c>
      <c r="F117" s="202" t="s">
        <v>185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SUM(P118:P133)</f>
        <v>0</v>
      </c>
      <c r="Q117" s="196"/>
      <c r="R117" s="197">
        <f>SUM(R118:R133)</f>
        <v>0</v>
      </c>
      <c r="S117" s="196"/>
      <c r="T117" s="198">
        <f>SUM(T118:T133)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78</v>
      </c>
      <c r="AT117" s="200" t="s">
        <v>69</v>
      </c>
      <c r="AU117" s="200" t="s">
        <v>78</v>
      </c>
      <c r="AY117" s="199" t="s">
        <v>125</v>
      </c>
      <c r="BK117" s="201">
        <f>SUM(BK118:BK133)</f>
        <v>0</v>
      </c>
    </row>
    <row r="118" spans="1:65" s="2" customFormat="1" ht="44.25" customHeight="1">
      <c r="A118" s="37"/>
      <c r="B118" s="38"/>
      <c r="C118" s="204" t="s">
        <v>70</v>
      </c>
      <c r="D118" s="204" t="s">
        <v>128</v>
      </c>
      <c r="E118" s="205" t="s">
        <v>186</v>
      </c>
      <c r="F118" s="206" t="s">
        <v>187</v>
      </c>
      <c r="G118" s="207" t="s">
        <v>135</v>
      </c>
      <c r="H118" s="208">
        <v>7</v>
      </c>
      <c r="I118" s="209"/>
      <c r="J118" s="210">
        <f>ROUND(I118*H118,2)</f>
        <v>0</v>
      </c>
      <c r="K118" s="211"/>
      <c r="L118" s="43"/>
      <c r="M118" s="212" t="s">
        <v>19</v>
      </c>
      <c r="N118" s="213" t="s">
        <v>41</v>
      </c>
      <c r="O118" s="83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6" t="s">
        <v>132</v>
      </c>
      <c r="AT118" s="216" t="s">
        <v>128</v>
      </c>
      <c r="AU118" s="216" t="s">
        <v>80</v>
      </c>
      <c r="AY118" s="16" t="s">
        <v>125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6" t="s">
        <v>78</v>
      </c>
      <c r="BK118" s="217">
        <f>ROUND(I118*H118,2)</f>
        <v>0</v>
      </c>
      <c r="BL118" s="16" t="s">
        <v>132</v>
      </c>
      <c r="BM118" s="216" t="s">
        <v>188</v>
      </c>
    </row>
    <row r="119" spans="1:65" s="2" customFormat="1" ht="24.15" customHeight="1">
      <c r="A119" s="37"/>
      <c r="B119" s="38"/>
      <c r="C119" s="204" t="s">
        <v>70</v>
      </c>
      <c r="D119" s="204" t="s">
        <v>128</v>
      </c>
      <c r="E119" s="205" t="s">
        <v>189</v>
      </c>
      <c r="F119" s="206" t="s">
        <v>190</v>
      </c>
      <c r="G119" s="207" t="s">
        <v>135</v>
      </c>
      <c r="H119" s="208">
        <v>15.8</v>
      </c>
      <c r="I119" s="209"/>
      <c r="J119" s="210">
        <f>ROUND(I119*H119,2)</f>
        <v>0</v>
      </c>
      <c r="K119" s="211"/>
      <c r="L119" s="43"/>
      <c r="M119" s="212" t="s">
        <v>19</v>
      </c>
      <c r="N119" s="213" t="s">
        <v>41</v>
      </c>
      <c r="O119" s="83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6" t="s">
        <v>132</v>
      </c>
      <c r="AT119" s="216" t="s">
        <v>128</v>
      </c>
      <c r="AU119" s="216" t="s">
        <v>80</v>
      </c>
      <c r="AY119" s="16" t="s">
        <v>125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6" t="s">
        <v>78</v>
      </c>
      <c r="BK119" s="217">
        <f>ROUND(I119*H119,2)</f>
        <v>0</v>
      </c>
      <c r="BL119" s="16" t="s">
        <v>132</v>
      </c>
      <c r="BM119" s="216" t="s">
        <v>191</v>
      </c>
    </row>
    <row r="120" spans="1:65" s="2" customFormat="1" ht="16.5" customHeight="1">
      <c r="A120" s="37"/>
      <c r="B120" s="38"/>
      <c r="C120" s="204" t="s">
        <v>70</v>
      </c>
      <c r="D120" s="204" t="s">
        <v>128</v>
      </c>
      <c r="E120" s="205" t="s">
        <v>192</v>
      </c>
      <c r="F120" s="206" t="s">
        <v>193</v>
      </c>
      <c r="G120" s="207" t="s">
        <v>135</v>
      </c>
      <c r="H120" s="208">
        <v>15.8</v>
      </c>
      <c r="I120" s="209"/>
      <c r="J120" s="210">
        <f>ROUND(I120*H120,2)</f>
        <v>0</v>
      </c>
      <c r="K120" s="211"/>
      <c r="L120" s="43"/>
      <c r="M120" s="212" t="s">
        <v>19</v>
      </c>
      <c r="N120" s="213" t="s">
        <v>41</v>
      </c>
      <c r="O120" s="83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6" t="s">
        <v>132</v>
      </c>
      <c r="AT120" s="216" t="s">
        <v>128</v>
      </c>
      <c r="AU120" s="216" t="s">
        <v>80</v>
      </c>
      <c r="AY120" s="16" t="s">
        <v>125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6" t="s">
        <v>78</v>
      </c>
      <c r="BK120" s="217">
        <f>ROUND(I120*H120,2)</f>
        <v>0</v>
      </c>
      <c r="BL120" s="16" t="s">
        <v>132</v>
      </c>
      <c r="BM120" s="216" t="s">
        <v>194</v>
      </c>
    </row>
    <row r="121" spans="1:65" s="2" customFormat="1" ht="62.7" customHeight="1">
      <c r="A121" s="37"/>
      <c r="B121" s="38"/>
      <c r="C121" s="204" t="s">
        <v>70</v>
      </c>
      <c r="D121" s="204" t="s">
        <v>128</v>
      </c>
      <c r="E121" s="205" t="s">
        <v>195</v>
      </c>
      <c r="F121" s="206" t="s">
        <v>196</v>
      </c>
      <c r="G121" s="207" t="s">
        <v>131</v>
      </c>
      <c r="H121" s="208">
        <v>15</v>
      </c>
      <c r="I121" s="209"/>
      <c r="J121" s="210">
        <f>ROUND(I121*H121,2)</f>
        <v>0</v>
      </c>
      <c r="K121" s="211"/>
      <c r="L121" s="43"/>
      <c r="M121" s="212" t="s">
        <v>19</v>
      </c>
      <c r="N121" s="213" t="s">
        <v>41</v>
      </c>
      <c r="O121" s="83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6" t="s">
        <v>132</v>
      </c>
      <c r="AT121" s="216" t="s">
        <v>128</v>
      </c>
      <c r="AU121" s="216" t="s">
        <v>80</v>
      </c>
      <c r="AY121" s="16" t="s">
        <v>125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6" t="s">
        <v>78</v>
      </c>
      <c r="BK121" s="217">
        <f>ROUND(I121*H121,2)</f>
        <v>0</v>
      </c>
      <c r="BL121" s="16" t="s">
        <v>132</v>
      </c>
      <c r="BM121" s="216" t="s">
        <v>197</v>
      </c>
    </row>
    <row r="122" spans="1:65" s="2" customFormat="1" ht="44.25" customHeight="1">
      <c r="A122" s="37"/>
      <c r="B122" s="38"/>
      <c r="C122" s="204" t="s">
        <v>70</v>
      </c>
      <c r="D122" s="204" t="s">
        <v>128</v>
      </c>
      <c r="E122" s="205" t="s">
        <v>198</v>
      </c>
      <c r="F122" s="206" t="s">
        <v>199</v>
      </c>
      <c r="G122" s="207" t="s">
        <v>135</v>
      </c>
      <c r="H122" s="208">
        <v>17.4</v>
      </c>
      <c r="I122" s="209"/>
      <c r="J122" s="210">
        <f>ROUND(I122*H122,2)</f>
        <v>0</v>
      </c>
      <c r="K122" s="211"/>
      <c r="L122" s="43"/>
      <c r="M122" s="212" t="s">
        <v>19</v>
      </c>
      <c r="N122" s="213" t="s">
        <v>41</v>
      </c>
      <c r="O122" s="83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6" t="s">
        <v>132</v>
      </c>
      <c r="AT122" s="216" t="s">
        <v>128</v>
      </c>
      <c r="AU122" s="216" t="s">
        <v>80</v>
      </c>
      <c r="AY122" s="16" t="s">
        <v>125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6" t="s">
        <v>78</v>
      </c>
      <c r="BK122" s="217">
        <f>ROUND(I122*H122,2)</f>
        <v>0</v>
      </c>
      <c r="BL122" s="16" t="s">
        <v>132</v>
      </c>
      <c r="BM122" s="216" t="s">
        <v>200</v>
      </c>
    </row>
    <row r="123" spans="1:65" s="2" customFormat="1" ht="16.5" customHeight="1">
      <c r="A123" s="37"/>
      <c r="B123" s="38"/>
      <c r="C123" s="204" t="s">
        <v>70</v>
      </c>
      <c r="D123" s="204" t="s">
        <v>128</v>
      </c>
      <c r="E123" s="205" t="s">
        <v>201</v>
      </c>
      <c r="F123" s="206" t="s">
        <v>202</v>
      </c>
      <c r="G123" s="207" t="s">
        <v>135</v>
      </c>
      <c r="H123" s="208">
        <v>17.4</v>
      </c>
      <c r="I123" s="209"/>
      <c r="J123" s="210">
        <f>ROUND(I123*H123,2)</f>
        <v>0</v>
      </c>
      <c r="K123" s="211"/>
      <c r="L123" s="43"/>
      <c r="M123" s="212" t="s">
        <v>19</v>
      </c>
      <c r="N123" s="213" t="s">
        <v>41</v>
      </c>
      <c r="O123" s="83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6" t="s">
        <v>132</v>
      </c>
      <c r="AT123" s="216" t="s">
        <v>128</v>
      </c>
      <c r="AU123" s="216" t="s">
        <v>80</v>
      </c>
      <c r="AY123" s="16" t="s">
        <v>125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6" t="s">
        <v>78</v>
      </c>
      <c r="BK123" s="217">
        <f>ROUND(I123*H123,2)</f>
        <v>0</v>
      </c>
      <c r="BL123" s="16" t="s">
        <v>132</v>
      </c>
      <c r="BM123" s="216" t="s">
        <v>203</v>
      </c>
    </row>
    <row r="124" spans="1:65" s="2" customFormat="1" ht="37.8" customHeight="1">
      <c r="A124" s="37"/>
      <c r="B124" s="38"/>
      <c r="C124" s="204" t="s">
        <v>70</v>
      </c>
      <c r="D124" s="204" t="s">
        <v>128</v>
      </c>
      <c r="E124" s="205" t="s">
        <v>204</v>
      </c>
      <c r="F124" s="206" t="s">
        <v>205</v>
      </c>
      <c r="G124" s="207" t="s">
        <v>175</v>
      </c>
      <c r="H124" s="208">
        <v>0.44</v>
      </c>
      <c r="I124" s="209"/>
      <c r="J124" s="210">
        <f>ROUND(I124*H124,2)</f>
        <v>0</v>
      </c>
      <c r="K124" s="211"/>
      <c r="L124" s="43"/>
      <c r="M124" s="212" t="s">
        <v>19</v>
      </c>
      <c r="N124" s="213" t="s">
        <v>41</v>
      </c>
      <c r="O124" s="83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6" t="s">
        <v>132</v>
      </c>
      <c r="AT124" s="216" t="s">
        <v>128</v>
      </c>
      <c r="AU124" s="216" t="s">
        <v>80</v>
      </c>
      <c r="AY124" s="16" t="s">
        <v>125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6" t="s">
        <v>78</v>
      </c>
      <c r="BK124" s="217">
        <f>ROUND(I124*H124,2)</f>
        <v>0</v>
      </c>
      <c r="BL124" s="16" t="s">
        <v>132</v>
      </c>
      <c r="BM124" s="216" t="s">
        <v>206</v>
      </c>
    </row>
    <row r="125" spans="1:65" s="2" customFormat="1" ht="37.8" customHeight="1">
      <c r="A125" s="37"/>
      <c r="B125" s="38"/>
      <c r="C125" s="204" t="s">
        <v>70</v>
      </c>
      <c r="D125" s="204" t="s">
        <v>128</v>
      </c>
      <c r="E125" s="205" t="s">
        <v>207</v>
      </c>
      <c r="F125" s="206" t="s">
        <v>208</v>
      </c>
      <c r="G125" s="207" t="s">
        <v>131</v>
      </c>
      <c r="H125" s="208">
        <v>3.9</v>
      </c>
      <c r="I125" s="209"/>
      <c r="J125" s="210">
        <f>ROUND(I125*H125,2)</f>
        <v>0</v>
      </c>
      <c r="K125" s="211"/>
      <c r="L125" s="43"/>
      <c r="M125" s="212" t="s">
        <v>19</v>
      </c>
      <c r="N125" s="213" t="s">
        <v>41</v>
      </c>
      <c r="O125" s="83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6" t="s">
        <v>132</v>
      </c>
      <c r="AT125" s="216" t="s">
        <v>128</v>
      </c>
      <c r="AU125" s="216" t="s">
        <v>80</v>
      </c>
      <c r="AY125" s="16" t="s">
        <v>125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6" t="s">
        <v>78</v>
      </c>
      <c r="BK125" s="217">
        <f>ROUND(I125*H125,2)</f>
        <v>0</v>
      </c>
      <c r="BL125" s="16" t="s">
        <v>132</v>
      </c>
      <c r="BM125" s="216" t="s">
        <v>209</v>
      </c>
    </row>
    <row r="126" spans="1:65" s="2" customFormat="1" ht="24.15" customHeight="1">
      <c r="A126" s="37"/>
      <c r="B126" s="38"/>
      <c r="C126" s="204" t="s">
        <v>70</v>
      </c>
      <c r="D126" s="204" t="s">
        <v>128</v>
      </c>
      <c r="E126" s="205" t="s">
        <v>210</v>
      </c>
      <c r="F126" s="206" t="s">
        <v>211</v>
      </c>
      <c r="G126" s="207" t="s">
        <v>131</v>
      </c>
      <c r="H126" s="208">
        <v>2.9</v>
      </c>
      <c r="I126" s="209"/>
      <c r="J126" s="210">
        <f>ROUND(I126*H126,2)</f>
        <v>0</v>
      </c>
      <c r="K126" s="211"/>
      <c r="L126" s="43"/>
      <c r="M126" s="212" t="s">
        <v>19</v>
      </c>
      <c r="N126" s="213" t="s">
        <v>41</v>
      </c>
      <c r="O126" s="8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6" t="s">
        <v>132</v>
      </c>
      <c r="AT126" s="216" t="s">
        <v>128</v>
      </c>
      <c r="AU126" s="216" t="s">
        <v>80</v>
      </c>
      <c r="AY126" s="16" t="s">
        <v>125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6" t="s">
        <v>78</v>
      </c>
      <c r="BK126" s="217">
        <f>ROUND(I126*H126,2)</f>
        <v>0</v>
      </c>
      <c r="BL126" s="16" t="s">
        <v>132</v>
      </c>
      <c r="BM126" s="216" t="s">
        <v>212</v>
      </c>
    </row>
    <row r="127" spans="1:65" s="2" customFormat="1" ht="24.15" customHeight="1">
      <c r="A127" s="37"/>
      <c r="B127" s="38"/>
      <c r="C127" s="204" t="s">
        <v>70</v>
      </c>
      <c r="D127" s="204" t="s">
        <v>128</v>
      </c>
      <c r="E127" s="205" t="s">
        <v>213</v>
      </c>
      <c r="F127" s="206" t="s">
        <v>214</v>
      </c>
      <c r="G127" s="207" t="s">
        <v>131</v>
      </c>
      <c r="H127" s="208">
        <v>3.8</v>
      </c>
      <c r="I127" s="209"/>
      <c r="J127" s="210">
        <f>ROUND(I127*H127,2)</f>
        <v>0</v>
      </c>
      <c r="K127" s="211"/>
      <c r="L127" s="43"/>
      <c r="M127" s="212" t="s">
        <v>19</v>
      </c>
      <c r="N127" s="213" t="s">
        <v>41</v>
      </c>
      <c r="O127" s="83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6" t="s">
        <v>132</v>
      </c>
      <c r="AT127" s="216" t="s">
        <v>128</v>
      </c>
      <c r="AU127" s="216" t="s">
        <v>80</v>
      </c>
      <c r="AY127" s="16" t="s">
        <v>125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6" t="s">
        <v>78</v>
      </c>
      <c r="BK127" s="217">
        <f>ROUND(I127*H127,2)</f>
        <v>0</v>
      </c>
      <c r="BL127" s="16" t="s">
        <v>132</v>
      </c>
      <c r="BM127" s="216" t="s">
        <v>215</v>
      </c>
    </row>
    <row r="128" spans="1:65" s="2" customFormat="1" ht="37.8" customHeight="1">
      <c r="A128" s="37"/>
      <c r="B128" s="38"/>
      <c r="C128" s="204" t="s">
        <v>70</v>
      </c>
      <c r="D128" s="204" t="s">
        <v>128</v>
      </c>
      <c r="E128" s="205" t="s">
        <v>216</v>
      </c>
      <c r="F128" s="206" t="s">
        <v>217</v>
      </c>
      <c r="G128" s="207" t="s">
        <v>135</v>
      </c>
      <c r="H128" s="208">
        <v>35</v>
      </c>
      <c r="I128" s="209"/>
      <c r="J128" s="210">
        <f>ROUND(I128*H128,2)</f>
        <v>0</v>
      </c>
      <c r="K128" s="211"/>
      <c r="L128" s="43"/>
      <c r="M128" s="212" t="s">
        <v>19</v>
      </c>
      <c r="N128" s="213" t="s">
        <v>41</v>
      </c>
      <c r="O128" s="83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6" t="s">
        <v>132</v>
      </c>
      <c r="AT128" s="216" t="s">
        <v>128</v>
      </c>
      <c r="AU128" s="216" t="s">
        <v>80</v>
      </c>
      <c r="AY128" s="16" t="s">
        <v>125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6" t="s">
        <v>78</v>
      </c>
      <c r="BK128" s="217">
        <f>ROUND(I128*H128,2)</f>
        <v>0</v>
      </c>
      <c r="BL128" s="16" t="s">
        <v>132</v>
      </c>
      <c r="BM128" s="216" t="s">
        <v>218</v>
      </c>
    </row>
    <row r="129" spans="1:65" s="2" customFormat="1" ht="16.5" customHeight="1">
      <c r="A129" s="37"/>
      <c r="B129" s="38"/>
      <c r="C129" s="204" t="s">
        <v>70</v>
      </c>
      <c r="D129" s="204" t="s">
        <v>128</v>
      </c>
      <c r="E129" s="205" t="s">
        <v>219</v>
      </c>
      <c r="F129" s="206" t="s">
        <v>193</v>
      </c>
      <c r="G129" s="207" t="s">
        <v>135</v>
      </c>
      <c r="H129" s="208">
        <v>35</v>
      </c>
      <c r="I129" s="209"/>
      <c r="J129" s="210">
        <f>ROUND(I129*H129,2)</f>
        <v>0</v>
      </c>
      <c r="K129" s="211"/>
      <c r="L129" s="43"/>
      <c r="M129" s="212" t="s">
        <v>19</v>
      </c>
      <c r="N129" s="213" t="s">
        <v>41</v>
      </c>
      <c r="O129" s="8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6" t="s">
        <v>132</v>
      </c>
      <c r="AT129" s="216" t="s">
        <v>128</v>
      </c>
      <c r="AU129" s="216" t="s">
        <v>80</v>
      </c>
      <c r="AY129" s="16" t="s">
        <v>125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6" t="s">
        <v>78</v>
      </c>
      <c r="BK129" s="217">
        <f>ROUND(I129*H129,2)</f>
        <v>0</v>
      </c>
      <c r="BL129" s="16" t="s">
        <v>132</v>
      </c>
      <c r="BM129" s="216" t="s">
        <v>220</v>
      </c>
    </row>
    <row r="130" spans="1:65" s="2" customFormat="1" ht="24.15" customHeight="1">
      <c r="A130" s="37"/>
      <c r="B130" s="38"/>
      <c r="C130" s="204" t="s">
        <v>70</v>
      </c>
      <c r="D130" s="204" t="s">
        <v>128</v>
      </c>
      <c r="E130" s="205" t="s">
        <v>221</v>
      </c>
      <c r="F130" s="206" t="s">
        <v>222</v>
      </c>
      <c r="G130" s="207" t="s">
        <v>135</v>
      </c>
      <c r="H130" s="208">
        <v>106.7</v>
      </c>
      <c r="I130" s="209"/>
      <c r="J130" s="210">
        <f>ROUND(I130*H130,2)</f>
        <v>0</v>
      </c>
      <c r="K130" s="211"/>
      <c r="L130" s="43"/>
      <c r="M130" s="212" t="s">
        <v>19</v>
      </c>
      <c r="N130" s="213" t="s">
        <v>41</v>
      </c>
      <c r="O130" s="8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6" t="s">
        <v>132</v>
      </c>
      <c r="AT130" s="216" t="s">
        <v>128</v>
      </c>
      <c r="AU130" s="216" t="s">
        <v>80</v>
      </c>
      <c r="AY130" s="16" t="s">
        <v>125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6" t="s">
        <v>78</v>
      </c>
      <c r="BK130" s="217">
        <f>ROUND(I130*H130,2)</f>
        <v>0</v>
      </c>
      <c r="BL130" s="16" t="s">
        <v>132</v>
      </c>
      <c r="BM130" s="216" t="s">
        <v>223</v>
      </c>
    </row>
    <row r="131" spans="1:65" s="2" customFormat="1" ht="16.5" customHeight="1">
      <c r="A131" s="37"/>
      <c r="B131" s="38"/>
      <c r="C131" s="204" t="s">
        <v>70</v>
      </c>
      <c r="D131" s="204" t="s">
        <v>128</v>
      </c>
      <c r="E131" s="205" t="s">
        <v>224</v>
      </c>
      <c r="F131" s="206" t="s">
        <v>225</v>
      </c>
      <c r="G131" s="207" t="s">
        <v>135</v>
      </c>
      <c r="H131" s="208">
        <v>106.7</v>
      </c>
      <c r="I131" s="209"/>
      <c r="J131" s="210">
        <f>ROUND(I131*H131,2)</f>
        <v>0</v>
      </c>
      <c r="K131" s="211"/>
      <c r="L131" s="43"/>
      <c r="M131" s="212" t="s">
        <v>19</v>
      </c>
      <c r="N131" s="213" t="s">
        <v>41</v>
      </c>
      <c r="O131" s="83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6" t="s">
        <v>132</v>
      </c>
      <c r="AT131" s="216" t="s">
        <v>128</v>
      </c>
      <c r="AU131" s="216" t="s">
        <v>80</v>
      </c>
      <c r="AY131" s="16" t="s">
        <v>125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6" t="s">
        <v>78</v>
      </c>
      <c r="BK131" s="217">
        <f>ROUND(I131*H131,2)</f>
        <v>0</v>
      </c>
      <c r="BL131" s="16" t="s">
        <v>132</v>
      </c>
      <c r="BM131" s="216" t="s">
        <v>226</v>
      </c>
    </row>
    <row r="132" spans="1:65" s="2" customFormat="1" ht="16.5" customHeight="1">
      <c r="A132" s="37"/>
      <c r="B132" s="38"/>
      <c r="C132" s="204" t="s">
        <v>70</v>
      </c>
      <c r="D132" s="204" t="s">
        <v>128</v>
      </c>
      <c r="E132" s="205" t="s">
        <v>227</v>
      </c>
      <c r="F132" s="206" t="s">
        <v>228</v>
      </c>
      <c r="G132" s="207" t="s">
        <v>135</v>
      </c>
      <c r="H132" s="208">
        <v>106.7</v>
      </c>
      <c r="I132" s="209"/>
      <c r="J132" s="210">
        <f>ROUND(I132*H132,2)</f>
        <v>0</v>
      </c>
      <c r="K132" s="211"/>
      <c r="L132" s="43"/>
      <c r="M132" s="212" t="s">
        <v>19</v>
      </c>
      <c r="N132" s="213" t="s">
        <v>41</v>
      </c>
      <c r="O132" s="8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6" t="s">
        <v>132</v>
      </c>
      <c r="AT132" s="216" t="s">
        <v>128</v>
      </c>
      <c r="AU132" s="216" t="s">
        <v>80</v>
      </c>
      <c r="AY132" s="16" t="s">
        <v>125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6" t="s">
        <v>78</v>
      </c>
      <c r="BK132" s="217">
        <f>ROUND(I132*H132,2)</f>
        <v>0</v>
      </c>
      <c r="BL132" s="16" t="s">
        <v>132</v>
      </c>
      <c r="BM132" s="216" t="s">
        <v>229</v>
      </c>
    </row>
    <row r="133" spans="1:65" s="2" customFormat="1" ht="24.15" customHeight="1">
      <c r="A133" s="37"/>
      <c r="B133" s="38"/>
      <c r="C133" s="204" t="s">
        <v>70</v>
      </c>
      <c r="D133" s="204" t="s">
        <v>128</v>
      </c>
      <c r="E133" s="205" t="s">
        <v>230</v>
      </c>
      <c r="F133" s="206" t="s">
        <v>231</v>
      </c>
      <c r="G133" s="207" t="s">
        <v>232</v>
      </c>
      <c r="H133" s="208">
        <v>43</v>
      </c>
      <c r="I133" s="209"/>
      <c r="J133" s="210">
        <f>ROUND(I133*H133,2)</f>
        <v>0</v>
      </c>
      <c r="K133" s="211"/>
      <c r="L133" s="43"/>
      <c r="M133" s="212" t="s">
        <v>19</v>
      </c>
      <c r="N133" s="213" t="s">
        <v>41</v>
      </c>
      <c r="O133" s="83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6" t="s">
        <v>132</v>
      </c>
      <c r="AT133" s="216" t="s">
        <v>128</v>
      </c>
      <c r="AU133" s="216" t="s">
        <v>80</v>
      </c>
      <c r="AY133" s="16" t="s">
        <v>125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6" t="s">
        <v>78</v>
      </c>
      <c r="BK133" s="217">
        <f>ROUND(I133*H133,2)</f>
        <v>0</v>
      </c>
      <c r="BL133" s="16" t="s">
        <v>132</v>
      </c>
      <c r="BM133" s="216" t="s">
        <v>233</v>
      </c>
    </row>
    <row r="134" spans="1:63" s="12" customFormat="1" ht="22.8" customHeight="1">
      <c r="A134" s="12"/>
      <c r="B134" s="188"/>
      <c r="C134" s="189"/>
      <c r="D134" s="190" t="s">
        <v>69</v>
      </c>
      <c r="E134" s="202" t="s">
        <v>234</v>
      </c>
      <c r="F134" s="202" t="s">
        <v>235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SUM(P135:P144)</f>
        <v>0</v>
      </c>
      <c r="Q134" s="196"/>
      <c r="R134" s="197">
        <f>SUM(R135:R144)</f>
        <v>0</v>
      </c>
      <c r="S134" s="196"/>
      <c r="T134" s="198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78</v>
      </c>
      <c r="AT134" s="200" t="s">
        <v>69</v>
      </c>
      <c r="AU134" s="200" t="s">
        <v>78</v>
      </c>
      <c r="AY134" s="199" t="s">
        <v>125</v>
      </c>
      <c r="BK134" s="201">
        <f>SUM(BK135:BK144)</f>
        <v>0</v>
      </c>
    </row>
    <row r="135" spans="1:65" s="2" customFormat="1" ht="24.15" customHeight="1">
      <c r="A135" s="37"/>
      <c r="B135" s="38"/>
      <c r="C135" s="204" t="s">
        <v>70</v>
      </c>
      <c r="D135" s="204" t="s">
        <v>128</v>
      </c>
      <c r="E135" s="205" t="s">
        <v>236</v>
      </c>
      <c r="F135" s="206" t="s">
        <v>237</v>
      </c>
      <c r="G135" s="207" t="s">
        <v>135</v>
      </c>
      <c r="H135" s="208">
        <v>1325.5</v>
      </c>
      <c r="I135" s="209"/>
      <c r="J135" s="210">
        <f>ROUND(I135*H135,2)</f>
        <v>0</v>
      </c>
      <c r="K135" s="211"/>
      <c r="L135" s="43"/>
      <c r="M135" s="212" t="s">
        <v>19</v>
      </c>
      <c r="N135" s="213" t="s">
        <v>41</v>
      </c>
      <c r="O135" s="8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6" t="s">
        <v>132</v>
      </c>
      <c r="AT135" s="216" t="s">
        <v>128</v>
      </c>
      <c r="AU135" s="216" t="s">
        <v>80</v>
      </c>
      <c r="AY135" s="16" t="s">
        <v>125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6" t="s">
        <v>78</v>
      </c>
      <c r="BK135" s="217">
        <f>ROUND(I135*H135,2)</f>
        <v>0</v>
      </c>
      <c r="BL135" s="16" t="s">
        <v>132</v>
      </c>
      <c r="BM135" s="216" t="s">
        <v>238</v>
      </c>
    </row>
    <row r="136" spans="1:65" s="2" customFormat="1" ht="24.15" customHeight="1">
      <c r="A136" s="37"/>
      <c r="B136" s="38"/>
      <c r="C136" s="204" t="s">
        <v>70</v>
      </c>
      <c r="D136" s="204" t="s">
        <v>128</v>
      </c>
      <c r="E136" s="205" t="s">
        <v>239</v>
      </c>
      <c r="F136" s="206" t="s">
        <v>240</v>
      </c>
      <c r="G136" s="207" t="s">
        <v>135</v>
      </c>
      <c r="H136" s="208">
        <v>1325.5</v>
      </c>
      <c r="I136" s="209"/>
      <c r="J136" s="210">
        <f>ROUND(I136*H136,2)</f>
        <v>0</v>
      </c>
      <c r="K136" s="211"/>
      <c r="L136" s="43"/>
      <c r="M136" s="212" t="s">
        <v>19</v>
      </c>
      <c r="N136" s="213" t="s">
        <v>41</v>
      </c>
      <c r="O136" s="8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6" t="s">
        <v>132</v>
      </c>
      <c r="AT136" s="216" t="s">
        <v>128</v>
      </c>
      <c r="AU136" s="216" t="s">
        <v>80</v>
      </c>
      <c r="AY136" s="16" t="s">
        <v>125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6" t="s">
        <v>78</v>
      </c>
      <c r="BK136" s="217">
        <f>ROUND(I136*H136,2)</f>
        <v>0</v>
      </c>
      <c r="BL136" s="16" t="s">
        <v>132</v>
      </c>
      <c r="BM136" s="216" t="s">
        <v>241</v>
      </c>
    </row>
    <row r="137" spans="1:65" s="2" customFormat="1" ht="24.15" customHeight="1">
      <c r="A137" s="37"/>
      <c r="B137" s="38"/>
      <c r="C137" s="204" t="s">
        <v>70</v>
      </c>
      <c r="D137" s="204" t="s">
        <v>128</v>
      </c>
      <c r="E137" s="205" t="s">
        <v>242</v>
      </c>
      <c r="F137" s="206" t="s">
        <v>243</v>
      </c>
      <c r="G137" s="207" t="s">
        <v>135</v>
      </c>
      <c r="H137" s="208">
        <v>1325.5</v>
      </c>
      <c r="I137" s="209"/>
      <c r="J137" s="210">
        <f>ROUND(I137*H137,2)</f>
        <v>0</v>
      </c>
      <c r="K137" s="211"/>
      <c r="L137" s="43"/>
      <c r="M137" s="212" t="s">
        <v>19</v>
      </c>
      <c r="N137" s="213" t="s">
        <v>41</v>
      </c>
      <c r="O137" s="83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6" t="s">
        <v>132</v>
      </c>
      <c r="AT137" s="216" t="s">
        <v>128</v>
      </c>
      <c r="AU137" s="216" t="s">
        <v>80</v>
      </c>
      <c r="AY137" s="16" t="s">
        <v>125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6" t="s">
        <v>78</v>
      </c>
      <c r="BK137" s="217">
        <f>ROUND(I137*H137,2)</f>
        <v>0</v>
      </c>
      <c r="BL137" s="16" t="s">
        <v>132</v>
      </c>
      <c r="BM137" s="216" t="s">
        <v>244</v>
      </c>
    </row>
    <row r="138" spans="1:65" s="2" customFormat="1" ht="16.5" customHeight="1">
      <c r="A138" s="37"/>
      <c r="B138" s="38"/>
      <c r="C138" s="204" t="s">
        <v>70</v>
      </c>
      <c r="D138" s="204" t="s">
        <v>128</v>
      </c>
      <c r="E138" s="205" t="s">
        <v>245</v>
      </c>
      <c r="F138" s="206" t="s">
        <v>246</v>
      </c>
      <c r="G138" s="207" t="s">
        <v>135</v>
      </c>
      <c r="H138" s="208">
        <v>1325.5</v>
      </c>
      <c r="I138" s="209"/>
      <c r="J138" s="210">
        <f>ROUND(I138*H138,2)</f>
        <v>0</v>
      </c>
      <c r="K138" s="211"/>
      <c r="L138" s="43"/>
      <c r="M138" s="212" t="s">
        <v>19</v>
      </c>
      <c r="N138" s="213" t="s">
        <v>41</v>
      </c>
      <c r="O138" s="8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6" t="s">
        <v>132</v>
      </c>
      <c r="AT138" s="216" t="s">
        <v>128</v>
      </c>
      <c r="AU138" s="216" t="s">
        <v>80</v>
      </c>
      <c r="AY138" s="16" t="s">
        <v>125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6" t="s">
        <v>78</v>
      </c>
      <c r="BK138" s="217">
        <f>ROUND(I138*H138,2)</f>
        <v>0</v>
      </c>
      <c r="BL138" s="16" t="s">
        <v>132</v>
      </c>
      <c r="BM138" s="216" t="s">
        <v>247</v>
      </c>
    </row>
    <row r="139" spans="1:65" s="2" customFormat="1" ht="24.15" customHeight="1">
      <c r="A139" s="37"/>
      <c r="B139" s="38"/>
      <c r="C139" s="204" t="s">
        <v>70</v>
      </c>
      <c r="D139" s="204" t="s">
        <v>128</v>
      </c>
      <c r="E139" s="205" t="s">
        <v>248</v>
      </c>
      <c r="F139" s="206" t="s">
        <v>249</v>
      </c>
      <c r="G139" s="207" t="s">
        <v>135</v>
      </c>
      <c r="H139" s="208">
        <v>119</v>
      </c>
      <c r="I139" s="209"/>
      <c r="J139" s="210">
        <f>ROUND(I139*H139,2)</f>
        <v>0</v>
      </c>
      <c r="K139" s="211"/>
      <c r="L139" s="43"/>
      <c r="M139" s="212" t="s">
        <v>19</v>
      </c>
      <c r="N139" s="213" t="s">
        <v>41</v>
      </c>
      <c r="O139" s="83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6" t="s">
        <v>132</v>
      </c>
      <c r="AT139" s="216" t="s">
        <v>128</v>
      </c>
      <c r="AU139" s="216" t="s">
        <v>80</v>
      </c>
      <c r="AY139" s="16" t="s">
        <v>125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6" t="s">
        <v>78</v>
      </c>
      <c r="BK139" s="217">
        <f>ROUND(I139*H139,2)</f>
        <v>0</v>
      </c>
      <c r="BL139" s="16" t="s">
        <v>132</v>
      </c>
      <c r="BM139" s="216" t="s">
        <v>250</v>
      </c>
    </row>
    <row r="140" spans="1:65" s="2" customFormat="1" ht="16.5" customHeight="1">
      <c r="A140" s="37"/>
      <c r="B140" s="38"/>
      <c r="C140" s="204" t="s">
        <v>70</v>
      </c>
      <c r="D140" s="204" t="s">
        <v>128</v>
      </c>
      <c r="E140" s="205" t="s">
        <v>251</v>
      </c>
      <c r="F140" s="206" t="s">
        <v>252</v>
      </c>
      <c r="G140" s="207" t="s">
        <v>135</v>
      </c>
      <c r="H140" s="208">
        <v>119</v>
      </c>
      <c r="I140" s="209"/>
      <c r="J140" s="210">
        <f>ROUND(I140*H140,2)</f>
        <v>0</v>
      </c>
      <c r="K140" s="211"/>
      <c r="L140" s="43"/>
      <c r="M140" s="212" t="s">
        <v>19</v>
      </c>
      <c r="N140" s="213" t="s">
        <v>41</v>
      </c>
      <c r="O140" s="83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6" t="s">
        <v>132</v>
      </c>
      <c r="AT140" s="216" t="s">
        <v>128</v>
      </c>
      <c r="AU140" s="216" t="s">
        <v>80</v>
      </c>
      <c r="AY140" s="16" t="s">
        <v>125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6" t="s">
        <v>78</v>
      </c>
      <c r="BK140" s="217">
        <f>ROUND(I140*H140,2)</f>
        <v>0</v>
      </c>
      <c r="BL140" s="16" t="s">
        <v>132</v>
      </c>
      <c r="BM140" s="216" t="s">
        <v>253</v>
      </c>
    </row>
    <row r="141" spans="1:65" s="2" customFormat="1" ht="24.15" customHeight="1">
      <c r="A141" s="37"/>
      <c r="B141" s="38"/>
      <c r="C141" s="204" t="s">
        <v>70</v>
      </c>
      <c r="D141" s="204" t="s">
        <v>128</v>
      </c>
      <c r="E141" s="205" t="s">
        <v>254</v>
      </c>
      <c r="F141" s="206" t="s">
        <v>255</v>
      </c>
      <c r="G141" s="207" t="s">
        <v>135</v>
      </c>
      <c r="H141" s="208">
        <v>25.8</v>
      </c>
      <c r="I141" s="209"/>
      <c r="J141" s="210">
        <f>ROUND(I141*H141,2)</f>
        <v>0</v>
      </c>
      <c r="K141" s="211"/>
      <c r="L141" s="43"/>
      <c r="M141" s="212" t="s">
        <v>19</v>
      </c>
      <c r="N141" s="213" t="s">
        <v>41</v>
      </c>
      <c r="O141" s="83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6" t="s">
        <v>132</v>
      </c>
      <c r="AT141" s="216" t="s">
        <v>128</v>
      </c>
      <c r="AU141" s="216" t="s">
        <v>80</v>
      </c>
      <c r="AY141" s="16" t="s">
        <v>125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6" t="s">
        <v>78</v>
      </c>
      <c r="BK141" s="217">
        <f>ROUND(I141*H141,2)</f>
        <v>0</v>
      </c>
      <c r="BL141" s="16" t="s">
        <v>132</v>
      </c>
      <c r="BM141" s="216" t="s">
        <v>256</v>
      </c>
    </row>
    <row r="142" spans="1:65" s="2" customFormat="1" ht="24.15" customHeight="1">
      <c r="A142" s="37"/>
      <c r="B142" s="38"/>
      <c r="C142" s="204" t="s">
        <v>70</v>
      </c>
      <c r="D142" s="204" t="s">
        <v>128</v>
      </c>
      <c r="E142" s="205" t="s">
        <v>257</v>
      </c>
      <c r="F142" s="206" t="s">
        <v>258</v>
      </c>
      <c r="G142" s="207" t="s">
        <v>135</v>
      </c>
      <c r="H142" s="208">
        <v>89</v>
      </c>
      <c r="I142" s="209"/>
      <c r="J142" s="210">
        <f>ROUND(I142*H142,2)</f>
        <v>0</v>
      </c>
      <c r="K142" s="211"/>
      <c r="L142" s="43"/>
      <c r="M142" s="212" t="s">
        <v>19</v>
      </c>
      <c r="N142" s="213" t="s">
        <v>41</v>
      </c>
      <c r="O142" s="83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6" t="s">
        <v>132</v>
      </c>
      <c r="AT142" s="216" t="s">
        <v>128</v>
      </c>
      <c r="AU142" s="216" t="s">
        <v>80</v>
      </c>
      <c r="AY142" s="16" t="s">
        <v>125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6" t="s">
        <v>78</v>
      </c>
      <c r="BK142" s="217">
        <f>ROUND(I142*H142,2)</f>
        <v>0</v>
      </c>
      <c r="BL142" s="16" t="s">
        <v>132</v>
      </c>
      <c r="BM142" s="216" t="s">
        <v>259</v>
      </c>
    </row>
    <row r="143" spans="1:65" s="2" customFormat="1" ht="24.15" customHeight="1">
      <c r="A143" s="37"/>
      <c r="B143" s="38"/>
      <c r="C143" s="204" t="s">
        <v>70</v>
      </c>
      <c r="D143" s="204" t="s">
        <v>128</v>
      </c>
      <c r="E143" s="205" t="s">
        <v>260</v>
      </c>
      <c r="F143" s="206" t="s">
        <v>261</v>
      </c>
      <c r="G143" s="207" t="s">
        <v>135</v>
      </c>
      <c r="H143" s="208">
        <v>113.1</v>
      </c>
      <c r="I143" s="209"/>
      <c r="J143" s="210">
        <f>ROUND(I143*H143,2)</f>
        <v>0</v>
      </c>
      <c r="K143" s="211"/>
      <c r="L143" s="43"/>
      <c r="M143" s="212" t="s">
        <v>19</v>
      </c>
      <c r="N143" s="213" t="s">
        <v>41</v>
      </c>
      <c r="O143" s="83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6" t="s">
        <v>132</v>
      </c>
      <c r="AT143" s="216" t="s">
        <v>128</v>
      </c>
      <c r="AU143" s="216" t="s">
        <v>80</v>
      </c>
      <c r="AY143" s="16" t="s">
        <v>125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6" t="s">
        <v>78</v>
      </c>
      <c r="BK143" s="217">
        <f>ROUND(I143*H143,2)</f>
        <v>0</v>
      </c>
      <c r="BL143" s="16" t="s">
        <v>132</v>
      </c>
      <c r="BM143" s="216" t="s">
        <v>262</v>
      </c>
    </row>
    <row r="144" spans="1:65" s="2" customFormat="1" ht="24.15" customHeight="1">
      <c r="A144" s="37"/>
      <c r="B144" s="38"/>
      <c r="C144" s="204" t="s">
        <v>70</v>
      </c>
      <c r="D144" s="204" t="s">
        <v>128</v>
      </c>
      <c r="E144" s="205" t="s">
        <v>263</v>
      </c>
      <c r="F144" s="206" t="s">
        <v>264</v>
      </c>
      <c r="G144" s="207" t="s">
        <v>135</v>
      </c>
      <c r="H144" s="208">
        <v>113.1</v>
      </c>
      <c r="I144" s="209"/>
      <c r="J144" s="210">
        <f>ROUND(I144*H144,2)</f>
        <v>0</v>
      </c>
      <c r="K144" s="211"/>
      <c r="L144" s="43"/>
      <c r="M144" s="212" t="s">
        <v>19</v>
      </c>
      <c r="N144" s="213" t="s">
        <v>41</v>
      </c>
      <c r="O144" s="83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6" t="s">
        <v>132</v>
      </c>
      <c r="AT144" s="216" t="s">
        <v>128</v>
      </c>
      <c r="AU144" s="216" t="s">
        <v>80</v>
      </c>
      <c r="AY144" s="16" t="s">
        <v>125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6" t="s">
        <v>78</v>
      </c>
      <c r="BK144" s="217">
        <f>ROUND(I144*H144,2)</f>
        <v>0</v>
      </c>
      <c r="BL144" s="16" t="s">
        <v>132</v>
      </c>
      <c r="BM144" s="216" t="s">
        <v>265</v>
      </c>
    </row>
    <row r="145" spans="1:63" s="12" customFormat="1" ht="22.8" customHeight="1">
      <c r="A145" s="12"/>
      <c r="B145" s="188"/>
      <c r="C145" s="189"/>
      <c r="D145" s="190" t="s">
        <v>69</v>
      </c>
      <c r="E145" s="202" t="s">
        <v>266</v>
      </c>
      <c r="F145" s="202" t="s">
        <v>267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SUM(P146:P152)</f>
        <v>0</v>
      </c>
      <c r="Q145" s="196"/>
      <c r="R145" s="197">
        <f>SUM(R146:R152)</f>
        <v>0</v>
      </c>
      <c r="S145" s="196"/>
      <c r="T145" s="198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78</v>
      </c>
      <c r="AT145" s="200" t="s">
        <v>69</v>
      </c>
      <c r="AU145" s="200" t="s">
        <v>78</v>
      </c>
      <c r="AY145" s="199" t="s">
        <v>125</v>
      </c>
      <c r="BK145" s="201">
        <f>SUM(BK146:BK152)</f>
        <v>0</v>
      </c>
    </row>
    <row r="146" spans="1:65" s="2" customFormat="1" ht="37.8" customHeight="1">
      <c r="A146" s="37"/>
      <c r="B146" s="38"/>
      <c r="C146" s="204" t="s">
        <v>70</v>
      </c>
      <c r="D146" s="204" t="s">
        <v>128</v>
      </c>
      <c r="E146" s="205" t="s">
        <v>268</v>
      </c>
      <c r="F146" s="206" t="s">
        <v>269</v>
      </c>
      <c r="G146" s="207" t="s">
        <v>135</v>
      </c>
      <c r="H146" s="208">
        <v>113.1</v>
      </c>
      <c r="I146" s="209"/>
      <c r="J146" s="210">
        <f>ROUND(I146*H146,2)</f>
        <v>0</v>
      </c>
      <c r="K146" s="211"/>
      <c r="L146" s="43"/>
      <c r="M146" s="212" t="s">
        <v>19</v>
      </c>
      <c r="N146" s="213" t="s">
        <v>41</v>
      </c>
      <c r="O146" s="83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6" t="s">
        <v>132</v>
      </c>
      <c r="AT146" s="216" t="s">
        <v>128</v>
      </c>
      <c r="AU146" s="216" t="s">
        <v>80</v>
      </c>
      <c r="AY146" s="16" t="s">
        <v>125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6" t="s">
        <v>78</v>
      </c>
      <c r="BK146" s="217">
        <f>ROUND(I146*H146,2)</f>
        <v>0</v>
      </c>
      <c r="BL146" s="16" t="s">
        <v>132</v>
      </c>
      <c r="BM146" s="216" t="s">
        <v>270</v>
      </c>
    </row>
    <row r="147" spans="1:65" s="2" customFormat="1" ht="24.15" customHeight="1">
      <c r="A147" s="37"/>
      <c r="B147" s="38"/>
      <c r="C147" s="218" t="s">
        <v>70</v>
      </c>
      <c r="D147" s="218" t="s">
        <v>271</v>
      </c>
      <c r="E147" s="219" t="s">
        <v>272</v>
      </c>
      <c r="F147" s="220" t="s">
        <v>273</v>
      </c>
      <c r="G147" s="221" t="s">
        <v>135</v>
      </c>
      <c r="H147" s="222">
        <v>116</v>
      </c>
      <c r="I147" s="223"/>
      <c r="J147" s="224">
        <f>ROUND(I147*H147,2)</f>
        <v>0</v>
      </c>
      <c r="K147" s="225"/>
      <c r="L147" s="226"/>
      <c r="M147" s="227" t="s">
        <v>19</v>
      </c>
      <c r="N147" s="228" t="s">
        <v>41</v>
      </c>
      <c r="O147" s="83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6" t="s">
        <v>141</v>
      </c>
      <c r="AT147" s="216" t="s">
        <v>271</v>
      </c>
      <c r="AU147" s="216" t="s">
        <v>80</v>
      </c>
      <c r="AY147" s="16" t="s">
        <v>125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6" t="s">
        <v>78</v>
      </c>
      <c r="BK147" s="217">
        <f>ROUND(I147*H147,2)</f>
        <v>0</v>
      </c>
      <c r="BL147" s="16" t="s">
        <v>132</v>
      </c>
      <c r="BM147" s="216" t="s">
        <v>274</v>
      </c>
    </row>
    <row r="148" spans="1:65" s="2" customFormat="1" ht="24.15" customHeight="1">
      <c r="A148" s="37"/>
      <c r="B148" s="38"/>
      <c r="C148" s="218" t="s">
        <v>70</v>
      </c>
      <c r="D148" s="218" t="s">
        <v>271</v>
      </c>
      <c r="E148" s="219" t="s">
        <v>275</v>
      </c>
      <c r="F148" s="220" t="s">
        <v>276</v>
      </c>
      <c r="G148" s="221" t="s">
        <v>131</v>
      </c>
      <c r="H148" s="222">
        <v>10.3</v>
      </c>
      <c r="I148" s="223"/>
      <c r="J148" s="224">
        <f>ROUND(I148*H148,2)</f>
        <v>0</v>
      </c>
      <c r="K148" s="225"/>
      <c r="L148" s="226"/>
      <c r="M148" s="227" t="s">
        <v>19</v>
      </c>
      <c r="N148" s="228" t="s">
        <v>41</v>
      </c>
      <c r="O148" s="83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6" t="s">
        <v>141</v>
      </c>
      <c r="AT148" s="216" t="s">
        <v>271</v>
      </c>
      <c r="AU148" s="216" t="s">
        <v>80</v>
      </c>
      <c r="AY148" s="16" t="s">
        <v>125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6" t="s">
        <v>78</v>
      </c>
      <c r="BK148" s="217">
        <f>ROUND(I148*H148,2)</f>
        <v>0</v>
      </c>
      <c r="BL148" s="16" t="s">
        <v>132</v>
      </c>
      <c r="BM148" s="216" t="s">
        <v>277</v>
      </c>
    </row>
    <row r="149" spans="1:65" s="2" customFormat="1" ht="24.15" customHeight="1">
      <c r="A149" s="37"/>
      <c r="B149" s="38"/>
      <c r="C149" s="218" t="s">
        <v>70</v>
      </c>
      <c r="D149" s="218" t="s">
        <v>271</v>
      </c>
      <c r="E149" s="219" t="s">
        <v>278</v>
      </c>
      <c r="F149" s="220" t="s">
        <v>279</v>
      </c>
      <c r="G149" s="221" t="s">
        <v>135</v>
      </c>
      <c r="H149" s="222">
        <v>10.6</v>
      </c>
      <c r="I149" s="223"/>
      <c r="J149" s="224">
        <f>ROUND(I149*H149,2)</f>
        <v>0</v>
      </c>
      <c r="K149" s="225"/>
      <c r="L149" s="226"/>
      <c r="M149" s="227" t="s">
        <v>19</v>
      </c>
      <c r="N149" s="228" t="s">
        <v>41</v>
      </c>
      <c r="O149" s="83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6" t="s">
        <v>141</v>
      </c>
      <c r="AT149" s="216" t="s">
        <v>271</v>
      </c>
      <c r="AU149" s="216" t="s">
        <v>80</v>
      </c>
      <c r="AY149" s="16" t="s">
        <v>125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6" t="s">
        <v>78</v>
      </c>
      <c r="BK149" s="217">
        <f>ROUND(I149*H149,2)</f>
        <v>0</v>
      </c>
      <c r="BL149" s="16" t="s">
        <v>132</v>
      </c>
      <c r="BM149" s="216" t="s">
        <v>280</v>
      </c>
    </row>
    <row r="150" spans="1:65" s="2" customFormat="1" ht="16.5" customHeight="1">
      <c r="A150" s="37"/>
      <c r="B150" s="38"/>
      <c r="C150" s="218" t="s">
        <v>70</v>
      </c>
      <c r="D150" s="218" t="s">
        <v>271</v>
      </c>
      <c r="E150" s="219" t="s">
        <v>281</v>
      </c>
      <c r="F150" s="220" t="s">
        <v>282</v>
      </c>
      <c r="G150" s="221" t="s">
        <v>135</v>
      </c>
      <c r="H150" s="222">
        <v>10.6</v>
      </c>
      <c r="I150" s="223"/>
      <c r="J150" s="224">
        <f>ROUND(I150*H150,2)</f>
        <v>0</v>
      </c>
      <c r="K150" s="225"/>
      <c r="L150" s="226"/>
      <c r="M150" s="227" t="s">
        <v>19</v>
      </c>
      <c r="N150" s="228" t="s">
        <v>41</v>
      </c>
      <c r="O150" s="83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6" t="s">
        <v>141</v>
      </c>
      <c r="AT150" s="216" t="s">
        <v>271</v>
      </c>
      <c r="AU150" s="216" t="s">
        <v>80</v>
      </c>
      <c r="AY150" s="16" t="s">
        <v>125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6" t="s">
        <v>78</v>
      </c>
      <c r="BK150" s="217">
        <f>ROUND(I150*H150,2)</f>
        <v>0</v>
      </c>
      <c r="BL150" s="16" t="s">
        <v>132</v>
      </c>
      <c r="BM150" s="216" t="s">
        <v>283</v>
      </c>
    </row>
    <row r="151" spans="1:65" s="2" customFormat="1" ht="24.15" customHeight="1">
      <c r="A151" s="37"/>
      <c r="B151" s="38"/>
      <c r="C151" s="204" t="s">
        <v>70</v>
      </c>
      <c r="D151" s="204" t="s">
        <v>128</v>
      </c>
      <c r="E151" s="205" t="s">
        <v>284</v>
      </c>
      <c r="F151" s="206" t="s">
        <v>285</v>
      </c>
      <c r="G151" s="207" t="s">
        <v>286</v>
      </c>
      <c r="H151" s="208">
        <v>13.3</v>
      </c>
      <c r="I151" s="209"/>
      <c r="J151" s="210">
        <f>ROUND(I151*H151,2)</f>
        <v>0</v>
      </c>
      <c r="K151" s="211"/>
      <c r="L151" s="43"/>
      <c r="M151" s="212" t="s">
        <v>19</v>
      </c>
      <c r="N151" s="213" t="s">
        <v>41</v>
      </c>
      <c r="O151" s="8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6" t="s">
        <v>132</v>
      </c>
      <c r="AT151" s="216" t="s">
        <v>128</v>
      </c>
      <c r="AU151" s="216" t="s">
        <v>80</v>
      </c>
      <c r="AY151" s="16" t="s">
        <v>125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6" t="s">
        <v>78</v>
      </c>
      <c r="BK151" s="217">
        <f>ROUND(I151*H151,2)</f>
        <v>0</v>
      </c>
      <c r="BL151" s="16" t="s">
        <v>132</v>
      </c>
      <c r="BM151" s="216" t="s">
        <v>287</v>
      </c>
    </row>
    <row r="152" spans="1:65" s="2" customFormat="1" ht="24.15" customHeight="1">
      <c r="A152" s="37"/>
      <c r="B152" s="38"/>
      <c r="C152" s="204" t="s">
        <v>70</v>
      </c>
      <c r="D152" s="204" t="s">
        <v>128</v>
      </c>
      <c r="E152" s="205" t="s">
        <v>288</v>
      </c>
      <c r="F152" s="206" t="s">
        <v>289</v>
      </c>
      <c r="G152" s="207" t="s">
        <v>286</v>
      </c>
      <c r="H152" s="208">
        <v>13.3</v>
      </c>
      <c r="I152" s="209"/>
      <c r="J152" s="210">
        <f>ROUND(I152*H152,2)</f>
        <v>0</v>
      </c>
      <c r="K152" s="211"/>
      <c r="L152" s="43"/>
      <c r="M152" s="212" t="s">
        <v>19</v>
      </c>
      <c r="N152" s="213" t="s">
        <v>41</v>
      </c>
      <c r="O152" s="83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6" t="s">
        <v>132</v>
      </c>
      <c r="AT152" s="216" t="s">
        <v>128</v>
      </c>
      <c r="AU152" s="216" t="s">
        <v>80</v>
      </c>
      <c r="AY152" s="16" t="s">
        <v>125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6" t="s">
        <v>78</v>
      </c>
      <c r="BK152" s="217">
        <f>ROUND(I152*H152,2)</f>
        <v>0</v>
      </c>
      <c r="BL152" s="16" t="s">
        <v>132</v>
      </c>
      <c r="BM152" s="216" t="s">
        <v>290</v>
      </c>
    </row>
    <row r="153" spans="1:63" s="12" customFormat="1" ht="22.8" customHeight="1">
      <c r="A153" s="12"/>
      <c r="B153" s="188"/>
      <c r="C153" s="189"/>
      <c r="D153" s="190" t="s">
        <v>69</v>
      </c>
      <c r="E153" s="202" t="s">
        <v>291</v>
      </c>
      <c r="F153" s="202" t="s">
        <v>292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SUM(P154:P165)</f>
        <v>0</v>
      </c>
      <c r="Q153" s="196"/>
      <c r="R153" s="197">
        <f>SUM(R154:R165)</f>
        <v>0</v>
      </c>
      <c r="S153" s="196"/>
      <c r="T153" s="198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78</v>
      </c>
      <c r="AT153" s="200" t="s">
        <v>69</v>
      </c>
      <c r="AU153" s="200" t="s">
        <v>78</v>
      </c>
      <c r="AY153" s="199" t="s">
        <v>125</v>
      </c>
      <c r="BK153" s="201">
        <f>SUM(BK154:BK165)</f>
        <v>0</v>
      </c>
    </row>
    <row r="154" spans="1:65" s="2" customFormat="1" ht="55.5" customHeight="1">
      <c r="A154" s="37"/>
      <c r="B154" s="38"/>
      <c r="C154" s="204" t="s">
        <v>70</v>
      </c>
      <c r="D154" s="204" t="s">
        <v>128</v>
      </c>
      <c r="E154" s="205" t="s">
        <v>293</v>
      </c>
      <c r="F154" s="206" t="s">
        <v>294</v>
      </c>
      <c r="G154" s="207" t="s">
        <v>286</v>
      </c>
      <c r="H154" s="208">
        <v>399.7</v>
      </c>
      <c r="I154" s="209"/>
      <c r="J154" s="210">
        <f>ROUND(I154*H154,2)</f>
        <v>0</v>
      </c>
      <c r="K154" s="211"/>
      <c r="L154" s="43"/>
      <c r="M154" s="212" t="s">
        <v>19</v>
      </c>
      <c r="N154" s="213" t="s">
        <v>41</v>
      </c>
      <c r="O154" s="83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16" t="s">
        <v>132</v>
      </c>
      <c r="AT154" s="216" t="s">
        <v>128</v>
      </c>
      <c r="AU154" s="216" t="s">
        <v>80</v>
      </c>
      <c r="AY154" s="16" t="s">
        <v>125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6" t="s">
        <v>78</v>
      </c>
      <c r="BK154" s="217">
        <f>ROUND(I154*H154,2)</f>
        <v>0</v>
      </c>
      <c r="BL154" s="16" t="s">
        <v>132</v>
      </c>
      <c r="BM154" s="216" t="s">
        <v>295</v>
      </c>
    </row>
    <row r="155" spans="1:65" s="2" customFormat="1" ht="24.15" customHeight="1">
      <c r="A155" s="37"/>
      <c r="B155" s="38"/>
      <c r="C155" s="204" t="s">
        <v>70</v>
      </c>
      <c r="D155" s="204" t="s">
        <v>128</v>
      </c>
      <c r="E155" s="205" t="s">
        <v>296</v>
      </c>
      <c r="F155" s="206" t="s">
        <v>297</v>
      </c>
      <c r="G155" s="207" t="s">
        <v>286</v>
      </c>
      <c r="H155" s="208">
        <v>378</v>
      </c>
      <c r="I155" s="209"/>
      <c r="J155" s="210">
        <f>ROUND(I155*H155,2)</f>
        <v>0</v>
      </c>
      <c r="K155" s="211"/>
      <c r="L155" s="43"/>
      <c r="M155" s="212" t="s">
        <v>19</v>
      </c>
      <c r="N155" s="213" t="s">
        <v>41</v>
      </c>
      <c r="O155" s="83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6" t="s">
        <v>132</v>
      </c>
      <c r="AT155" s="216" t="s">
        <v>128</v>
      </c>
      <c r="AU155" s="216" t="s">
        <v>80</v>
      </c>
      <c r="AY155" s="16" t="s">
        <v>125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6" t="s">
        <v>78</v>
      </c>
      <c r="BK155" s="217">
        <f>ROUND(I155*H155,2)</f>
        <v>0</v>
      </c>
      <c r="BL155" s="16" t="s">
        <v>132</v>
      </c>
      <c r="BM155" s="216" t="s">
        <v>298</v>
      </c>
    </row>
    <row r="156" spans="1:65" s="2" customFormat="1" ht="16.5" customHeight="1">
      <c r="A156" s="37"/>
      <c r="B156" s="38"/>
      <c r="C156" s="204" t="s">
        <v>70</v>
      </c>
      <c r="D156" s="204" t="s">
        <v>128</v>
      </c>
      <c r="E156" s="205" t="s">
        <v>299</v>
      </c>
      <c r="F156" s="206" t="s">
        <v>300</v>
      </c>
      <c r="G156" s="207" t="s">
        <v>286</v>
      </c>
      <c r="H156" s="208">
        <v>42</v>
      </c>
      <c r="I156" s="209"/>
      <c r="J156" s="210">
        <f>ROUND(I156*H156,2)</f>
        <v>0</v>
      </c>
      <c r="K156" s="211"/>
      <c r="L156" s="43"/>
      <c r="M156" s="212" t="s">
        <v>19</v>
      </c>
      <c r="N156" s="213" t="s">
        <v>41</v>
      </c>
      <c r="O156" s="8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6" t="s">
        <v>132</v>
      </c>
      <c r="AT156" s="216" t="s">
        <v>128</v>
      </c>
      <c r="AU156" s="216" t="s">
        <v>80</v>
      </c>
      <c r="AY156" s="16" t="s">
        <v>125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6" t="s">
        <v>78</v>
      </c>
      <c r="BK156" s="217">
        <f>ROUND(I156*H156,2)</f>
        <v>0</v>
      </c>
      <c r="BL156" s="16" t="s">
        <v>132</v>
      </c>
      <c r="BM156" s="216" t="s">
        <v>301</v>
      </c>
    </row>
    <row r="157" spans="1:65" s="2" customFormat="1" ht="33" customHeight="1">
      <c r="A157" s="37"/>
      <c r="B157" s="38"/>
      <c r="C157" s="204" t="s">
        <v>70</v>
      </c>
      <c r="D157" s="204" t="s">
        <v>128</v>
      </c>
      <c r="E157" s="205" t="s">
        <v>302</v>
      </c>
      <c r="F157" s="206" t="s">
        <v>303</v>
      </c>
      <c r="G157" s="207" t="s">
        <v>131</v>
      </c>
      <c r="H157" s="208">
        <v>54.4</v>
      </c>
      <c r="I157" s="209"/>
      <c r="J157" s="210">
        <f>ROUND(I157*H157,2)</f>
        <v>0</v>
      </c>
      <c r="K157" s="211"/>
      <c r="L157" s="43"/>
      <c r="M157" s="212" t="s">
        <v>19</v>
      </c>
      <c r="N157" s="213" t="s">
        <v>41</v>
      </c>
      <c r="O157" s="83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6" t="s">
        <v>132</v>
      </c>
      <c r="AT157" s="216" t="s">
        <v>128</v>
      </c>
      <c r="AU157" s="216" t="s">
        <v>80</v>
      </c>
      <c r="AY157" s="16" t="s">
        <v>125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6" t="s">
        <v>78</v>
      </c>
      <c r="BK157" s="217">
        <f>ROUND(I157*H157,2)</f>
        <v>0</v>
      </c>
      <c r="BL157" s="16" t="s">
        <v>132</v>
      </c>
      <c r="BM157" s="216" t="s">
        <v>304</v>
      </c>
    </row>
    <row r="158" spans="1:65" s="2" customFormat="1" ht="37.8" customHeight="1">
      <c r="A158" s="37"/>
      <c r="B158" s="38"/>
      <c r="C158" s="204" t="s">
        <v>70</v>
      </c>
      <c r="D158" s="204" t="s">
        <v>128</v>
      </c>
      <c r="E158" s="205" t="s">
        <v>305</v>
      </c>
      <c r="F158" s="206" t="s">
        <v>306</v>
      </c>
      <c r="G158" s="207" t="s">
        <v>135</v>
      </c>
      <c r="H158" s="208">
        <v>729.2</v>
      </c>
      <c r="I158" s="209"/>
      <c r="J158" s="210">
        <f>ROUND(I158*H158,2)</f>
        <v>0</v>
      </c>
      <c r="K158" s="211"/>
      <c r="L158" s="43"/>
      <c r="M158" s="212" t="s">
        <v>19</v>
      </c>
      <c r="N158" s="213" t="s">
        <v>41</v>
      </c>
      <c r="O158" s="8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6" t="s">
        <v>132</v>
      </c>
      <c r="AT158" s="216" t="s">
        <v>128</v>
      </c>
      <c r="AU158" s="216" t="s">
        <v>80</v>
      </c>
      <c r="AY158" s="16" t="s">
        <v>125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6" t="s">
        <v>78</v>
      </c>
      <c r="BK158" s="217">
        <f>ROUND(I158*H158,2)</f>
        <v>0</v>
      </c>
      <c r="BL158" s="16" t="s">
        <v>132</v>
      </c>
      <c r="BM158" s="216" t="s">
        <v>307</v>
      </c>
    </row>
    <row r="159" spans="1:65" s="2" customFormat="1" ht="24.15" customHeight="1">
      <c r="A159" s="37"/>
      <c r="B159" s="38"/>
      <c r="C159" s="204" t="s">
        <v>70</v>
      </c>
      <c r="D159" s="204" t="s">
        <v>128</v>
      </c>
      <c r="E159" s="205" t="s">
        <v>308</v>
      </c>
      <c r="F159" s="206" t="s">
        <v>309</v>
      </c>
      <c r="G159" s="207" t="s">
        <v>131</v>
      </c>
      <c r="H159" s="208">
        <v>100</v>
      </c>
      <c r="I159" s="209"/>
      <c r="J159" s="210">
        <f>ROUND(I159*H159,2)</f>
        <v>0</v>
      </c>
      <c r="K159" s="211"/>
      <c r="L159" s="43"/>
      <c r="M159" s="212" t="s">
        <v>19</v>
      </c>
      <c r="N159" s="213" t="s">
        <v>41</v>
      </c>
      <c r="O159" s="83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6" t="s">
        <v>132</v>
      </c>
      <c r="AT159" s="216" t="s">
        <v>128</v>
      </c>
      <c r="AU159" s="216" t="s">
        <v>80</v>
      </c>
      <c r="AY159" s="16" t="s">
        <v>125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6" t="s">
        <v>78</v>
      </c>
      <c r="BK159" s="217">
        <f>ROUND(I159*H159,2)</f>
        <v>0</v>
      </c>
      <c r="BL159" s="16" t="s">
        <v>132</v>
      </c>
      <c r="BM159" s="216" t="s">
        <v>310</v>
      </c>
    </row>
    <row r="160" spans="1:65" s="2" customFormat="1" ht="37.8" customHeight="1">
      <c r="A160" s="37"/>
      <c r="B160" s="38"/>
      <c r="C160" s="204" t="s">
        <v>70</v>
      </c>
      <c r="D160" s="204" t="s">
        <v>128</v>
      </c>
      <c r="E160" s="205" t="s">
        <v>311</v>
      </c>
      <c r="F160" s="206" t="s">
        <v>312</v>
      </c>
      <c r="G160" s="207" t="s">
        <v>135</v>
      </c>
      <c r="H160" s="208">
        <v>352</v>
      </c>
      <c r="I160" s="209"/>
      <c r="J160" s="210">
        <f>ROUND(I160*H160,2)</f>
        <v>0</v>
      </c>
      <c r="K160" s="211"/>
      <c r="L160" s="43"/>
      <c r="M160" s="212" t="s">
        <v>19</v>
      </c>
      <c r="N160" s="213" t="s">
        <v>41</v>
      </c>
      <c r="O160" s="83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6" t="s">
        <v>132</v>
      </c>
      <c r="AT160" s="216" t="s">
        <v>128</v>
      </c>
      <c r="AU160" s="216" t="s">
        <v>80</v>
      </c>
      <c r="AY160" s="16" t="s">
        <v>125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6" t="s">
        <v>78</v>
      </c>
      <c r="BK160" s="217">
        <f>ROUND(I160*H160,2)</f>
        <v>0</v>
      </c>
      <c r="BL160" s="16" t="s">
        <v>132</v>
      </c>
      <c r="BM160" s="216" t="s">
        <v>313</v>
      </c>
    </row>
    <row r="161" spans="1:65" s="2" customFormat="1" ht="24.15" customHeight="1">
      <c r="A161" s="37"/>
      <c r="B161" s="38"/>
      <c r="C161" s="204" t="s">
        <v>70</v>
      </c>
      <c r="D161" s="204" t="s">
        <v>128</v>
      </c>
      <c r="E161" s="205" t="s">
        <v>314</v>
      </c>
      <c r="F161" s="206" t="s">
        <v>315</v>
      </c>
      <c r="G161" s="207" t="s">
        <v>232</v>
      </c>
      <c r="H161" s="208">
        <v>1</v>
      </c>
      <c r="I161" s="209"/>
      <c r="J161" s="210">
        <f>ROUND(I161*H161,2)</f>
        <v>0</v>
      </c>
      <c r="K161" s="211"/>
      <c r="L161" s="43"/>
      <c r="M161" s="212" t="s">
        <v>19</v>
      </c>
      <c r="N161" s="213" t="s">
        <v>41</v>
      </c>
      <c r="O161" s="83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6" t="s">
        <v>132</v>
      </c>
      <c r="AT161" s="216" t="s">
        <v>128</v>
      </c>
      <c r="AU161" s="216" t="s">
        <v>80</v>
      </c>
      <c r="AY161" s="16" t="s">
        <v>125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6" t="s">
        <v>78</v>
      </c>
      <c r="BK161" s="217">
        <f>ROUND(I161*H161,2)</f>
        <v>0</v>
      </c>
      <c r="BL161" s="16" t="s">
        <v>132</v>
      </c>
      <c r="BM161" s="216" t="s">
        <v>316</v>
      </c>
    </row>
    <row r="162" spans="1:65" s="2" customFormat="1" ht="24.15" customHeight="1">
      <c r="A162" s="37"/>
      <c r="B162" s="38"/>
      <c r="C162" s="204" t="s">
        <v>70</v>
      </c>
      <c r="D162" s="204" t="s">
        <v>128</v>
      </c>
      <c r="E162" s="205" t="s">
        <v>317</v>
      </c>
      <c r="F162" s="206" t="s">
        <v>318</v>
      </c>
      <c r="G162" s="207" t="s">
        <v>232</v>
      </c>
      <c r="H162" s="208">
        <v>1</v>
      </c>
      <c r="I162" s="209"/>
      <c r="J162" s="210">
        <f>ROUND(I162*H162,2)</f>
        <v>0</v>
      </c>
      <c r="K162" s="211"/>
      <c r="L162" s="43"/>
      <c r="M162" s="212" t="s">
        <v>19</v>
      </c>
      <c r="N162" s="213" t="s">
        <v>41</v>
      </c>
      <c r="O162" s="83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6" t="s">
        <v>132</v>
      </c>
      <c r="AT162" s="216" t="s">
        <v>128</v>
      </c>
      <c r="AU162" s="216" t="s">
        <v>80</v>
      </c>
      <c r="AY162" s="16" t="s">
        <v>125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6" t="s">
        <v>78</v>
      </c>
      <c r="BK162" s="217">
        <f>ROUND(I162*H162,2)</f>
        <v>0</v>
      </c>
      <c r="BL162" s="16" t="s">
        <v>132</v>
      </c>
      <c r="BM162" s="216" t="s">
        <v>319</v>
      </c>
    </row>
    <row r="163" spans="1:65" s="2" customFormat="1" ht="37.8" customHeight="1">
      <c r="A163" s="37"/>
      <c r="B163" s="38"/>
      <c r="C163" s="204" t="s">
        <v>70</v>
      </c>
      <c r="D163" s="204" t="s">
        <v>128</v>
      </c>
      <c r="E163" s="205" t="s">
        <v>320</v>
      </c>
      <c r="F163" s="206" t="s">
        <v>321</v>
      </c>
      <c r="G163" s="207" t="s">
        <v>232</v>
      </c>
      <c r="H163" s="208">
        <v>1</v>
      </c>
      <c r="I163" s="209"/>
      <c r="J163" s="210">
        <f>ROUND(I163*H163,2)</f>
        <v>0</v>
      </c>
      <c r="K163" s="211"/>
      <c r="L163" s="43"/>
      <c r="M163" s="212" t="s">
        <v>19</v>
      </c>
      <c r="N163" s="213" t="s">
        <v>41</v>
      </c>
      <c r="O163" s="83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6" t="s">
        <v>132</v>
      </c>
      <c r="AT163" s="216" t="s">
        <v>128</v>
      </c>
      <c r="AU163" s="216" t="s">
        <v>80</v>
      </c>
      <c r="AY163" s="16" t="s">
        <v>125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6" t="s">
        <v>78</v>
      </c>
      <c r="BK163" s="217">
        <f>ROUND(I163*H163,2)</f>
        <v>0</v>
      </c>
      <c r="BL163" s="16" t="s">
        <v>132</v>
      </c>
      <c r="BM163" s="216" t="s">
        <v>322</v>
      </c>
    </row>
    <row r="164" spans="1:65" s="2" customFormat="1" ht="21.75" customHeight="1">
      <c r="A164" s="37"/>
      <c r="B164" s="38"/>
      <c r="C164" s="204" t="s">
        <v>70</v>
      </c>
      <c r="D164" s="204" t="s">
        <v>128</v>
      </c>
      <c r="E164" s="205" t="s">
        <v>323</v>
      </c>
      <c r="F164" s="206" t="s">
        <v>324</v>
      </c>
      <c r="G164" s="207" t="s">
        <v>232</v>
      </c>
      <c r="H164" s="208">
        <v>10</v>
      </c>
      <c r="I164" s="209"/>
      <c r="J164" s="210">
        <f>ROUND(I164*H164,2)</f>
        <v>0</v>
      </c>
      <c r="K164" s="211"/>
      <c r="L164" s="43"/>
      <c r="M164" s="212" t="s">
        <v>19</v>
      </c>
      <c r="N164" s="213" t="s">
        <v>41</v>
      </c>
      <c r="O164" s="83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6" t="s">
        <v>132</v>
      </c>
      <c r="AT164" s="216" t="s">
        <v>128</v>
      </c>
      <c r="AU164" s="216" t="s">
        <v>80</v>
      </c>
      <c r="AY164" s="16" t="s">
        <v>125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6" t="s">
        <v>78</v>
      </c>
      <c r="BK164" s="217">
        <f>ROUND(I164*H164,2)</f>
        <v>0</v>
      </c>
      <c r="BL164" s="16" t="s">
        <v>132</v>
      </c>
      <c r="BM164" s="216" t="s">
        <v>325</v>
      </c>
    </row>
    <row r="165" spans="1:65" s="2" customFormat="1" ht="16.5" customHeight="1">
      <c r="A165" s="37"/>
      <c r="B165" s="38"/>
      <c r="C165" s="204" t="s">
        <v>70</v>
      </c>
      <c r="D165" s="204" t="s">
        <v>128</v>
      </c>
      <c r="E165" s="205" t="s">
        <v>326</v>
      </c>
      <c r="F165" s="206" t="s">
        <v>327</v>
      </c>
      <c r="G165" s="207" t="s">
        <v>232</v>
      </c>
      <c r="H165" s="208">
        <v>3</v>
      </c>
      <c r="I165" s="209"/>
      <c r="J165" s="210">
        <f>ROUND(I165*H165,2)</f>
        <v>0</v>
      </c>
      <c r="K165" s="211"/>
      <c r="L165" s="43"/>
      <c r="M165" s="212" t="s">
        <v>19</v>
      </c>
      <c r="N165" s="213" t="s">
        <v>41</v>
      </c>
      <c r="O165" s="83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6" t="s">
        <v>132</v>
      </c>
      <c r="AT165" s="216" t="s">
        <v>128</v>
      </c>
      <c r="AU165" s="216" t="s">
        <v>80</v>
      </c>
      <c r="AY165" s="16" t="s">
        <v>125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6" t="s">
        <v>78</v>
      </c>
      <c r="BK165" s="217">
        <f>ROUND(I165*H165,2)</f>
        <v>0</v>
      </c>
      <c r="BL165" s="16" t="s">
        <v>132</v>
      </c>
      <c r="BM165" s="216" t="s">
        <v>328</v>
      </c>
    </row>
    <row r="166" spans="1:63" s="12" customFormat="1" ht="22.8" customHeight="1">
      <c r="A166" s="12"/>
      <c r="B166" s="188"/>
      <c r="C166" s="189"/>
      <c r="D166" s="190" t="s">
        <v>69</v>
      </c>
      <c r="E166" s="202" t="s">
        <v>329</v>
      </c>
      <c r="F166" s="202" t="s">
        <v>330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SUM(P167:P176)</f>
        <v>0</v>
      </c>
      <c r="Q166" s="196"/>
      <c r="R166" s="197">
        <f>SUM(R167:R176)</f>
        <v>0</v>
      </c>
      <c r="S166" s="196"/>
      <c r="T166" s="198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78</v>
      </c>
      <c r="AT166" s="200" t="s">
        <v>69</v>
      </c>
      <c r="AU166" s="200" t="s">
        <v>78</v>
      </c>
      <c r="AY166" s="199" t="s">
        <v>125</v>
      </c>
      <c r="BK166" s="201">
        <f>SUM(BK167:BK176)</f>
        <v>0</v>
      </c>
    </row>
    <row r="167" spans="1:65" s="2" customFormat="1" ht="49.05" customHeight="1">
      <c r="A167" s="37"/>
      <c r="B167" s="38"/>
      <c r="C167" s="204" t="s">
        <v>70</v>
      </c>
      <c r="D167" s="204" t="s">
        <v>128</v>
      </c>
      <c r="E167" s="205" t="s">
        <v>331</v>
      </c>
      <c r="F167" s="206" t="s">
        <v>332</v>
      </c>
      <c r="G167" s="207" t="s">
        <v>135</v>
      </c>
      <c r="H167" s="208">
        <v>1140</v>
      </c>
      <c r="I167" s="209"/>
      <c r="J167" s="210">
        <f>ROUND(I167*H167,2)</f>
        <v>0</v>
      </c>
      <c r="K167" s="211"/>
      <c r="L167" s="43"/>
      <c r="M167" s="212" t="s">
        <v>19</v>
      </c>
      <c r="N167" s="213" t="s">
        <v>41</v>
      </c>
      <c r="O167" s="83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6" t="s">
        <v>132</v>
      </c>
      <c r="AT167" s="216" t="s">
        <v>128</v>
      </c>
      <c r="AU167" s="216" t="s">
        <v>80</v>
      </c>
      <c r="AY167" s="16" t="s">
        <v>125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6" t="s">
        <v>78</v>
      </c>
      <c r="BK167" s="217">
        <f>ROUND(I167*H167,2)</f>
        <v>0</v>
      </c>
      <c r="BL167" s="16" t="s">
        <v>132</v>
      </c>
      <c r="BM167" s="216" t="s">
        <v>333</v>
      </c>
    </row>
    <row r="168" spans="1:65" s="2" customFormat="1" ht="24.15" customHeight="1">
      <c r="A168" s="37"/>
      <c r="B168" s="38"/>
      <c r="C168" s="218" t="s">
        <v>70</v>
      </c>
      <c r="D168" s="218" t="s">
        <v>271</v>
      </c>
      <c r="E168" s="219" t="s">
        <v>334</v>
      </c>
      <c r="F168" s="220" t="s">
        <v>335</v>
      </c>
      <c r="G168" s="221" t="s">
        <v>336</v>
      </c>
      <c r="H168" s="222">
        <v>35.3</v>
      </c>
      <c r="I168" s="223"/>
      <c r="J168" s="224">
        <f>ROUND(I168*H168,2)</f>
        <v>0</v>
      </c>
      <c r="K168" s="225"/>
      <c r="L168" s="226"/>
      <c r="M168" s="227" t="s">
        <v>19</v>
      </c>
      <c r="N168" s="228" t="s">
        <v>41</v>
      </c>
      <c r="O168" s="83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6" t="s">
        <v>141</v>
      </c>
      <c r="AT168" s="216" t="s">
        <v>271</v>
      </c>
      <c r="AU168" s="216" t="s">
        <v>80</v>
      </c>
      <c r="AY168" s="16" t="s">
        <v>125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6" t="s">
        <v>78</v>
      </c>
      <c r="BK168" s="217">
        <f>ROUND(I168*H168,2)</f>
        <v>0</v>
      </c>
      <c r="BL168" s="16" t="s">
        <v>132</v>
      </c>
      <c r="BM168" s="216" t="s">
        <v>337</v>
      </c>
    </row>
    <row r="169" spans="1:65" s="2" customFormat="1" ht="21.75" customHeight="1">
      <c r="A169" s="37"/>
      <c r="B169" s="38"/>
      <c r="C169" s="204" t="s">
        <v>70</v>
      </c>
      <c r="D169" s="204" t="s">
        <v>128</v>
      </c>
      <c r="E169" s="205" t="s">
        <v>338</v>
      </c>
      <c r="F169" s="206" t="s">
        <v>339</v>
      </c>
      <c r="G169" s="207" t="s">
        <v>135</v>
      </c>
      <c r="H169" s="208">
        <v>1140</v>
      </c>
      <c r="I169" s="209"/>
      <c r="J169" s="210">
        <f>ROUND(I169*H169,2)</f>
        <v>0</v>
      </c>
      <c r="K169" s="211"/>
      <c r="L169" s="43"/>
      <c r="M169" s="212" t="s">
        <v>19</v>
      </c>
      <c r="N169" s="213" t="s">
        <v>41</v>
      </c>
      <c r="O169" s="83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6" t="s">
        <v>132</v>
      </c>
      <c r="AT169" s="216" t="s">
        <v>128</v>
      </c>
      <c r="AU169" s="216" t="s">
        <v>80</v>
      </c>
      <c r="AY169" s="16" t="s">
        <v>125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6" t="s">
        <v>78</v>
      </c>
      <c r="BK169" s="217">
        <f>ROUND(I169*H169,2)</f>
        <v>0</v>
      </c>
      <c r="BL169" s="16" t="s">
        <v>132</v>
      </c>
      <c r="BM169" s="216" t="s">
        <v>340</v>
      </c>
    </row>
    <row r="170" spans="1:65" s="2" customFormat="1" ht="24.15" customHeight="1">
      <c r="A170" s="37"/>
      <c r="B170" s="38"/>
      <c r="C170" s="204" t="s">
        <v>70</v>
      </c>
      <c r="D170" s="204" t="s">
        <v>128</v>
      </c>
      <c r="E170" s="205" t="s">
        <v>341</v>
      </c>
      <c r="F170" s="206" t="s">
        <v>342</v>
      </c>
      <c r="G170" s="207" t="s">
        <v>135</v>
      </c>
      <c r="H170" s="208">
        <v>1140</v>
      </c>
      <c r="I170" s="209"/>
      <c r="J170" s="210">
        <f>ROUND(I170*H170,2)</f>
        <v>0</v>
      </c>
      <c r="K170" s="211"/>
      <c r="L170" s="43"/>
      <c r="M170" s="212" t="s">
        <v>19</v>
      </c>
      <c r="N170" s="213" t="s">
        <v>41</v>
      </c>
      <c r="O170" s="83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6" t="s">
        <v>132</v>
      </c>
      <c r="AT170" s="216" t="s">
        <v>128</v>
      </c>
      <c r="AU170" s="216" t="s">
        <v>80</v>
      </c>
      <c r="AY170" s="16" t="s">
        <v>125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6" t="s">
        <v>78</v>
      </c>
      <c r="BK170" s="217">
        <f>ROUND(I170*H170,2)</f>
        <v>0</v>
      </c>
      <c r="BL170" s="16" t="s">
        <v>132</v>
      </c>
      <c r="BM170" s="216" t="s">
        <v>343</v>
      </c>
    </row>
    <row r="171" spans="1:65" s="2" customFormat="1" ht="37.8" customHeight="1">
      <c r="A171" s="37"/>
      <c r="B171" s="38"/>
      <c r="C171" s="204" t="s">
        <v>70</v>
      </c>
      <c r="D171" s="204" t="s">
        <v>128</v>
      </c>
      <c r="E171" s="205" t="s">
        <v>344</v>
      </c>
      <c r="F171" s="206" t="s">
        <v>345</v>
      </c>
      <c r="G171" s="207" t="s">
        <v>135</v>
      </c>
      <c r="H171" s="208">
        <v>1140</v>
      </c>
      <c r="I171" s="209"/>
      <c r="J171" s="210">
        <f>ROUND(I171*H171,2)</f>
        <v>0</v>
      </c>
      <c r="K171" s="211"/>
      <c r="L171" s="43"/>
      <c r="M171" s="212" t="s">
        <v>19</v>
      </c>
      <c r="N171" s="213" t="s">
        <v>41</v>
      </c>
      <c r="O171" s="83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6" t="s">
        <v>132</v>
      </c>
      <c r="AT171" s="216" t="s">
        <v>128</v>
      </c>
      <c r="AU171" s="216" t="s">
        <v>80</v>
      </c>
      <c r="AY171" s="16" t="s">
        <v>125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6" t="s">
        <v>78</v>
      </c>
      <c r="BK171" s="217">
        <f>ROUND(I171*H171,2)</f>
        <v>0</v>
      </c>
      <c r="BL171" s="16" t="s">
        <v>132</v>
      </c>
      <c r="BM171" s="216" t="s">
        <v>346</v>
      </c>
    </row>
    <row r="172" spans="1:65" s="2" customFormat="1" ht="37.8" customHeight="1">
      <c r="A172" s="37"/>
      <c r="B172" s="38"/>
      <c r="C172" s="204" t="s">
        <v>70</v>
      </c>
      <c r="D172" s="204" t="s">
        <v>128</v>
      </c>
      <c r="E172" s="205" t="s">
        <v>347</v>
      </c>
      <c r="F172" s="206" t="s">
        <v>348</v>
      </c>
      <c r="G172" s="207" t="s">
        <v>131</v>
      </c>
      <c r="H172" s="208">
        <v>114</v>
      </c>
      <c r="I172" s="209"/>
      <c r="J172" s="210">
        <f>ROUND(I172*H172,2)</f>
        <v>0</v>
      </c>
      <c r="K172" s="211"/>
      <c r="L172" s="43"/>
      <c r="M172" s="212" t="s">
        <v>19</v>
      </c>
      <c r="N172" s="213" t="s">
        <v>41</v>
      </c>
      <c r="O172" s="83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6" t="s">
        <v>132</v>
      </c>
      <c r="AT172" s="216" t="s">
        <v>128</v>
      </c>
      <c r="AU172" s="216" t="s">
        <v>80</v>
      </c>
      <c r="AY172" s="16" t="s">
        <v>125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6" t="s">
        <v>78</v>
      </c>
      <c r="BK172" s="217">
        <f>ROUND(I172*H172,2)</f>
        <v>0</v>
      </c>
      <c r="BL172" s="16" t="s">
        <v>132</v>
      </c>
      <c r="BM172" s="216" t="s">
        <v>349</v>
      </c>
    </row>
    <row r="173" spans="1:65" s="2" customFormat="1" ht="24.15" customHeight="1">
      <c r="A173" s="37"/>
      <c r="B173" s="38"/>
      <c r="C173" s="204" t="s">
        <v>70</v>
      </c>
      <c r="D173" s="204" t="s">
        <v>128</v>
      </c>
      <c r="E173" s="205" t="s">
        <v>350</v>
      </c>
      <c r="F173" s="206" t="s">
        <v>351</v>
      </c>
      <c r="G173" s="207" t="s">
        <v>131</v>
      </c>
      <c r="H173" s="208">
        <v>114</v>
      </c>
      <c r="I173" s="209"/>
      <c r="J173" s="210">
        <f>ROUND(I173*H173,2)</f>
        <v>0</v>
      </c>
      <c r="K173" s="211"/>
      <c r="L173" s="43"/>
      <c r="M173" s="212" t="s">
        <v>19</v>
      </c>
      <c r="N173" s="213" t="s">
        <v>41</v>
      </c>
      <c r="O173" s="83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6" t="s">
        <v>132</v>
      </c>
      <c r="AT173" s="216" t="s">
        <v>128</v>
      </c>
      <c r="AU173" s="216" t="s">
        <v>80</v>
      </c>
      <c r="AY173" s="16" t="s">
        <v>125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6" t="s">
        <v>78</v>
      </c>
      <c r="BK173" s="217">
        <f>ROUND(I173*H173,2)</f>
        <v>0</v>
      </c>
      <c r="BL173" s="16" t="s">
        <v>132</v>
      </c>
      <c r="BM173" s="216" t="s">
        <v>352</v>
      </c>
    </row>
    <row r="174" spans="1:65" s="2" customFormat="1" ht="16.5" customHeight="1">
      <c r="A174" s="37"/>
      <c r="B174" s="38"/>
      <c r="C174" s="204" t="s">
        <v>70</v>
      </c>
      <c r="D174" s="204" t="s">
        <v>128</v>
      </c>
      <c r="E174" s="205" t="s">
        <v>353</v>
      </c>
      <c r="F174" s="206" t="s">
        <v>354</v>
      </c>
      <c r="G174" s="207" t="s">
        <v>135</v>
      </c>
      <c r="H174" s="208">
        <v>1140</v>
      </c>
      <c r="I174" s="209"/>
      <c r="J174" s="210">
        <f>ROUND(I174*H174,2)</f>
        <v>0</v>
      </c>
      <c r="K174" s="211"/>
      <c r="L174" s="43"/>
      <c r="M174" s="212" t="s">
        <v>19</v>
      </c>
      <c r="N174" s="213" t="s">
        <v>41</v>
      </c>
      <c r="O174" s="83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6" t="s">
        <v>132</v>
      </c>
      <c r="AT174" s="216" t="s">
        <v>128</v>
      </c>
      <c r="AU174" s="216" t="s">
        <v>80</v>
      </c>
      <c r="AY174" s="16" t="s">
        <v>125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6" t="s">
        <v>78</v>
      </c>
      <c r="BK174" s="217">
        <f>ROUND(I174*H174,2)</f>
        <v>0</v>
      </c>
      <c r="BL174" s="16" t="s">
        <v>132</v>
      </c>
      <c r="BM174" s="216" t="s">
        <v>355</v>
      </c>
    </row>
    <row r="175" spans="1:65" s="2" customFormat="1" ht="24.15" customHeight="1">
      <c r="A175" s="37"/>
      <c r="B175" s="38"/>
      <c r="C175" s="204" t="s">
        <v>70</v>
      </c>
      <c r="D175" s="204" t="s">
        <v>128</v>
      </c>
      <c r="E175" s="205" t="s">
        <v>356</v>
      </c>
      <c r="F175" s="206" t="s">
        <v>357</v>
      </c>
      <c r="G175" s="207" t="s">
        <v>336</v>
      </c>
      <c r="H175" s="208">
        <v>28.5</v>
      </c>
      <c r="I175" s="209"/>
      <c r="J175" s="210">
        <f>ROUND(I175*H175,2)</f>
        <v>0</v>
      </c>
      <c r="K175" s="211"/>
      <c r="L175" s="43"/>
      <c r="M175" s="212" t="s">
        <v>19</v>
      </c>
      <c r="N175" s="213" t="s">
        <v>41</v>
      </c>
      <c r="O175" s="83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6" t="s">
        <v>132</v>
      </c>
      <c r="AT175" s="216" t="s">
        <v>128</v>
      </c>
      <c r="AU175" s="216" t="s">
        <v>80</v>
      </c>
      <c r="AY175" s="16" t="s">
        <v>125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6" t="s">
        <v>78</v>
      </c>
      <c r="BK175" s="217">
        <f>ROUND(I175*H175,2)</f>
        <v>0</v>
      </c>
      <c r="BL175" s="16" t="s">
        <v>132</v>
      </c>
      <c r="BM175" s="216" t="s">
        <v>358</v>
      </c>
    </row>
    <row r="176" spans="1:65" s="2" customFormat="1" ht="16.5" customHeight="1">
      <c r="A176" s="37"/>
      <c r="B176" s="38"/>
      <c r="C176" s="204" t="s">
        <v>70</v>
      </c>
      <c r="D176" s="204" t="s">
        <v>128</v>
      </c>
      <c r="E176" s="205" t="s">
        <v>359</v>
      </c>
      <c r="F176" s="206" t="s">
        <v>360</v>
      </c>
      <c r="G176" s="207" t="s">
        <v>135</v>
      </c>
      <c r="H176" s="208">
        <v>1140</v>
      </c>
      <c r="I176" s="209"/>
      <c r="J176" s="210">
        <f>ROUND(I176*H176,2)</f>
        <v>0</v>
      </c>
      <c r="K176" s="211"/>
      <c r="L176" s="43"/>
      <c r="M176" s="212" t="s">
        <v>19</v>
      </c>
      <c r="N176" s="213" t="s">
        <v>41</v>
      </c>
      <c r="O176" s="83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6" t="s">
        <v>132</v>
      </c>
      <c r="AT176" s="216" t="s">
        <v>128</v>
      </c>
      <c r="AU176" s="216" t="s">
        <v>80</v>
      </c>
      <c r="AY176" s="16" t="s">
        <v>125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6" t="s">
        <v>78</v>
      </c>
      <c r="BK176" s="217">
        <f>ROUND(I176*H176,2)</f>
        <v>0</v>
      </c>
      <c r="BL176" s="16" t="s">
        <v>132</v>
      </c>
      <c r="BM176" s="216" t="s">
        <v>361</v>
      </c>
    </row>
    <row r="177" spans="1:63" s="12" customFormat="1" ht="22.8" customHeight="1">
      <c r="A177" s="12"/>
      <c r="B177" s="188"/>
      <c r="C177" s="189"/>
      <c r="D177" s="190" t="s">
        <v>69</v>
      </c>
      <c r="E177" s="202" t="s">
        <v>362</v>
      </c>
      <c r="F177" s="202" t="s">
        <v>363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SUM(P178:P187)</f>
        <v>0</v>
      </c>
      <c r="Q177" s="196"/>
      <c r="R177" s="197">
        <f>SUM(R178:R187)</f>
        <v>0</v>
      </c>
      <c r="S177" s="196"/>
      <c r="T177" s="198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78</v>
      </c>
      <c r="AT177" s="200" t="s">
        <v>69</v>
      </c>
      <c r="AU177" s="200" t="s">
        <v>78</v>
      </c>
      <c r="AY177" s="199" t="s">
        <v>125</v>
      </c>
      <c r="BK177" s="201">
        <f>SUM(BK178:BK187)</f>
        <v>0</v>
      </c>
    </row>
    <row r="178" spans="1:65" s="2" customFormat="1" ht="24.15" customHeight="1">
      <c r="A178" s="37"/>
      <c r="B178" s="38"/>
      <c r="C178" s="204" t="s">
        <v>70</v>
      </c>
      <c r="D178" s="204" t="s">
        <v>128</v>
      </c>
      <c r="E178" s="205" t="s">
        <v>364</v>
      </c>
      <c r="F178" s="206" t="s">
        <v>365</v>
      </c>
      <c r="G178" s="207" t="s">
        <v>135</v>
      </c>
      <c r="H178" s="208">
        <v>1699.6</v>
      </c>
      <c r="I178" s="209"/>
      <c r="J178" s="210">
        <f>ROUND(I178*H178,2)</f>
        <v>0</v>
      </c>
      <c r="K178" s="211"/>
      <c r="L178" s="43"/>
      <c r="M178" s="212" t="s">
        <v>19</v>
      </c>
      <c r="N178" s="213" t="s">
        <v>41</v>
      </c>
      <c r="O178" s="83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6" t="s">
        <v>132</v>
      </c>
      <c r="AT178" s="216" t="s">
        <v>128</v>
      </c>
      <c r="AU178" s="216" t="s">
        <v>80</v>
      </c>
      <c r="AY178" s="16" t="s">
        <v>125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6" t="s">
        <v>78</v>
      </c>
      <c r="BK178" s="217">
        <f>ROUND(I178*H178,2)</f>
        <v>0</v>
      </c>
      <c r="BL178" s="16" t="s">
        <v>132</v>
      </c>
      <c r="BM178" s="216" t="s">
        <v>366</v>
      </c>
    </row>
    <row r="179" spans="1:65" s="2" customFormat="1" ht="78" customHeight="1">
      <c r="A179" s="37"/>
      <c r="B179" s="38"/>
      <c r="C179" s="204" t="s">
        <v>70</v>
      </c>
      <c r="D179" s="204" t="s">
        <v>128</v>
      </c>
      <c r="E179" s="205" t="s">
        <v>367</v>
      </c>
      <c r="F179" s="206" t="s">
        <v>368</v>
      </c>
      <c r="G179" s="207" t="s">
        <v>286</v>
      </c>
      <c r="H179" s="208">
        <v>348.7</v>
      </c>
      <c r="I179" s="209"/>
      <c r="J179" s="210">
        <f>ROUND(I179*H179,2)</f>
        <v>0</v>
      </c>
      <c r="K179" s="211"/>
      <c r="L179" s="43"/>
      <c r="M179" s="212" t="s">
        <v>19</v>
      </c>
      <c r="N179" s="213" t="s">
        <v>41</v>
      </c>
      <c r="O179" s="83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6" t="s">
        <v>132</v>
      </c>
      <c r="AT179" s="216" t="s">
        <v>128</v>
      </c>
      <c r="AU179" s="216" t="s">
        <v>80</v>
      </c>
      <c r="AY179" s="16" t="s">
        <v>125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78</v>
      </c>
      <c r="BK179" s="217">
        <f>ROUND(I179*H179,2)</f>
        <v>0</v>
      </c>
      <c r="BL179" s="16" t="s">
        <v>132</v>
      </c>
      <c r="BM179" s="216" t="s">
        <v>369</v>
      </c>
    </row>
    <row r="180" spans="1:65" s="2" customFormat="1" ht="16.5" customHeight="1">
      <c r="A180" s="37"/>
      <c r="B180" s="38"/>
      <c r="C180" s="204" t="s">
        <v>70</v>
      </c>
      <c r="D180" s="204" t="s">
        <v>128</v>
      </c>
      <c r="E180" s="205" t="s">
        <v>370</v>
      </c>
      <c r="F180" s="206" t="s">
        <v>371</v>
      </c>
      <c r="G180" s="207" t="s">
        <v>286</v>
      </c>
      <c r="H180" s="208">
        <v>85.3</v>
      </c>
      <c r="I180" s="209"/>
      <c r="J180" s="210">
        <f>ROUND(I180*H180,2)</f>
        <v>0</v>
      </c>
      <c r="K180" s="211"/>
      <c r="L180" s="43"/>
      <c r="M180" s="212" t="s">
        <v>19</v>
      </c>
      <c r="N180" s="213" t="s">
        <v>41</v>
      </c>
      <c r="O180" s="83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6" t="s">
        <v>132</v>
      </c>
      <c r="AT180" s="216" t="s">
        <v>128</v>
      </c>
      <c r="AU180" s="216" t="s">
        <v>80</v>
      </c>
      <c r="AY180" s="16" t="s">
        <v>125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6" t="s">
        <v>78</v>
      </c>
      <c r="BK180" s="217">
        <f>ROUND(I180*H180,2)</f>
        <v>0</v>
      </c>
      <c r="BL180" s="16" t="s">
        <v>132</v>
      </c>
      <c r="BM180" s="216" t="s">
        <v>372</v>
      </c>
    </row>
    <row r="181" spans="1:65" s="2" customFormat="1" ht="24.15" customHeight="1">
      <c r="A181" s="37"/>
      <c r="B181" s="38"/>
      <c r="C181" s="218" t="s">
        <v>70</v>
      </c>
      <c r="D181" s="218" t="s">
        <v>271</v>
      </c>
      <c r="E181" s="219" t="s">
        <v>373</v>
      </c>
      <c r="F181" s="220" t="s">
        <v>374</v>
      </c>
      <c r="G181" s="221" t="s">
        <v>232</v>
      </c>
      <c r="H181" s="222">
        <v>712</v>
      </c>
      <c r="I181" s="223"/>
      <c r="J181" s="224">
        <f>ROUND(I181*H181,2)</f>
        <v>0</v>
      </c>
      <c r="K181" s="225"/>
      <c r="L181" s="226"/>
      <c r="M181" s="227" t="s">
        <v>19</v>
      </c>
      <c r="N181" s="228" t="s">
        <v>41</v>
      </c>
      <c r="O181" s="83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6" t="s">
        <v>141</v>
      </c>
      <c r="AT181" s="216" t="s">
        <v>271</v>
      </c>
      <c r="AU181" s="216" t="s">
        <v>80</v>
      </c>
      <c r="AY181" s="16" t="s">
        <v>125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6" t="s">
        <v>78</v>
      </c>
      <c r="BK181" s="217">
        <f>ROUND(I181*H181,2)</f>
        <v>0</v>
      </c>
      <c r="BL181" s="16" t="s">
        <v>132</v>
      </c>
      <c r="BM181" s="216" t="s">
        <v>375</v>
      </c>
    </row>
    <row r="182" spans="1:65" s="2" customFormat="1" ht="24.15" customHeight="1">
      <c r="A182" s="37"/>
      <c r="B182" s="38"/>
      <c r="C182" s="204" t="s">
        <v>70</v>
      </c>
      <c r="D182" s="204" t="s">
        <v>128</v>
      </c>
      <c r="E182" s="205" t="s">
        <v>376</v>
      </c>
      <c r="F182" s="206" t="s">
        <v>377</v>
      </c>
      <c r="G182" s="207" t="s">
        <v>286</v>
      </c>
      <c r="H182" s="208">
        <v>15.9</v>
      </c>
      <c r="I182" s="209"/>
      <c r="J182" s="210">
        <f>ROUND(I182*H182,2)</f>
        <v>0</v>
      </c>
      <c r="K182" s="211"/>
      <c r="L182" s="43"/>
      <c r="M182" s="212" t="s">
        <v>19</v>
      </c>
      <c r="N182" s="213" t="s">
        <v>41</v>
      </c>
      <c r="O182" s="83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16" t="s">
        <v>132</v>
      </c>
      <c r="AT182" s="216" t="s">
        <v>128</v>
      </c>
      <c r="AU182" s="216" t="s">
        <v>80</v>
      </c>
      <c r="AY182" s="16" t="s">
        <v>125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6" t="s">
        <v>78</v>
      </c>
      <c r="BK182" s="217">
        <f>ROUND(I182*H182,2)</f>
        <v>0</v>
      </c>
      <c r="BL182" s="16" t="s">
        <v>132</v>
      </c>
      <c r="BM182" s="216" t="s">
        <v>378</v>
      </c>
    </row>
    <row r="183" spans="1:65" s="2" customFormat="1" ht="33" customHeight="1">
      <c r="A183" s="37"/>
      <c r="B183" s="38"/>
      <c r="C183" s="218" t="s">
        <v>70</v>
      </c>
      <c r="D183" s="218" t="s">
        <v>271</v>
      </c>
      <c r="E183" s="219" t="s">
        <v>296</v>
      </c>
      <c r="F183" s="220" t="s">
        <v>379</v>
      </c>
      <c r="G183" s="221" t="s">
        <v>232</v>
      </c>
      <c r="H183" s="222">
        <v>33</v>
      </c>
      <c r="I183" s="223"/>
      <c r="J183" s="224">
        <f>ROUND(I183*H183,2)</f>
        <v>0</v>
      </c>
      <c r="K183" s="225"/>
      <c r="L183" s="226"/>
      <c r="M183" s="227" t="s">
        <v>19</v>
      </c>
      <c r="N183" s="228" t="s">
        <v>41</v>
      </c>
      <c r="O183" s="83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6" t="s">
        <v>141</v>
      </c>
      <c r="AT183" s="216" t="s">
        <v>271</v>
      </c>
      <c r="AU183" s="216" t="s">
        <v>80</v>
      </c>
      <c r="AY183" s="16" t="s">
        <v>125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6" t="s">
        <v>78</v>
      </c>
      <c r="BK183" s="217">
        <f>ROUND(I183*H183,2)</f>
        <v>0</v>
      </c>
      <c r="BL183" s="16" t="s">
        <v>132</v>
      </c>
      <c r="BM183" s="216" t="s">
        <v>380</v>
      </c>
    </row>
    <row r="184" spans="1:65" s="2" customFormat="1" ht="24.15" customHeight="1">
      <c r="A184" s="37"/>
      <c r="B184" s="38"/>
      <c r="C184" s="218" t="s">
        <v>70</v>
      </c>
      <c r="D184" s="218" t="s">
        <v>271</v>
      </c>
      <c r="E184" s="219" t="s">
        <v>381</v>
      </c>
      <c r="F184" s="220" t="s">
        <v>382</v>
      </c>
      <c r="G184" s="221" t="s">
        <v>135</v>
      </c>
      <c r="H184" s="222">
        <v>99</v>
      </c>
      <c r="I184" s="223"/>
      <c r="J184" s="224">
        <f>ROUND(I184*H184,2)</f>
        <v>0</v>
      </c>
      <c r="K184" s="225"/>
      <c r="L184" s="226"/>
      <c r="M184" s="227" t="s">
        <v>19</v>
      </c>
      <c r="N184" s="228" t="s">
        <v>41</v>
      </c>
      <c r="O184" s="83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16" t="s">
        <v>141</v>
      </c>
      <c r="AT184" s="216" t="s">
        <v>271</v>
      </c>
      <c r="AU184" s="216" t="s">
        <v>80</v>
      </c>
      <c r="AY184" s="16" t="s">
        <v>125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6" t="s">
        <v>78</v>
      </c>
      <c r="BK184" s="217">
        <f>ROUND(I184*H184,2)</f>
        <v>0</v>
      </c>
      <c r="BL184" s="16" t="s">
        <v>132</v>
      </c>
      <c r="BM184" s="216" t="s">
        <v>383</v>
      </c>
    </row>
    <row r="185" spans="1:65" s="2" customFormat="1" ht="24.15" customHeight="1">
      <c r="A185" s="37"/>
      <c r="B185" s="38"/>
      <c r="C185" s="204" t="s">
        <v>70</v>
      </c>
      <c r="D185" s="204" t="s">
        <v>128</v>
      </c>
      <c r="E185" s="205" t="s">
        <v>384</v>
      </c>
      <c r="F185" s="206" t="s">
        <v>385</v>
      </c>
      <c r="G185" s="207" t="s">
        <v>135</v>
      </c>
      <c r="H185" s="208">
        <v>106</v>
      </c>
      <c r="I185" s="209"/>
      <c r="J185" s="210">
        <f>ROUND(I185*H185,2)</f>
        <v>0</v>
      </c>
      <c r="K185" s="211"/>
      <c r="L185" s="43"/>
      <c r="M185" s="212" t="s">
        <v>19</v>
      </c>
      <c r="N185" s="213" t="s">
        <v>41</v>
      </c>
      <c r="O185" s="83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6" t="s">
        <v>132</v>
      </c>
      <c r="AT185" s="216" t="s">
        <v>128</v>
      </c>
      <c r="AU185" s="216" t="s">
        <v>80</v>
      </c>
      <c r="AY185" s="16" t="s">
        <v>125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6" t="s">
        <v>78</v>
      </c>
      <c r="BK185" s="217">
        <f>ROUND(I185*H185,2)</f>
        <v>0</v>
      </c>
      <c r="BL185" s="16" t="s">
        <v>132</v>
      </c>
      <c r="BM185" s="216" t="s">
        <v>386</v>
      </c>
    </row>
    <row r="186" spans="1:65" s="2" customFormat="1" ht="33" customHeight="1">
      <c r="A186" s="37"/>
      <c r="B186" s="38"/>
      <c r="C186" s="204" t="s">
        <v>70</v>
      </c>
      <c r="D186" s="204" t="s">
        <v>128</v>
      </c>
      <c r="E186" s="205" t="s">
        <v>387</v>
      </c>
      <c r="F186" s="206" t="s">
        <v>388</v>
      </c>
      <c r="G186" s="207" t="s">
        <v>131</v>
      </c>
      <c r="H186" s="208">
        <v>29</v>
      </c>
      <c r="I186" s="209"/>
      <c r="J186" s="210">
        <f>ROUND(I186*H186,2)</f>
        <v>0</v>
      </c>
      <c r="K186" s="211"/>
      <c r="L186" s="43"/>
      <c r="M186" s="212" t="s">
        <v>19</v>
      </c>
      <c r="N186" s="213" t="s">
        <v>41</v>
      </c>
      <c r="O186" s="83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6" t="s">
        <v>132</v>
      </c>
      <c r="AT186" s="216" t="s">
        <v>128</v>
      </c>
      <c r="AU186" s="216" t="s">
        <v>80</v>
      </c>
      <c r="AY186" s="16" t="s">
        <v>125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6" t="s">
        <v>78</v>
      </c>
      <c r="BK186" s="217">
        <f>ROUND(I186*H186,2)</f>
        <v>0</v>
      </c>
      <c r="BL186" s="16" t="s">
        <v>132</v>
      </c>
      <c r="BM186" s="216" t="s">
        <v>389</v>
      </c>
    </row>
    <row r="187" spans="1:65" s="2" customFormat="1" ht="16.5" customHeight="1">
      <c r="A187" s="37"/>
      <c r="B187" s="38"/>
      <c r="C187" s="204" t="s">
        <v>70</v>
      </c>
      <c r="D187" s="204" t="s">
        <v>128</v>
      </c>
      <c r="E187" s="205" t="s">
        <v>390</v>
      </c>
      <c r="F187" s="206" t="s">
        <v>391</v>
      </c>
      <c r="G187" s="207" t="s">
        <v>392</v>
      </c>
      <c r="H187" s="229"/>
      <c r="I187" s="209"/>
      <c r="J187" s="210">
        <f>ROUND(I187*H187,2)</f>
        <v>0</v>
      </c>
      <c r="K187" s="211"/>
      <c r="L187" s="43"/>
      <c r="M187" s="212" t="s">
        <v>19</v>
      </c>
      <c r="N187" s="213" t="s">
        <v>41</v>
      </c>
      <c r="O187" s="83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6" t="s">
        <v>132</v>
      </c>
      <c r="AT187" s="216" t="s">
        <v>128</v>
      </c>
      <c r="AU187" s="216" t="s">
        <v>80</v>
      </c>
      <c r="AY187" s="16" t="s">
        <v>125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6" t="s">
        <v>78</v>
      </c>
      <c r="BK187" s="217">
        <f>ROUND(I187*H187,2)</f>
        <v>0</v>
      </c>
      <c r="BL187" s="16" t="s">
        <v>132</v>
      </c>
      <c r="BM187" s="216" t="s">
        <v>393</v>
      </c>
    </row>
    <row r="188" spans="1:63" s="12" customFormat="1" ht="25.9" customHeight="1">
      <c r="A188" s="12"/>
      <c r="B188" s="188"/>
      <c r="C188" s="189"/>
      <c r="D188" s="190" t="s">
        <v>69</v>
      </c>
      <c r="E188" s="191" t="s">
        <v>394</v>
      </c>
      <c r="F188" s="191" t="s">
        <v>395</v>
      </c>
      <c r="G188" s="189"/>
      <c r="H188" s="189"/>
      <c r="I188" s="192"/>
      <c r="J188" s="193">
        <f>BK188</f>
        <v>0</v>
      </c>
      <c r="K188" s="189"/>
      <c r="L188" s="194"/>
      <c r="M188" s="195"/>
      <c r="N188" s="196"/>
      <c r="O188" s="196"/>
      <c r="P188" s="197">
        <f>P189+P205+P217+P222+P234+P251+P256</f>
        <v>0</v>
      </c>
      <c r="Q188" s="196"/>
      <c r="R188" s="197">
        <f>R189+R205+R217+R222+R234+R251+R256</f>
        <v>0</v>
      </c>
      <c r="S188" s="196"/>
      <c r="T188" s="198">
        <f>T189+T205+T217+T222+T234+T251+T256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9" t="s">
        <v>78</v>
      </c>
      <c r="AT188" s="200" t="s">
        <v>69</v>
      </c>
      <c r="AU188" s="200" t="s">
        <v>70</v>
      </c>
      <c r="AY188" s="199" t="s">
        <v>125</v>
      </c>
      <c r="BK188" s="201">
        <f>BK189+BK205+BK217+BK222+BK234+BK251+BK256</f>
        <v>0</v>
      </c>
    </row>
    <row r="189" spans="1:63" s="12" customFormat="1" ht="22.8" customHeight="1">
      <c r="A189" s="12"/>
      <c r="B189" s="188"/>
      <c r="C189" s="189"/>
      <c r="D189" s="190" t="s">
        <v>69</v>
      </c>
      <c r="E189" s="202" t="s">
        <v>396</v>
      </c>
      <c r="F189" s="202" t="s">
        <v>397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SUM(P190:P204)</f>
        <v>0</v>
      </c>
      <c r="Q189" s="196"/>
      <c r="R189" s="197">
        <f>SUM(R190:R204)</f>
        <v>0</v>
      </c>
      <c r="S189" s="196"/>
      <c r="T189" s="198">
        <f>SUM(T190:T204)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78</v>
      </c>
      <c r="AT189" s="200" t="s">
        <v>69</v>
      </c>
      <c r="AU189" s="200" t="s">
        <v>78</v>
      </c>
      <c r="AY189" s="199" t="s">
        <v>125</v>
      </c>
      <c r="BK189" s="201">
        <f>SUM(BK190:BK204)</f>
        <v>0</v>
      </c>
    </row>
    <row r="190" spans="1:65" s="2" customFormat="1" ht="16.5" customHeight="1">
      <c r="A190" s="37"/>
      <c r="B190" s="38"/>
      <c r="C190" s="204" t="s">
        <v>70</v>
      </c>
      <c r="D190" s="204" t="s">
        <v>128</v>
      </c>
      <c r="E190" s="205" t="s">
        <v>398</v>
      </c>
      <c r="F190" s="206" t="s">
        <v>399</v>
      </c>
      <c r="G190" s="207" t="s">
        <v>400</v>
      </c>
      <c r="H190" s="208">
        <v>1</v>
      </c>
      <c r="I190" s="209"/>
      <c r="J190" s="210">
        <f>ROUND(I190*H190,2)</f>
        <v>0</v>
      </c>
      <c r="K190" s="211"/>
      <c r="L190" s="43"/>
      <c r="M190" s="212" t="s">
        <v>19</v>
      </c>
      <c r="N190" s="213" t="s">
        <v>41</v>
      </c>
      <c r="O190" s="83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6" t="s">
        <v>132</v>
      </c>
      <c r="AT190" s="216" t="s">
        <v>128</v>
      </c>
      <c r="AU190" s="216" t="s">
        <v>80</v>
      </c>
      <c r="AY190" s="16" t="s">
        <v>125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6" t="s">
        <v>78</v>
      </c>
      <c r="BK190" s="217">
        <f>ROUND(I190*H190,2)</f>
        <v>0</v>
      </c>
      <c r="BL190" s="16" t="s">
        <v>132</v>
      </c>
      <c r="BM190" s="216" t="s">
        <v>401</v>
      </c>
    </row>
    <row r="191" spans="1:65" s="2" customFormat="1" ht="24.15" customHeight="1">
      <c r="A191" s="37"/>
      <c r="B191" s="38"/>
      <c r="C191" s="204" t="s">
        <v>70</v>
      </c>
      <c r="D191" s="204" t="s">
        <v>128</v>
      </c>
      <c r="E191" s="205" t="s">
        <v>402</v>
      </c>
      <c r="F191" s="206" t="s">
        <v>403</v>
      </c>
      <c r="G191" s="207" t="s">
        <v>232</v>
      </c>
      <c r="H191" s="208">
        <v>1</v>
      </c>
      <c r="I191" s="209"/>
      <c r="J191" s="210">
        <f>ROUND(I191*H191,2)</f>
        <v>0</v>
      </c>
      <c r="K191" s="211"/>
      <c r="L191" s="43"/>
      <c r="M191" s="212" t="s">
        <v>19</v>
      </c>
      <c r="N191" s="213" t="s">
        <v>41</v>
      </c>
      <c r="O191" s="83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6" t="s">
        <v>132</v>
      </c>
      <c r="AT191" s="216" t="s">
        <v>128</v>
      </c>
      <c r="AU191" s="216" t="s">
        <v>80</v>
      </c>
      <c r="AY191" s="16" t="s">
        <v>125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6" t="s">
        <v>78</v>
      </c>
      <c r="BK191" s="217">
        <f>ROUND(I191*H191,2)</f>
        <v>0</v>
      </c>
      <c r="BL191" s="16" t="s">
        <v>132</v>
      </c>
      <c r="BM191" s="216" t="s">
        <v>404</v>
      </c>
    </row>
    <row r="192" spans="1:65" s="2" customFormat="1" ht="24.15" customHeight="1">
      <c r="A192" s="37"/>
      <c r="B192" s="38"/>
      <c r="C192" s="204" t="s">
        <v>70</v>
      </c>
      <c r="D192" s="204" t="s">
        <v>128</v>
      </c>
      <c r="E192" s="205" t="s">
        <v>405</v>
      </c>
      <c r="F192" s="206" t="s">
        <v>406</v>
      </c>
      <c r="G192" s="207" t="s">
        <v>232</v>
      </c>
      <c r="H192" s="208">
        <v>2</v>
      </c>
      <c r="I192" s="209"/>
      <c r="J192" s="210">
        <f>ROUND(I192*H192,2)</f>
        <v>0</v>
      </c>
      <c r="K192" s="211"/>
      <c r="L192" s="43"/>
      <c r="M192" s="212" t="s">
        <v>19</v>
      </c>
      <c r="N192" s="213" t="s">
        <v>41</v>
      </c>
      <c r="O192" s="83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6" t="s">
        <v>132</v>
      </c>
      <c r="AT192" s="216" t="s">
        <v>128</v>
      </c>
      <c r="AU192" s="216" t="s">
        <v>80</v>
      </c>
      <c r="AY192" s="16" t="s">
        <v>125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6" t="s">
        <v>78</v>
      </c>
      <c r="BK192" s="217">
        <f>ROUND(I192*H192,2)</f>
        <v>0</v>
      </c>
      <c r="BL192" s="16" t="s">
        <v>132</v>
      </c>
      <c r="BM192" s="216" t="s">
        <v>407</v>
      </c>
    </row>
    <row r="193" spans="1:65" s="2" customFormat="1" ht="37.8" customHeight="1">
      <c r="A193" s="37"/>
      <c r="B193" s="38"/>
      <c r="C193" s="204" t="s">
        <v>70</v>
      </c>
      <c r="D193" s="204" t="s">
        <v>128</v>
      </c>
      <c r="E193" s="205" t="s">
        <v>408</v>
      </c>
      <c r="F193" s="206" t="s">
        <v>409</v>
      </c>
      <c r="G193" s="207" t="s">
        <v>400</v>
      </c>
      <c r="H193" s="208">
        <v>1</v>
      </c>
      <c r="I193" s="209"/>
      <c r="J193" s="210">
        <f>ROUND(I193*H193,2)</f>
        <v>0</v>
      </c>
      <c r="K193" s="211"/>
      <c r="L193" s="43"/>
      <c r="M193" s="212" t="s">
        <v>19</v>
      </c>
      <c r="N193" s="213" t="s">
        <v>41</v>
      </c>
      <c r="O193" s="83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16" t="s">
        <v>132</v>
      </c>
      <c r="AT193" s="216" t="s">
        <v>128</v>
      </c>
      <c r="AU193" s="216" t="s">
        <v>80</v>
      </c>
      <c r="AY193" s="16" t="s">
        <v>125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6" t="s">
        <v>78</v>
      </c>
      <c r="BK193" s="217">
        <f>ROUND(I193*H193,2)</f>
        <v>0</v>
      </c>
      <c r="BL193" s="16" t="s">
        <v>132</v>
      </c>
      <c r="BM193" s="216" t="s">
        <v>410</v>
      </c>
    </row>
    <row r="194" spans="1:65" s="2" customFormat="1" ht="16.5" customHeight="1">
      <c r="A194" s="37"/>
      <c r="B194" s="38"/>
      <c r="C194" s="204" t="s">
        <v>70</v>
      </c>
      <c r="D194" s="204" t="s">
        <v>128</v>
      </c>
      <c r="E194" s="205" t="s">
        <v>411</v>
      </c>
      <c r="F194" s="206" t="s">
        <v>412</v>
      </c>
      <c r="G194" s="207" t="s">
        <v>232</v>
      </c>
      <c r="H194" s="208">
        <v>1</v>
      </c>
      <c r="I194" s="209"/>
      <c r="J194" s="210">
        <f>ROUND(I194*H194,2)</f>
        <v>0</v>
      </c>
      <c r="K194" s="211"/>
      <c r="L194" s="43"/>
      <c r="M194" s="212" t="s">
        <v>19</v>
      </c>
      <c r="N194" s="213" t="s">
        <v>41</v>
      </c>
      <c r="O194" s="83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6" t="s">
        <v>132</v>
      </c>
      <c r="AT194" s="216" t="s">
        <v>128</v>
      </c>
      <c r="AU194" s="216" t="s">
        <v>80</v>
      </c>
      <c r="AY194" s="16" t="s">
        <v>125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6" t="s">
        <v>78</v>
      </c>
      <c r="BK194" s="217">
        <f>ROUND(I194*H194,2)</f>
        <v>0</v>
      </c>
      <c r="BL194" s="16" t="s">
        <v>132</v>
      </c>
      <c r="BM194" s="216" t="s">
        <v>413</v>
      </c>
    </row>
    <row r="195" spans="1:65" s="2" customFormat="1" ht="37.8" customHeight="1">
      <c r="A195" s="37"/>
      <c r="B195" s="38"/>
      <c r="C195" s="218" t="s">
        <v>70</v>
      </c>
      <c r="D195" s="218" t="s">
        <v>271</v>
      </c>
      <c r="E195" s="219" t="s">
        <v>414</v>
      </c>
      <c r="F195" s="220" t="s">
        <v>415</v>
      </c>
      <c r="G195" s="221" t="s">
        <v>232</v>
      </c>
      <c r="H195" s="222">
        <v>1</v>
      </c>
      <c r="I195" s="223"/>
      <c r="J195" s="224">
        <f>ROUND(I195*H195,2)</f>
        <v>0</v>
      </c>
      <c r="K195" s="225"/>
      <c r="L195" s="226"/>
      <c r="M195" s="227" t="s">
        <v>19</v>
      </c>
      <c r="N195" s="228" t="s">
        <v>41</v>
      </c>
      <c r="O195" s="83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6" t="s">
        <v>141</v>
      </c>
      <c r="AT195" s="216" t="s">
        <v>271</v>
      </c>
      <c r="AU195" s="216" t="s">
        <v>80</v>
      </c>
      <c r="AY195" s="16" t="s">
        <v>125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6" t="s">
        <v>78</v>
      </c>
      <c r="BK195" s="217">
        <f>ROUND(I195*H195,2)</f>
        <v>0</v>
      </c>
      <c r="BL195" s="16" t="s">
        <v>132</v>
      </c>
      <c r="BM195" s="216" t="s">
        <v>416</v>
      </c>
    </row>
    <row r="196" spans="1:65" s="2" customFormat="1" ht="24.15" customHeight="1">
      <c r="A196" s="37"/>
      <c r="B196" s="38"/>
      <c r="C196" s="218" t="s">
        <v>70</v>
      </c>
      <c r="D196" s="218" t="s">
        <v>271</v>
      </c>
      <c r="E196" s="219" t="s">
        <v>417</v>
      </c>
      <c r="F196" s="220" t="s">
        <v>418</v>
      </c>
      <c r="G196" s="221" t="s">
        <v>419</v>
      </c>
      <c r="H196" s="222">
        <v>1</v>
      </c>
      <c r="I196" s="223"/>
      <c r="J196" s="224">
        <f>ROUND(I196*H196,2)</f>
        <v>0</v>
      </c>
      <c r="K196" s="225"/>
      <c r="L196" s="226"/>
      <c r="M196" s="227" t="s">
        <v>19</v>
      </c>
      <c r="N196" s="228" t="s">
        <v>41</v>
      </c>
      <c r="O196" s="83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6" t="s">
        <v>141</v>
      </c>
      <c r="AT196" s="216" t="s">
        <v>271</v>
      </c>
      <c r="AU196" s="216" t="s">
        <v>80</v>
      </c>
      <c r="AY196" s="16" t="s">
        <v>125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6" t="s">
        <v>78</v>
      </c>
      <c r="BK196" s="217">
        <f>ROUND(I196*H196,2)</f>
        <v>0</v>
      </c>
      <c r="BL196" s="16" t="s">
        <v>132</v>
      </c>
      <c r="BM196" s="216" t="s">
        <v>420</v>
      </c>
    </row>
    <row r="197" spans="1:65" s="2" customFormat="1" ht="24.15" customHeight="1">
      <c r="A197" s="37"/>
      <c r="B197" s="38"/>
      <c r="C197" s="218" t="s">
        <v>70</v>
      </c>
      <c r="D197" s="218" t="s">
        <v>271</v>
      </c>
      <c r="E197" s="219" t="s">
        <v>421</v>
      </c>
      <c r="F197" s="220" t="s">
        <v>422</v>
      </c>
      <c r="G197" s="221" t="s">
        <v>232</v>
      </c>
      <c r="H197" s="222">
        <v>1</v>
      </c>
      <c r="I197" s="223"/>
      <c r="J197" s="224">
        <f>ROUND(I197*H197,2)</f>
        <v>0</v>
      </c>
      <c r="K197" s="225"/>
      <c r="L197" s="226"/>
      <c r="M197" s="227" t="s">
        <v>19</v>
      </c>
      <c r="N197" s="228" t="s">
        <v>41</v>
      </c>
      <c r="O197" s="83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6" t="s">
        <v>141</v>
      </c>
      <c r="AT197" s="216" t="s">
        <v>271</v>
      </c>
      <c r="AU197" s="216" t="s">
        <v>80</v>
      </c>
      <c r="AY197" s="16" t="s">
        <v>125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6" t="s">
        <v>78</v>
      </c>
      <c r="BK197" s="217">
        <f>ROUND(I197*H197,2)</f>
        <v>0</v>
      </c>
      <c r="BL197" s="16" t="s">
        <v>132</v>
      </c>
      <c r="BM197" s="216" t="s">
        <v>423</v>
      </c>
    </row>
    <row r="198" spans="1:65" s="2" customFormat="1" ht="37.8" customHeight="1">
      <c r="A198" s="37"/>
      <c r="B198" s="38"/>
      <c r="C198" s="204" t="s">
        <v>70</v>
      </c>
      <c r="D198" s="204" t="s">
        <v>128</v>
      </c>
      <c r="E198" s="205" t="s">
        <v>424</v>
      </c>
      <c r="F198" s="206" t="s">
        <v>425</v>
      </c>
      <c r="G198" s="207" t="s">
        <v>232</v>
      </c>
      <c r="H198" s="208">
        <v>1</v>
      </c>
      <c r="I198" s="209"/>
      <c r="J198" s="210">
        <f>ROUND(I198*H198,2)</f>
        <v>0</v>
      </c>
      <c r="K198" s="211"/>
      <c r="L198" s="43"/>
      <c r="M198" s="212" t="s">
        <v>19</v>
      </c>
      <c r="N198" s="213" t="s">
        <v>41</v>
      </c>
      <c r="O198" s="83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6" t="s">
        <v>132</v>
      </c>
      <c r="AT198" s="216" t="s">
        <v>128</v>
      </c>
      <c r="AU198" s="216" t="s">
        <v>80</v>
      </c>
      <c r="AY198" s="16" t="s">
        <v>125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6" t="s">
        <v>78</v>
      </c>
      <c r="BK198" s="217">
        <f>ROUND(I198*H198,2)</f>
        <v>0</v>
      </c>
      <c r="BL198" s="16" t="s">
        <v>132</v>
      </c>
      <c r="BM198" s="216" t="s">
        <v>426</v>
      </c>
    </row>
    <row r="199" spans="1:65" s="2" customFormat="1" ht="33" customHeight="1">
      <c r="A199" s="37"/>
      <c r="B199" s="38"/>
      <c r="C199" s="204" t="s">
        <v>70</v>
      </c>
      <c r="D199" s="204" t="s">
        <v>128</v>
      </c>
      <c r="E199" s="205" t="s">
        <v>427</v>
      </c>
      <c r="F199" s="206" t="s">
        <v>428</v>
      </c>
      <c r="G199" s="207" t="s">
        <v>232</v>
      </c>
      <c r="H199" s="208">
        <v>1</v>
      </c>
      <c r="I199" s="209"/>
      <c r="J199" s="210">
        <f>ROUND(I199*H199,2)</f>
        <v>0</v>
      </c>
      <c r="K199" s="211"/>
      <c r="L199" s="43"/>
      <c r="M199" s="212" t="s">
        <v>19</v>
      </c>
      <c r="N199" s="213" t="s">
        <v>41</v>
      </c>
      <c r="O199" s="83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6" t="s">
        <v>132</v>
      </c>
      <c r="AT199" s="216" t="s">
        <v>128</v>
      </c>
      <c r="AU199" s="216" t="s">
        <v>80</v>
      </c>
      <c r="AY199" s="16" t="s">
        <v>125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6" t="s">
        <v>78</v>
      </c>
      <c r="BK199" s="217">
        <f>ROUND(I199*H199,2)</f>
        <v>0</v>
      </c>
      <c r="BL199" s="16" t="s">
        <v>132</v>
      </c>
      <c r="BM199" s="216" t="s">
        <v>429</v>
      </c>
    </row>
    <row r="200" spans="1:65" s="2" customFormat="1" ht="55.5" customHeight="1">
      <c r="A200" s="37"/>
      <c r="B200" s="38"/>
      <c r="C200" s="204" t="s">
        <v>70</v>
      </c>
      <c r="D200" s="204" t="s">
        <v>128</v>
      </c>
      <c r="E200" s="205" t="s">
        <v>430</v>
      </c>
      <c r="F200" s="206" t="s">
        <v>431</v>
      </c>
      <c r="G200" s="207" t="s">
        <v>179</v>
      </c>
      <c r="H200" s="208">
        <v>2</v>
      </c>
      <c r="I200" s="209"/>
      <c r="J200" s="210">
        <f>ROUND(I200*H200,2)</f>
        <v>0</v>
      </c>
      <c r="K200" s="211"/>
      <c r="L200" s="43"/>
      <c r="M200" s="212" t="s">
        <v>19</v>
      </c>
      <c r="N200" s="213" t="s">
        <v>41</v>
      </c>
      <c r="O200" s="83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6" t="s">
        <v>132</v>
      </c>
      <c r="AT200" s="216" t="s">
        <v>128</v>
      </c>
      <c r="AU200" s="216" t="s">
        <v>80</v>
      </c>
      <c r="AY200" s="16" t="s">
        <v>125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6" t="s">
        <v>78</v>
      </c>
      <c r="BK200" s="217">
        <f>ROUND(I200*H200,2)</f>
        <v>0</v>
      </c>
      <c r="BL200" s="16" t="s">
        <v>132</v>
      </c>
      <c r="BM200" s="216" t="s">
        <v>432</v>
      </c>
    </row>
    <row r="201" spans="1:65" s="2" customFormat="1" ht="49.05" customHeight="1">
      <c r="A201" s="37"/>
      <c r="B201" s="38"/>
      <c r="C201" s="204" t="s">
        <v>70</v>
      </c>
      <c r="D201" s="204" t="s">
        <v>128</v>
      </c>
      <c r="E201" s="205" t="s">
        <v>433</v>
      </c>
      <c r="F201" s="206" t="s">
        <v>434</v>
      </c>
      <c r="G201" s="207" t="s">
        <v>232</v>
      </c>
      <c r="H201" s="208">
        <v>1</v>
      </c>
      <c r="I201" s="209"/>
      <c r="J201" s="210">
        <f>ROUND(I201*H201,2)</f>
        <v>0</v>
      </c>
      <c r="K201" s="211"/>
      <c r="L201" s="43"/>
      <c r="M201" s="212" t="s">
        <v>19</v>
      </c>
      <c r="N201" s="213" t="s">
        <v>41</v>
      </c>
      <c r="O201" s="83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16" t="s">
        <v>132</v>
      </c>
      <c r="AT201" s="216" t="s">
        <v>128</v>
      </c>
      <c r="AU201" s="216" t="s">
        <v>80</v>
      </c>
      <c r="AY201" s="16" t="s">
        <v>125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6" t="s">
        <v>78</v>
      </c>
      <c r="BK201" s="217">
        <f>ROUND(I201*H201,2)</f>
        <v>0</v>
      </c>
      <c r="BL201" s="16" t="s">
        <v>132</v>
      </c>
      <c r="BM201" s="216" t="s">
        <v>435</v>
      </c>
    </row>
    <row r="202" spans="1:65" s="2" customFormat="1" ht="24.15" customHeight="1">
      <c r="A202" s="37"/>
      <c r="B202" s="38"/>
      <c r="C202" s="204" t="s">
        <v>70</v>
      </c>
      <c r="D202" s="204" t="s">
        <v>128</v>
      </c>
      <c r="E202" s="205" t="s">
        <v>436</v>
      </c>
      <c r="F202" s="206" t="s">
        <v>437</v>
      </c>
      <c r="G202" s="207" t="s">
        <v>135</v>
      </c>
      <c r="H202" s="208">
        <v>27</v>
      </c>
      <c r="I202" s="209"/>
      <c r="J202" s="210">
        <f>ROUND(I202*H202,2)</f>
        <v>0</v>
      </c>
      <c r="K202" s="211"/>
      <c r="L202" s="43"/>
      <c r="M202" s="212" t="s">
        <v>19</v>
      </c>
      <c r="N202" s="213" t="s">
        <v>41</v>
      </c>
      <c r="O202" s="83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16" t="s">
        <v>132</v>
      </c>
      <c r="AT202" s="216" t="s">
        <v>128</v>
      </c>
      <c r="AU202" s="216" t="s">
        <v>80</v>
      </c>
      <c r="AY202" s="16" t="s">
        <v>125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6" t="s">
        <v>78</v>
      </c>
      <c r="BK202" s="217">
        <f>ROUND(I202*H202,2)</f>
        <v>0</v>
      </c>
      <c r="BL202" s="16" t="s">
        <v>132</v>
      </c>
      <c r="BM202" s="216" t="s">
        <v>438</v>
      </c>
    </row>
    <row r="203" spans="1:65" s="2" customFormat="1" ht="16.5" customHeight="1">
      <c r="A203" s="37"/>
      <c r="B203" s="38"/>
      <c r="C203" s="204" t="s">
        <v>70</v>
      </c>
      <c r="D203" s="204" t="s">
        <v>128</v>
      </c>
      <c r="E203" s="205" t="s">
        <v>439</v>
      </c>
      <c r="F203" s="206" t="s">
        <v>440</v>
      </c>
      <c r="G203" s="207" t="s">
        <v>232</v>
      </c>
      <c r="H203" s="208">
        <v>1</v>
      </c>
      <c r="I203" s="209"/>
      <c r="J203" s="210">
        <f>ROUND(I203*H203,2)</f>
        <v>0</v>
      </c>
      <c r="K203" s="211"/>
      <c r="L203" s="43"/>
      <c r="M203" s="212" t="s">
        <v>19</v>
      </c>
      <c r="N203" s="213" t="s">
        <v>41</v>
      </c>
      <c r="O203" s="83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6" t="s">
        <v>132</v>
      </c>
      <c r="AT203" s="216" t="s">
        <v>128</v>
      </c>
      <c r="AU203" s="216" t="s">
        <v>80</v>
      </c>
      <c r="AY203" s="16" t="s">
        <v>125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6" t="s">
        <v>78</v>
      </c>
      <c r="BK203" s="217">
        <f>ROUND(I203*H203,2)</f>
        <v>0</v>
      </c>
      <c r="BL203" s="16" t="s">
        <v>132</v>
      </c>
      <c r="BM203" s="216" t="s">
        <v>441</v>
      </c>
    </row>
    <row r="204" spans="1:65" s="2" customFormat="1" ht="16.5" customHeight="1">
      <c r="A204" s="37"/>
      <c r="B204" s="38"/>
      <c r="C204" s="204" t="s">
        <v>70</v>
      </c>
      <c r="D204" s="204" t="s">
        <v>128</v>
      </c>
      <c r="E204" s="205" t="s">
        <v>442</v>
      </c>
      <c r="F204" s="206" t="s">
        <v>443</v>
      </c>
      <c r="G204" s="207" t="s">
        <v>392</v>
      </c>
      <c r="H204" s="229"/>
      <c r="I204" s="209"/>
      <c r="J204" s="210">
        <f>ROUND(I204*H204,2)</f>
        <v>0</v>
      </c>
      <c r="K204" s="211"/>
      <c r="L204" s="43"/>
      <c r="M204" s="212" t="s">
        <v>19</v>
      </c>
      <c r="N204" s="213" t="s">
        <v>41</v>
      </c>
      <c r="O204" s="83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16" t="s">
        <v>132</v>
      </c>
      <c r="AT204" s="216" t="s">
        <v>128</v>
      </c>
      <c r="AU204" s="216" t="s">
        <v>80</v>
      </c>
      <c r="AY204" s="16" t="s">
        <v>125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6" t="s">
        <v>78</v>
      </c>
      <c r="BK204" s="217">
        <f>ROUND(I204*H204,2)</f>
        <v>0</v>
      </c>
      <c r="BL204" s="16" t="s">
        <v>132</v>
      </c>
      <c r="BM204" s="216" t="s">
        <v>444</v>
      </c>
    </row>
    <row r="205" spans="1:63" s="12" customFormat="1" ht="22.8" customHeight="1">
      <c r="A205" s="12"/>
      <c r="B205" s="188"/>
      <c r="C205" s="189"/>
      <c r="D205" s="190" t="s">
        <v>69</v>
      </c>
      <c r="E205" s="202" t="s">
        <v>445</v>
      </c>
      <c r="F205" s="202" t="s">
        <v>446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SUM(P206:P216)</f>
        <v>0</v>
      </c>
      <c r="Q205" s="196"/>
      <c r="R205" s="197">
        <f>SUM(R206:R216)</f>
        <v>0</v>
      </c>
      <c r="S205" s="196"/>
      <c r="T205" s="198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9" t="s">
        <v>78</v>
      </c>
      <c r="AT205" s="200" t="s">
        <v>69</v>
      </c>
      <c r="AU205" s="200" t="s">
        <v>78</v>
      </c>
      <c r="AY205" s="199" t="s">
        <v>125</v>
      </c>
      <c r="BK205" s="201">
        <f>SUM(BK206:BK216)</f>
        <v>0</v>
      </c>
    </row>
    <row r="206" spans="1:65" s="2" customFormat="1" ht="24.15" customHeight="1">
      <c r="A206" s="37"/>
      <c r="B206" s="38"/>
      <c r="C206" s="218" t="s">
        <v>70</v>
      </c>
      <c r="D206" s="218" t="s">
        <v>271</v>
      </c>
      <c r="E206" s="219" t="s">
        <v>398</v>
      </c>
      <c r="F206" s="220" t="s">
        <v>447</v>
      </c>
      <c r="G206" s="221" t="s">
        <v>232</v>
      </c>
      <c r="H206" s="222">
        <v>1</v>
      </c>
      <c r="I206" s="223"/>
      <c r="J206" s="224">
        <f>ROUND(I206*H206,2)</f>
        <v>0</v>
      </c>
      <c r="K206" s="225"/>
      <c r="L206" s="226"/>
      <c r="M206" s="227" t="s">
        <v>19</v>
      </c>
      <c r="N206" s="228" t="s">
        <v>41</v>
      </c>
      <c r="O206" s="83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16" t="s">
        <v>141</v>
      </c>
      <c r="AT206" s="216" t="s">
        <v>271</v>
      </c>
      <c r="AU206" s="216" t="s">
        <v>80</v>
      </c>
      <c r="AY206" s="16" t="s">
        <v>125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6" t="s">
        <v>78</v>
      </c>
      <c r="BK206" s="217">
        <f>ROUND(I206*H206,2)</f>
        <v>0</v>
      </c>
      <c r="BL206" s="16" t="s">
        <v>132</v>
      </c>
      <c r="BM206" s="216" t="s">
        <v>448</v>
      </c>
    </row>
    <row r="207" spans="1:65" s="2" customFormat="1" ht="16.5" customHeight="1">
      <c r="A207" s="37"/>
      <c r="B207" s="38"/>
      <c r="C207" s="218" t="s">
        <v>70</v>
      </c>
      <c r="D207" s="218" t="s">
        <v>271</v>
      </c>
      <c r="E207" s="219" t="s">
        <v>402</v>
      </c>
      <c r="F207" s="220" t="s">
        <v>449</v>
      </c>
      <c r="G207" s="221" t="s">
        <v>232</v>
      </c>
      <c r="H207" s="222">
        <v>1</v>
      </c>
      <c r="I207" s="223"/>
      <c r="J207" s="224">
        <f>ROUND(I207*H207,2)</f>
        <v>0</v>
      </c>
      <c r="K207" s="225"/>
      <c r="L207" s="226"/>
      <c r="M207" s="227" t="s">
        <v>19</v>
      </c>
      <c r="N207" s="228" t="s">
        <v>41</v>
      </c>
      <c r="O207" s="83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6" t="s">
        <v>141</v>
      </c>
      <c r="AT207" s="216" t="s">
        <v>271</v>
      </c>
      <c r="AU207" s="216" t="s">
        <v>80</v>
      </c>
      <c r="AY207" s="16" t="s">
        <v>125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6" t="s">
        <v>78</v>
      </c>
      <c r="BK207" s="217">
        <f>ROUND(I207*H207,2)</f>
        <v>0</v>
      </c>
      <c r="BL207" s="16" t="s">
        <v>132</v>
      </c>
      <c r="BM207" s="216" t="s">
        <v>450</v>
      </c>
    </row>
    <row r="208" spans="1:65" s="2" customFormat="1" ht="24.15" customHeight="1">
      <c r="A208" s="37"/>
      <c r="B208" s="38"/>
      <c r="C208" s="218" t="s">
        <v>70</v>
      </c>
      <c r="D208" s="218" t="s">
        <v>271</v>
      </c>
      <c r="E208" s="219" t="s">
        <v>405</v>
      </c>
      <c r="F208" s="220" t="s">
        <v>451</v>
      </c>
      <c r="G208" s="221" t="s">
        <v>232</v>
      </c>
      <c r="H208" s="222">
        <v>3</v>
      </c>
      <c r="I208" s="223"/>
      <c r="J208" s="224">
        <f>ROUND(I208*H208,2)</f>
        <v>0</v>
      </c>
      <c r="K208" s="225"/>
      <c r="L208" s="226"/>
      <c r="M208" s="227" t="s">
        <v>19</v>
      </c>
      <c r="N208" s="228" t="s">
        <v>41</v>
      </c>
      <c r="O208" s="83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6" t="s">
        <v>141</v>
      </c>
      <c r="AT208" s="216" t="s">
        <v>271</v>
      </c>
      <c r="AU208" s="216" t="s">
        <v>80</v>
      </c>
      <c r="AY208" s="16" t="s">
        <v>125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6" t="s">
        <v>78</v>
      </c>
      <c r="BK208" s="217">
        <f>ROUND(I208*H208,2)</f>
        <v>0</v>
      </c>
      <c r="BL208" s="16" t="s">
        <v>132</v>
      </c>
      <c r="BM208" s="216" t="s">
        <v>452</v>
      </c>
    </row>
    <row r="209" spans="1:65" s="2" customFormat="1" ht="16.5" customHeight="1">
      <c r="A209" s="37"/>
      <c r="B209" s="38"/>
      <c r="C209" s="218" t="s">
        <v>70</v>
      </c>
      <c r="D209" s="218" t="s">
        <v>271</v>
      </c>
      <c r="E209" s="219" t="s">
        <v>408</v>
      </c>
      <c r="F209" s="220" t="s">
        <v>453</v>
      </c>
      <c r="G209" s="221" t="s">
        <v>232</v>
      </c>
      <c r="H209" s="222">
        <v>1</v>
      </c>
      <c r="I209" s="223"/>
      <c r="J209" s="224">
        <f>ROUND(I209*H209,2)</f>
        <v>0</v>
      </c>
      <c r="K209" s="225"/>
      <c r="L209" s="226"/>
      <c r="M209" s="227" t="s">
        <v>19</v>
      </c>
      <c r="N209" s="228" t="s">
        <v>41</v>
      </c>
      <c r="O209" s="83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16" t="s">
        <v>141</v>
      </c>
      <c r="AT209" s="216" t="s">
        <v>271</v>
      </c>
      <c r="AU209" s="216" t="s">
        <v>80</v>
      </c>
      <c r="AY209" s="16" t="s">
        <v>125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6" t="s">
        <v>78</v>
      </c>
      <c r="BK209" s="217">
        <f>ROUND(I209*H209,2)</f>
        <v>0</v>
      </c>
      <c r="BL209" s="16" t="s">
        <v>132</v>
      </c>
      <c r="BM209" s="216" t="s">
        <v>454</v>
      </c>
    </row>
    <row r="210" spans="1:65" s="2" customFormat="1" ht="21.75" customHeight="1">
      <c r="A210" s="37"/>
      <c r="B210" s="38"/>
      <c r="C210" s="218" t="s">
        <v>70</v>
      </c>
      <c r="D210" s="218" t="s">
        <v>271</v>
      </c>
      <c r="E210" s="219" t="s">
        <v>411</v>
      </c>
      <c r="F210" s="220" t="s">
        <v>455</v>
      </c>
      <c r="G210" s="221" t="s">
        <v>232</v>
      </c>
      <c r="H210" s="222">
        <v>2</v>
      </c>
      <c r="I210" s="223"/>
      <c r="J210" s="224">
        <f>ROUND(I210*H210,2)</f>
        <v>0</v>
      </c>
      <c r="K210" s="225"/>
      <c r="L210" s="226"/>
      <c r="M210" s="227" t="s">
        <v>19</v>
      </c>
      <c r="N210" s="228" t="s">
        <v>41</v>
      </c>
      <c r="O210" s="83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16" t="s">
        <v>141</v>
      </c>
      <c r="AT210" s="216" t="s">
        <v>271</v>
      </c>
      <c r="AU210" s="216" t="s">
        <v>80</v>
      </c>
      <c r="AY210" s="16" t="s">
        <v>125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6" t="s">
        <v>78</v>
      </c>
      <c r="BK210" s="217">
        <f>ROUND(I210*H210,2)</f>
        <v>0</v>
      </c>
      <c r="BL210" s="16" t="s">
        <v>132</v>
      </c>
      <c r="BM210" s="216" t="s">
        <v>456</v>
      </c>
    </row>
    <row r="211" spans="1:65" s="2" customFormat="1" ht="24.15" customHeight="1">
      <c r="A211" s="37"/>
      <c r="B211" s="38"/>
      <c r="C211" s="218" t="s">
        <v>70</v>
      </c>
      <c r="D211" s="218" t="s">
        <v>271</v>
      </c>
      <c r="E211" s="219" t="s">
        <v>457</v>
      </c>
      <c r="F211" s="220" t="s">
        <v>458</v>
      </c>
      <c r="G211" s="221" t="s">
        <v>232</v>
      </c>
      <c r="H211" s="222">
        <v>1</v>
      </c>
      <c r="I211" s="223"/>
      <c r="J211" s="224">
        <f>ROUND(I211*H211,2)</f>
        <v>0</v>
      </c>
      <c r="K211" s="225"/>
      <c r="L211" s="226"/>
      <c r="M211" s="227" t="s">
        <v>19</v>
      </c>
      <c r="N211" s="228" t="s">
        <v>41</v>
      </c>
      <c r="O211" s="83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6" t="s">
        <v>141</v>
      </c>
      <c r="AT211" s="216" t="s">
        <v>271</v>
      </c>
      <c r="AU211" s="216" t="s">
        <v>80</v>
      </c>
      <c r="AY211" s="16" t="s">
        <v>125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6" t="s">
        <v>78</v>
      </c>
      <c r="BK211" s="217">
        <f>ROUND(I211*H211,2)</f>
        <v>0</v>
      </c>
      <c r="BL211" s="16" t="s">
        <v>132</v>
      </c>
      <c r="BM211" s="216" t="s">
        <v>459</v>
      </c>
    </row>
    <row r="212" spans="1:65" s="2" customFormat="1" ht="16.5" customHeight="1">
      <c r="A212" s="37"/>
      <c r="B212" s="38"/>
      <c r="C212" s="218" t="s">
        <v>70</v>
      </c>
      <c r="D212" s="218" t="s">
        <v>271</v>
      </c>
      <c r="E212" s="219" t="s">
        <v>460</v>
      </c>
      <c r="F212" s="220" t="s">
        <v>461</v>
      </c>
      <c r="G212" s="221" t="s">
        <v>232</v>
      </c>
      <c r="H212" s="222">
        <v>1</v>
      </c>
      <c r="I212" s="223"/>
      <c r="J212" s="224">
        <f>ROUND(I212*H212,2)</f>
        <v>0</v>
      </c>
      <c r="K212" s="225"/>
      <c r="L212" s="226"/>
      <c r="M212" s="227" t="s">
        <v>19</v>
      </c>
      <c r="N212" s="228" t="s">
        <v>41</v>
      </c>
      <c r="O212" s="83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16" t="s">
        <v>141</v>
      </c>
      <c r="AT212" s="216" t="s">
        <v>271</v>
      </c>
      <c r="AU212" s="216" t="s">
        <v>80</v>
      </c>
      <c r="AY212" s="16" t="s">
        <v>125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6" t="s">
        <v>78</v>
      </c>
      <c r="BK212" s="217">
        <f>ROUND(I212*H212,2)</f>
        <v>0</v>
      </c>
      <c r="BL212" s="16" t="s">
        <v>132</v>
      </c>
      <c r="BM212" s="216" t="s">
        <v>462</v>
      </c>
    </row>
    <row r="213" spans="1:65" s="2" customFormat="1" ht="24.15" customHeight="1">
      <c r="A213" s="37"/>
      <c r="B213" s="38"/>
      <c r="C213" s="204" t="s">
        <v>70</v>
      </c>
      <c r="D213" s="204" t="s">
        <v>128</v>
      </c>
      <c r="E213" s="205" t="s">
        <v>421</v>
      </c>
      <c r="F213" s="206" t="s">
        <v>463</v>
      </c>
      <c r="G213" s="207" t="s">
        <v>179</v>
      </c>
      <c r="H213" s="208">
        <v>1</v>
      </c>
      <c r="I213" s="209"/>
      <c r="J213" s="210">
        <f>ROUND(I213*H213,2)</f>
        <v>0</v>
      </c>
      <c r="K213" s="211"/>
      <c r="L213" s="43"/>
      <c r="M213" s="212" t="s">
        <v>19</v>
      </c>
      <c r="N213" s="213" t="s">
        <v>41</v>
      </c>
      <c r="O213" s="83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6" t="s">
        <v>132</v>
      </c>
      <c r="AT213" s="216" t="s">
        <v>128</v>
      </c>
      <c r="AU213" s="216" t="s">
        <v>80</v>
      </c>
      <c r="AY213" s="16" t="s">
        <v>125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6" t="s">
        <v>78</v>
      </c>
      <c r="BK213" s="217">
        <f>ROUND(I213*H213,2)</f>
        <v>0</v>
      </c>
      <c r="BL213" s="16" t="s">
        <v>132</v>
      </c>
      <c r="BM213" s="216" t="s">
        <v>464</v>
      </c>
    </row>
    <row r="214" spans="1:65" s="2" customFormat="1" ht="16.5" customHeight="1">
      <c r="A214" s="37"/>
      <c r="B214" s="38"/>
      <c r="C214" s="204" t="s">
        <v>70</v>
      </c>
      <c r="D214" s="204" t="s">
        <v>128</v>
      </c>
      <c r="E214" s="205" t="s">
        <v>465</v>
      </c>
      <c r="F214" s="206" t="s">
        <v>466</v>
      </c>
      <c r="G214" s="207" t="s">
        <v>232</v>
      </c>
      <c r="H214" s="208">
        <v>1</v>
      </c>
      <c r="I214" s="209"/>
      <c r="J214" s="210">
        <f>ROUND(I214*H214,2)</f>
        <v>0</v>
      </c>
      <c r="K214" s="211"/>
      <c r="L214" s="43"/>
      <c r="M214" s="212" t="s">
        <v>19</v>
      </c>
      <c r="N214" s="213" t="s">
        <v>41</v>
      </c>
      <c r="O214" s="83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6" t="s">
        <v>132</v>
      </c>
      <c r="AT214" s="216" t="s">
        <v>128</v>
      </c>
      <c r="AU214" s="216" t="s">
        <v>80</v>
      </c>
      <c r="AY214" s="16" t="s">
        <v>125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6" t="s">
        <v>78</v>
      </c>
      <c r="BK214" s="217">
        <f>ROUND(I214*H214,2)</f>
        <v>0</v>
      </c>
      <c r="BL214" s="16" t="s">
        <v>132</v>
      </c>
      <c r="BM214" s="216" t="s">
        <v>467</v>
      </c>
    </row>
    <row r="215" spans="1:65" s="2" customFormat="1" ht="16.5" customHeight="1">
      <c r="A215" s="37"/>
      <c r="B215" s="38"/>
      <c r="C215" s="204" t="s">
        <v>70</v>
      </c>
      <c r="D215" s="204" t="s">
        <v>128</v>
      </c>
      <c r="E215" s="205" t="s">
        <v>468</v>
      </c>
      <c r="F215" s="206" t="s">
        <v>469</v>
      </c>
      <c r="G215" s="207" t="s">
        <v>179</v>
      </c>
      <c r="H215" s="208">
        <v>1</v>
      </c>
      <c r="I215" s="209"/>
      <c r="J215" s="210">
        <f>ROUND(I215*H215,2)</f>
        <v>0</v>
      </c>
      <c r="K215" s="211"/>
      <c r="L215" s="43"/>
      <c r="M215" s="212" t="s">
        <v>19</v>
      </c>
      <c r="N215" s="213" t="s">
        <v>41</v>
      </c>
      <c r="O215" s="83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16" t="s">
        <v>132</v>
      </c>
      <c r="AT215" s="216" t="s">
        <v>128</v>
      </c>
      <c r="AU215" s="216" t="s">
        <v>80</v>
      </c>
      <c r="AY215" s="16" t="s">
        <v>125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6" t="s">
        <v>78</v>
      </c>
      <c r="BK215" s="217">
        <f>ROUND(I215*H215,2)</f>
        <v>0</v>
      </c>
      <c r="BL215" s="16" t="s">
        <v>132</v>
      </c>
      <c r="BM215" s="216" t="s">
        <v>470</v>
      </c>
    </row>
    <row r="216" spans="1:65" s="2" customFormat="1" ht="16.5" customHeight="1">
      <c r="A216" s="37"/>
      <c r="B216" s="38"/>
      <c r="C216" s="204" t="s">
        <v>70</v>
      </c>
      <c r="D216" s="204" t="s">
        <v>128</v>
      </c>
      <c r="E216" s="205" t="s">
        <v>442</v>
      </c>
      <c r="F216" s="206" t="s">
        <v>443</v>
      </c>
      <c r="G216" s="207" t="s">
        <v>392</v>
      </c>
      <c r="H216" s="229"/>
      <c r="I216" s="209"/>
      <c r="J216" s="210">
        <f>ROUND(I216*H216,2)</f>
        <v>0</v>
      </c>
      <c r="K216" s="211"/>
      <c r="L216" s="43"/>
      <c r="M216" s="212" t="s">
        <v>19</v>
      </c>
      <c r="N216" s="213" t="s">
        <v>41</v>
      </c>
      <c r="O216" s="83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16" t="s">
        <v>132</v>
      </c>
      <c r="AT216" s="216" t="s">
        <v>128</v>
      </c>
      <c r="AU216" s="216" t="s">
        <v>80</v>
      </c>
      <c r="AY216" s="16" t="s">
        <v>125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6" t="s">
        <v>78</v>
      </c>
      <c r="BK216" s="217">
        <f>ROUND(I216*H216,2)</f>
        <v>0</v>
      </c>
      <c r="BL216" s="16" t="s">
        <v>132</v>
      </c>
      <c r="BM216" s="216" t="s">
        <v>471</v>
      </c>
    </row>
    <row r="217" spans="1:63" s="12" customFormat="1" ht="22.8" customHeight="1">
      <c r="A217" s="12"/>
      <c r="B217" s="188"/>
      <c r="C217" s="189"/>
      <c r="D217" s="190" t="s">
        <v>69</v>
      </c>
      <c r="E217" s="202" t="s">
        <v>472</v>
      </c>
      <c r="F217" s="202" t="s">
        <v>473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SUM(P218:P221)</f>
        <v>0</v>
      </c>
      <c r="Q217" s="196"/>
      <c r="R217" s="197">
        <f>SUM(R218:R221)</f>
        <v>0</v>
      </c>
      <c r="S217" s="196"/>
      <c r="T217" s="198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78</v>
      </c>
      <c r="AT217" s="200" t="s">
        <v>69</v>
      </c>
      <c r="AU217" s="200" t="s">
        <v>78</v>
      </c>
      <c r="AY217" s="199" t="s">
        <v>125</v>
      </c>
      <c r="BK217" s="201">
        <f>SUM(BK218:BK221)</f>
        <v>0</v>
      </c>
    </row>
    <row r="218" spans="1:65" s="2" customFormat="1" ht="33" customHeight="1">
      <c r="A218" s="37"/>
      <c r="B218" s="38"/>
      <c r="C218" s="204" t="s">
        <v>70</v>
      </c>
      <c r="D218" s="204" t="s">
        <v>128</v>
      </c>
      <c r="E218" s="205" t="s">
        <v>474</v>
      </c>
      <c r="F218" s="206" t="s">
        <v>475</v>
      </c>
      <c r="G218" s="207" t="s">
        <v>232</v>
      </c>
      <c r="H218" s="208">
        <v>1</v>
      </c>
      <c r="I218" s="209"/>
      <c r="J218" s="210">
        <f>ROUND(I218*H218,2)</f>
        <v>0</v>
      </c>
      <c r="K218" s="211"/>
      <c r="L218" s="43"/>
      <c r="M218" s="212" t="s">
        <v>19</v>
      </c>
      <c r="N218" s="213" t="s">
        <v>41</v>
      </c>
      <c r="O218" s="83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6" t="s">
        <v>132</v>
      </c>
      <c r="AT218" s="216" t="s">
        <v>128</v>
      </c>
      <c r="AU218" s="216" t="s">
        <v>80</v>
      </c>
      <c r="AY218" s="16" t="s">
        <v>125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6" t="s">
        <v>78</v>
      </c>
      <c r="BK218" s="217">
        <f>ROUND(I218*H218,2)</f>
        <v>0</v>
      </c>
      <c r="BL218" s="16" t="s">
        <v>132</v>
      </c>
      <c r="BM218" s="216" t="s">
        <v>476</v>
      </c>
    </row>
    <row r="219" spans="1:65" s="2" customFormat="1" ht="37.8" customHeight="1">
      <c r="A219" s="37"/>
      <c r="B219" s="38"/>
      <c r="C219" s="204" t="s">
        <v>70</v>
      </c>
      <c r="D219" s="204" t="s">
        <v>128</v>
      </c>
      <c r="E219" s="205" t="s">
        <v>477</v>
      </c>
      <c r="F219" s="206" t="s">
        <v>478</v>
      </c>
      <c r="G219" s="207" t="s">
        <v>232</v>
      </c>
      <c r="H219" s="208">
        <v>1</v>
      </c>
      <c r="I219" s="209"/>
      <c r="J219" s="210">
        <f>ROUND(I219*H219,2)</f>
        <v>0</v>
      </c>
      <c r="K219" s="211"/>
      <c r="L219" s="43"/>
      <c r="M219" s="212" t="s">
        <v>19</v>
      </c>
      <c r="N219" s="213" t="s">
        <v>41</v>
      </c>
      <c r="O219" s="83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16" t="s">
        <v>132</v>
      </c>
      <c r="AT219" s="216" t="s">
        <v>128</v>
      </c>
      <c r="AU219" s="216" t="s">
        <v>80</v>
      </c>
      <c r="AY219" s="16" t="s">
        <v>125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6" t="s">
        <v>78</v>
      </c>
      <c r="BK219" s="217">
        <f>ROUND(I219*H219,2)</f>
        <v>0</v>
      </c>
      <c r="BL219" s="16" t="s">
        <v>132</v>
      </c>
      <c r="BM219" s="216" t="s">
        <v>479</v>
      </c>
    </row>
    <row r="220" spans="1:65" s="2" customFormat="1" ht="37.8" customHeight="1">
      <c r="A220" s="37"/>
      <c r="B220" s="38"/>
      <c r="C220" s="204" t="s">
        <v>70</v>
      </c>
      <c r="D220" s="204" t="s">
        <v>128</v>
      </c>
      <c r="E220" s="205" t="s">
        <v>480</v>
      </c>
      <c r="F220" s="206" t="s">
        <v>481</v>
      </c>
      <c r="G220" s="207" t="s">
        <v>232</v>
      </c>
      <c r="H220" s="208">
        <v>1</v>
      </c>
      <c r="I220" s="209"/>
      <c r="J220" s="210">
        <f>ROUND(I220*H220,2)</f>
        <v>0</v>
      </c>
      <c r="K220" s="211"/>
      <c r="L220" s="43"/>
      <c r="M220" s="212" t="s">
        <v>19</v>
      </c>
      <c r="N220" s="213" t="s">
        <v>41</v>
      </c>
      <c r="O220" s="83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16" t="s">
        <v>132</v>
      </c>
      <c r="AT220" s="216" t="s">
        <v>128</v>
      </c>
      <c r="AU220" s="216" t="s">
        <v>80</v>
      </c>
      <c r="AY220" s="16" t="s">
        <v>125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6" t="s">
        <v>78</v>
      </c>
      <c r="BK220" s="217">
        <f>ROUND(I220*H220,2)</f>
        <v>0</v>
      </c>
      <c r="BL220" s="16" t="s">
        <v>132</v>
      </c>
      <c r="BM220" s="216" t="s">
        <v>482</v>
      </c>
    </row>
    <row r="221" spans="1:65" s="2" customFormat="1" ht="16.5" customHeight="1">
      <c r="A221" s="37"/>
      <c r="B221" s="38"/>
      <c r="C221" s="204" t="s">
        <v>70</v>
      </c>
      <c r="D221" s="204" t="s">
        <v>128</v>
      </c>
      <c r="E221" s="205" t="s">
        <v>442</v>
      </c>
      <c r="F221" s="206" t="s">
        <v>443</v>
      </c>
      <c r="G221" s="207" t="s">
        <v>392</v>
      </c>
      <c r="H221" s="229"/>
      <c r="I221" s="209"/>
      <c r="J221" s="210">
        <f>ROUND(I221*H221,2)</f>
        <v>0</v>
      </c>
      <c r="K221" s="211"/>
      <c r="L221" s="43"/>
      <c r="M221" s="212" t="s">
        <v>19</v>
      </c>
      <c r="N221" s="213" t="s">
        <v>41</v>
      </c>
      <c r="O221" s="83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6" t="s">
        <v>132</v>
      </c>
      <c r="AT221" s="216" t="s">
        <v>128</v>
      </c>
      <c r="AU221" s="216" t="s">
        <v>80</v>
      </c>
      <c r="AY221" s="16" t="s">
        <v>125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6" t="s">
        <v>78</v>
      </c>
      <c r="BK221" s="217">
        <f>ROUND(I221*H221,2)</f>
        <v>0</v>
      </c>
      <c r="BL221" s="16" t="s">
        <v>132</v>
      </c>
      <c r="BM221" s="216" t="s">
        <v>483</v>
      </c>
    </row>
    <row r="222" spans="1:63" s="12" customFormat="1" ht="22.8" customHeight="1">
      <c r="A222" s="12"/>
      <c r="B222" s="188"/>
      <c r="C222" s="189"/>
      <c r="D222" s="190" t="s">
        <v>69</v>
      </c>
      <c r="E222" s="202" t="s">
        <v>484</v>
      </c>
      <c r="F222" s="202" t="s">
        <v>485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SUM(P223:P233)</f>
        <v>0</v>
      </c>
      <c r="Q222" s="196"/>
      <c r="R222" s="197">
        <f>SUM(R223:R233)</f>
        <v>0</v>
      </c>
      <c r="S222" s="196"/>
      <c r="T222" s="198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9" t="s">
        <v>78</v>
      </c>
      <c r="AT222" s="200" t="s">
        <v>69</v>
      </c>
      <c r="AU222" s="200" t="s">
        <v>78</v>
      </c>
      <c r="AY222" s="199" t="s">
        <v>125</v>
      </c>
      <c r="BK222" s="201">
        <f>SUM(BK223:BK233)</f>
        <v>0</v>
      </c>
    </row>
    <row r="223" spans="1:65" s="2" customFormat="1" ht="55.5" customHeight="1">
      <c r="A223" s="37"/>
      <c r="B223" s="38"/>
      <c r="C223" s="204" t="s">
        <v>70</v>
      </c>
      <c r="D223" s="204" t="s">
        <v>128</v>
      </c>
      <c r="E223" s="205" t="s">
        <v>486</v>
      </c>
      <c r="F223" s="206" t="s">
        <v>487</v>
      </c>
      <c r="G223" s="207" t="s">
        <v>135</v>
      </c>
      <c r="H223" s="208">
        <v>545.4</v>
      </c>
      <c r="I223" s="209"/>
      <c r="J223" s="210">
        <f>ROUND(I223*H223,2)</f>
        <v>0</v>
      </c>
      <c r="K223" s="211"/>
      <c r="L223" s="43"/>
      <c r="M223" s="212" t="s">
        <v>19</v>
      </c>
      <c r="N223" s="213" t="s">
        <v>41</v>
      </c>
      <c r="O223" s="83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6" t="s">
        <v>132</v>
      </c>
      <c r="AT223" s="216" t="s">
        <v>128</v>
      </c>
      <c r="AU223" s="216" t="s">
        <v>80</v>
      </c>
      <c r="AY223" s="16" t="s">
        <v>125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6" t="s">
        <v>78</v>
      </c>
      <c r="BK223" s="217">
        <f>ROUND(I223*H223,2)</f>
        <v>0</v>
      </c>
      <c r="BL223" s="16" t="s">
        <v>132</v>
      </c>
      <c r="BM223" s="216" t="s">
        <v>488</v>
      </c>
    </row>
    <row r="224" spans="1:65" s="2" customFormat="1" ht="49.05" customHeight="1">
      <c r="A224" s="37"/>
      <c r="B224" s="38"/>
      <c r="C224" s="204" t="s">
        <v>70</v>
      </c>
      <c r="D224" s="204" t="s">
        <v>128</v>
      </c>
      <c r="E224" s="205" t="s">
        <v>489</v>
      </c>
      <c r="F224" s="206" t="s">
        <v>490</v>
      </c>
      <c r="G224" s="207" t="s">
        <v>135</v>
      </c>
      <c r="H224" s="208">
        <v>208</v>
      </c>
      <c r="I224" s="209"/>
      <c r="J224" s="210">
        <f>ROUND(I224*H224,2)</f>
        <v>0</v>
      </c>
      <c r="K224" s="211"/>
      <c r="L224" s="43"/>
      <c r="M224" s="212" t="s">
        <v>19</v>
      </c>
      <c r="N224" s="213" t="s">
        <v>41</v>
      </c>
      <c r="O224" s="83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6" t="s">
        <v>132</v>
      </c>
      <c r="AT224" s="216" t="s">
        <v>128</v>
      </c>
      <c r="AU224" s="216" t="s">
        <v>80</v>
      </c>
      <c r="AY224" s="16" t="s">
        <v>125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6" t="s">
        <v>78</v>
      </c>
      <c r="BK224" s="217">
        <f>ROUND(I224*H224,2)</f>
        <v>0</v>
      </c>
      <c r="BL224" s="16" t="s">
        <v>132</v>
      </c>
      <c r="BM224" s="216" t="s">
        <v>491</v>
      </c>
    </row>
    <row r="225" spans="1:65" s="2" customFormat="1" ht="24.15" customHeight="1">
      <c r="A225" s="37"/>
      <c r="B225" s="38"/>
      <c r="C225" s="204" t="s">
        <v>70</v>
      </c>
      <c r="D225" s="204" t="s">
        <v>128</v>
      </c>
      <c r="E225" s="205" t="s">
        <v>492</v>
      </c>
      <c r="F225" s="206" t="s">
        <v>493</v>
      </c>
      <c r="G225" s="207" t="s">
        <v>232</v>
      </c>
      <c r="H225" s="208">
        <v>1</v>
      </c>
      <c r="I225" s="209"/>
      <c r="J225" s="210">
        <f>ROUND(I225*H225,2)</f>
        <v>0</v>
      </c>
      <c r="K225" s="211"/>
      <c r="L225" s="43"/>
      <c r="M225" s="212" t="s">
        <v>19</v>
      </c>
      <c r="N225" s="213" t="s">
        <v>41</v>
      </c>
      <c r="O225" s="83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16" t="s">
        <v>132</v>
      </c>
      <c r="AT225" s="216" t="s">
        <v>128</v>
      </c>
      <c r="AU225" s="216" t="s">
        <v>80</v>
      </c>
      <c r="AY225" s="16" t="s">
        <v>125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6" t="s">
        <v>78</v>
      </c>
      <c r="BK225" s="217">
        <f>ROUND(I225*H225,2)</f>
        <v>0</v>
      </c>
      <c r="BL225" s="16" t="s">
        <v>132</v>
      </c>
      <c r="BM225" s="216" t="s">
        <v>494</v>
      </c>
    </row>
    <row r="226" spans="1:65" s="2" customFormat="1" ht="24.15" customHeight="1">
      <c r="A226" s="37"/>
      <c r="B226" s="38"/>
      <c r="C226" s="204" t="s">
        <v>70</v>
      </c>
      <c r="D226" s="204" t="s">
        <v>128</v>
      </c>
      <c r="E226" s="205" t="s">
        <v>495</v>
      </c>
      <c r="F226" s="206" t="s">
        <v>496</v>
      </c>
      <c r="G226" s="207" t="s">
        <v>232</v>
      </c>
      <c r="H226" s="208">
        <v>1</v>
      </c>
      <c r="I226" s="209"/>
      <c r="J226" s="210">
        <f>ROUND(I226*H226,2)</f>
        <v>0</v>
      </c>
      <c r="K226" s="211"/>
      <c r="L226" s="43"/>
      <c r="M226" s="212" t="s">
        <v>19</v>
      </c>
      <c r="N226" s="213" t="s">
        <v>41</v>
      </c>
      <c r="O226" s="83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6" t="s">
        <v>132</v>
      </c>
      <c r="AT226" s="216" t="s">
        <v>128</v>
      </c>
      <c r="AU226" s="216" t="s">
        <v>80</v>
      </c>
      <c r="AY226" s="16" t="s">
        <v>125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6" t="s">
        <v>78</v>
      </c>
      <c r="BK226" s="217">
        <f>ROUND(I226*H226,2)</f>
        <v>0</v>
      </c>
      <c r="BL226" s="16" t="s">
        <v>132</v>
      </c>
      <c r="BM226" s="216" t="s">
        <v>497</v>
      </c>
    </row>
    <row r="227" spans="1:65" s="2" customFormat="1" ht="49.05" customHeight="1">
      <c r="A227" s="37"/>
      <c r="B227" s="38"/>
      <c r="C227" s="204" t="s">
        <v>70</v>
      </c>
      <c r="D227" s="204" t="s">
        <v>128</v>
      </c>
      <c r="E227" s="205" t="s">
        <v>498</v>
      </c>
      <c r="F227" s="206" t="s">
        <v>499</v>
      </c>
      <c r="G227" s="207" t="s">
        <v>135</v>
      </c>
      <c r="H227" s="208">
        <v>807.1</v>
      </c>
      <c r="I227" s="209"/>
      <c r="J227" s="210">
        <f>ROUND(I227*H227,2)</f>
        <v>0</v>
      </c>
      <c r="K227" s="211"/>
      <c r="L227" s="43"/>
      <c r="M227" s="212" t="s">
        <v>19</v>
      </c>
      <c r="N227" s="213" t="s">
        <v>41</v>
      </c>
      <c r="O227" s="83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6" t="s">
        <v>132</v>
      </c>
      <c r="AT227" s="216" t="s">
        <v>128</v>
      </c>
      <c r="AU227" s="216" t="s">
        <v>80</v>
      </c>
      <c r="AY227" s="16" t="s">
        <v>125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6" t="s">
        <v>78</v>
      </c>
      <c r="BK227" s="217">
        <f>ROUND(I227*H227,2)</f>
        <v>0</v>
      </c>
      <c r="BL227" s="16" t="s">
        <v>132</v>
      </c>
      <c r="BM227" s="216" t="s">
        <v>500</v>
      </c>
    </row>
    <row r="228" spans="1:65" s="2" customFormat="1" ht="37.8" customHeight="1">
      <c r="A228" s="37"/>
      <c r="B228" s="38"/>
      <c r="C228" s="204" t="s">
        <v>70</v>
      </c>
      <c r="D228" s="204" t="s">
        <v>128</v>
      </c>
      <c r="E228" s="205" t="s">
        <v>501</v>
      </c>
      <c r="F228" s="206" t="s">
        <v>502</v>
      </c>
      <c r="G228" s="207" t="s">
        <v>232</v>
      </c>
      <c r="H228" s="208">
        <v>24</v>
      </c>
      <c r="I228" s="209"/>
      <c r="J228" s="210">
        <f>ROUND(I228*H228,2)</f>
        <v>0</v>
      </c>
      <c r="K228" s="211"/>
      <c r="L228" s="43"/>
      <c r="M228" s="212" t="s">
        <v>19</v>
      </c>
      <c r="N228" s="213" t="s">
        <v>41</v>
      </c>
      <c r="O228" s="83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16" t="s">
        <v>132</v>
      </c>
      <c r="AT228" s="216" t="s">
        <v>128</v>
      </c>
      <c r="AU228" s="216" t="s">
        <v>80</v>
      </c>
      <c r="AY228" s="16" t="s">
        <v>125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6" t="s">
        <v>78</v>
      </c>
      <c r="BK228" s="217">
        <f>ROUND(I228*H228,2)</f>
        <v>0</v>
      </c>
      <c r="BL228" s="16" t="s">
        <v>132</v>
      </c>
      <c r="BM228" s="216" t="s">
        <v>503</v>
      </c>
    </row>
    <row r="229" spans="1:65" s="2" customFormat="1" ht="33" customHeight="1">
      <c r="A229" s="37"/>
      <c r="B229" s="38"/>
      <c r="C229" s="204" t="s">
        <v>70</v>
      </c>
      <c r="D229" s="204" t="s">
        <v>128</v>
      </c>
      <c r="E229" s="205" t="s">
        <v>504</v>
      </c>
      <c r="F229" s="206" t="s">
        <v>505</v>
      </c>
      <c r="G229" s="207" t="s">
        <v>232</v>
      </c>
      <c r="H229" s="208">
        <v>24</v>
      </c>
      <c r="I229" s="209"/>
      <c r="J229" s="210">
        <f>ROUND(I229*H229,2)</f>
        <v>0</v>
      </c>
      <c r="K229" s="211"/>
      <c r="L229" s="43"/>
      <c r="M229" s="212" t="s">
        <v>19</v>
      </c>
      <c r="N229" s="213" t="s">
        <v>41</v>
      </c>
      <c r="O229" s="83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6" t="s">
        <v>132</v>
      </c>
      <c r="AT229" s="216" t="s">
        <v>128</v>
      </c>
      <c r="AU229" s="216" t="s">
        <v>80</v>
      </c>
      <c r="AY229" s="16" t="s">
        <v>125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6" t="s">
        <v>78</v>
      </c>
      <c r="BK229" s="217">
        <f>ROUND(I229*H229,2)</f>
        <v>0</v>
      </c>
      <c r="BL229" s="16" t="s">
        <v>132</v>
      </c>
      <c r="BM229" s="216" t="s">
        <v>506</v>
      </c>
    </row>
    <row r="230" spans="1:65" s="2" customFormat="1" ht="101.25" customHeight="1">
      <c r="A230" s="37"/>
      <c r="B230" s="38"/>
      <c r="C230" s="204" t="s">
        <v>70</v>
      </c>
      <c r="D230" s="204" t="s">
        <v>128</v>
      </c>
      <c r="E230" s="205" t="s">
        <v>507</v>
      </c>
      <c r="F230" s="206" t="s">
        <v>508</v>
      </c>
      <c r="G230" s="207" t="s">
        <v>286</v>
      </c>
      <c r="H230" s="208">
        <v>465.4</v>
      </c>
      <c r="I230" s="209"/>
      <c r="J230" s="210">
        <f>ROUND(I230*H230,2)</f>
        <v>0</v>
      </c>
      <c r="K230" s="211"/>
      <c r="L230" s="43"/>
      <c r="M230" s="212" t="s">
        <v>19</v>
      </c>
      <c r="N230" s="213" t="s">
        <v>41</v>
      </c>
      <c r="O230" s="83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6" t="s">
        <v>132</v>
      </c>
      <c r="AT230" s="216" t="s">
        <v>128</v>
      </c>
      <c r="AU230" s="216" t="s">
        <v>80</v>
      </c>
      <c r="AY230" s="16" t="s">
        <v>125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6" t="s">
        <v>78</v>
      </c>
      <c r="BK230" s="217">
        <f>ROUND(I230*H230,2)</f>
        <v>0</v>
      </c>
      <c r="BL230" s="16" t="s">
        <v>132</v>
      </c>
      <c r="BM230" s="216" t="s">
        <v>509</v>
      </c>
    </row>
    <row r="231" spans="1:65" s="2" customFormat="1" ht="37.8" customHeight="1">
      <c r="A231" s="37"/>
      <c r="B231" s="38"/>
      <c r="C231" s="204" t="s">
        <v>70</v>
      </c>
      <c r="D231" s="204" t="s">
        <v>128</v>
      </c>
      <c r="E231" s="205" t="s">
        <v>510</v>
      </c>
      <c r="F231" s="206" t="s">
        <v>511</v>
      </c>
      <c r="G231" s="207" t="s">
        <v>286</v>
      </c>
      <c r="H231" s="208">
        <v>641.1</v>
      </c>
      <c r="I231" s="209"/>
      <c r="J231" s="210">
        <f>ROUND(I231*H231,2)</f>
        <v>0</v>
      </c>
      <c r="K231" s="211"/>
      <c r="L231" s="43"/>
      <c r="M231" s="212" t="s">
        <v>19</v>
      </c>
      <c r="N231" s="213" t="s">
        <v>41</v>
      </c>
      <c r="O231" s="83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6" t="s">
        <v>132</v>
      </c>
      <c r="AT231" s="216" t="s">
        <v>128</v>
      </c>
      <c r="AU231" s="216" t="s">
        <v>80</v>
      </c>
      <c r="AY231" s="16" t="s">
        <v>125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6" t="s">
        <v>78</v>
      </c>
      <c r="BK231" s="217">
        <f>ROUND(I231*H231,2)</f>
        <v>0</v>
      </c>
      <c r="BL231" s="16" t="s">
        <v>132</v>
      </c>
      <c r="BM231" s="216" t="s">
        <v>512</v>
      </c>
    </row>
    <row r="232" spans="1:65" s="2" customFormat="1" ht="16.5" customHeight="1">
      <c r="A232" s="37"/>
      <c r="B232" s="38"/>
      <c r="C232" s="204" t="s">
        <v>70</v>
      </c>
      <c r="D232" s="204" t="s">
        <v>128</v>
      </c>
      <c r="E232" s="205" t="s">
        <v>513</v>
      </c>
      <c r="F232" s="206" t="s">
        <v>514</v>
      </c>
      <c r="G232" s="207" t="s">
        <v>179</v>
      </c>
      <c r="H232" s="208">
        <v>1</v>
      </c>
      <c r="I232" s="209"/>
      <c r="J232" s="210">
        <f>ROUND(I232*H232,2)</f>
        <v>0</v>
      </c>
      <c r="K232" s="211"/>
      <c r="L232" s="43"/>
      <c r="M232" s="212" t="s">
        <v>19</v>
      </c>
      <c r="N232" s="213" t="s">
        <v>41</v>
      </c>
      <c r="O232" s="83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16" t="s">
        <v>132</v>
      </c>
      <c r="AT232" s="216" t="s">
        <v>128</v>
      </c>
      <c r="AU232" s="216" t="s">
        <v>80</v>
      </c>
      <c r="AY232" s="16" t="s">
        <v>125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6" t="s">
        <v>78</v>
      </c>
      <c r="BK232" s="217">
        <f>ROUND(I232*H232,2)</f>
        <v>0</v>
      </c>
      <c r="BL232" s="16" t="s">
        <v>132</v>
      </c>
      <c r="BM232" s="216" t="s">
        <v>515</v>
      </c>
    </row>
    <row r="233" spans="1:65" s="2" customFormat="1" ht="16.5" customHeight="1">
      <c r="A233" s="37"/>
      <c r="B233" s="38"/>
      <c r="C233" s="204" t="s">
        <v>70</v>
      </c>
      <c r="D233" s="204" t="s">
        <v>128</v>
      </c>
      <c r="E233" s="205" t="s">
        <v>442</v>
      </c>
      <c r="F233" s="206" t="s">
        <v>443</v>
      </c>
      <c r="G233" s="207" t="s">
        <v>392</v>
      </c>
      <c r="H233" s="229"/>
      <c r="I233" s="209"/>
      <c r="J233" s="210">
        <f>ROUND(I233*H233,2)</f>
        <v>0</v>
      </c>
      <c r="K233" s="211"/>
      <c r="L233" s="43"/>
      <c r="M233" s="212" t="s">
        <v>19</v>
      </c>
      <c r="N233" s="213" t="s">
        <v>41</v>
      </c>
      <c r="O233" s="83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6" t="s">
        <v>132</v>
      </c>
      <c r="AT233" s="216" t="s">
        <v>128</v>
      </c>
      <c r="AU233" s="216" t="s">
        <v>80</v>
      </c>
      <c r="AY233" s="16" t="s">
        <v>125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6" t="s">
        <v>78</v>
      </c>
      <c r="BK233" s="217">
        <f>ROUND(I233*H233,2)</f>
        <v>0</v>
      </c>
      <c r="BL233" s="16" t="s">
        <v>132</v>
      </c>
      <c r="BM233" s="216" t="s">
        <v>516</v>
      </c>
    </row>
    <row r="234" spans="1:63" s="12" customFormat="1" ht="22.8" customHeight="1">
      <c r="A234" s="12"/>
      <c r="B234" s="188"/>
      <c r="C234" s="189"/>
      <c r="D234" s="190" t="s">
        <v>69</v>
      </c>
      <c r="E234" s="202" t="s">
        <v>517</v>
      </c>
      <c r="F234" s="202" t="s">
        <v>518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SUM(P235:P250)</f>
        <v>0</v>
      </c>
      <c r="Q234" s="196"/>
      <c r="R234" s="197">
        <f>SUM(R235:R250)</f>
        <v>0</v>
      </c>
      <c r="S234" s="196"/>
      <c r="T234" s="198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9" t="s">
        <v>78</v>
      </c>
      <c r="AT234" s="200" t="s">
        <v>69</v>
      </c>
      <c r="AU234" s="200" t="s">
        <v>78</v>
      </c>
      <c r="AY234" s="199" t="s">
        <v>125</v>
      </c>
      <c r="BK234" s="201">
        <f>SUM(BK235:BK250)</f>
        <v>0</v>
      </c>
    </row>
    <row r="235" spans="1:65" s="2" customFormat="1" ht="37.8" customHeight="1">
      <c r="A235" s="37"/>
      <c r="B235" s="38"/>
      <c r="C235" s="204" t="s">
        <v>70</v>
      </c>
      <c r="D235" s="204" t="s">
        <v>128</v>
      </c>
      <c r="E235" s="205" t="s">
        <v>519</v>
      </c>
      <c r="F235" s="206" t="s">
        <v>520</v>
      </c>
      <c r="G235" s="207" t="s">
        <v>232</v>
      </c>
      <c r="H235" s="208">
        <v>37</v>
      </c>
      <c r="I235" s="209"/>
      <c r="J235" s="210">
        <f>ROUND(I235*H235,2)</f>
        <v>0</v>
      </c>
      <c r="K235" s="211"/>
      <c r="L235" s="43"/>
      <c r="M235" s="212" t="s">
        <v>19</v>
      </c>
      <c r="N235" s="213" t="s">
        <v>41</v>
      </c>
      <c r="O235" s="83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16" t="s">
        <v>132</v>
      </c>
      <c r="AT235" s="216" t="s">
        <v>128</v>
      </c>
      <c r="AU235" s="216" t="s">
        <v>80</v>
      </c>
      <c r="AY235" s="16" t="s">
        <v>125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6" t="s">
        <v>78</v>
      </c>
      <c r="BK235" s="217">
        <f>ROUND(I235*H235,2)</f>
        <v>0</v>
      </c>
      <c r="BL235" s="16" t="s">
        <v>132</v>
      </c>
      <c r="BM235" s="216" t="s">
        <v>521</v>
      </c>
    </row>
    <row r="236" spans="1:65" s="2" customFormat="1" ht="24.15" customHeight="1">
      <c r="A236" s="37"/>
      <c r="B236" s="38"/>
      <c r="C236" s="204" t="s">
        <v>70</v>
      </c>
      <c r="D236" s="204" t="s">
        <v>128</v>
      </c>
      <c r="E236" s="205" t="s">
        <v>522</v>
      </c>
      <c r="F236" s="206" t="s">
        <v>523</v>
      </c>
      <c r="G236" s="207" t="s">
        <v>232</v>
      </c>
      <c r="H236" s="208">
        <v>4</v>
      </c>
      <c r="I236" s="209"/>
      <c r="J236" s="210">
        <f>ROUND(I236*H236,2)</f>
        <v>0</v>
      </c>
      <c r="K236" s="211"/>
      <c r="L236" s="43"/>
      <c r="M236" s="212" t="s">
        <v>19</v>
      </c>
      <c r="N236" s="213" t="s">
        <v>41</v>
      </c>
      <c r="O236" s="83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16" t="s">
        <v>132</v>
      </c>
      <c r="AT236" s="216" t="s">
        <v>128</v>
      </c>
      <c r="AU236" s="216" t="s">
        <v>80</v>
      </c>
      <c r="AY236" s="16" t="s">
        <v>125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6" t="s">
        <v>78</v>
      </c>
      <c r="BK236" s="217">
        <f>ROUND(I236*H236,2)</f>
        <v>0</v>
      </c>
      <c r="BL236" s="16" t="s">
        <v>132</v>
      </c>
      <c r="BM236" s="216" t="s">
        <v>524</v>
      </c>
    </row>
    <row r="237" spans="1:65" s="2" customFormat="1" ht="16.5" customHeight="1">
      <c r="A237" s="37"/>
      <c r="B237" s="38"/>
      <c r="C237" s="204" t="s">
        <v>70</v>
      </c>
      <c r="D237" s="204" t="s">
        <v>128</v>
      </c>
      <c r="E237" s="205" t="s">
        <v>525</v>
      </c>
      <c r="F237" s="206" t="s">
        <v>526</v>
      </c>
      <c r="G237" s="207" t="s">
        <v>232</v>
      </c>
      <c r="H237" s="208">
        <v>37</v>
      </c>
      <c r="I237" s="209"/>
      <c r="J237" s="210">
        <f>ROUND(I237*H237,2)</f>
        <v>0</v>
      </c>
      <c r="K237" s="211"/>
      <c r="L237" s="43"/>
      <c r="M237" s="212" t="s">
        <v>19</v>
      </c>
      <c r="N237" s="213" t="s">
        <v>41</v>
      </c>
      <c r="O237" s="83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16" t="s">
        <v>132</v>
      </c>
      <c r="AT237" s="216" t="s">
        <v>128</v>
      </c>
      <c r="AU237" s="216" t="s">
        <v>80</v>
      </c>
      <c r="AY237" s="16" t="s">
        <v>125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6" t="s">
        <v>78</v>
      </c>
      <c r="BK237" s="217">
        <f>ROUND(I237*H237,2)</f>
        <v>0</v>
      </c>
      <c r="BL237" s="16" t="s">
        <v>132</v>
      </c>
      <c r="BM237" s="216" t="s">
        <v>527</v>
      </c>
    </row>
    <row r="238" spans="1:65" s="2" customFormat="1" ht="55.5" customHeight="1">
      <c r="A238" s="37"/>
      <c r="B238" s="38"/>
      <c r="C238" s="204" t="s">
        <v>70</v>
      </c>
      <c r="D238" s="204" t="s">
        <v>128</v>
      </c>
      <c r="E238" s="205" t="s">
        <v>528</v>
      </c>
      <c r="F238" s="206" t="s">
        <v>529</v>
      </c>
      <c r="G238" s="207" t="s">
        <v>232</v>
      </c>
      <c r="H238" s="208">
        <v>2</v>
      </c>
      <c r="I238" s="209"/>
      <c r="J238" s="210">
        <f>ROUND(I238*H238,2)</f>
        <v>0</v>
      </c>
      <c r="K238" s="211"/>
      <c r="L238" s="43"/>
      <c r="M238" s="212" t="s">
        <v>19</v>
      </c>
      <c r="N238" s="213" t="s">
        <v>41</v>
      </c>
      <c r="O238" s="83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16" t="s">
        <v>132</v>
      </c>
      <c r="AT238" s="216" t="s">
        <v>128</v>
      </c>
      <c r="AU238" s="216" t="s">
        <v>80</v>
      </c>
      <c r="AY238" s="16" t="s">
        <v>125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6" t="s">
        <v>78</v>
      </c>
      <c r="BK238" s="217">
        <f>ROUND(I238*H238,2)</f>
        <v>0</v>
      </c>
      <c r="BL238" s="16" t="s">
        <v>132</v>
      </c>
      <c r="BM238" s="216" t="s">
        <v>530</v>
      </c>
    </row>
    <row r="239" spans="1:65" s="2" customFormat="1" ht="16.5" customHeight="1">
      <c r="A239" s="37"/>
      <c r="B239" s="38"/>
      <c r="C239" s="204" t="s">
        <v>70</v>
      </c>
      <c r="D239" s="204" t="s">
        <v>128</v>
      </c>
      <c r="E239" s="205" t="s">
        <v>531</v>
      </c>
      <c r="F239" s="206" t="s">
        <v>532</v>
      </c>
      <c r="G239" s="207" t="s">
        <v>232</v>
      </c>
      <c r="H239" s="208">
        <v>4</v>
      </c>
      <c r="I239" s="209"/>
      <c r="J239" s="210">
        <f>ROUND(I239*H239,2)</f>
        <v>0</v>
      </c>
      <c r="K239" s="211"/>
      <c r="L239" s="43"/>
      <c r="M239" s="212" t="s">
        <v>19</v>
      </c>
      <c r="N239" s="213" t="s">
        <v>41</v>
      </c>
      <c r="O239" s="83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6" t="s">
        <v>132</v>
      </c>
      <c r="AT239" s="216" t="s">
        <v>128</v>
      </c>
      <c r="AU239" s="216" t="s">
        <v>80</v>
      </c>
      <c r="AY239" s="16" t="s">
        <v>125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6" t="s">
        <v>78</v>
      </c>
      <c r="BK239" s="217">
        <f>ROUND(I239*H239,2)</f>
        <v>0</v>
      </c>
      <c r="BL239" s="16" t="s">
        <v>132</v>
      </c>
      <c r="BM239" s="216" t="s">
        <v>533</v>
      </c>
    </row>
    <row r="240" spans="1:65" s="2" customFormat="1" ht="16.5" customHeight="1">
      <c r="A240" s="37"/>
      <c r="B240" s="38"/>
      <c r="C240" s="204" t="s">
        <v>70</v>
      </c>
      <c r="D240" s="204" t="s">
        <v>128</v>
      </c>
      <c r="E240" s="205" t="s">
        <v>534</v>
      </c>
      <c r="F240" s="206" t="s">
        <v>535</v>
      </c>
      <c r="G240" s="207" t="s">
        <v>232</v>
      </c>
      <c r="H240" s="208">
        <v>2</v>
      </c>
      <c r="I240" s="209"/>
      <c r="J240" s="210">
        <f>ROUND(I240*H240,2)</f>
        <v>0</v>
      </c>
      <c r="K240" s="211"/>
      <c r="L240" s="43"/>
      <c r="M240" s="212" t="s">
        <v>19</v>
      </c>
      <c r="N240" s="213" t="s">
        <v>41</v>
      </c>
      <c r="O240" s="83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16" t="s">
        <v>132</v>
      </c>
      <c r="AT240" s="216" t="s">
        <v>128</v>
      </c>
      <c r="AU240" s="216" t="s">
        <v>80</v>
      </c>
      <c r="AY240" s="16" t="s">
        <v>125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6" t="s">
        <v>78</v>
      </c>
      <c r="BK240" s="217">
        <f>ROUND(I240*H240,2)</f>
        <v>0</v>
      </c>
      <c r="BL240" s="16" t="s">
        <v>132</v>
      </c>
      <c r="BM240" s="216" t="s">
        <v>536</v>
      </c>
    </row>
    <row r="241" spans="1:65" s="2" customFormat="1" ht="24.15" customHeight="1">
      <c r="A241" s="37"/>
      <c r="B241" s="38"/>
      <c r="C241" s="204" t="s">
        <v>70</v>
      </c>
      <c r="D241" s="204" t="s">
        <v>128</v>
      </c>
      <c r="E241" s="205" t="s">
        <v>537</v>
      </c>
      <c r="F241" s="206" t="s">
        <v>538</v>
      </c>
      <c r="G241" s="207" t="s">
        <v>232</v>
      </c>
      <c r="H241" s="208">
        <v>34</v>
      </c>
      <c r="I241" s="209"/>
      <c r="J241" s="210">
        <f>ROUND(I241*H241,2)</f>
        <v>0</v>
      </c>
      <c r="K241" s="211"/>
      <c r="L241" s="43"/>
      <c r="M241" s="212" t="s">
        <v>19</v>
      </c>
      <c r="N241" s="213" t="s">
        <v>41</v>
      </c>
      <c r="O241" s="83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16" t="s">
        <v>132</v>
      </c>
      <c r="AT241" s="216" t="s">
        <v>128</v>
      </c>
      <c r="AU241" s="216" t="s">
        <v>80</v>
      </c>
      <c r="AY241" s="16" t="s">
        <v>125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6" t="s">
        <v>78</v>
      </c>
      <c r="BK241" s="217">
        <f>ROUND(I241*H241,2)</f>
        <v>0</v>
      </c>
      <c r="BL241" s="16" t="s">
        <v>132</v>
      </c>
      <c r="BM241" s="216" t="s">
        <v>539</v>
      </c>
    </row>
    <row r="242" spans="1:65" s="2" customFormat="1" ht="24.15" customHeight="1">
      <c r="A242" s="37"/>
      <c r="B242" s="38"/>
      <c r="C242" s="204" t="s">
        <v>70</v>
      </c>
      <c r="D242" s="204" t="s">
        <v>128</v>
      </c>
      <c r="E242" s="205" t="s">
        <v>540</v>
      </c>
      <c r="F242" s="206" t="s">
        <v>541</v>
      </c>
      <c r="G242" s="207" t="s">
        <v>232</v>
      </c>
      <c r="H242" s="208">
        <v>3</v>
      </c>
      <c r="I242" s="209"/>
      <c r="J242" s="210">
        <f>ROUND(I242*H242,2)</f>
        <v>0</v>
      </c>
      <c r="K242" s="211"/>
      <c r="L242" s="43"/>
      <c r="M242" s="212" t="s">
        <v>19</v>
      </c>
      <c r="N242" s="213" t="s">
        <v>41</v>
      </c>
      <c r="O242" s="83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6" t="s">
        <v>132</v>
      </c>
      <c r="AT242" s="216" t="s">
        <v>128</v>
      </c>
      <c r="AU242" s="216" t="s">
        <v>80</v>
      </c>
      <c r="AY242" s="16" t="s">
        <v>125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6" t="s">
        <v>78</v>
      </c>
      <c r="BK242" s="217">
        <f>ROUND(I242*H242,2)</f>
        <v>0</v>
      </c>
      <c r="BL242" s="16" t="s">
        <v>132</v>
      </c>
      <c r="BM242" s="216" t="s">
        <v>542</v>
      </c>
    </row>
    <row r="243" spans="1:65" s="2" customFormat="1" ht="21.75" customHeight="1">
      <c r="A243" s="37"/>
      <c r="B243" s="38"/>
      <c r="C243" s="204" t="s">
        <v>70</v>
      </c>
      <c r="D243" s="204" t="s">
        <v>128</v>
      </c>
      <c r="E243" s="205" t="s">
        <v>543</v>
      </c>
      <c r="F243" s="206" t="s">
        <v>544</v>
      </c>
      <c r="G243" s="207" t="s">
        <v>232</v>
      </c>
      <c r="H243" s="208">
        <v>8</v>
      </c>
      <c r="I243" s="209"/>
      <c r="J243" s="210">
        <f>ROUND(I243*H243,2)</f>
        <v>0</v>
      </c>
      <c r="K243" s="211"/>
      <c r="L243" s="43"/>
      <c r="M243" s="212" t="s">
        <v>19</v>
      </c>
      <c r="N243" s="213" t="s">
        <v>41</v>
      </c>
      <c r="O243" s="83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16" t="s">
        <v>132</v>
      </c>
      <c r="AT243" s="216" t="s">
        <v>128</v>
      </c>
      <c r="AU243" s="216" t="s">
        <v>80</v>
      </c>
      <c r="AY243" s="16" t="s">
        <v>125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6" t="s">
        <v>78</v>
      </c>
      <c r="BK243" s="217">
        <f>ROUND(I243*H243,2)</f>
        <v>0</v>
      </c>
      <c r="BL243" s="16" t="s">
        <v>132</v>
      </c>
      <c r="BM243" s="216" t="s">
        <v>545</v>
      </c>
    </row>
    <row r="244" spans="1:65" s="2" customFormat="1" ht="49.05" customHeight="1">
      <c r="A244" s="37"/>
      <c r="B244" s="38"/>
      <c r="C244" s="204" t="s">
        <v>70</v>
      </c>
      <c r="D244" s="204" t="s">
        <v>128</v>
      </c>
      <c r="E244" s="205" t="s">
        <v>546</v>
      </c>
      <c r="F244" s="206" t="s">
        <v>547</v>
      </c>
      <c r="G244" s="207" t="s">
        <v>286</v>
      </c>
      <c r="H244" s="208">
        <v>111</v>
      </c>
      <c r="I244" s="209"/>
      <c r="J244" s="210">
        <f>ROUND(I244*H244,2)</f>
        <v>0</v>
      </c>
      <c r="K244" s="211"/>
      <c r="L244" s="43"/>
      <c r="M244" s="212" t="s">
        <v>19</v>
      </c>
      <c r="N244" s="213" t="s">
        <v>41</v>
      </c>
      <c r="O244" s="83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16" t="s">
        <v>132</v>
      </c>
      <c r="AT244" s="216" t="s">
        <v>128</v>
      </c>
      <c r="AU244" s="216" t="s">
        <v>80</v>
      </c>
      <c r="AY244" s="16" t="s">
        <v>125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6" t="s">
        <v>78</v>
      </c>
      <c r="BK244" s="217">
        <f>ROUND(I244*H244,2)</f>
        <v>0</v>
      </c>
      <c r="BL244" s="16" t="s">
        <v>132</v>
      </c>
      <c r="BM244" s="216" t="s">
        <v>548</v>
      </c>
    </row>
    <row r="245" spans="1:65" s="2" customFormat="1" ht="44.25" customHeight="1">
      <c r="A245" s="37"/>
      <c r="B245" s="38"/>
      <c r="C245" s="204" t="s">
        <v>70</v>
      </c>
      <c r="D245" s="204" t="s">
        <v>128</v>
      </c>
      <c r="E245" s="205" t="s">
        <v>549</v>
      </c>
      <c r="F245" s="206" t="s">
        <v>550</v>
      </c>
      <c r="G245" s="207" t="s">
        <v>232</v>
      </c>
      <c r="H245" s="208">
        <v>1</v>
      </c>
      <c r="I245" s="209"/>
      <c r="J245" s="210">
        <f>ROUND(I245*H245,2)</f>
        <v>0</v>
      </c>
      <c r="K245" s="211"/>
      <c r="L245" s="43"/>
      <c r="M245" s="212" t="s">
        <v>19</v>
      </c>
      <c r="N245" s="213" t="s">
        <v>41</v>
      </c>
      <c r="O245" s="83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16" t="s">
        <v>132</v>
      </c>
      <c r="AT245" s="216" t="s">
        <v>128</v>
      </c>
      <c r="AU245" s="216" t="s">
        <v>80</v>
      </c>
      <c r="AY245" s="16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6" t="s">
        <v>78</v>
      </c>
      <c r="BK245" s="217">
        <f>ROUND(I245*H245,2)</f>
        <v>0</v>
      </c>
      <c r="BL245" s="16" t="s">
        <v>132</v>
      </c>
      <c r="BM245" s="216" t="s">
        <v>551</v>
      </c>
    </row>
    <row r="246" spans="1:65" s="2" customFormat="1" ht="24.15" customHeight="1">
      <c r="A246" s="37"/>
      <c r="B246" s="38"/>
      <c r="C246" s="204" t="s">
        <v>70</v>
      </c>
      <c r="D246" s="204" t="s">
        <v>128</v>
      </c>
      <c r="E246" s="205" t="s">
        <v>552</v>
      </c>
      <c r="F246" s="206" t="s">
        <v>553</v>
      </c>
      <c r="G246" s="207" t="s">
        <v>232</v>
      </c>
      <c r="H246" s="208">
        <v>1</v>
      </c>
      <c r="I246" s="209"/>
      <c r="J246" s="210">
        <f>ROUND(I246*H246,2)</f>
        <v>0</v>
      </c>
      <c r="K246" s="211"/>
      <c r="L246" s="43"/>
      <c r="M246" s="212" t="s">
        <v>19</v>
      </c>
      <c r="N246" s="213" t="s">
        <v>41</v>
      </c>
      <c r="O246" s="83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16" t="s">
        <v>132</v>
      </c>
      <c r="AT246" s="216" t="s">
        <v>128</v>
      </c>
      <c r="AU246" s="216" t="s">
        <v>80</v>
      </c>
      <c r="AY246" s="16" t="s">
        <v>125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6" t="s">
        <v>78</v>
      </c>
      <c r="BK246" s="217">
        <f>ROUND(I246*H246,2)</f>
        <v>0</v>
      </c>
      <c r="BL246" s="16" t="s">
        <v>132</v>
      </c>
      <c r="BM246" s="216" t="s">
        <v>554</v>
      </c>
    </row>
    <row r="247" spans="1:65" s="2" customFormat="1" ht="37.8" customHeight="1">
      <c r="A247" s="37"/>
      <c r="B247" s="38"/>
      <c r="C247" s="204" t="s">
        <v>70</v>
      </c>
      <c r="D247" s="204" t="s">
        <v>128</v>
      </c>
      <c r="E247" s="205" t="s">
        <v>555</v>
      </c>
      <c r="F247" s="206" t="s">
        <v>556</v>
      </c>
      <c r="G247" s="207" t="s">
        <v>135</v>
      </c>
      <c r="H247" s="208">
        <v>165</v>
      </c>
      <c r="I247" s="209"/>
      <c r="J247" s="210">
        <f>ROUND(I247*H247,2)</f>
        <v>0</v>
      </c>
      <c r="K247" s="211"/>
      <c r="L247" s="43"/>
      <c r="M247" s="212" t="s">
        <v>19</v>
      </c>
      <c r="N247" s="213" t="s">
        <v>41</v>
      </c>
      <c r="O247" s="83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16" t="s">
        <v>132</v>
      </c>
      <c r="AT247" s="216" t="s">
        <v>128</v>
      </c>
      <c r="AU247" s="216" t="s">
        <v>80</v>
      </c>
      <c r="AY247" s="16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6" t="s">
        <v>78</v>
      </c>
      <c r="BK247" s="217">
        <f>ROUND(I247*H247,2)</f>
        <v>0</v>
      </c>
      <c r="BL247" s="16" t="s">
        <v>132</v>
      </c>
      <c r="BM247" s="216" t="s">
        <v>557</v>
      </c>
    </row>
    <row r="248" spans="1:65" s="2" customFormat="1" ht="62.7" customHeight="1">
      <c r="A248" s="37"/>
      <c r="B248" s="38"/>
      <c r="C248" s="204" t="s">
        <v>70</v>
      </c>
      <c r="D248" s="204" t="s">
        <v>128</v>
      </c>
      <c r="E248" s="205" t="s">
        <v>558</v>
      </c>
      <c r="F248" s="206" t="s">
        <v>559</v>
      </c>
      <c r="G248" s="207" t="s">
        <v>135</v>
      </c>
      <c r="H248" s="208">
        <v>310</v>
      </c>
      <c r="I248" s="209"/>
      <c r="J248" s="210">
        <f>ROUND(I248*H248,2)</f>
        <v>0</v>
      </c>
      <c r="K248" s="211"/>
      <c r="L248" s="43"/>
      <c r="M248" s="212" t="s">
        <v>19</v>
      </c>
      <c r="N248" s="213" t="s">
        <v>41</v>
      </c>
      <c r="O248" s="83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16" t="s">
        <v>132</v>
      </c>
      <c r="AT248" s="216" t="s">
        <v>128</v>
      </c>
      <c r="AU248" s="216" t="s">
        <v>80</v>
      </c>
      <c r="AY248" s="16" t="s">
        <v>125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6" t="s">
        <v>78</v>
      </c>
      <c r="BK248" s="217">
        <f>ROUND(I248*H248,2)</f>
        <v>0</v>
      </c>
      <c r="BL248" s="16" t="s">
        <v>132</v>
      </c>
      <c r="BM248" s="216" t="s">
        <v>560</v>
      </c>
    </row>
    <row r="249" spans="1:65" s="2" customFormat="1" ht="24.15" customHeight="1">
      <c r="A249" s="37"/>
      <c r="B249" s="38"/>
      <c r="C249" s="204" t="s">
        <v>70</v>
      </c>
      <c r="D249" s="204" t="s">
        <v>128</v>
      </c>
      <c r="E249" s="205" t="s">
        <v>561</v>
      </c>
      <c r="F249" s="206" t="s">
        <v>562</v>
      </c>
      <c r="G249" s="207" t="s">
        <v>563</v>
      </c>
      <c r="H249" s="208">
        <v>1</v>
      </c>
      <c r="I249" s="209"/>
      <c r="J249" s="210">
        <f>ROUND(I249*H249,2)</f>
        <v>0</v>
      </c>
      <c r="K249" s="211"/>
      <c r="L249" s="43"/>
      <c r="M249" s="212" t="s">
        <v>19</v>
      </c>
      <c r="N249" s="213" t="s">
        <v>41</v>
      </c>
      <c r="O249" s="83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16" t="s">
        <v>132</v>
      </c>
      <c r="AT249" s="216" t="s">
        <v>128</v>
      </c>
      <c r="AU249" s="216" t="s">
        <v>80</v>
      </c>
      <c r="AY249" s="16" t="s">
        <v>125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6" t="s">
        <v>78</v>
      </c>
      <c r="BK249" s="217">
        <f>ROUND(I249*H249,2)</f>
        <v>0</v>
      </c>
      <c r="BL249" s="16" t="s">
        <v>132</v>
      </c>
      <c r="BM249" s="216" t="s">
        <v>564</v>
      </c>
    </row>
    <row r="250" spans="1:65" s="2" customFormat="1" ht="16.5" customHeight="1">
      <c r="A250" s="37"/>
      <c r="B250" s="38"/>
      <c r="C250" s="204" t="s">
        <v>70</v>
      </c>
      <c r="D250" s="204" t="s">
        <v>128</v>
      </c>
      <c r="E250" s="205" t="s">
        <v>565</v>
      </c>
      <c r="F250" s="206" t="s">
        <v>443</v>
      </c>
      <c r="G250" s="207" t="s">
        <v>392</v>
      </c>
      <c r="H250" s="229"/>
      <c r="I250" s="209"/>
      <c r="J250" s="210">
        <f>ROUND(I250*H250,2)</f>
        <v>0</v>
      </c>
      <c r="K250" s="211"/>
      <c r="L250" s="43"/>
      <c r="M250" s="212" t="s">
        <v>19</v>
      </c>
      <c r="N250" s="213" t="s">
        <v>41</v>
      </c>
      <c r="O250" s="83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16" t="s">
        <v>132</v>
      </c>
      <c r="AT250" s="216" t="s">
        <v>128</v>
      </c>
      <c r="AU250" s="216" t="s">
        <v>80</v>
      </c>
      <c r="AY250" s="16" t="s">
        <v>125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6" t="s">
        <v>78</v>
      </c>
      <c r="BK250" s="217">
        <f>ROUND(I250*H250,2)</f>
        <v>0</v>
      </c>
      <c r="BL250" s="16" t="s">
        <v>132</v>
      </c>
      <c r="BM250" s="216" t="s">
        <v>566</v>
      </c>
    </row>
    <row r="251" spans="1:63" s="12" customFormat="1" ht="22.8" customHeight="1">
      <c r="A251" s="12"/>
      <c r="B251" s="188"/>
      <c r="C251" s="189"/>
      <c r="D251" s="190" t="s">
        <v>69</v>
      </c>
      <c r="E251" s="202" t="s">
        <v>567</v>
      </c>
      <c r="F251" s="202" t="s">
        <v>568</v>
      </c>
      <c r="G251" s="189"/>
      <c r="H251" s="189"/>
      <c r="I251" s="192"/>
      <c r="J251" s="203">
        <f>BK251</f>
        <v>0</v>
      </c>
      <c r="K251" s="189"/>
      <c r="L251" s="194"/>
      <c r="M251" s="195"/>
      <c r="N251" s="196"/>
      <c r="O251" s="196"/>
      <c r="P251" s="197">
        <f>SUM(P252:P255)</f>
        <v>0</v>
      </c>
      <c r="Q251" s="196"/>
      <c r="R251" s="197">
        <f>SUM(R252:R255)</f>
        <v>0</v>
      </c>
      <c r="S251" s="196"/>
      <c r="T251" s="198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9" t="s">
        <v>78</v>
      </c>
      <c r="AT251" s="200" t="s">
        <v>69</v>
      </c>
      <c r="AU251" s="200" t="s">
        <v>78</v>
      </c>
      <c r="AY251" s="199" t="s">
        <v>125</v>
      </c>
      <c r="BK251" s="201">
        <f>SUM(BK252:BK255)</f>
        <v>0</v>
      </c>
    </row>
    <row r="252" spans="1:65" s="2" customFormat="1" ht="24.15" customHeight="1">
      <c r="A252" s="37"/>
      <c r="B252" s="38"/>
      <c r="C252" s="204" t="s">
        <v>70</v>
      </c>
      <c r="D252" s="204" t="s">
        <v>128</v>
      </c>
      <c r="E252" s="205" t="s">
        <v>569</v>
      </c>
      <c r="F252" s="206" t="s">
        <v>570</v>
      </c>
      <c r="G252" s="207" t="s">
        <v>135</v>
      </c>
      <c r="H252" s="208">
        <v>247.5</v>
      </c>
      <c r="I252" s="209"/>
      <c r="J252" s="210">
        <f>ROUND(I252*H252,2)</f>
        <v>0</v>
      </c>
      <c r="K252" s="211"/>
      <c r="L252" s="43"/>
      <c r="M252" s="212" t="s">
        <v>19</v>
      </c>
      <c r="N252" s="213" t="s">
        <v>41</v>
      </c>
      <c r="O252" s="83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16" t="s">
        <v>132</v>
      </c>
      <c r="AT252" s="216" t="s">
        <v>128</v>
      </c>
      <c r="AU252" s="216" t="s">
        <v>80</v>
      </c>
      <c r="AY252" s="16" t="s">
        <v>125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6" t="s">
        <v>78</v>
      </c>
      <c r="BK252" s="217">
        <f>ROUND(I252*H252,2)</f>
        <v>0</v>
      </c>
      <c r="BL252" s="16" t="s">
        <v>132</v>
      </c>
      <c r="BM252" s="216" t="s">
        <v>571</v>
      </c>
    </row>
    <row r="253" spans="1:65" s="2" customFormat="1" ht="24.15" customHeight="1">
      <c r="A253" s="37"/>
      <c r="B253" s="38"/>
      <c r="C253" s="204" t="s">
        <v>70</v>
      </c>
      <c r="D253" s="204" t="s">
        <v>128</v>
      </c>
      <c r="E253" s="205" t="s">
        <v>572</v>
      </c>
      <c r="F253" s="206" t="s">
        <v>573</v>
      </c>
      <c r="G253" s="207" t="s">
        <v>135</v>
      </c>
      <c r="H253" s="208">
        <v>247.5</v>
      </c>
      <c r="I253" s="209"/>
      <c r="J253" s="210">
        <f>ROUND(I253*H253,2)</f>
        <v>0</v>
      </c>
      <c r="K253" s="211"/>
      <c r="L253" s="43"/>
      <c r="M253" s="212" t="s">
        <v>19</v>
      </c>
      <c r="N253" s="213" t="s">
        <v>41</v>
      </c>
      <c r="O253" s="83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16" t="s">
        <v>132</v>
      </c>
      <c r="AT253" s="216" t="s">
        <v>128</v>
      </c>
      <c r="AU253" s="216" t="s">
        <v>80</v>
      </c>
      <c r="AY253" s="16" t="s">
        <v>125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6" t="s">
        <v>78</v>
      </c>
      <c r="BK253" s="217">
        <f>ROUND(I253*H253,2)</f>
        <v>0</v>
      </c>
      <c r="BL253" s="16" t="s">
        <v>132</v>
      </c>
      <c r="BM253" s="216" t="s">
        <v>574</v>
      </c>
    </row>
    <row r="254" spans="1:65" s="2" customFormat="1" ht="16.5" customHeight="1">
      <c r="A254" s="37"/>
      <c r="B254" s="38"/>
      <c r="C254" s="204" t="s">
        <v>70</v>
      </c>
      <c r="D254" s="204" t="s">
        <v>128</v>
      </c>
      <c r="E254" s="205" t="s">
        <v>575</v>
      </c>
      <c r="F254" s="206" t="s">
        <v>576</v>
      </c>
      <c r="G254" s="207" t="s">
        <v>135</v>
      </c>
      <c r="H254" s="208">
        <v>247.5</v>
      </c>
      <c r="I254" s="209"/>
      <c r="J254" s="210">
        <f>ROUND(I254*H254,2)</f>
        <v>0</v>
      </c>
      <c r="K254" s="211"/>
      <c r="L254" s="43"/>
      <c r="M254" s="212" t="s">
        <v>19</v>
      </c>
      <c r="N254" s="213" t="s">
        <v>41</v>
      </c>
      <c r="O254" s="83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16" t="s">
        <v>132</v>
      </c>
      <c r="AT254" s="216" t="s">
        <v>128</v>
      </c>
      <c r="AU254" s="216" t="s">
        <v>80</v>
      </c>
      <c r="AY254" s="16" t="s">
        <v>125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6" t="s">
        <v>78</v>
      </c>
      <c r="BK254" s="217">
        <f>ROUND(I254*H254,2)</f>
        <v>0</v>
      </c>
      <c r="BL254" s="16" t="s">
        <v>132</v>
      </c>
      <c r="BM254" s="216" t="s">
        <v>577</v>
      </c>
    </row>
    <row r="255" spans="1:65" s="2" customFormat="1" ht="16.5" customHeight="1">
      <c r="A255" s="37"/>
      <c r="B255" s="38"/>
      <c r="C255" s="204" t="s">
        <v>70</v>
      </c>
      <c r="D255" s="204" t="s">
        <v>128</v>
      </c>
      <c r="E255" s="205" t="s">
        <v>578</v>
      </c>
      <c r="F255" s="206" t="s">
        <v>443</v>
      </c>
      <c r="G255" s="207" t="s">
        <v>392</v>
      </c>
      <c r="H255" s="229"/>
      <c r="I255" s="209"/>
      <c r="J255" s="210">
        <f>ROUND(I255*H255,2)</f>
        <v>0</v>
      </c>
      <c r="K255" s="211"/>
      <c r="L255" s="43"/>
      <c r="M255" s="212" t="s">
        <v>19</v>
      </c>
      <c r="N255" s="213" t="s">
        <v>41</v>
      </c>
      <c r="O255" s="83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16" t="s">
        <v>132</v>
      </c>
      <c r="AT255" s="216" t="s">
        <v>128</v>
      </c>
      <c r="AU255" s="216" t="s">
        <v>80</v>
      </c>
      <c r="AY255" s="16" t="s">
        <v>125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6" t="s">
        <v>78</v>
      </c>
      <c r="BK255" s="217">
        <f>ROUND(I255*H255,2)</f>
        <v>0</v>
      </c>
      <c r="BL255" s="16" t="s">
        <v>132</v>
      </c>
      <c r="BM255" s="216" t="s">
        <v>579</v>
      </c>
    </row>
    <row r="256" spans="1:63" s="12" customFormat="1" ht="22.8" customHeight="1">
      <c r="A256" s="12"/>
      <c r="B256" s="188"/>
      <c r="C256" s="189"/>
      <c r="D256" s="190" t="s">
        <v>69</v>
      </c>
      <c r="E256" s="202" t="s">
        <v>580</v>
      </c>
      <c r="F256" s="202" t="s">
        <v>581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SUM(P257:P285)</f>
        <v>0</v>
      </c>
      <c r="Q256" s="196"/>
      <c r="R256" s="197">
        <f>SUM(R257:R285)</f>
        <v>0</v>
      </c>
      <c r="S256" s="196"/>
      <c r="T256" s="198">
        <f>SUM(T257:T285)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9" t="s">
        <v>78</v>
      </c>
      <c r="AT256" s="200" t="s">
        <v>69</v>
      </c>
      <c r="AU256" s="200" t="s">
        <v>78</v>
      </c>
      <c r="AY256" s="199" t="s">
        <v>125</v>
      </c>
      <c r="BK256" s="201">
        <f>SUM(BK257:BK285)</f>
        <v>0</v>
      </c>
    </row>
    <row r="257" spans="1:65" s="2" customFormat="1" ht="24.15" customHeight="1">
      <c r="A257" s="37"/>
      <c r="B257" s="38"/>
      <c r="C257" s="204" t="s">
        <v>70</v>
      </c>
      <c r="D257" s="204" t="s">
        <v>128</v>
      </c>
      <c r="E257" s="205" t="s">
        <v>582</v>
      </c>
      <c r="F257" s="206" t="s">
        <v>583</v>
      </c>
      <c r="G257" s="207" t="s">
        <v>135</v>
      </c>
      <c r="H257" s="208">
        <v>671</v>
      </c>
      <c r="I257" s="209"/>
      <c r="J257" s="210">
        <f>ROUND(I257*H257,2)</f>
        <v>0</v>
      </c>
      <c r="K257" s="211"/>
      <c r="L257" s="43"/>
      <c r="M257" s="212" t="s">
        <v>19</v>
      </c>
      <c r="N257" s="213" t="s">
        <v>41</v>
      </c>
      <c r="O257" s="83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16" t="s">
        <v>132</v>
      </c>
      <c r="AT257" s="216" t="s">
        <v>128</v>
      </c>
      <c r="AU257" s="216" t="s">
        <v>80</v>
      </c>
      <c r="AY257" s="16" t="s">
        <v>125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6" t="s">
        <v>78</v>
      </c>
      <c r="BK257" s="217">
        <f>ROUND(I257*H257,2)</f>
        <v>0</v>
      </c>
      <c r="BL257" s="16" t="s">
        <v>132</v>
      </c>
      <c r="BM257" s="216" t="s">
        <v>584</v>
      </c>
    </row>
    <row r="258" spans="1:65" s="2" customFormat="1" ht="24.15" customHeight="1">
      <c r="A258" s="37"/>
      <c r="B258" s="38"/>
      <c r="C258" s="204" t="s">
        <v>70</v>
      </c>
      <c r="D258" s="204" t="s">
        <v>128</v>
      </c>
      <c r="E258" s="205" t="s">
        <v>585</v>
      </c>
      <c r="F258" s="206" t="s">
        <v>586</v>
      </c>
      <c r="G258" s="207" t="s">
        <v>286</v>
      </c>
      <c r="H258" s="208">
        <v>398</v>
      </c>
      <c r="I258" s="209"/>
      <c r="J258" s="210">
        <f>ROUND(I258*H258,2)</f>
        <v>0</v>
      </c>
      <c r="K258" s="211"/>
      <c r="L258" s="43"/>
      <c r="M258" s="212" t="s">
        <v>19</v>
      </c>
      <c r="N258" s="213" t="s">
        <v>41</v>
      </c>
      <c r="O258" s="83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16" t="s">
        <v>132</v>
      </c>
      <c r="AT258" s="216" t="s">
        <v>128</v>
      </c>
      <c r="AU258" s="216" t="s">
        <v>80</v>
      </c>
      <c r="AY258" s="16" t="s">
        <v>125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6" t="s">
        <v>78</v>
      </c>
      <c r="BK258" s="217">
        <f>ROUND(I258*H258,2)</f>
        <v>0</v>
      </c>
      <c r="BL258" s="16" t="s">
        <v>132</v>
      </c>
      <c r="BM258" s="216" t="s">
        <v>587</v>
      </c>
    </row>
    <row r="259" spans="1:65" s="2" customFormat="1" ht="24.15" customHeight="1">
      <c r="A259" s="37"/>
      <c r="B259" s="38"/>
      <c r="C259" s="204" t="s">
        <v>70</v>
      </c>
      <c r="D259" s="204" t="s">
        <v>128</v>
      </c>
      <c r="E259" s="205" t="s">
        <v>588</v>
      </c>
      <c r="F259" s="206" t="s">
        <v>589</v>
      </c>
      <c r="G259" s="207" t="s">
        <v>286</v>
      </c>
      <c r="H259" s="208">
        <v>198</v>
      </c>
      <c r="I259" s="209"/>
      <c r="J259" s="210">
        <f>ROUND(I259*H259,2)</f>
        <v>0</v>
      </c>
      <c r="K259" s="211"/>
      <c r="L259" s="43"/>
      <c r="M259" s="212" t="s">
        <v>19</v>
      </c>
      <c r="N259" s="213" t="s">
        <v>41</v>
      </c>
      <c r="O259" s="83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16" t="s">
        <v>132</v>
      </c>
      <c r="AT259" s="216" t="s">
        <v>128</v>
      </c>
      <c r="AU259" s="216" t="s">
        <v>80</v>
      </c>
      <c r="AY259" s="16" t="s">
        <v>125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6" t="s">
        <v>78</v>
      </c>
      <c r="BK259" s="217">
        <f>ROUND(I259*H259,2)</f>
        <v>0</v>
      </c>
      <c r="BL259" s="16" t="s">
        <v>132</v>
      </c>
      <c r="BM259" s="216" t="s">
        <v>590</v>
      </c>
    </row>
    <row r="260" spans="1:65" s="2" customFormat="1" ht="16.5" customHeight="1">
      <c r="A260" s="37"/>
      <c r="B260" s="38"/>
      <c r="C260" s="204" t="s">
        <v>70</v>
      </c>
      <c r="D260" s="204" t="s">
        <v>128</v>
      </c>
      <c r="E260" s="205" t="s">
        <v>591</v>
      </c>
      <c r="F260" s="206" t="s">
        <v>592</v>
      </c>
      <c r="G260" s="207" t="s">
        <v>232</v>
      </c>
      <c r="H260" s="208">
        <v>36</v>
      </c>
      <c r="I260" s="209"/>
      <c r="J260" s="210">
        <f>ROUND(I260*H260,2)</f>
        <v>0</v>
      </c>
      <c r="K260" s="211"/>
      <c r="L260" s="43"/>
      <c r="M260" s="212" t="s">
        <v>19</v>
      </c>
      <c r="N260" s="213" t="s">
        <v>41</v>
      </c>
      <c r="O260" s="83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16" t="s">
        <v>132</v>
      </c>
      <c r="AT260" s="216" t="s">
        <v>128</v>
      </c>
      <c r="AU260" s="216" t="s">
        <v>80</v>
      </c>
      <c r="AY260" s="16" t="s">
        <v>125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6" t="s">
        <v>78</v>
      </c>
      <c r="BK260" s="217">
        <f>ROUND(I260*H260,2)</f>
        <v>0</v>
      </c>
      <c r="BL260" s="16" t="s">
        <v>132</v>
      </c>
      <c r="BM260" s="216" t="s">
        <v>593</v>
      </c>
    </row>
    <row r="261" spans="1:65" s="2" customFormat="1" ht="16.5" customHeight="1">
      <c r="A261" s="37"/>
      <c r="B261" s="38"/>
      <c r="C261" s="204" t="s">
        <v>70</v>
      </c>
      <c r="D261" s="204" t="s">
        <v>128</v>
      </c>
      <c r="E261" s="205" t="s">
        <v>594</v>
      </c>
      <c r="F261" s="206" t="s">
        <v>595</v>
      </c>
      <c r="G261" s="207" t="s">
        <v>232</v>
      </c>
      <c r="H261" s="208">
        <v>2</v>
      </c>
      <c r="I261" s="209"/>
      <c r="J261" s="210">
        <f>ROUND(I261*H261,2)</f>
        <v>0</v>
      </c>
      <c r="K261" s="211"/>
      <c r="L261" s="43"/>
      <c r="M261" s="212" t="s">
        <v>19</v>
      </c>
      <c r="N261" s="213" t="s">
        <v>41</v>
      </c>
      <c r="O261" s="83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16" t="s">
        <v>132</v>
      </c>
      <c r="AT261" s="216" t="s">
        <v>128</v>
      </c>
      <c r="AU261" s="216" t="s">
        <v>80</v>
      </c>
      <c r="AY261" s="16" t="s">
        <v>125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6" t="s">
        <v>78</v>
      </c>
      <c r="BK261" s="217">
        <f>ROUND(I261*H261,2)</f>
        <v>0</v>
      </c>
      <c r="BL261" s="16" t="s">
        <v>132</v>
      </c>
      <c r="BM261" s="216" t="s">
        <v>596</v>
      </c>
    </row>
    <row r="262" spans="1:65" s="2" customFormat="1" ht="24.15" customHeight="1">
      <c r="A262" s="37"/>
      <c r="B262" s="38"/>
      <c r="C262" s="204" t="s">
        <v>70</v>
      </c>
      <c r="D262" s="204" t="s">
        <v>128</v>
      </c>
      <c r="E262" s="205" t="s">
        <v>597</v>
      </c>
      <c r="F262" s="206" t="s">
        <v>598</v>
      </c>
      <c r="G262" s="207" t="s">
        <v>135</v>
      </c>
      <c r="H262" s="208">
        <v>22</v>
      </c>
      <c r="I262" s="209"/>
      <c r="J262" s="210">
        <f>ROUND(I262*H262,2)</f>
        <v>0</v>
      </c>
      <c r="K262" s="211"/>
      <c r="L262" s="43"/>
      <c r="M262" s="212" t="s">
        <v>19</v>
      </c>
      <c r="N262" s="213" t="s">
        <v>41</v>
      </c>
      <c r="O262" s="83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16" t="s">
        <v>132</v>
      </c>
      <c r="AT262" s="216" t="s">
        <v>128</v>
      </c>
      <c r="AU262" s="216" t="s">
        <v>80</v>
      </c>
      <c r="AY262" s="16" t="s">
        <v>125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6" t="s">
        <v>78</v>
      </c>
      <c r="BK262" s="217">
        <f>ROUND(I262*H262,2)</f>
        <v>0</v>
      </c>
      <c r="BL262" s="16" t="s">
        <v>132</v>
      </c>
      <c r="BM262" s="216" t="s">
        <v>599</v>
      </c>
    </row>
    <row r="263" spans="1:65" s="2" customFormat="1" ht="24.15" customHeight="1">
      <c r="A263" s="37"/>
      <c r="B263" s="38"/>
      <c r="C263" s="204" t="s">
        <v>70</v>
      </c>
      <c r="D263" s="204" t="s">
        <v>128</v>
      </c>
      <c r="E263" s="205" t="s">
        <v>600</v>
      </c>
      <c r="F263" s="206" t="s">
        <v>601</v>
      </c>
      <c r="G263" s="207" t="s">
        <v>135</v>
      </c>
      <c r="H263" s="208">
        <v>1016</v>
      </c>
      <c r="I263" s="209"/>
      <c r="J263" s="210">
        <f>ROUND(I263*H263,2)</f>
        <v>0</v>
      </c>
      <c r="K263" s="211"/>
      <c r="L263" s="43"/>
      <c r="M263" s="212" t="s">
        <v>19</v>
      </c>
      <c r="N263" s="213" t="s">
        <v>41</v>
      </c>
      <c r="O263" s="83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16" t="s">
        <v>132</v>
      </c>
      <c r="AT263" s="216" t="s">
        <v>128</v>
      </c>
      <c r="AU263" s="216" t="s">
        <v>80</v>
      </c>
      <c r="AY263" s="16" t="s">
        <v>125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6" t="s">
        <v>78</v>
      </c>
      <c r="BK263" s="217">
        <f>ROUND(I263*H263,2)</f>
        <v>0</v>
      </c>
      <c r="BL263" s="16" t="s">
        <v>132</v>
      </c>
      <c r="BM263" s="216" t="s">
        <v>602</v>
      </c>
    </row>
    <row r="264" spans="1:65" s="2" customFormat="1" ht="24.15" customHeight="1">
      <c r="A264" s="37"/>
      <c r="B264" s="38"/>
      <c r="C264" s="204" t="s">
        <v>70</v>
      </c>
      <c r="D264" s="204" t="s">
        <v>128</v>
      </c>
      <c r="E264" s="205" t="s">
        <v>603</v>
      </c>
      <c r="F264" s="206" t="s">
        <v>604</v>
      </c>
      <c r="G264" s="207" t="s">
        <v>135</v>
      </c>
      <c r="H264" s="208">
        <v>508</v>
      </c>
      <c r="I264" s="209"/>
      <c r="J264" s="210">
        <f>ROUND(I264*H264,2)</f>
        <v>0</v>
      </c>
      <c r="K264" s="211"/>
      <c r="L264" s="43"/>
      <c r="M264" s="212" t="s">
        <v>19</v>
      </c>
      <c r="N264" s="213" t="s">
        <v>41</v>
      </c>
      <c r="O264" s="83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16" t="s">
        <v>132</v>
      </c>
      <c r="AT264" s="216" t="s">
        <v>128</v>
      </c>
      <c r="AU264" s="216" t="s">
        <v>80</v>
      </c>
      <c r="AY264" s="16" t="s">
        <v>125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6" t="s">
        <v>78</v>
      </c>
      <c r="BK264" s="217">
        <f>ROUND(I264*H264,2)</f>
        <v>0</v>
      </c>
      <c r="BL264" s="16" t="s">
        <v>132</v>
      </c>
      <c r="BM264" s="216" t="s">
        <v>605</v>
      </c>
    </row>
    <row r="265" spans="1:65" s="2" customFormat="1" ht="24.15" customHeight="1">
      <c r="A265" s="37"/>
      <c r="B265" s="38"/>
      <c r="C265" s="204" t="s">
        <v>70</v>
      </c>
      <c r="D265" s="204" t="s">
        <v>128</v>
      </c>
      <c r="E265" s="205" t="s">
        <v>606</v>
      </c>
      <c r="F265" s="206" t="s">
        <v>607</v>
      </c>
      <c r="G265" s="207" t="s">
        <v>286</v>
      </c>
      <c r="H265" s="208">
        <v>69</v>
      </c>
      <c r="I265" s="209"/>
      <c r="J265" s="210">
        <f>ROUND(I265*H265,2)</f>
        <v>0</v>
      </c>
      <c r="K265" s="211"/>
      <c r="L265" s="43"/>
      <c r="M265" s="212" t="s">
        <v>19</v>
      </c>
      <c r="N265" s="213" t="s">
        <v>41</v>
      </c>
      <c r="O265" s="83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16" t="s">
        <v>132</v>
      </c>
      <c r="AT265" s="216" t="s">
        <v>128</v>
      </c>
      <c r="AU265" s="216" t="s">
        <v>80</v>
      </c>
      <c r="AY265" s="16" t="s">
        <v>125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6" t="s">
        <v>78</v>
      </c>
      <c r="BK265" s="217">
        <f>ROUND(I265*H265,2)</f>
        <v>0</v>
      </c>
      <c r="BL265" s="16" t="s">
        <v>132</v>
      </c>
      <c r="BM265" s="216" t="s">
        <v>608</v>
      </c>
    </row>
    <row r="266" spans="1:65" s="2" customFormat="1" ht="24.15" customHeight="1">
      <c r="A266" s="37"/>
      <c r="B266" s="38"/>
      <c r="C266" s="204" t="s">
        <v>70</v>
      </c>
      <c r="D266" s="204" t="s">
        <v>128</v>
      </c>
      <c r="E266" s="205" t="s">
        <v>609</v>
      </c>
      <c r="F266" s="206" t="s">
        <v>610</v>
      </c>
      <c r="G266" s="207" t="s">
        <v>135</v>
      </c>
      <c r="H266" s="208">
        <v>140.8</v>
      </c>
      <c r="I266" s="209"/>
      <c r="J266" s="210">
        <f>ROUND(I266*H266,2)</f>
        <v>0</v>
      </c>
      <c r="K266" s="211"/>
      <c r="L266" s="43"/>
      <c r="M266" s="212" t="s">
        <v>19</v>
      </c>
      <c r="N266" s="213" t="s">
        <v>41</v>
      </c>
      <c r="O266" s="83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16" t="s">
        <v>132</v>
      </c>
      <c r="AT266" s="216" t="s">
        <v>128</v>
      </c>
      <c r="AU266" s="216" t="s">
        <v>80</v>
      </c>
      <c r="AY266" s="16" t="s">
        <v>125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6" t="s">
        <v>78</v>
      </c>
      <c r="BK266" s="217">
        <f>ROUND(I266*H266,2)</f>
        <v>0</v>
      </c>
      <c r="BL266" s="16" t="s">
        <v>132</v>
      </c>
      <c r="BM266" s="216" t="s">
        <v>611</v>
      </c>
    </row>
    <row r="267" spans="1:65" s="2" customFormat="1" ht="16.5" customHeight="1">
      <c r="A267" s="37"/>
      <c r="B267" s="38"/>
      <c r="C267" s="204" t="s">
        <v>70</v>
      </c>
      <c r="D267" s="204" t="s">
        <v>128</v>
      </c>
      <c r="E267" s="205" t="s">
        <v>612</v>
      </c>
      <c r="F267" s="206" t="s">
        <v>613</v>
      </c>
      <c r="G267" s="207" t="s">
        <v>135</v>
      </c>
      <c r="H267" s="208">
        <v>140.8</v>
      </c>
      <c r="I267" s="209"/>
      <c r="J267" s="210">
        <f>ROUND(I267*H267,2)</f>
        <v>0</v>
      </c>
      <c r="K267" s="211"/>
      <c r="L267" s="43"/>
      <c r="M267" s="212" t="s">
        <v>19</v>
      </c>
      <c r="N267" s="213" t="s">
        <v>41</v>
      </c>
      <c r="O267" s="83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16" t="s">
        <v>132</v>
      </c>
      <c r="AT267" s="216" t="s">
        <v>128</v>
      </c>
      <c r="AU267" s="216" t="s">
        <v>80</v>
      </c>
      <c r="AY267" s="16" t="s">
        <v>125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6" t="s">
        <v>78</v>
      </c>
      <c r="BK267" s="217">
        <f>ROUND(I267*H267,2)</f>
        <v>0</v>
      </c>
      <c r="BL267" s="16" t="s">
        <v>132</v>
      </c>
      <c r="BM267" s="216" t="s">
        <v>614</v>
      </c>
    </row>
    <row r="268" spans="1:65" s="2" customFormat="1" ht="24.15" customHeight="1">
      <c r="A268" s="37"/>
      <c r="B268" s="38"/>
      <c r="C268" s="204" t="s">
        <v>70</v>
      </c>
      <c r="D268" s="204" t="s">
        <v>128</v>
      </c>
      <c r="E268" s="205" t="s">
        <v>615</v>
      </c>
      <c r="F268" s="206" t="s">
        <v>616</v>
      </c>
      <c r="G268" s="207" t="s">
        <v>135</v>
      </c>
      <c r="H268" s="208">
        <v>6</v>
      </c>
      <c r="I268" s="209"/>
      <c r="J268" s="210">
        <f>ROUND(I268*H268,2)</f>
        <v>0</v>
      </c>
      <c r="K268" s="211"/>
      <c r="L268" s="43"/>
      <c r="M268" s="212" t="s">
        <v>19</v>
      </c>
      <c r="N268" s="213" t="s">
        <v>41</v>
      </c>
      <c r="O268" s="83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16" t="s">
        <v>132</v>
      </c>
      <c r="AT268" s="216" t="s">
        <v>128</v>
      </c>
      <c r="AU268" s="216" t="s">
        <v>80</v>
      </c>
      <c r="AY268" s="16" t="s">
        <v>125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6" t="s">
        <v>78</v>
      </c>
      <c r="BK268" s="217">
        <f>ROUND(I268*H268,2)</f>
        <v>0</v>
      </c>
      <c r="BL268" s="16" t="s">
        <v>132</v>
      </c>
      <c r="BM268" s="216" t="s">
        <v>617</v>
      </c>
    </row>
    <row r="269" spans="1:65" s="2" customFormat="1" ht="16.5" customHeight="1">
      <c r="A269" s="37"/>
      <c r="B269" s="38"/>
      <c r="C269" s="204" t="s">
        <v>70</v>
      </c>
      <c r="D269" s="204" t="s">
        <v>128</v>
      </c>
      <c r="E269" s="205" t="s">
        <v>618</v>
      </c>
      <c r="F269" s="206" t="s">
        <v>619</v>
      </c>
      <c r="G269" s="207" t="s">
        <v>232</v>
      </c>
      <c r="H269" s="208">
        <v>4</v>
      </c>
      <c r="I269" s="209"/>
      <c r="J269" s="210">
        <f>ROUND(I269*H269,2)</f>
        <v>0</v>
      </c>
      <c r="K269" s="211"/>
      <c r="L269" s="43"/>
      <c r="M269" s="212" t="s">
        <v>19</v>
      </c>
      <c r="N269" s="213" t="s">
        <v>41</v>
      </c>
      <c r="O269" s="83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16" t="s">
        <v>132</v>
      </c>
      <c r="AT269" s="216" t="s">
        <v>128</v>
      </c>
      <c r="AU269" s="216" t="s">
        <v>80</v>
      </c>
      <c r="AY269" s="16" t="s">
        <v>125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6" t="s">
        <v>78</v>
      </c>
      <c r="BK269" s="217">
        <f>ROUND(I269*H269,2)</f>
        <v>0</v>
      </c>
      <c r="BL269" s="16" t="s">
        <v>132</v>
      </c>
      <c r="BM269" s="216" t="s">
        <v>620</v>
      </c>
    </row>
    <row r="270" spans="1:65" s="2" customFormat="1" ht="24.15" customHeight="1">
      <c r="A270" s="37"/>
      <c r="B270" s="38"/>
      <c r="C270" s="204" t="s">
        <v>70</v>
      </c>
      <c r="D270" s="204" t="s">
        <v>128</v>
      </c>
      <c r="E270" s="205" t="s">
        <v>621</v>
      </c>
      <c r="F270" s="206" t="s">
        <v>622</v>
      </c>
      <c r="G270" s="207" t="s">
        <v>286</v>
      </c>
      <c r="H270" s="208">
        <v>40</v>
      </c>
      <c r="I270" s="209"/>
      <c r="J270" s="210">
        <f>ROUND(I270*H270,2)</f>
        <v>0</v>
      </c>
      <c r="K270" s="211"/>
      <c r="L270" s="43"/>
      <c r="M270" s="212" t="s">
        <v>19</v>
      </c>
      <c r="N270" s="213" t="s">
        <v>41</v>
      </c>
      <c r="O270" s="83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16" t="s">
        <v>132</v>
      </c>
      <c r="AT270" s="216" t="s">
        <v>128</v>
      </c>
      <c r="AU270" s="216" t="s">
        <v>80</v>
      </c>
      <c r="AY270" s="16" t="s">
        <v>125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6" t="s">
        <v>78</v>
      </c>
      <c r="BK270" s="217">
        <f>ROUND(I270*H270,2)</f>
        <v>0</v>
      </c>
      <c r="BL270" s="16" t="s">
        <v>132</v>
      </c>
      <c r="BM270" s="216" t="s">
        <v>623</v>
      </c>
    </row>
    <row r="271" spans="1:65" s="2" customFormat="1" ht="24.15" customHeight="1">
      <c r="A271" s="37"/>
      <c r="B271" s="38"/>
      <c r="C271" s="204" t="s">
        <v>70</v>
      </c>
      <c r="D271" s="204" t="s">
        <v>128</v>
      </c>
      <c r="E271" s="205" t="s">
        <v>624</v>
      </c>
      <c r="F271" s="206" t="s">
        <v>625</v>
      </c>
      <c r="G271" s="207" t="s">
        <v>232</v>
      </c>
      <c r="H271" s="208">
        <v>3</v>
      </c>
      <c r="I271" s="209"/>
      <c r="J271" s="210">
        <f>ROUND(I271*H271,2)</f>
        <v>0</v>
      </c>
      <c r="K271" s="211"/>
      <c r="L271" s="43"/>
      <c r="M271" s="212" t="s">
        <v>19</v>
      </c>
      <c r="N271" s="213" t="s">
        <v>41</v>
      </c>
      <c r="O271" s="83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16" t="s">
        <v>132</v>
      </c>
      <c r="AT271" s="216" t="s">
        <v>128</v>
      </c>
      <c r="AU271" s="216" t="s">
        <v>80</v>
      </c>
      <c r="AY271" s="16" t="s">
        <v>125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6" t="s">
        <v>78</v>
      </c>
      <c r="BK271" s="217">
        <f>ROUND(I271*H271,2)</f>
        <v>0</v>
      </c>
      <c r="BL271" s="16" t="s">
        <v>132</v>
      </c>
      <c r="BM271" s="216" t="s">
        <v>626</v>
      </c>
    </row>
    <row r="272" spans="1:65" s="2" customFormat="1" ht="24.15" customHeight="1">
      <c r="A272" s="37"/>
      <c r="B272" s="38"/>
      <c r="C272" s="204" t="s">
        <v>70</v>
      </c>
      <c r="D272" s="204" t="s">
        <v>128</v>
      </c>
      <c r="E272" s="205" t="s">
        <v>627</v>
      </c>
      <c r="F272" s="206" t="s">
        <v>628</v>
      </c>
      <c r="G272" s="207" t="s">
        <v>232</v>
      </c>
      <c r="H272" s="208">
        <v>3</v>
      </c>
      <c r="I272" s="209"/>
      <c r="J272" s="210">
        <f>ROUND(I272*H272,2)</f>
        <v>0</v>
      </c>
      <c r="K272" s="211"/>
      <c r="L272" s="43"/>
      <c r="M272" s="212" t="s">
        <v>19</v>
      </c>
      <c r="N272" s="213" t="s">
        <v>41</v>
      </c>
      <c r="O272" s="83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16" t="s">
        <v>132</v>
      </c>
      <c r="AT272" s="216" t="s">
        <v>128</v>
      </c>
      <c r="AU272" s="216" t="s">
        <v>80</v>
      </c>
      <c r="AY272" s="16" t="s">
        <v>125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6" t="s">
        <v>78</v>
      </c>
      <c r="BK272" s="217">
        <f>ROUND(I272*H272,2)</f>
        <v>0</v>
      </c>
      <c r="BL272" s="16" t="s">
        <v>132</v>
      </c>
      <c r="BM272" s="216" t="s">
        <v>629</v>
      </c>
    </row>
    <row r="273" spans="1:65" s="2" customFormat="1" ht="16.5" customHeight="1">
      <c r="A273" s="37"/>
      <c r="B273" s="38"/>
      <c r="C273" s="204" t="s">
        <v>70</v>
      </c>
      <c r="D273" s="204" t="s">
        <v>128</v>
      </c>
      <c r="E273" s="205" t="s">
        <v>630</v>
      </c>
      <c r="F273" s="206" t="s">
        <v>631</v>
      </c>
      <c r="G273" s="207" t="s">
        <v>632</v>
      </c>
      <c r="H273" s="208">
        <v>60</v>
      </c>
      <c r="I273" s="209"/>
      <c r="J273" s="210">
        <f>ROUND(I273*H273,2)</f>
        <v>0</v>
      </c>
      <c r="K273" s="211"/>
      <c r="L273" s="43"/>
      <c r="M273" s="212" t="s">
        <v>19</v>
      </c>
      <c r="N273" s="213" t="s">
        <v>41</v>
      </c>
      <c r="O273" s="83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16" t="s">
        <v>132</v>
      </c>
      <c r="AT273" s="216" t="s">
        <v>128</v>
      </c>
      <c r="AU273" s="216" t="s">
        <v>80</v>
      </c>
      <c r="AY273" s="16" t="s">
        <v>125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6" t="s">
        <v>78</v>
      </c>
      <c r="BK273" s="217">
        <f>ROUND(I273*H273,2)</f>
        <v>0</v>
      </c>
      <c r="BL273" s="16" t="s">
        <v>132</v>
      </c>
      <c r="BM273" s="216" t="s">
        <v>633</v>
      </c>
    </row>
    <row r="274" spans="1:65" s="2" customFormat="1" ht="44.25" customHeight="1">
      <c r="A274" s="37"/>
      <c r="B274" s="38"/>
      <c r="C274" s="204" t="s">
        <v>70</v>
      </c>
      <c r="D274" s="204" t="s">
        <v>128</v>
      </c>
      <c r="E274" s="205" t="s">
        <v>634</v>
      </c>
      <c r="F274" s="206" t="s">
        <v>635</v>
      </c>
      <c r="G274" s="207" t="s">
        <v>175</v>
      </c>
      <c r="H274" s="208">
        <v>453.9</v>
      </c>
      <c r="I274" s="209"/>
      <c r="J274" s="210">
        <f>ROUND(I274*H274,2)</f>
        <v>0</v>
      </c>
      <c r="K274" s="211"/>
      <c r="L274" s="43"/>
      <c r="M274" s="212" t="s">
        <v>19</v>
      </c>
      <c r="N274" s="213" t="s">
        <v>41</v>
      </c>
      <c r="O274" s="83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16" t="s">
        <v>132</v>
      </c>
      <c r="AT274" s="216" t="s">
        <v>128</v>
      </c>
      <c r="AU274" s="216" t="s">
        <v>80</v>
      </c>
      <c r="AY274" s="16" t="s">
        <v>125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6" t="s">
        <v>78</v>
      </c>
      <c r="BK274" s="217">
        <f>ROUND(I274*H274,2)</f>
        <v>0</v>
      </c>
      <c r="BL274" s="16" t="s">
        <v>132</v>
      </c>
      <c r="BM274" s="216" t="s">
        <v>636</v>
      </c>
    </row>
    <row r="275" spans="1:65" s="2" customFormat="1" ht="16.5" customHeight="1">
      <c r="A275" s="37"/>
      <c r="B275" s="38"/>
      <c r="C275" s="204" t="s">
        <v>70</v>
      </c>
      <c r="D275" s="204" t="s">
        <v>128</v>
      </c>
      <c r="E275" s="205" t="s">
        <v>637</v>
      </c>
      <c r="F275" s="206" t="s">
        <v>638</v>
      </c>
      <c r="G275" s="207" t="s">
        <v>175</v>
      </c>
      <c r="H275" s="208">
        <v>1815.6</v>
      </c>
      <c r="I275" s="209"/>
      <c r="J275" s="210">
        <f>ROUND(I275*H275,2)</f>
        <v>0</v>
      </c>
      <c r="K275" s="211"/>
      <c r="L275" s="43"/>
      <c r="M275" s="212" t="s">
        <v>19</v>
      </c>
      <c r="N275" s="213" t="s">
        <v>41</v>
      </c>
      <c r="O275" s="83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16" t="s">
        <v>132</v>
      </c>
      <c r="AT275" s="216" t="s">
        <v>128</v>
      </c>
      <c r="AU275" s="216" t="s">
        <v>80</v>
      </c>
      <c r="AY275" s="16" t="s">
        <v>125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6" t="s">
        <v>78</v>
      </c>
      <c r="BK275" s="217">
        <f>ROUND(I275*H275,2)</f>
        <v>0</v>
      </c>
      <c r="BL275" s="16" t="s">
        <v>132</v>
      </c>
      <c r="BM275" s="216" t="s">
        <v>639</v>
      </c>
    </row>
    <row r="276" spans="1:65" s="2" customFormat="1" ht="24.15" customHeight="1">
      <c r="A276" s="37"/>
      <c r="B276" s="38"/>
      <c r="C276" s="204" t="s">
        <v>70</v>
      </c>
      <c r="D276" s="204" t="s">
        <v>128</v>
      </c>
      <c r="E276" s="205" t="s">
        <v>640</v>
      </c>
      <c r="F276" s="206" t="s">
        <v>641</v>
      </c>
      <c r="G276" s="207" t="s">
        <v>175</v>
      </c>
      <c r="H276" s="208">
        <v>453.9</v>
      </c>
      <c r="I276" s="209"/>
      <c r="J276" s="210">
        <f>ROUND(I276*H276,2)</f>
        <v>0</v>
      </c>
      <c r="K276" s="211"/>
      <c r="L276" s="43"/>
      <c r="M276" s="212" t="s">
        <v>19</v>
      </c>
      <c r="N276" s="213" t="s">
        <v>41</v>
      </c>
      <c r="O276" s="83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16" t="s">
        <v>132</v>
      </c>
      <c r="AT276" s="216" t="s">
        <v>128</v>
      </c>
      <c r="AU276" s="216" t="s">
        <v>80</v>
      </c>
      <c r="AY276" s="16" t="s">
        <v>125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6" t="s">
        <v>78</v>
      </c>
      <c r="BK276" s="217">
        <f>ROUND(I276*H276,2)</f>
        <v>0</v>
      </c>
      <c r="BL276" s="16" t="s">
        <v>132</v>
      </c>
      <c r="BM276" s="216" t="s">
        <v>642</v>
      </c>
    </row>
    <row r="277" spans="1:65" s="2" customFormat="1" ht="44.25" customHeight="1">
      <c r="A277" s="37"/>
      <c r="B277" s="38"/>
      <c r="C277" s="204" t="s">
        <v>70</v>
      </c>
      <c r="D277" s="204" t="s">
        <v>128</v>
      </c>
      <c r="E277" s="205" t="s">
        <v>643</v>
      </c>
      <c r="F277" s="206" t="s">
        <v>644</v>
      </c>
      <c r="G277" s="207" t="s">
        <v>175</v>
      </c>
      <c r="H277" s="208">
        <v>147.6</v>
      </c>
      <c r="I277" s="209"/>
      <c r="J277" s="210">
        <f>ROUND(I277*H277,2)</f>
        <v>0</v>
      </c>
      <c r="K277" s="211"/>
      <c r="L277" s="43"/>
      <c r="M277" s="212" t="s">
        <v>19</v>
      </c>
      <c r="N277" s="213" t="s">
        <v>41</v>
      </c>
      <c r="O277" s="83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16" t="s">
        <v>132</v>
      </c>
      <c r="AT277" s="216" t="s">
        <v>128</v>
      </c>
      <c r="AU277" s="216" t="s">
        <v>80</v>
      </c>
      <c r="AY277" s="16" t="s">
        <v>125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6" t="s">
        <v>78</v>
      </c>
      <c r="BK277" s="217">
        <f>ROUND(I277*H277,2)</f>
        <v>0</v>
      </c>
      <c r="BL277" s="16" t="s">
        <v>132</v>
      </c>
      <c r="BM277" s="216" t="s">
        <v>645</v>
      </c>
    </row>
    <row r="278" spans="1:65" s="2" customFormat="1" ht="16.5" customHeight="1">
      <c r="A278" s="37"/>
      <c r="B278" s="38"/>
      <c r="C278" s="204" t="s">
        <v>70</v>
      </c>
      <c r="D278" s="204" t="s">
        <v>128</v>
      </c>
      <c r="E278" s="205" t="s">
        <v>646</v>
      </c>
      <c r="F278" s="206" t="s">
        <v>647</v>
      </c>
      <c r="G278" s="207" t="s">
        <v>175</v>
      </c>
      <c r="H278" s="208">
        <v>590.4</v>
      </c>
      <c r="I278" s="209"/>
      <c r="J278" s="210">
        <f>ROUND(I278*H278,2)</f>
        <v>0</v>
      </c>
      <c r="K278" s="211"/>
      <c r="L278" s="43"/>
      <c r="M278" s="212" t="s">
        <v>19</v>
      </c>
      <c r="N278" s="213" t="s">
        <v>41</v>
      </c>
      <c r="O278" s="83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16" t="s">
        <v>132</v>
      </c>
      <c r="AT278" s="216" t="s">
        <v>128</v>
      </c>
      <c r="AU278" s="216" t="s">
        <v>80</v>
      </c>
      <c r="AY278" s="16" t="s">
        <v>125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6" t="s">
        <v>78</v>
      </c>
      <c r="BK278" s="217">
        <f>ROUND(I278*H278,2)</f>
        <v>0</v>
      </c>
      <c r="BL278" s="16" t="s">
        <v>132</v>
      </c>
      <c r="BM278" s="216" t="s">
        <v>648</v>
      </c>
    </row>
    <row r="279" spans="1:65" s="2" customFormat="1" ht="24.15" customHeight="1">
      <c r="A279" s="37"/>
      <c r="B279" s="38"/>
      <c r="C279" s="204" t="s">
        <v>70</v>
      </c>
      <c r="D279" s="204" t="s">
        <v>128</v>
      </c>
      <c r="E279" s="205" t="s">
        <v>649</v>
      </c>
      <c r="F279" s="206" t="s">
        <v>650</v>
      </c>
      <c r="G279" s="207" t="s">
        <v>175</v>
      </c>
      <c r="H279" s="208">
        <v>147.6</v>
      </c>
      <c r="I279" s="209"/>
      <c r="J279" s="210">
        <f>ROUND(I279*H279,2)</f>
        <v>0</v>
      </c>
      <c r="K279" s="211"/>
      <c r="L279" s="43"/>
      <c r="M279" s="212" t="s">
        <v>19</v>
      </c>
      <c r="N279" s="213" t="s">
        <v>41</v>
      </c>
      <c r="O279" s="83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16" t="s">
        <v>132</v>
      </c>
      <c r="AT279" s="216" t="s">
        <v>128</v>
      </c>
      <c r="AU279" s="216" t="s">
        <v>80</v>
      </c>
      <c r="AY279" s="16" t="s">
        <v>125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6" t="s">
        <v>78</v>
      </c>
      <c r="BK279" s="217">
        <f>ROUND(I279*H279,2)</f>
        <v>0</v>
      </c>
      <c r="BL279" s="16" t="s">
        <v>132</v>
      </c>
      <c r="BM279" s="216" t="s">
        <v>651</v>
      </c>
    </row>
    <row r="280" spans="1:65" s="2" customFormat="1" ht="44.25" customHeight="1">
      <c r="A280" s="37"/>
      <c r="B280" s="38"/>
      <c r="C280" s="204" t="s">
        <v>70</v>
      </c>
      <c r="D280" s="204" t="s">
        <v>128</v>
      </c>
      <c r="E280" s="205" t="s">
        <v>652</v>
      </c>
      <c r="F280" s="206" t="s">
        <v>653</v>
      </c>
      <c r="G280" s="207" t="s">
        <v>175</v>
      </c>
      <c r="H280" s="208">
        <v>1.8</v>
      </c>
      <c r="I280" s="209"/>
      <c r="J280" s="210">
        <f>ROUND(I280*H280,2)</f>
        <v>0</v>
      </c>
      <c r="K280" s="211"/>
      <c r="L280" s="43"/>
      <c r="M280" s="212" t="s">
        <v>19</v>
      </c>
      <c r="N280" s="213" t="s">
        <v>41</v>
      </c>
      <c r="O280" s="83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16" t="s">
        <v>132</v>
      </c>
      <c r="AT280" s="216" t="s">
        <v>128</v>
      </c>
      <c r="AU280" s="216" t="s">
        <v>80</v>
      </c>
      <c r="AY280" s="16" t="s">
        <v>125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6" t="s">
        <v>78</v>
      </c>
      <c r="BK280" s="217">
        <f>ROUND(I280*H280,2)</f>
        <v>0</v>
      </c>
      <c r="BL280" s="16" t="s">
        <v>132</v>
      </c>
      <c r="BM280" s="216" t="s">
        <v>654</v>
      </c>
    </row>
    <row r="281" spans="1:65" s="2" customFormat="1" ht="16.5" customHeight="1">
      <c r="A281" s="37"/>
      <c r="B281" s="38"/>
      <c r="C281" s="204" t="s">
        <v>70</v>
      </c>
      <c r="D281" s="204" t="s">
        <v>128</v>
      </c>
      <c r="E281" s="205" t="s">
        <v>655</v>
      </c>
      <c r="F281" s="206" t="s">
        <v>656</v>
      </c>
      <c r="G281" s="207" t="s">
        <v>175</v>
      </c>
      <c r="H281" s="208">
        <v>7.2</v>
      </c>
      <c r="I281" s="209"/>
      <c r="J281" s="210">
        <f>ROUND(I281*H281,2)</f>
        <v>0</v>
      </c>
      <c r="K281" s="211"/>
      <c r="L281" s="43"/>
      <c r="M281" s="212" t="s">
        <v>19</v>
      </c>
      <c r="N281" s="213" t="s">
        <v>41</v>
      </c>
      <c r="O281" s="83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16" t="s">
        <v>132</v>
      </c>
      <c r="AT281" s="216" t="s">
        <v>128</v>
      </c>
      <c r="AU281" s="216" t="s">
        <v>80</v>
      </c>
      <c r="AY281" s="16" t="s">
        <v>125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6" t="s">
        <v>78</v>
      </c>
      <c r="BK281" s="217">
        <f>ROUND(I281*H281,2)</f>
        <v>0</v>
      </c>
      <c r="BL281" s="16" t="s">
        <v>132</v>
      </c>
      <c r="BM281" s="216" t="s">
        <v>657</v>
      </c>
    </row>
    <row r="282" spans="1:65" s="2" customFormat="1" ht="24.15" customHeight="1">
      <c r="A282" s="37"/>
      <c r="B282" s="38"/>
      <c r="C282" s="204" t="s">
        <v>70</v>
      </c>
      <c r="D282" s="204" t="s">
        <v>128</v>
      </c>
      <c r="E282" s="205" t="s">
        <v>658</v>
      </c>
      <c r="F282" s="206" t="s">
        <v>659</v>
      </c>
      <c r="G282" s="207" t="s">
        <v>175</v>
      </c>
      <c r="H282" s="208">
        <v>1.8</v>
      </c>
      <c r="I282" s="209"/>
      <c r="J282" s="210">
        <f>ROUND(I282*H282,2)</f>
        <v>0</v>
      </c>
      <c r="K282" s="211"/>
      <c r="L282" s="43"/>
      <c r="M282" s="212" t="s">
        <v>19</v>
      </c>
      <c r="N282" s="213" t="s">
        <v>41</v>
      </c>
      <c r="O282" s="83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16" t="s">
        <v>132</v>
      </c>
      <c r="AT282" s="216" t="s">
        <v>128</v>
      </c>
      <c r="AU282" s="216" t="s">
        <v>80</v>
      </c>
      <c r="AY282" s="16" t="s">
        <v>125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6" t="s">
        <v>78</v>
      </c>
      <c r="BK282" s="217">
        <f>ROUND(I282*H282,2)</f>
        <v>0</v>
      </c>
      <c r="BL282" s="16" t="s">
        <v>132</v>
      </c>
      <c r="BM282" s="216" t="s">
        <v>660</v>
      </c>
    </row>
    <row r="283" spans="1:65" s="2" customFormat="1" ht="37.8" customHeight="1">
      <c r="A283" s="37"/>
      <c r="B283" s="38"/>
      <c r="C283" s="204" t="s">
        <v>70</v>
      </c>
      <c r="D283" s="204" t="s">
        <v>128</v>
      </c>
      <c r="E283" s="205" t="s">
        <v>661</v>
      </c>
      <c r="F283" s="206" t="s">
        <v>662</v>
      </c>
      <c r="G283" s="207" t="s">
        <v>175</v>
      </c>
      <c r="H283" s="208">
        <v>111.8</v>
      </c>
      <c r="I283" s="209"/>
      <c r="J283" s="210">
        <f>ROUND(I283*H283,2)</f>
        <v>0</v>
      </c>
      <c r="K283" s="211"/>
      <c r="L283" s="43"/>
      <c r="M283" s="212" t="s">
        <v>19</v>
      </c>
      <c r="N283" s="213" t="s">
        <v>41</v>
      </c>
      <c r="O283" s="83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16" t="s">
        <v>132</v>
      </c>
      <c r="AT283" s="216" t="s">
        <v>128</v>
      </c>
      <c r="AU283" s="216" t="s">
        <v>80</v>
      </c>
      <c r="AY283" s="16" t="s">
        <v>125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6" t="s">
        <v>78</v>
      </c>
      <c r="BK283" s="217">
        <f>ROUND(I283*H283,2)</f>
        <v>0</v>
      </c>
      <c r="BL283" s="16" t="s">
        <v>132</v>
      </c>
      <c r="BM283" s="216" t="s">
        <v>663</v>
      </c>
    </row>
    <row r="284" spans="1:65" s="2" customFormat="1" ht="16.5" customHeight="1">
      <c r="A284" s="37"/>
      <c r="B284" s="38"/>
      <c r="C284" s="204" t="s">
        <v>70</v>
      </c>
      <c r="D284" s="204" t="s">
        <v>128</v>
      </c>
      <c r="E284" s="205" t="s">
        <v>664</v>
      </c>
      <c r="F284" s="206" t="s">
        <v>665</v>
      </c>
      <c r="G284" s="207" t="s">
        <v>175</v>
      </c>
      <c r="H284" s="208">
        <v>447.2</v>
      </c>
      <c r="I284" s="209"/>
      <c r="J284" s="210">
        <f>ROUND(I284*H284,2)</f>
        <v>0</v>
      </c>
      <c r="K284" s="211"/>
      <c r="L284" s="43"/>
      <c r="M284" s="212" t="s">
        <v>19</v>
      </c>
      <c r="N284" s="213" t="s">
        <v>41</v>
      </c>
      <c r="O284" s="83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16" t="s">
        <v>132</v>
      </c>
      <c r="AT284" s="216" t="s">
        <v>128</v>
      </c>
      <c r="AU284" s="216" t="s">
        <v>80</v>
      </c>
      <c r="AY284" s="16" t="s">
        <v>125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6" t="s">
        <v>78</v>
      </c>
      <c r="BK284" s="217">
        <f>ROUND(I284*H284,2)</f>
        <v>0</v>
      </c>
      <c r="BL284" s="16" t="s">
        <v>132</v>
      </c>
      <c r="BM284" s="216" t="s">
        <v>666</v>
      </c>
    </row>
    <row r="285" spans="1:65" s="2" customFormat="1" ht="24.15" customHeight="1">
      <c r="A285" s="37"/>
      <c r="B285" s="38"/>
      <c r="C285" s="204" t="s">
        <v>70</v>
      </c>
      <c r="D285" s="204" t="s">
        <v>128</v>
      </c>
      <c r="E285" s="205" t="s">
        <v>667</v>
      </c>
      <c r="F285" s="206" t="s">
        <v>668</v>
      </c>
      <c r="G285" s="207" t="s">
        <v>175</v>
      </c>
      <c r="H285" s="208">
        <v>89.1</v>
      </c>
      <c r="I285" s="209"/>
      <c r="J285" s="210">
        <f>ROUND(I285*H285,2)</f>
        <v>0</v>
      </c>
      <c r="K285" s="211"/>
      <c r="L285" s="43"/>
      <c r="M285" s="230" t="s">
        <v>19</v>
      </c>
      <c r="N285" s="231" t="s">
        <v>41</v>
      </c>
      <c r="O285" s="232"/>
      <c r="P285" s="233">
        <f>O285*H285</f>
        <v>0</v>
      </c>
      <c r="Q285" s="233">
        <v>0</v>
      </c>
      <c r="R285" s="233">
        <f>Q285*H285</f>
        <v>0</v>
      </c>
      <c r="S285" s="233">
        <v>0</v>
      </c>
      <c r="T285" s="23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16" t="s">
        <v>132</v>
      </c>
      <c r="AT285" s="216" t="s">
        <v>128</v>
      </c>
      <c r="AU285" s="216" t="s">
        <v>80</v>
      </c>
      <c r="AY285" s="16" t="s">
        <v>125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6" t="s">
        <v>78</v>
      </c>
      <c r="BK285" s="217">
        <f>ROUND(I285*H285,2)</f>
        <v>0</v>
      </c>
      <c r="BL285" s="16" t="s">
        <v>132</v>
      </c>
      <c r="BM285" s="216" t="s">
        <v>669</v>
      </c>
    </row>
    <row r="286" spans="1:31" s="2" customFormat="1" ht="6.95" customHeight="1">
      <c r="A286" s="37"/>
      <c r="B286" s="58"/>
      <c r="C286" s="59"/>
      <c r="D286" s="59"/>
      <c r="E286" s="59"/>
      <c r="F286" s="59"/>
      <c r="G286" s="59"/>
      <c r="H286" s="59"/>
      <c r="I286" s="59"/>
      <c r="J286" s="59"/>
      <c r="K286" s="59"/>
      <c r="L286" s="43"/>
      <c r="M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</sheetData>
  <sheetProtection password="CC35" sheet="1" objects="1" scenarios="1" formatColumns="0" formatRows="0" autoFilter="0"/>
  <autoFilter ref="C94:K285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670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27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ROUND(J86,2)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ROUND((SUM(BE86:BE107)),2)</f>
        <v>0</v>
      </c>
      <c r="G33" s="37"/>
      <c r="H33" s="37"/>
      <c r="I33" s="147">
        <v>0.21</v>
      </c>
      <c r="J33" s="146">
        <f>ROUND(((SUM(BE86:BE107))*I33),2)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ROUND((SUM(BF86:BF107)),2)</f>
        <v>0</v>
      </c>
      <c r="G34" s="37"/>
      <c r="H34" s="37"/>
      <c r="I34" s="147">
        <v>0.15</v>
      </c>
      <c r="J34" s="146">
        <f>ROUND(((SUM(BF86:BF107))*I34),2)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ROUND((SUM(BG86:BG107)),2)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ROUND((SUM(BH86:BH107)),2)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ROUND((SUM(BI86:BI107)),2)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 xml:space="preserve">Objekt2 sklad - SO-02 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671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672</v>
      </c>
      <c r="E61" s="173"/>
      <c r="F61" s="173"/>
      <c r="G61" s="173"/>
      <c r="H61" s="173"/>
      <c r="I61" s="173"/>
      <c r="J61" s="174">
        <f>J88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673</v>
      </c>
      <c r="E62" s="173"/>
      <c r="F62" s="173"/>
      <c r="G62" s="173"/>
      <c r="H62" s="173"/>
      <c r="I62" s="173"/>
      <c r="J62" s="174">
        <f>J92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674</v>
      </c>
      <c r="E63" s="173"/>
      <c r="F63" s="173"/>
      <c r="G63" s="173"/>
      <c r="H63" s="173"/>
      <c r="I63" s="173"/>
      <c r="J63" s="174">
        <f>J94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4"/>
      <c r="C64" s="165"/>
      <c r="D64" s="166" t="s">
        <v>675</v>
      </c>
      <c r="E64" s="167"/>
      <c r="F64" s="167"/>
      <c r="G64" s="167"/>
      <c r="H64" s="167"/>
      <c r="I64" s="167"/>
      <c r="J64" s="168">
        <f>J96</f>
        <v>0</v>
      </c>
      <c r="K64" s="165"/>
      <c r="L64" s="16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0"/>
      <c r="C65" s="171"/>
      <c r="D65" s="172" t="s">
        <v>676</v>
      </c>
      <c r="E65" s="173"/>
      <c r="F65" s="173"/>
      <c r="G65" s="173"/>
      <c r="H65" s="173"/>
      <c r="I65" s="173"/>
      <c r="J65" s="174">
        <f>J97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677</v>
      </c>
      <c r="E66" s="173"/>
      <c r="F66" s="173"/>
      <c r="G66" s="173"/>
      <c r="H66" s="173"/>
      <c r="I66" s="173"/>
      <c r="J66" s="174">
        <f>J102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110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5. ZŠ - rekonstrukce hřiště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88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 xml:space="preserve">Objekt2 sklad - SO-02 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15. 10. 2021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 xml:space="preserve"> </v>
      </c>
      <c r="G82" s="39"/>
      <c r="H82" s="39"/>
      <c r="I82" s="31" t="s">
        <v>31</v>
      </c>
      <c r="J82" s="35" t="str">
        <f>E21</f>
        <v xml:space="preserve"> 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33</v>
      </c>
      <c r="J83" s="35" t="str">
        <f>E24</f>
        <v xml:space="preserve"> 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76"/>
      <c r="B85" s="177"/>
      <c r="C85" s="178" t="s">
        <v>111</v>
      </c>
      <c r="D85" s="179" t="s">
        <v>55</v>
      </c>
      <c r="E85" s="179" t="s">
        <v>51</v>
      </c>
      <c r="F85" s="179" t="s">
        <v>52</v>
      </c>
      <c r="G85" s="179" t="s">
        <v>112</v>
      </c>
      <c r="H85" s="179" t="s">
        <v>113</v>
      </c>
      <c r="I85" s="179" t="s">
        <v>114</v>
      </c>
      <c r="J85" s="180" t="s">
        <v>92</v>
      </c>
      <c r="K85" s="181" t="s">
        <v>115</v>
      </c>
      <c r="L85" s="182"/>
      <c r="M85" s="91" t="s">
        <v>19</v>
      </c>
      <c r="N85" s="92" t="s">
        <v>40</v>
      </c>
      <c r="O85" s="92" t="s">
        <v>116</v>
      </c>
      <c r="P85" s="92" t="s">
        <v>117</v>
      </c>
      <c r="Q85" s="92" t="s">
        <v>118</v>
      </c>
      <c r="R85" s="92" t="s">
        <v>119</v>
      </c>
      <c r="S85" s="92" t="s">
        <v>120</v>
      </c>
      <c r="T85" s="93" t="s">
        <v>121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pans="1:63" s="2" customFormat="1" ht="22.8" customHeight="1">
      <c r="A86" s="37"/>
      <c r="B86" s="38"/>
      <c r="C86" s="98" t="s">
        <v>122</v>
      </c>
      <c r="D86" s="39"/>
      <c r="E86" s="39"/>
      <c r="F86" s="39"/>
      <c r="G86" s="39"/>
      <c r="H86" s="39"/>
      <c r="I86" s="39"/>
      <c r="J86" s="183">
        <f>BK86</f>
        <v>0</v>
      </c>
      <c r="K86" s="39"/>
      <c r="L86" s="43"/>
      <c r="M86" s="94"/>
      <c r="N86" s="184"/>
      <c r="O86" s="95"/>
      <c r="P86" s="185">
        <f>P87+P96</f>
        <v>0</v>
      </c>
      <c r="Q86" s="95"/>
      <c r="R86" s="185">
        <f>R87+R96</f>
        <v>0</v>
      </c>
      <c r="S86" s="95"/>
      <c r="T86" s="186">
        <f>T87+T96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69</v>
      </c>
      <c r="AU86" s="16" t="s">
        <v>93</v>
      </c>
      <c r="BK86" s="187">
        <f>BK87+BK96</f>
        <v>0</v>
      </c>
    </row>
    <row r="87" spans="1:63" s="12" customFormat="1" ht="25.9" customHeight="1">
      <c r="A87" s="12"/>
      <c r="B87" s="188"/>
      <c r="C87" s="189"/>
      <c r="D87" s="190" t="s">
        <v>69</v>
      </c>
      <c r="E87" s="191" t="s">
        <v>396</v>
      </c>
      <c r="F87" s="191" t="s">
        <v>124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P88+P92+P94</f>
        <v>0</v>
      </c>
      <c r="Q87" s="196"/>
      <c r="R87" s="197">
        <f>R88+R92+R94</f>
        <v>0</v>
      </c>
      <c r="S87" s="196"/>
      <c r="T87" s="198">
        <f>T88+T92+T94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78</v>
      </c>
      <c r="AT87" s="200" t="s">
        <v>69</v>
      </c>
      <c r="AU87" s="200" t="s">
        <v>70</v>
      </c>
      <c r="AY87" s="199" t="s">
        <v>125</v>
      </c>
      <c r="BK87" s="201">
        <f>BK88+BK92+BK94</f>
        <v>0</v>
      </c>
    </row>
    <row r="88" spans="1:63" s="12" customFormat="1" ht="22.8" customHeight="1">
      <c r="A88" s="12"/>
      <c r="B88" s="188"/>
      <c r="C88" s="189"/>
      <c r="D88" s="190" t="s">
        <v>69</v>
      </c>
      <c r="E88" s="202" t="s">
        <v>445</v>
      </c>
      <c r="F88" s="202" t="s">
        <v>678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SUM(P89:P91)</f>
        <v>0</v>
      </c>
      <c r="Q88" s="196"/>
      <c r="R88" s="197">
        <f>SUM(R89:R91)</f>
        <v>0</v>
      </c>
      <c r="S88" s="196"/>
      <c r="T88" s="198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78</v>
      </c>
      <c r="AT88" s="200" t="s">
        <v>69</v>
      </c>
      <c r="AU88" s="200" t="s">
        <v>78</v>
      </c>
      <c r="AY88" s="199" t="s">
        <v>125</v>
      </c>
      <c r="BK88" s="201">
        <f>SUM(BK89:BK91)</f>
        <v>0</v>
      </c>
    </row>
    <row r="89" spans="1:65" s="2" customFormat="1" ht="16.5" customHeight="1">
      <c r="A89" s="37"/>
      <c r="B89" s="38"/>
      <c r="C89" s="218" t="s">
        <v>70</v>
      </c>
      <c r="D89" s="218" t="s">
        <v>271</v>
      </c>
      <c r="E89" s="219" t="s">
        <v>177</v>
      </c>
      <c r="F89" s="220" t="s">
        <v>679</v>
      </c>
      <c r="G89" s="221" t="s">
        <v>232</v>
      </c>
      <c r="H89" s="222">
        <v>1</v>
      </c>
      <c r="I89" s="223"/>
      <c r="J89" s="224">
        <f>ROUND(I89*H89,2)</f>
        <v>0</v>
      </c>
      <c r="K89" s="225"/>
      <c r="L89" s="226"/>
      <c r="M89" s="227" t="s">
        <v>19</v>
      </c>
      <c r="N89" s="228" t="s">
        <v>41</v>
      </c>
      <c r="O89" s="83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6" t="s">
        <v>141</v>
      </c>
      <c r="AT89" s="216" t="s">
        <v>271</v>
      </c>
      <c r="AU89" s="216" t="s">
        <v>80</v>
      </c>
      <c r="AY89" s="16" t="s">
        <v>125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6" t="s">
        <v>78</v>
      </c>
      <c r="BK89" s="217">
        <f>ROUND(I89*H89,2)</f>
        <v>0</v>
      </c>
      <c r="BL89" s="16" t="s">
        <v>132</v>
      </c>
      <c r="BM89" s="216" t="s">
        <v>80</v>
      </c>
    </row>
    <row r="90" spans="1:65" s="2" customFormat="1" ht="16.5" customHeight="1">
      <c r="A90" s="37"/>
      <c r="B90" s="38"/>
      <c r="C90" s="204" t="s">
        <v>70</v>
      </c>
      <c r="D90" s="204" t="s">
        <v>128</v>
      </c>
      <c r="E90" s="205" t="s">
        <v>177</v>
      </c>
      <c r="F90" s="206" t="s">
        <v>680</v>
      </c>
      <c r="G90" s="207" t="s">
        <v>232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41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132</v>
      </c>
      <c r="AT90" s="216" t="s">
        <v>128</v>
      </c>
      <c r="AU90" s="216" t="s">
        <v>80</v>
      </c>
      <c r="AY90" s="16" t="s">
        <v>125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78</v>
      </c>
      <c r="BK90" s="217">
        <f>ROUND(I90*H90,2)</f>
        <v>0</v>
      </c>
      <c r="BL90" s="16" t="s">
        <v>132</v>
      </c>
      <c r="BM90" s="216" t="s">
        <v>132</v>
      </c>
    </row>
    <row r="91" spans="1:65" s="2" customFormat="1" ht="16.5" customHeight="1">
      <c r="A91" s="37"/>
      <c r="B91" s="38"/>
      <c r="C91" s="204" t="s">
        <v>70</v>
      </c>
      <c r="D91" s="204" t="s">
        <v>128</v>
      </c>
      <c r="E91" s="205" t="s">
        <v>181</v>
      </c>
      <c r="F91" s="206" t="s">
        <v>681</v>
      </c>
      <c r="G91" s="207" t="s">
        <v>232</v>
      </c>
      <c r="H91" s="208">
        <v>1</v>
      </c>
      <c r="I91" s="209"/>
      <c r="J91" s="210">
        <f>ROUND(I91*H91,2)</f>
        <v>0</v>
      </c>
      <c r="K91" s="211"/>
      <c r="L91" s="43"/>
      <c r="M91" s="212" t="s">
        <v>19</v>
      </c>
      <c r="N91" s="213" t="s">
        <v>41</v>
      </c>
      <c r="O91" s="8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6" t="s">
        <v>132</v>
      </c>
      <c r="AT91" s="216" t="s">
        <v>128</v>
      </c>
      <c r="AU91" s="216" t="s">
        <v>80</v>
      </c>
      <c r="AY91" s="16" t="s">
        <v>125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6" t="s">
        <v>78</v>
      </c>
      <c r="BK91" s="217">
        <f>ROUND(I91*H91,2)</f>
        <v>0</v>
      </c>
      <c r="BL91" s="16" t="s">
        <v>132</v>
      </c>
      <c r="BM91" s="216" t="s">
        <v>138</v>
      </c>
    </row>
    <row r="92" spans="1:63" s="12" customFormat="1" ht="22.8" customHeight="1">
      <c r="A92" s="12"/>
      <c r="B92" s="188"/>
      <c r="C92" s="189"/>
      <c r="D92" s="190" t="s">
        <v>69</v>
      </c>
      <c r="E92" s="202" t="s">
        <v>472</v>
      </c>
      <c r="F92" s="202" t="s">
        <v>363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P93</f>
        <v>0</v>
      </c>
      <c r="Q92" s="196"/>
      <c r="R92" s="197">
        <f>R93</f>
        <v>0</v>
      </c>
      <c r="S92" s="196"/>
      <c r="T92" s="19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78</v>
      </c>
      <c r="AT92" s="200" t="s">
        <v>69</v>
      </c>
      <c r="AU92" s="200" t="s">
        <v>78</v>
      </c>
      <c r="AY92" s="199" t="s">
        <v>125</v>
      </c>
      <c r="BK92" s="201">
        <f>BK93</f>
        <v>0</v>
      </c>
    </row>
    <row r="93" spans="1:65" s="2" customFormat="1" ht="16.5" customHeight="1">
      <c r="A93" s="37"/>
      <c r="B93" s="38"/>
      <c r="C93" s="204" t="s">
        <v>70</v>
      </c>
      <c r="D93" s="204" t="s">
        <v>128</v>
      </c>
      <c r="E93" s="205" t="s">
        <v>364</v>
      </c>
      <c r="F93" s="206" t="s">
        <v>682</v>
      </c>
      <c r="G93" s="207" t="s">
        <v>135</v>
      </c>
      <c r="H93" s="208">
        <v>13.8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41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132</v>
      </c>
      <c r="AT93" s="216" t="s">
        <v>128</v>
      </c>
      <c r="AU93" s="216" t="s">
        <v>80</v>
      </c>
      <c r="AY93" s="16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78</v>
      </c>
      <c r="BK93" s="217">
        <f>ROUND(I93*H93,2)</f>
        <v>0</v>
      </c>
      <c r="BL93" s="16" t="s">
        <v>132</v>
      </c>
      <c r="BM93" s="216" t="s">
        <v>141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484</v>
      </c>
      <c r="F94" s="202" t="s">
        <v>683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78</v>
      </c>
      <c r="AT94" s="200" t="s">
        <v>69</v>
      </c>
      <c r="AU94" s="200" t="s">
        <v>78</v>
      </c>
      <c r="AY94" s="199" t="s">
        <v>125</v>
      </c>
      <c r="BK94" s="201">
        <f>BK95</f>
        <v>0</v>
      </c>
    </row>
    <row r="95" spans="1:65" s="2" customFormat="1" ht="16.5" customHeight="1">
      <c r="A95" s="37"/>
      <c r="B95" s="38"/>
      <c r="C95" s="204" t="s">
        <v>70</v>
      </c>
      <c r="D95" s="204" t="s">
        <v>128</v>
      </c>
      <c r="E95" s="205" t="s">
        <v>390</v>
      </c>
      <c r="F95" s="206" t="s">
        <v>684</v>
      </c>
      <c r="G95" s="207" t="s">
        <v>392</v>
      </c>
      <c r="H95" s="229"/>
      <c r="I95" s="209"/>
      <c r="J95" s="210">
        <f>ROUND(I95*H95,2)</f>
        <v>0</v>
      </c>
      <c r="K95" s="211"/>
      <c r="L95" s="43"/>
      <c r="M95" s="212" t="s">
        <v>19</v>
      </c>
      <c r="N95" s="213" t="s">
        <v>41</v>
      </c>
      <c r="O95" s="83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6" t="s">
        <v>132</v>
      </c>
      <c r="AT95" s="216" t="s">
        <v>128</v>
      </c>
      <c r="AU95" s="216" t="s">
        <v>80</v>
      </c>
      <c r="AY95" s="16" t="s">
        <v>125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6" t="s">
        <v>78</v>
      </c>
      <c r="BK95" s="217">
        <f>ROUND(I95*H95,2)</f>
        <v>0</v>
      </c>
      <c r="BL95" s="16" t="s">
        <v>132</v>
      </c>
      <c r="BM95" s="216" t="s">
        <v>144</v>
      </c>
    </row>
    <row r="96" spans="1:63" s="12" customFormat="1" ht="25.9" customHeight="1">
      <c r="A96" s="12"/>
      <c r="B96" s="188"/>
      <c r="C96" s="189"/>
      <c r="D96" s="190" t="s">
        <v>69</v>
      </c>
      <c r="E96" s="191" t="s">
        <v>517</v>
      </c>
      <c r="F96" s="191" t="s">
        <v>395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P97+P102</f>
        <v>0</v>
      </c>
      <c r="Q96" s="196"/>
      <c r="R96" s="197">
        <f>R97+R102</f>
        <v>0</v>
      </c>
      <c r="S96" s="196"/>
      <c r="T96" s="198">
        <f>T97+T102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78</v>
      </c>
      <c r="AT96" s="200" t="s">
        <v>69</v>
      </c>
      <c r="AU96" s="200" t="s">
        <v>70</v>
      </c>
      <c r="AY96" s="199" t="s">
        <v>125</v>
      </c>
      <c r="BK96" s="201">
        <f>BK97+BK102</f>
        <v>0</v>
      </c>
    </row>
    <row r="97" spans="1:63" s="12" customFormat="1" ht="22.8" customHeight="1">
      <c r="A97" s="12"/>
      <c r="B97" s="188"/>
      <c r="C97" s="189"/>
      <c r="D97" s="190" t="s">
        <v>69</v>
      </c>
      <c r="E97" s="202" t="s">
        <v>567</v>
      </c>
      <c r="F97" s="202" t="s">
        <v>685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SUM(P98:P101)</f>
        <v>0</v>
      </c>
      <c r="Q97" s="196"/>
      <c r="R97" s="197">
        <f>SUM(R98:R101)</f>
        <v>0</v>
      </c>
      <c r="S97" s="196"/>
      <c r="T97" s="19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78</v>
      </c>
      <c r="AT97" s="200" t="s">
        <v>69</v>
      </c>
      <c r="AU97" s="200" t="s">
        <v>78</v>
      </c>
      <c r="AY97" s="199" t="s">
        <v>125</v>
      </c>
      <c r="BK97" s="201">
        <f>SUM(BK98:BK101)</f>
        <v>0</v>
      </c>
    </row>
    <row r="98" spans="1:65" s="2" customFormat="1" ht="33" customHeight="1">
      <c r="A98" s="37"/>
      <c r="B98" s="38"/>
      <c r="C98" s="204" t="s">
        <v>70</v>
      </c>
      <c r="D98" s="204" t="s">
        <v>128</v>
      </c>
      <c r="E98" s="205" t="s">
        <v>398</v>
      </c>
      <c r="F98" s="206" t="s">
        <v>686</v>
      </c>
      <c r="G98" s="207" t="s">
        <v>135</v>
      </c>
      <c r="H98" s="208">
        <v>6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132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132</v>
      </c>
      <c r="BM98" s="216" t="s">
        <v>146</v>
      </c>
    </row>
    <row r="99" spans="1:65" s="2" customFormat="1" ht="24.15" customHeight="1">
      <c r="A99" s="37"/>
      <c r="B99" s="38"/>
      <c r="C99" s="204" t="s">
        <v>70</v>
      </c>
      <c r="D99" s="204" t="s">
        <v>128</v>
      </c>
      <c r="E99" s="205" t="s">
        <v>402</v>
      </c>
      <c r="F99" s="206" t="s">
        <v>687</v>
      </c>
      <c r="G99" s="207" t="s">
        <v>286</v>
      </c>
      <c r="H99" s="208">
        <v>15</v>
      </c>
      <c r="I99" s="209"/>
      <c r="J99" s="210">
        <f>ROUND(I99*H99,2)</f>
        <v>0</v>
      </c>
      <c r="K99" s="211"/>
      <c r="L99" s="43"/>
      <c r="M99" s="212" t="s">
        <v>19</v>
      </c>
      <c r="N99" s="213" t="s">
        <v>41</v>
      </c>
      <c r="O99" s="8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6" t="s">
        <v>132</v>
      </c>
      <c r="AT99" s="216" t="s">
        <v>128</v>
      </c>
      <c r="AU99" s="216" t="s">
        <v>80</v>
      </c>
      <c r="AY99" s="16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6" t="s">
        <v>78</v>
      </c>
      <c r="BK99" s="217">
        <f>ROUND(I99*H99,2)</f>
        <v>0</v>
      </c>
      <c r="BL99" s="16" t="s">
        <v>132</v>
      </c>
      <c r="BM99" s="216" t="s">
        <v>149</v>
      </c>
    </row>
    <row r="100" spans="1:65" s="2" customFormat="1" ht="16.5" customHeight="1">
      <c r="A100" s="37"/>
      <c r="B100" s="38"/>
      <c r="C100" s="218" t="s">
        <v>70</v>
      </c>
      <c r="D100" s="218" t="s">
        <v>271</v>
      </c>
      <c r="E100" s="219" t="s">
        <v>405</v>
      </c>
      <c r="F100" s="220" t="s">
        <v>688</v>
      </c>
      <c r="G100" s="221" t="s">
        <v>135</v>
      </c>
      <c r="H100" s="222">
        <v>5.4</v>
      </c>
      <c r="I100" s="223"/>
      <c r="J100" s="224">
        <f>ROUND(I100*H100,2)</f>
        <v>0</v>
      </c>
      <c r="K100" s="225"/>
      <c r="L100" s="226"/>
      <c r="M100" s="227" t="s">
        <v>19</v>
      </c>
      <c r="N100" s="228" t="s">
        <v>41</v>
      </c>
      <c r="O100" s="83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6" t="s">
        <v>141</v>
      </c>
      <c r="AT100" s="216" t="s">
        <v>271</v>
      </c>
      <c r="AU100" s="216" t="s">
        <v>80</v>
      </c>
      <c r="AY100" s="16" t="s">
        <v>125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6" t="s">
        <v>78</v>
      </c>
      <c r="BK100" s="217">
        <f>ROUND(I100*H100,2)</f>
        <v>0</v>
      </c>
      <c r="BL100" s="16" t="s">
        <v>132</v>
      </c>
      <c r="BM100" s="216" t="s">
        <v>151</v>
      </c>
    </row>
    <row r="101" spans="1:65" s="2" customFormat="1" ht="16.5" customHeight="1">
      <c r="A101" s="37"/>
      <c r="B101" s="38"/>
      <c r="C101" s="204" t="s">
        <v>70</v>
      </c>
      <c r="D101" s="204" t="s">
        <v>128</v>
      </c>
      <c r="E101" s="205" t="s">
        <v>442</v>
      </c>
      <c r="F101" s="206" t="s">
        <v>443</v>
      </c>
      <c r="G101" s="207" t="s">
        <v>392</v>
      </c>
      <c r="H101" s="229"/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132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132</v>
      </c>
      <c r="BM101" s="216" t="s">
        <v>154</v>
      </c>
    </row>
    <row r="102" spans="1:63" s="12" customFormat="1" ht="22.8" customHeight="1">
      <c r="A102" s="12"/>
      <c r="B102" s="188"/>
      <c r="C102" s="189"/>
      <c r="D102" s="190" t="s">
        <v>69</v>
      </c>
      <c r="E102" s="202" t="s">
        <v>580</v>
      </c>
      <c r="F102" s="202" t="s">
        <v>473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SUM(P103:P107)</f>
        <v>0</v>
      </c>
      <c r="Q102" s="196"/>
      <c r="R102" s="197">
        <f>SUM(R103:R107)</f>
        <v>0</v>
      </c>
      <c r="S102" s="196"/>
      <c r="T102" s="198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78</v>
      </c>
      <c r="AT102" s="200" t="s">
        <v>69</v>
      </c>
      <c r="AU102" s="200" t="s">
        <v>78</v>
      </c>
      <c r="AY102" s="199" t="s">
        <v>125</v>
      </c>
      <c r="BK102" s="201">
        <f>SUM(BK103:BK107)</f>
        <v>0</v>
      </c>
    </row>
    <row r="103" spans="1:65" s="2" customFormat="1" ht="24.15" customHeight="1">
      <c r="A103" s="37"/>
      <c r="B103" s="38"/>
      <c r="C103" s="204" t="s">
        <v>70</v>
      </c>
      <c r="D103" s="204" t="s">
        <v>128</v>
      </c>
      <c r="E103" s="205" t="s">
        <v>370</v>
      </c>
      <c r="F103" s="206" t="s">
        <v>689</v>
      </c>
      <c r="G103" s="207" t="s">
        <v>232</v>
      </c>
      <c r="H103" s="208">
        <v>2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132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132</v>
      </c>
      <c r="BM103" s="216" t="s">
        <v>155</v>
      </c>
    </row>
    <row r="104" spans="1:65" s="2" customFormat="1" ht="21.75" customHeight="1">
      <c r="A104" s="37"/>
      <c r="B104" s="38"/>
      <c r="C104" s="204" t="s">
        <v>70</v>
      </c>
      <c r="D104" s="204" t="s">
        <v>128</v>
      </c>
      <c r="E104" s="205" t="s">
        <v>474</v>
      </c>
      <c r="F104" s="206" t="s">
        <v>690</v>
      </c>
      <c r="G104" s="207" t="s">
        <v>232</v>
      </c>
      <c r="H104" s="208">
        <v>4</v>
      </c>
      <c r="I104" s="209"/>
      <c r="J104" s="210">
        <f>ROUND(I104*H104,2)</f>
        <v>0</v>
      </c>
      <c r="K104" s="211"/>
      <c r="L104" s="43"/>
      <c r="M104" s="212" t="s">
        <v>19</v>
      </c>
      <c r="N104" s="213" t="s">
        <v>41</v>
      </c>
      <c r="O104" s="83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6" t="s">
        <v>132</v>
      </c>
      <c r="AT104" s="216" t="s">
        <v>128</v>
      </c>
      <c r="AU104" s="216" t="s">
        <v>80</v>
      </c>
      <c r="AY104" s="16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6" t="s">
        <v>78</v>
      </c>
      <c r="BK104" s="217">
        <f>ROUND(I104*H104,2)</f>
        <v>0</v>
      </c>
      <c r="BL104" s="16" t="s">
        <v>132</v>
      </c>
      <c r="BM104" s="216" t="s">
        <v>158</v>
      </c>
    </row>
    <row r="105" spans="1:65" s="2" customFormat="1" ht="24.15" customHeight="1">
      <c r="A105" s="37"/>
      <c r="B105" s="38"/>
      <c r="C105" s="204" t="s">
        <v>70</v>
      </c>
      <c r="D105" s="204" t="s">
        <v>128</v>
      </c>
      <c r="E105" s="205" t="s">
        <v>477</v>
      </c>
      <c r="F105" s="206" t="s">
        <v>691</v>
      </c>
      <c r="G105" s="207" t="s">
        <v>232</v>
      </c>
      <c r="H105" s="208">
        <v>1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132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132</v>
      </c>
      <c r="BM105" s="216" t="s">
        <v>160</v>
      </c>
    </row>
    <row r="106" spans="1:65" s="2" customFormat="1" ht="24.15" customHeight="1">
      <c r="A106" s="37"/>
      <c r="B106" s="38"/>
      <c r="C106" s="204" t="s">
        <v>70</v>
      </c>
      <c r="D106" s="204" t="s">
        <v>128</v>
      </c>
      <c r="E106" s="205" t="s">
        <v>480</v>
      </c>
      <c r="F106" s="206" t="s">
        <v>692</v>
      </c>
      <c r="G106" s="207" t="s">
        <v>232</v>
      </c>
      <c r="H106" s="208">
        <v>1</v>
      </c>
      <c r="I106" s="209"/>
      <c r="J106" s="210">
        <f>ROUND(I106*H106,2)</f>
        <v>0</v>
      </c>
      <c r="K106" s="211"/>
      <c r="L106" s="43"/>
      <c r="M106" s="212" t="s">
        <v>19</v>
      </c>
      <c r="N106" s="213" t="s">
        <v>41</v>
      </c>
      <c r="O106" s="83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6" t="s">
        <v>132</v>
      </c>
      <c r="AT106" s="216" t="s">
        <v>128</v>
      </c>
      <c r="AU106" s="216" t="s">
        <v>80</v>
      </c>
      <c r="AY106" s="16" t="s">
        <v>125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6" t="s">
        <v>78</v>
      </c>
      <c r="BK106" s="217">
        <f>ROUND(I106*H106,2)</f>
        <v>0</v>
      </c>
      <c r="BL106" s="16" t="s">
        <v>132</v>
      </c>
      <c r="BM106" s="216" t="s">
        <v>163</v>
      </c>
    </row>
    <row r="107" spans="1:65" s="2" customFormat="1" ht="16.5" customHeight="1">
      <c r="A107" s="37"/>
      <c r="B107" s="38"/>
      <c r="C107" s="204" t="s">
        <v>70</v>
      </c>
      <c r="D107" s="204" t="s">
        <v>128</v>
      </c>
      <c r="E107" s="205" t="s">
        <v>442</v>
      </c>
      <c r="F107" s="206" t="s">
        <v>443</v>
      </c>
      <c r="G107" s="207" t="s">
        <v>392</v>
      </c>
      <c r="H107" s="229"/>
      <c r="I107" s="209"/>
      <c r="J107" s="210">
        <f>ROUND(I107*H107,2)</f>
        <v>0</v>
      </c>
      <c r="K107" s="211"/>
      <c r="L107" s="43"/>
      <c r="M107" s="230" t="s">
        <v>19</v>
      </c>
      <c r="N107" s="231" t="s">
        <v>41</v>
      </c>
      <c r="O107" s="232"/>
      <c r="P107" s="233">
        <f>O107*H107</f>
        <v>0</v>
      </c>
      <c r="Q107" s="233">
        <v>0</v>
      </c>
      <c r="R107" s="233">
        <f>Q107*H107</f>
        <v>0</v>
      </c>
      <c r="S107" s="233">
        <v>0</v>
      </c>
      <c r="T107" s="23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132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132</v>
      </c>
      <c r="BM107" s="216" t="s">
        <v>166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5:K1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693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ROUND(J84,2)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ROUND((SUM(BE84:BE108)),2)</f>
        <v>0</v>
      </c>
      <c r="G33" s="37"/>
      <c r="H33" s="37"/>
      <c r="I33" s="147">
        <v>0.21</v>
      </c>
      <c r="J33" s="146">
        <f>ROUND(((SUM(BE84:BE108))*I33),2)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ROUND((SUM(BF84:BF108)),2)</f>
        <v>0</v>
      </c>
      <c r="G34" s="37"/>
      <c r="H34" s="37"/>
      <c r="I34" s="147">
        <v>0.15</v>
      </c>
      <c r="J34" s="146">
        <f>ROUND(((SUM(BF84:BF108))*I34),2)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ROUND((SUM(BG84:BG108)),2)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ROUND((SUM(BH84:BH108)),2)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ROUND((SUM(BI84:BI108)),2)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Objekt3 VRN - SO 03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Cheb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694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695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696</v>
      </c>
      <c r="E62" s="167"/>
      <c r="F62" s="167"/>
      <c r="G62" s="167"/>
      <c r="H62" s="167"/>
      <c r="I62" s="167"/>
      <c r="J62" s="168">
        <f>J88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697</v>
      </c>
      <c r="E63" s="173"/>
      <c r="F63" s="173"/>
      <c r="G63" s="173"/>
      <c r="H63" s="173"/>
      <c r="I63" s="173"/>
      <c r="J63" s="174">
        <f>J89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698</v>
      </c>
      <c r="E64" s="173"/>
      <c r="F64" s="173"/>
      <c r="G64" s="173"/>
      <c r="H64" s="173"/>
      <c r="I64" s="173"/>
      <c r="J64" s="174">
        <f>J100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110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9" t="str">
        <f>E7</f>
        <v>5. ZŠ - rekonstrukce hřiště</v>
      </c>
      <c r="F74" s="31"/>
      <c r="G74" s="31"/>
      <c r="H74" s="31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88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Objekt3 VRN - SO 03</v>
      </c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Cheb</v>
      </c>
      <c r="G78" s="39"/>
      <c r="H78" s="39"/>
      <c r="I78" s="31" t="s">
        <v>23</v>
      </c>
      <c r="J78" s="71" t="str">
        <f>IF(J12="","",J12)</f>
        <v>15. 10. 2021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 xml:space="preserve"> </v>
      </c>
      <c r="G80" s="39"/>
      <c r="H80" s="39"/>
      <c r="I80" s="31" t="s">
        <v>31</v>
      </c>
      <c r="J80" s="35" t="str">
        <f>E21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33</v>
      </c>
      <c r="J81" s="35" t="str">
        <f>E24</f>
        <v xml:space="preserve"> 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6"/>
      <c r="B83" s="177"/>
      <c r="C83" s="178" t="s">
        <v>111</v>
      </c>
      <c r="D83" s="179" t="s">
        <v>55</v>
      </c>
      <c r="E83" s="179" t="s">
        <v>51</v>
      </c>
      <c r="F83" s="179" t="s">
        <v>52</v>
      </c>
      <c r="G83" s="179" t="s">
        <v>112</v>
      </c>
      <c r="H83" s="179" t="s">
        <v>113</v>
      </c>
      <c r="I83" s="179" t="s">
        <v>114</v>
      </c>
      <c r="J83" s="180" t="s">
        <v>92</v>
      </c>
      <c r="K83" s="181" t="s">
        <v>115</v>
      </c>
      <c r="L83" s="182"/>
      <c r="M83" s="91" t="s">
        <v>19</v>
      </c>
      <c r="N83" s="92" t="s">
        <v>40</v>
      </c>
      <c r="O83" s="92" t="s">
        <v>116</v>
      </c>
      <c r="P83" s="92" t="s">
        <v>117</v>
      </c>
      <c r="Q83" s="92" t="s">
        <v>118</v>
      </c>
      <c r="R83" s="92" t="s">
        <v>119</v>
      </c>
      <c r="S83" s="92" t="s">
        <v>120</v>
      </c>
      <c r="T83" s="93" t="s">
        <v>121</v>
      </c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63" s="2" customFormat="1" ht="22.8" customHeight="1">
      <c r="A84" s="37"/>
      <c r="B84" s="38"/>
      <c r="C84" s="98" t="s">
        <v>122</v>
      </c>
      <c r="D84" s="39"/>
      <c r="E84" s="39"/>
      <c r="F84" s="39"/>
      <c r="G84" s="39"/>
      <c r="H84" s="39"/>
      <c r="I84" s="39"/>
      <c r="J84" s="183">
        <f>BK84</f>
        <v>0</v>
      </c>
      <c r="K84" s="39"/>
      <c r="L84" s="43"/>
      <c r="M84" s="94"/>
      <c r="N84" s="184"/>
      <c r="O84" s="95"/>
      <c r="P84" s="185">
        <f>P85+P88</f>
        <v>0</v>
      </c>
      <c r="Q84" s="95"/>
      <c r="R84" s="185">
        <f>R85+R88</f>
        <v>0</v>
      </c>
      <c r="S84" s="95"/>
      <c r="T84" s="186">
        <f>T85+T88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69</v>
      </c>
      <c r="AU84" s="16" t="s">
        <v>93</v>
      </c>
      <c r="BK84" s="187">
        <f>BK85+BK88</f>
        <v>0</v>
      </c>
    </row>
    <row r="85" spans="1:63" s="12" customFormat="1" ht="25.9" customHeight="1">
      <c r="A85" s="12"/>
      <c r="B85" s="188"/>
      <c r="C85" s="189"/>
      <c r="D85" s="190" t="s">
        <v>69</v>
      </c>
      <c r="E85" s="191" t="s">
        <v>699</v>
      </c>
      <c r="F85" s="191" t="s">
        <v>700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132</v>
      </c>
      <c r="AT85" s="200" t="s">
        <v>69</v>
      </c>
      <c r="AU85" s="200" t="s">
        <v>70</v>
      </c>
      <c r="AY85" s="199" t="s">
        <v>125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69</v>
      </c>
      <c r="E86" s="202" t="s">
        <v>701</v>
      </c>
      <c r="F86" s="202" t="s">
        <v>702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132</v>
      </c>
      <c r="AT86" s="200" t="s">
        <v>69</v>
      </c>
      <c r="AU86" s="200" t="s">
        <v>78</v>
      </c>
      <c r="AY86" s="199" t="s">
        <v>125</v>
      </c>
      <c r="BK86" s="201">
        <f>BK87</f>
        <v>0</v>
      </c>
    </row>
    <row r="87" spans="1:65" s="2" customFormat="1" ht="16.5" customHeight="1">
      <c r="A87" s="37"/>
      <c r="B87" s="38"/>
      <c r="C87" s="204" t="s">
        <v>78</v>
      </c>
      <c r="D87" s="204" t="s">
        <v>128</v>
      </c>
      <c r="E87" s="205" t="s">
        <v>703</v>
      </c>
      <c r="F87" s="206" t="s">
        <v>704</v>
      </c>
      <c r="G87" s="207" t="s">
        <v>19</v>
      </c>
      <c r="H87" s="208">
        <v>1</v>
      </c>
      <c r="I87" s="209"/>
      <c r="J87" s="210">
        <f>ROUND(I87*H87,2)</f>
        <v>0</v>
      </c>
      <c r="K87" s="211"/>
      <c r="L87" s="43"/>
      <c r="M87" s="212" t="s">
        <v>19</v>
      </c>
      <c r="N87" s="213" t="s">
        <v>41</v>
      </c>
      <c r="O87" s="8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6" t="s">
        <v>705</v>
      </c>
      <c r="AT87" s="216" t="s">
        <v>128</v>
      </c>
      <c r="AU87" s="216" t="s">
        <v>80</v>
      </c>
      <c r="AY87" s="16" t="s">
        <v>125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6" t="s">
        <v>78</v>
      </c>
      <c r="BK87" s="217">
        <f>ROUND(I87*H87,2)</f>
        <v>0</v>
      </c>
      <c r="BL87" s="16" t="s">
        <v>705</v>
      </c>
      <c r="BM87" s="216" t="s">
        <v>706</v>
      </c>
    </row>
    <row r="88" spans="1:63" s="12" customFormat="1" ht="25.9" customHeight="1">
      <c r="A88" s="12"/>
      <c r="B88" s="188"/>
      <c r="C88" s="189"/>
      <c r="D88" s="190" t="s">
        <v>69</v>
      </c>
      <c r="E88" s="191" t="s">
        <v>707</v>
      </c>
      <c r="F88" s="191" t="s">
        <v>708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P89+P100</f>
        <v>0</v>
      </c>
      <c r="Q88" s="196"/>
      <c r="R88" s="197">
        <f>R89+R100</f>
        <v>0</v>
      </c>
      <c r="S88" s="196"/>
      <c r="T88" s="198">
        <f>T89+T100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709</v>
      </c>
      <c r="AT88" s="200" t="s">
        <v>69</v>
      </c>
      <c r="AU88" s="200" t="s">
        <v>70</v>
      </c>
      <c r="AY88" s="199" t="s">
        <v>125</v>
      </c>
      <c r="BK88" s="201">
        <f>BK89+BK100</f>
        <v>0</v>
      </c>
    </row>
    <row r="89" spans="1:63" s="12" customFormat="1" ht="22.8" customHeight="1">
      <c r="A89" s="12"/>
      <c r="B89" s="188"/>
      <c r="C89" s="189"/>
      <c r="D89" s="190" t="s">
        <v>69</v>
      </c>
      <c r="E89" s="202" t="s">
        <v>710</v>
      </c>
      <c r="F89" s="202" t="s">
        <v>711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SUM(P90:P99)</f>
        <v>0</v>
      </c>
      <c r="Q89" s="196"/>
      <c r="R89" s="197">
        <f>SUM(R90:R99)</f>
        <v>0</v>
      </c>
      <c r="S89" s="196"/>
      <c r="T89" s="198">
        <f>SUM(T90:T99)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709</v>
      </c>
      <c r="AT89" s="200" t="s">
        <v>69</v>
      </c>
      <c r="AU89" s="200" t="s">
        <v>78</v>
      </c>
      <c r="AY89" s="199" t="s">
        <v>125</v>
      </c>
      <c r="BK89" s="201">
        <f>SUM(BK90:BK99)</f>
        <v>0</v>
      </c>
    </row>
    <row r="90" spans="1:65" s="2" customFormat="1" ht="16.5" customHeight="1">
      <c r="A90" s="37"/>
      <c r="B90" s="38"/>
      <c r="C90" s="204" t="s">
        <v>132</v>
      </c>
      <c r="D90" s="204" t="s">
        <v>128</v>
      </c>
      <c r="E90" s="205" t="s">
        <v>712</v>
      </c>
      <c r="F90" s="206" t="s">
        <v>713</v>
      </c>
      <c r="G90" s="207" t="s">
        <v>714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41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715</v>
      </c>
      <c r="AT90" s="216" t="s">
        <v>128</v>
      </c>
      <c r="AU90" s="216" t="s">
        <v>80</v>
      </c>
      <c r="AY90" s="16" t="s">
        <v>125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78</v>
      </c>
      <c r="BK90" s="217">
        <f>ROUND(I90*H90,2)</f>
        <v>0</v>
      </c>
      <c r="BL90" s="16" t="s">
        <v>715</v>
      </c>
      <c r="BM90" s="216" t="s">
        <v>716</v>
      </c>
    </row>
    <row r="91" spans="1:47" s="2" customFormat="1" ht="12">
      <c r="A91" s="37"/>
      <c r="B91" s="38"/>
      <c r="C91" s="39"/>
      <c r="D91" s="235" t="s">
        <v>717</v>
      </c>
      <c r="E91" s="39"/>
      <c r="F91" s="236" t="s">
        <v>718</v>
      </c>
      <c r="G91" s="39"/>
      <c r="H91" s="39"/>
      <c r="I91" s="237"/>
      <c r="J91" s="39"/>
      <c r="K91" s="39"/>
      <c r="L91" s="43"/>
      <c r="M91" s="238"/>
      <c r="N91" s="239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717</v>
      </c>
      <c r="AU91" s="16" t="s">
        <v>80</v>
      </c>
    </row>
    <row r="92" spans="1:65" s="2" customFormat="1" ht="16.5" customHeight="1">
      <c r="A92" s="37"/>
      <c r="B92" s="38"/>
      <c r="C92" s="204" t="s">
        <v>709</v>
      </c>
      <c r="D92" s="204" t="s">
        <v>128</v>
      </c>
      <c r="E92" s="205" t="s">
        <v>719</v>
      </c>
      <c r="F92" s="206" t="s">
        <v>720</v>
      </c>
      <c r="G92" s="207" t="s">
        <v>714</v>
      </c>
      <c r="H92" s="208">
        <v>1</v>
      </c>
      <c r="I92" s="209"/>
      <c r="J92" s="210">
        <f>ROUND(I92*H92,2)</f>
        <v>0</v>
      </c>
      <c r="K92" s="211"/>
      <c r="L92" s="43"/>
      <c r="M92" s="212" t="s">
        <v>19</v>
      </c>
      <c r="N92" s="213" t="s">
        <v>41</v>
      </c>
      <c r="O92" s="83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6" t="s">
        <v>715</v>
      </c>
      <c r="AT92" s="216" t="s">
        <v>128</v>
      </c>
      <c r="AU92" s="216" t="s">
        <v>80</v>
      </c>
      <c r="AY92" s="16" t="s">
        <v>125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6" t="s">
        <v>78</v>
      </c>
      <c r="BK92" s="217">
        <f>ROUND(I92*H92,2)</f>
        <v>0</v>
      </c>
      <c r="BL92" s="16" t="s">
        <v>715</v>
      </c>
      <c r="BM92" s="216" t="s">
        <v>721</v>
      </c>
    </row>
    <row r="93" spans="1:47" s="2" customFormat="1" ht="12">
      <c r="A93" s="37"/>
      <c r="B93" s="38"/>
      <c r="C93" s="39"/>
      <c r="D93" s="235" t="s">
        <v>717</v>
      </c>
      <c r="E93" s="39"/>
      <c r="F93" s="236" t="s">
        <v>722</v>
      </c>
      <c r="G93" s="39"/>
      <c r="H93" s="39"/>
      <c r="I93" s="237"/>
      <c r="J93" s="39"/>
      <c r="K93" s="39"/>
      <c r="L93" s="43"/>
      <c r="M93" s="238"/>
      <c r="N93" s="239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717</v>
      </c>
      <c r="AU93" s="16" t="s">
        <v>80</v>
      </c>
    </row>
    <row r="94" spans="1:65" s="2" customFormat="1" ht="16.5" customHeight="1">
      <c r="A94" s="37"/>
      <c r="B94" s="38"/>
      <c r="C94" s="204" t="s">
        <v>138</v>
      </c>
      <c r="D94" s="204" t="s">
        <v>128</v>
      </c>
      <c r="E94" s="205" t="s">
        <v>723</v>
      </c>
      <c r="F94" s="206" t="s">
        <v>724</v>
      </c>
      <c r="G94" s="207" t="s">
        <v>714</v>
      </c>
      <c r="H94" s="208">
        <v>1</v>
      </c>
      <c r="I94" s="209"/>
      <c r="J94" s="210">
        <f>ROUND(I94*H94,2)</f>
        <v>0</v>
      </c>
      <c r="K94" s="211"/>
      <c r="L94" s="43"/>
      <c r="M94" s="212" t="s">
        <v>19</v>
      </c>
      <c r="N94" s="213" t="s">
        <v>41</v>
      </c>
      <c r="O94" s="83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6" t="s">
        <v>715</v>
      </c>
      <c r="AT94" s="216" t="s">
        <v>128</v>
      </c>
      <c r="AU94" s="216" t="s">
        <v>80</v>
      </c>
      <c r="AY94" s="16" t="s">
        <v>125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6" t="s">
        <v>78</v>
      </c>
      <c r="BK94" s="217">
        <f>ROUND(I94*H94,2)</f>
        <v>0</v>
      </c>
      <c r="BL94" s="16" t="s">
        <v>715</v>
      </c>
      <c r="BM94" s="216" t="s">
        <v>725</v>
      </c>
    </row>
    <row r="95" spans="1:47" s="2" customFormat="1" ht="12">
      <c r="A95" s="37"/>
      <c r="B95" s="38"/>
      <c r="C95" s="39"/>
      <c r="D95" s="235" t="s">
        <v>717</v>
      </c>
      <c r="E95" s="39"/>
      <c r="F95" s="236" t="s">
        <v>726</v>
      </c>
      <c r="G95" s="39"/>
      <c r="H95" s="39"/>
      <c r="I95" s="237"/>
      <c r="J95" s="39"/>
      <c r="K95" s="39"/>
      <c r="L95" s="43"/>
      <c r="M95" s="238"/>
      <c r="N95" s="239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717</v>
      </c>
      <c r="AU95" s="16" t="s">
        <v>80</v>
      </c>
    </row>
    <row r="96" spans="1:65" s="2" customFormat="1" ht="16.5" customHeight="1">
      <c r="A96" s="37"/>
      <c r="B96" s="38"/>
      <c r="C96" s="204" t="s">
        <v>727</v>
      </c>
      <c r="D96" s="204" t="s">
        <v>128</v>
      </c>
      <c r="E96" s="205" t="s">
        <v>728</v>
      </c>
      <c r="F96" s="206" t="s">
        <v>729</v>
      </c>
      <c r="G96" s="207" t="s">
        <v>232</v>
      </c>
      <c r="H96" s="208">
        <v>1</v>
      </c>
      <c r="I96" s="209"/>
      <c r="J96" s="210">
        <f>ROUND(I96*H96,2)</f>
        <v>0</v>
      </c>
      <c r="K96" s="211"/>
      <c r="L96" s="43"/>
      <c r="M96" s="212" t="s">
        <v>19</v>
      </c>
      <c r="N96" s="213" t="s">
        <v>41</v>
      </c>
      <c r="O96" s="83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6" t="s">
        <v>715</v>
      </c>
      <c r="AT96" s="216" t="s">
        <v>128</v>
      </c>
      <c r="AU96" s="216" t="s">
        <v>80</v>
      </c>
      <c r="AY96" s="16" t="s">
        <v>125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6" t="s">
        <v>78</v>
      </c>
      <c r="BK96" s="217">
        <f>ROUND(I96*H96,2)</f>
        <v>0</v>
      </c>
      <c r="BL96" s="16" t="s">
        <v>715</v>
      </c>
      <c r="BM96" s="216" t="s">
        <v>730</v>
      </c>
    </row>
    <row r="97" spans="1:47" s="2" customFormat="1" ht="12">
      <c r="A97" s="37"/>
      <c r="B97" s="38"/>
      <c r="C97" s="39"/>
      <c r="D97" s="235" t="s">
        <v>717</v>
      </c>
      <c r="E97" s="39"/>
      <c r="F97" s="236" t="s">
        <v>731</v>
      </c>
      <c r="G97" s="39"/>
      <c r="H97" s="39"/>
      <c r="I97" s="237"/>
      <c r="J97" s="39"/>
      <c r="K97" s="39"/>
      <c r="L97" s="43"/>
      <c r="M97" s="238"/>
      <c r="N97" s="239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717</v>
      </c>
      <c r="AU97" s="16" t="s">
        <v>80</v>
      </c>
    </row>
    <row r="98" spans="1:65" s="2" customFormat="1" ht="16.5" customHeight="1">
      <c r="A98" s="37"/>
      <c r="B98" s="38"/>
      <c r="C98" s="204" t="s">
        <v>144</v>
      </c>
      <c r="D98" s="204" t="s">
        <v>128</v>
      </c>
      <c r="E98" s="205" t="s">
        <v>732</v>
      </c>
      <c r="F98" s="206" t="s">
        <v>733</v>
      </c>
      <c r="G98" s="207" t="s">
        <v>714</v>
      </c>
      <c r="H98" s="208">
        <v>1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715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715</v>
      </c>
      <c r="BM98" s="216" t="s">
        <v>734</v>
      </c>
    </row>
    <row r="99" spans="1:47" s="2" customFormat="1" ht="12">
      <c r="A99" s="37"/>
      <c r="B99" s="38"/>
      <c r="C99" s="39"/>
      <c r="D99" s="235" t="s">
        <v>717</v>
      </c>
      <c r="E99" s="39"/>
      <c r="F99" s="236" t="s">
        <v>735</v>
      </c>
      <c r="G99" s="39"/>
      <c r="H99" s="39"/>
      <c r="I99" s="237"/>
      <c r="J99" s="39"/>
      <c r="K99" s="39"/>
      <c r="L99" s="43"/>
      <c r="M99" s="238"/>
      <c r="N99" s="239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717</v>
      </c>
      <c r="AU99" s="16" t="s">
        <v>80</v>
      </c>
    </row>
    <row r="100" spans="1:63" s="12" customFormat="1" ht="22.8" customHeight="1">
      <c r="A100" s="12"/>
      <c r="B100" s="188"/>
      <c r="C100" s="189"/>
      <c r="D100" s="190" t="s">
        <v>69</v>
      </c>
      <c r="E100" s="202" t="s">
        <v>736</v>
      </c>
      <c r="F100" s="202" t="s">
        <v>737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SUM(P101:P108)</f>
        <v>0</v>
      </c>
      <c r="Q100" s="196"/>
      <c r="R100" s="197">
        <f>SUM(R101:R108)</f>
        <v>0</v>
      </c>
      <c r="S100" s="196"/>
      <c r="T100" s="198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709</v>
      </c>
      <c r="AT100" s="200" t="s">
        <v>69</v>
      </c>
      <c r="AU100" s="200" t="s">
        <v>78</v>
      </c>
      <c r="AY100" s="199" t="s">
        <v>125</v>
      </c>
      <c r="BK100" s="201">
        <f>SUM(BK101:BK108)</f>
        <v>0</v>
      </c>
    </row>
    <row r="101" spans="1:65" s="2" customFormat="1" ht="16.5" customHeight="1">
      <c r="A101" s="37"/>
      <c r="B101" s="38"/>
      <c r="C101" s="204" t="s">
        <v>738</v>
      </c>
      <c r="D101" s="204" t="s">
        <v>128</v>
      </c>
      <c r="E101" s="205" t="s">
        <v>739</v>
      </c>
      <c r="F101" s="206" t="s">
        <v>740</v>
      </c>
      <c r="G101" s="207" t="s">
        <v>714</v>
      </c>
      <c r="H101" s="208">
        <v>1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715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715</v>
      </c>
      <c r="BM101" s="216" t="s">
        <v>741</v>
      </c>
    </row>
    <row r="102" spans="1:47" s="2" customFormat="1" ht="12">
      <c r="A102" s="37"/>
      <c r="B102" s="38"/>
      <c r="C102" s="39"/>
      <c r="D102" s="235" t="s">
        <v>717</v>
      </c>
      <c r="E102" s="39"/>
      <c r="F102" s="236" t="s">
        <v>742</v>
      </c>
      <c r="G102" s="39"/>
      <c r="H102" s="39"/>
      <c r="I102" s="237"/>
      <c r="J102" s="39"/>
      <c r="K102" s="39"/>
      <c r="L102" s="43"/>
      <c r="M102" s="238"/>
      <c r="N102" s="239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717</v>
      </c>
      <c r="AU102" s="16" t="s">
        <v>80</v>
      </c>
    </row>
    <row r="103" spans="1:65" s="2" customFormat="1" ht="16.5" customHeight="1">
      <c r="A103" s="37"/>
      <c r="B103" s="38"/>
      <c r="C103" s="204" t="s">
        <v>743</v>
      </c>
      <c r="D103" s="204" t="s">
        <v>128</v>
      </c>
      <c r="E103" s="205" t="s">
        <v>744</v>
      </c>
      <c r="F103" s="206" t="s">
        <v>745</v>
      </c>
      <c r="G103" s="207" t="s">
        <v>714</v>
      </c>
      <c r="H103" s="208">
        <v>1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715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715</v>
      </c>
      <c r="BM103" s="216" t="s">
        <v>746</v>
      </c>
    </row>
    <row r="104" spans="1:47" s="2" customFormat="1" ht="12">
      <c r="A104" s="37"/>
      <c r="B104" s="38"/>
      <c r="C104" s="39"/>
      <c r="D104" s="235" t="s">
        <v>717</v>
      </c>
      <c r="E104" s="39"/>
      <c r="F104" s="236" t="s">
        <v>747</v>
      </c>
      <c r="G104" s="39"/>
      <c r="H104" s="39"/>
      <c r="I104" s="237"/>
      <c r="J104" s="39"/>
      <c r="K104" s="39"/>
      <c r="L104" s="43"/>
      <c r="M104" s="238"/>
      <c r="N104" s="239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717</v>
      </c>
      <c r="AU104" s="16" t="s">
        <v>80</v>
      </c>
    </row>
    <row r="105" spans="1:65" s="2" customFormat="1" ht="16.5" customHeight="1">
      <c r="A105" s="37"/>
      <c r="B105" s="38"/>
      <c r="C105" s="204" t="s">
        <v>141</v>
      </c>
      <c r="D105" s="204" t="s">
        <v>128</v>
      </c>
      <c r="E105" s="205" t="s">
        <v>748</v>
      </c>
      <c r="F105" s="206" t="s">
        <v>749</v>
      </c>
      <c r="G105" s="207" t="s">
        <v>714</v>
      </c>
      <c r="H105" s="208">
        <v>1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715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715</v>
      </c>
      <c r="BM105" s="216" t="s">
        <v>750</v>
      </c>
    </row>
    <row r="106" spans="1:47" s="2" customFormat="1" ht="12">
      <c r="A106" s="37"/>
      <c r="B106" s="38"/>
      <c r="C106" s="39"/>
      <c r="D106" s="235" t="s">
        <v>717</v>
      </c>
      <c r="E106" s="39"/>
      <c r="F106" s="236" t="s">
        <v>751</v>
      </c>
      <c r="G106" s="39"/>
      <c r="H106" s="39"/>
      <c r="I106" s="237"/>
      <c r="J106" s="39"/>
      <c r="K106" s="39"/>
      <c r="L106" s="43"/>
      <c r="M106" s="238"/>
      <c r="N106" s="239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717</v>
      </c>
      <c r="AU106" s="16" t="s">
        <v>80</v>
      </c>
    </row>
    <row r="107" spans="1:65" s="2" customFormat="1" ht="16.5" customHeight="1">
      <c r="A107" s="37"/>
      <c r="B107" s="38"/>
      <c r="C107" s="204" t="s">
        <v>146</v>
      </c>
      <c r="D107" s="204" t="s">
        <v>128</v>
      </c>
      <c r="E107" s="205" t="s">
        <v>752</v>
      </c>
      <c r="F107" s="206" t="s">
        <v>753</v>
      </c>
      <c r="G107" s="207" t="s">
        <v>714</v>
      </c>
      <c r="H107" s="208">
        <v>1</v>
      </c>
      <c r="I107" s="209"/>
      <c r="J107" s="210">
        <f>ROUND(I107*H107,2)</f>
        <v>0</v>
      </c>
      <c r="K107" s="211"/>
      <c r="L107" s="43"/>
      <c r="M107" s="212" t="s">
        <v>19</v>
      </c>
      <c r="N107" s="213" t="s">
        <v>41</v>
      </c>
      <c r="O107" s="8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715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715</v>
      </c>
      <c r="BM107" s="216" t="s">
        <v>754</v>
      </c>
    </row>
    <row r="108" spans="1:47" s="2" customFormat="1" ht="12">
      <c r="A108" s="37"/>
      <c r="B108" s="38"/>
      <c r="C108" s="39"/>
      <c r="D108" s="235" t="s">
        <v>717</v>
      </c>
      <c r="E108" s="39"/>
      <c r="F108" s="236" t="s">
        <v>755</v>
      </c>
      <c r="G108" s="39"/>
      <c r="H108" s="39"/>
      <c r="I108" s="237"/>
      <c r="J108" s="39"/>
      <c r="K108" s="39"/>
      <c r="L108" s="43"/>
      <c r="M108" s="240"/>
      <c r="N108" s="241"/>
      <c r="O108" s="232"/>
      <c r="P108" s="232"/>
      <c r="Q108" s="232"/>
      <c r="R108" s="232"/>
      <c r="S108" s="232"/>
      <c r="T108" s="242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717</v>
      </c>
      <c r="AU108" s="16" t="s">
        <v>80</v>
      </c>
    </row>
    <row r="109" spans="1:31" s="2" customFormat="1" ht="6.95" customHeight="1">
      <c r="A109" s="37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43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1_02/012103000"/>
    <hyperlink ref="F93" r:id="rId2" display="https://podminky.urs.cz/item/CS_URS_2021_02/012203000"/>
    <hyperlink ref="F95" r:id="rId3" display="https://podminky.urs.cz/item/CS_URS_2021_02/012303000"/>
    <hyperlink ref="F97" r:id="rId4" display="https://podminky.urs.cz/item/CS_URS_2021_02/013254000"/>
    <hyperlink ref="F99" r:id="rId5" display="https://podminky.urs.cz/item/CS_URS_2021_02/013294000"/>
    <hyperlink ref="F102" r:id="rId6" display="https://podminky.urs.cz/item/CS_URS_2021_02/042903000"/>
    <hyperlink ref="F104" r:id="rId7" display="https://podminky.urs.cz/item/CS_URS_2021_02/043154000"/>
    <hyperlink ref="F106" r:id="rId8" display="https://podminky.urs.cz/item/CS_URS_2021_02/043194000"/>
    <hyperlink ref="F108" r:id="rId9" display="https://podminky.urs.cz/item/CS_URS_2021_02/04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3" customFormat="1" ht="45" customHeight="1">
      <c r="B3" s="247"/>
      <c r="C3" s="248" t="s">
        <v>756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757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758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759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760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761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762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763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764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765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766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77</v>
      </c>
      <c r="F18" s="254" t="s">
        <v>767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768</v>
      </c>
      <c r="F19" s="254" t="s">
        <v>769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770</v>
      </c>
      <c r="F20" s="254" t="s">
        <v>771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772</v>
      </c>
      <c r="F21" s="254" t="s">
        <v>773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774</v>
      </c>
      <c r="F22" s="254" t="s">
        <v>775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776</v>
      </c>
      <c r="F23" s="254" t="s">
        <v>777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778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779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780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781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782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783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784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785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786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111</v>
      </c>
      <c r="F36" s="254"/>
      <c r="G36" s="254" t="s">
        <v>787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788</v>
      </c>
      <c r="F37" s="254"/>
      <c r="G37" s="254" t="s">
        <v>789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51</v>
      </c>
      <c r="F38" s="254"/>
      <c r="G38" s="254" t="s">
        <v>790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52</v>
      </c>
      <c r="F39" s="254"/>
      <c r="G39" s="254" t="s">
        <v>791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112</v>
      </c>
      <c r="F40" s="254"/>
      <c r="G40" s="254" t="s">
        <v>792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113</v>
      </c>
      <c r="F41" s="254"/>
      <c r="G41" s="254" t="s">
        <v>793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794</v>
      </c>
      <c r="F42" s="254"/>
      <c r="G42" s="254" t="s">
        <v>795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796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797</v>
      </c>
      <c r="F44" s="254"/>
      <c r="G44" s="254" t="s">
        <v>798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115</v>
      </c>
      <c r="F45" s="254"/>
      <c r="G45" s="254" t="s">
        <v>799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800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801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802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803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804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805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806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807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808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809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810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811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812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813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814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815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816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817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818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819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820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821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822</v>
      </c>
      <c r="D76" s="272"/>
      <c r="E76" s="272"/>
      <c r="F76" s="272" t="s">
        <v>823</v>
      </c>
      <c r="G76" s="273"/>
      <c r="H76" s="272" t="s">
        <v>52</v>
      </c>
      <c r="I76" s="272" t="s">
        <v>55</v>
      </c>
      <c r="J76" s="272" t="s">
        <v>824</v>
      </c>
      <c r="K76" s="271"/>
    </row>
    <row r="77" spans="2:11" s="1" customFormat="1" ht="17.25" customHeight="1">
      <c r="B77" s="269"/>
      <c r="C77" s="274" t="s">
        <v>825</v>
      </c>
      <c r="D77" s="274"/>
      <c r="E77" s="274"/>
      <c r="F77" s="275" t="s">
        <v>826</v>
      </c>
      <c r="G77" s="276"/>
      <c r="H77" s="274"/>
      <c r="I77" s="274"/>
      <c r="J77" s="274" t="s">
        <v>827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51</v>
      </c>
      <c r="D79" s="279"/>
      <c r="E79" s="279"/>
      <c r="F79" s="280" t="s">
        <v>828</v>
      </c>
      <c r="G79" s="281"/>
      <c r="H79" s="257" t="s">
        <v>829</v>
      </c>
      <c r="I79" s="257" t="s">
        <v>830</v>
      </c>
      <c r="J79" s="257">
        <v>20</v>
      </c>
      <c r="K79" s="271"/>
    </row>
    <row r="80" spans="2:11" s="1" customFormat="1" ht="15" customHeight="1">
      <c r="B80" s="269"/>
      <c r="C80" s="257" t="s">
        <v>831</v>
      </c>
      <c r="D80" s="257"/>
      <c r="E80" s="257"/>
      <c r="F80" s="280" t="s">
        <v>828</v>
      </c>
      <c r="G80" s="281"/>
      <c r="H80" s="257" t="s">
        <v>832</v>
      </c>
      <c r="I80" s="257" t="s">
        <v>830</v>
      </c>
      <c r="J80" s="257">
        <v>120</v>
      </c>
      <c r="K80" s="271"/>
    </row>
    <row r="81" spans="2:11" s="1" customFormat="1" ht="15" customHeight="1">
      <c r="B81" s="282"/>
      <c r="C81" s="257" t="s">
        <v>833</v>
      </c>
      <c r="D81" s="257"/>
      <c r="E81" s="257"/>
      <c r="F81" s="280" t="s">
        <v>834</v>
      </c>
      <c r="G81" s="281"/>
      <c r="H81" s="257" t="s">
        <v>835</v>
      </c>
      <c r="I81" s="257" t="s">
        <v>830</v>
      </c>
      <c r="J81" s="257">
        <v>50</v>
      </c>
      <c r="K81" s="271"/>
    </row>
    <row r="82" spans="2:11" s="1" customFormat="1" ht="15" customHeight="1">
      <c r="B82" s="282"/>
      <c r="C82" s="257" t="s">
        <v>836</v>
      </c>
      <c r="D82" s="257"/>
      <c r="E82" s="257"/>
      <c r="F82" s="280" t="s">
        <v>828</v>
      </c>
      <c r="G82" s="281"/>
      <c r="H82" s="257" t="s">
        <v>837</v>
      </c>
      <c r="I82" s="257" t="s">
        <v>838</v>
      </c>
      <c r="J82" s="257"/>
      <c r="K82" s="271"/>
    </row>
    <row r="83" spans="2:11" s="1" customFormat="1" ht="15" customHeight="1">
      <c r="B83" s="282"/>
      <c r="C83" s="283" t="s">
        <v>839</v>
      </c>
      <c r="D83" s="283"/>
      <c r="E83" s="283"/>
      <c r="F83" s="284" t="s">
        <v>834</v>
      </c>
      <c r="G83" s="283"/>
      <c r="H83" s="283" t="s">
        <v>840</v>
      </c>
      <c r="I83" s="283" t="s">
        <v>830</v>
      </c>
      <c r="J83" s="283">
        <v>15</v>
      </c>
      <c r="K83" s="271"/>
    </row>
    <row r="84" spans="2:11" s="1" customFormat="1" ht="15" customHeight="1">
      <c r="B84" s="282"/>
      <c r="C84" s="283" t="s">
        <v>841</v>
      </c>
      <c r="D84" s="283"/>
      <c r="E84" s="283"/>
      <c r="F84" s="284" t="s">
        <v>834</v>
      </c>
      <c r="G84" s="283"/>
      <c r="H84" s="283" t="s">
        <v>842</v>
      </c>
      <c r="I84" s="283" t="s">
        <v>830</v>
      </c>
      <c r="J84" s="283">
        <v>15</v>
      </c>
      <c r="K84" s="271"/>
    </row>
    <row r="85" spans="2:11" s="1" customFormat="1" ht="15" customHeight="1">
      <c r="B85" s="282"/>
      <c r="C85" s="283" t="s">
        <v>843</v>
      </c>
      <c r="D85" s="283"/>
      <c r="E85" s="283"/>
      <c r="F85" s="284" t="s">
        <v>834</v>
      </c>
      <c r="G85" s="283"/>
      <c r="H85" s="283" t="s">
        <v>844</v>
      </c>
      <c r="I85" s="283" t="s">
        <v>830</v>
      </c>
      <c r="J85" s="283">
        <v>20</v>
      </c>
      <c r="K85" s="271"/>
    </row>
    <row r="86" spans="2:11" s="1" customFormat="1" ht="15" customHeight="1">
      <c r="B86" s="282"/>
      <c r="C86" s="283" t="s">
        <v>845</v>
      </c>
      <c r="D86" s="283"/>
      <c r="E86" s="283"/>
      <c r="F86" s="284" t="s">
        <v>834</v>
      </c>
      <c r="G86" s="283"/>
      <c r="H86" s="283" t="s">
        <v>846</v>
      </c>
      <c r="I86" s="283" t="s">
        <v>830</v>
      </c>
      <c r="J86" s="283">
        <v>20</v>
      </c>
      <c r="K86" s="271"/>
    </row>
    <row r="87" spans="2:11" s="1" customFormat="1" ht="15" customHeight="1">
      <c r="B87" s="282"/>
      <c r="C87" s="257" t="s">
        <v>847</v>
      </c>
      <c r="D87" s="257"/>
      <c r="E87" s="257"/>
      <c r="F87" s="280" t="s">
        <v>834</v>
      </c>
      <c r="G87" s="281"/>
      <c r="H87" s="257" t="s">
        <v>848</v>
      </c>
      <c r="I87" s="257" t="s">
        <v>830</v>
      </c>
      <c r="J87" s="257">
        <v>50</v>
      </c>
      <c r="K87" s="271"/>
    </row>
    <row r="88" spans="2:11" s="1" customFormat="1" ht="15" customHeight="1">
      <c r="B88" s="282"/>
      <c r="C88" s="257" t="s">
        <v>849</v>
      </c>
      <c r="D88" s="257"/>
      <c r="E88" s="257"/>
      <c r="F88" s="280" t="s">
        <v>834</v>
      </c>
      <c r="G88" s="281"/>
      <c r="H88" s="257" t="s">
        <v>850</v>
      </c>
      <c r="I88" s="257" t="s">
        <v>830</v>
      </c>
      <c r="J88" s="257">
        <v>20</v>
      </c>
      <c r="K88" s="271"/>
    </row>
    <row r="89" spans="2:11" s="1" customFormat="1" ht="15" customHeight="1">
      <c r="B89" s="282"/>
      <c r="C89" s="257" t="s">
        <v>851</v>
      </c>
      <c r="D89" s="257"/>
      <c r="E89" s="257"/>
      <c r="F89" s="280" t="s">
        <v>834</v>
      </c>
      <c r="G89" s="281"/>
      <c r="H89" s="257" t="s">
        <v>852</v>
      </c>
      <c r="I89" s="257" t="s">
        <v>830</v>
      </c>
      <c r="J89" s="257">
        <v>20</v>
      </c>
      <c r="K89" s="271"/>
    </row>
    <row r="90" spans="2:11" s="1" customFormat="1" ht="15" customHeight="1">
      <c r="B90" s="282"/>
      <c r="C90" s="257" t="s">
        <v>853</v>
      </c>
      <c r="D90" s="257"/>
      <c r="E90" s="257"/>
      <c r="F90" s="280" t="s">
        <v>834</v>
      </c>
      <c r="G90" s="281"/>
      <c r="H90" s="257" t="s">
        <v>854</v>
      </c>
      <c r="I90" s="257" t="s">
        <v>830</v>
      </c>
      <c r="J90" s="257">
        <v>50</v>
      </c>
      <c r="K90" s="271"/>
    </row>
    <row r="91" spans="2:11" s="1" customFormat="1" ht="15" customHeight="1">
      <c r="B91" s="282"/>
      <c r="C91" s="257" t="s">
        <v>855</v>
      </c>
      <c r="D91" s="257"/>
      <c r="E91" s="257"/>
      <c r="F91" s="280" t="s">
        <v>834</v>
      </c>
      <c r="G91" s="281"/>
      <c r="H91" s="257" t="s">
        <v>855</v>
      </c>
      <c r="I91" s="257" t="s">
        <v>830</v>
      </c>
      <c r="J91" s="257">
        <v>50</v>
      </c>
      <c r="K91" s="271"/>
    </row>
    <row r="92" spans="2:11" s="1" customFormat="1" ht="15" customHeight="1">
      <c r="B92" s="282"/>
      <c r="C92" s="257" t="s">
        <v>856</v>
      </c>
      <c r="D92" s="257"/>
      <c r="E92" s="257"/>
      <c r="F92" s="280" t="s">
        <v>834</v>
      </c>
      <c r="G92" s="281"/>
      <c r="H92" s="257" t="s">
        <v>857</v>
      </c>
      <c r="I92" s="257" t="s">
        <v>830</v>
      </c>
      <c r="J92" s="257">
        <v>255</v>
      </c>
      <c r="K92" s="271"/>
    </row>
    <row r="93" spans="2:11" s="1" customFormat="1" ht="15" customHeight="1">
      <c r="B93" s="282"/>
      <c r="C93" s="257" t="s">
        <v>858</v>
      </c>
      <c r="D93" s="257"/>
      <c r="E93" s="257"/>
      <c r="F93" s="280" t="s">
        <v>828</v>
      </c>
      <c r="G93" s="281"/>
      <c r="H93" s="257" t="s">
        <v>859</v>
      </c>
      <c r="I93" s="257" t="s">
        <v>860</v>
      </c>
      <c r="J93" s="257"/>
      <c r="K93" s="271"/>
    </row>
    <row r="94" spans="2:11" s="1" customFormat="1" ht="15" customHeight="1">
      <c r="B94" s="282"/>
      <c r="C94" s="257" t="s">
        <v>861</v>
      </c>
      <c r="D94" s="257"/>
      <c r="E94" s="257"/>
      <c r="F94" s="280" t="s">
        <v>828</v>
      </c>
      <c r="G94" s="281"/>
      <c r="H94" s="257" t="s">
        <v>862</v>
      </c>
      <c r="I94" s="257" t="s">
        <v>863</v>
      </c>
      <c r="J94" s="257"/>
      <c r="K94" s="271"/>
    </row>
    <row r="95" spans="2:11" s="1" customFormat="1" ht="15" customHeight="1">
      <c r="B95" s="282"/>
      <c r="C95" s="257" t="s">
        <v>864</v>
      </c>
      <c r="D95" s="257"/>
      <c r="E95" s="257"/>
      <c r="F95" s="280" t="s">
        <v>828</v>
      </c>
      <c r="G95" s="281"/>
      <c r="H95" s="257" t="s">
        <v>864</v>
      </c>
      <c r="I95" s="257" t="s">
        <v>863</v>
      </c>
      <c r="J95" s="257"/>
      <c r="K95" s="271"/>
    </row>
    <row r="96" spans="2:11" s="1" customFormat="1" ht="15" customHeight="1">
      <c r="B96" s="282"/>
      <c r="C96" s="257" t="s">
        <v>36</v>
      </c>
      <c r="D96" s="257"/>
      <c r="E96" s="257"/>
      <c r="F96" s="280" t="s">
        <v>828</v>
      </c>
      <c r="G96" s="281"/>
      <c r="H96" s="257" t="s">
        <v>865</v>
      </c>
      <c r="I96" s="257" t="s">
        <v>863</v>
      </c>
      <c r="J96" s="257"/>
      <c r="K96" s="271"/>
    </row>
    <row r="97" spans="2:11" s="1" customFormat="1" ht="15" customHeight="1">
      <c r="B97" s="282"/>
      <c r="C97" s="257" t="s">
        <v>46</v>
      </c>
      <c r="D97" s="257"/>
      <c r="E97" s="257"/>
      <c r="F97" s="280" t="s">
        <v>828</v>
      </c>
      <c r="G97" s="281"/>
      <c r="H97" s="257" t="s">
        <v>866</v>
      </c>
      <c r="I97" s="257" t="s">
        <v>863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867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822</v>
      </c>
      <c r="D103" s="272"/>
      <c r="E103" s="272"/>
      <c r="F103" s="272" t="s">
        <v>823</v>
      </c>
      <c r="G103" s="273"/>
      <c r="H103" s="272" t="s">
        <v>52</v>
      </c>
      <c r="I103" s="272" t="s">
        <v>55</v>
      </c>
      <c r="J103" s="272" t="s">
        <v>824</v>
      </c>
      <c r="K103" s="271"/>
    </row>
    <row r="104" spans="2:11" s="1" customFormat="1" ht="17.25" customHeight="1">
      <c r="B104" s="269"/>
      <c r="C104" s="274" t="s">
        <v>825</v>
      </c>
      <c r="D104" s="274"/>
      <c r="E104" s="274"/>
      <c r="F104" s="275" t="s">
        <v>826</v>
      </c>
      <c r="G104" s="276"/>
      <c r="H104" s="274"/>
      <c r="I104" s="274"/>
      <c r="J104" s="274" t="s">
        <v>827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51</v>
      </c>
      <c r="D106" s="279"/>
      <c r="E106" s="279"/>
      <c r="F106" s="280" t="s">
        <v>828</v>
      </c>
      <c r="G106" s="257"/>
      <c r="H106" s="257" t="s">
        <v>868</v>
      </c>
      <c r="I106" s="257" t="s">
        <v>830</v>
      </c>
      <c r="J106" s="257">
        <v>20</v>
      </c>
      <c r="K106" s="271"/>
    </row>
    <row r="107" spans="2:11" s="1" customFormat="1" ht="15" customHeight="1">
      <c r="B107" s="269"/>
      <c r="C107" s="257" t="s">
        <v>831</v>
      </c>
      <c r="D107" s="257"/>
      <c r="E107" s="257"/>
      <c r="F107" s="280" t="s">
        <v>828</v>
      </c>
      <c r="G107" s="257"/>
      <c r="H107" s="257" t="s">
        <v>868</v>
      </c>
      <c r="I107" s="257" t="s">
        <v>830</v>
      </c>
      <c r="J107" s="257">
        <v>120</v>
      </c>
      <c r="K107" s="271"/>
    </row>
    <row r="108" spans="2:11" s="1" customFormat="1" ht="15" customHeight="1">
      <c r="B108" s="282"/>
      <c r="C108" s="257" t="s">
        <v>833</v>
      </c>
      <c r="D108" s="257"/>
      <c r="E108" s="257"/>
      <c r="F108" s="280" t="s">
        <v>834</v>
      </c>
      <c r="G108" s="257"/>
      <c r="H108" s="257" t="s">
        <v>868</v>
      </c>
      <c r="I108" s="257" t="s">
        <v>830</v>
      </c>
      <c r="J108" s="257">
        <v>50</v>
      </c>
      <c r="K108" s="271"/>
    </row>
    <row r="109" spans="2:11" s="1" customFormat="1" ht="15" customHeight="1">
      <c r="B109" s="282"/>
      <c r="C109" s="257" t="s">
        <v>836</v>
      </c>
      <c r="D109" s="257"/>
      <c r="E109" s="257"/>
      <c r="F109" s="280" t="s">
        <v>828</v>
      </c>
      <c r="G109" s="257"/>
      <c r="H109" s="257" t="s">
        <v>868</v>
      </c>
      <c r="I109" s="257" t="s">
        <v>838</v>
      </c>
      <c r="J109" s="257"/>
      <c r="K109" s="271"/>
    </row>
    <row r="110" spans="2:11" s="1" customFormat="1" ht="15" customHeight="1">
      <c r="B110" s="282"/>
      <c r="C110" s="257" t="s">
        <v>847</v>
      </c>
      <c r="D110" s="257"/>
      <c r="E110" s="257"/>
      <c r="F110" s="280" t="s">
        <v>834</v>
      </c>
      <c r="G110" s="257"/>
      <c r="H110" s="257" t="s">
        <v>868</v>
      </c>
      <c r="I110" s="257" t="s">
        <v>830</v>
      </c>
      <c r="J110" s="257">
        <v>50</v>
      </c>
      <c r="K110" s="271"/>
    </row>
    <row r="111" spans="2:11" s="1" customFormat="1" ht="15" customHeight="1">
      <c r="B111" s="282"/>
      <c r="C111" s="257" t="s">
        <v>855</v>
      </c>
      <c r="D111" s="257"/>
      <c r="E111" s="257"/>
      <c r="F111" s="280" t="s">
        <v>834</v>
      </c>
      <c r="G111" s="257"/>
      <c r="H111" s="257" t="s">
        <v>868</v>
      </c>
      <c r="I111" s="257" t="s">
        <v>830</v>
      </c>
      <c r="J111" s="257">
        <v>50</v>
      </c>
      <c r="K111" s="271"/>
    </row>
    <row r="112" spans="2:11" s="1" customFormat="1" ht="15" customHeight="1">
      <c r="B112" s="282"/>
      <c r="C112" s="257" t="s">
        <v>853</v>
      </c>
      <c r="D112" s="257"/>
      <c r="E112" s="257"/>
      <c r="F112" s="280" t="s">
        <v>834</v>
      </c>
      <c r="G112" s="257"/>
      <c r="H112" s="257" t="s">
        <v>868</v>
      </c>
      <c r="I112" s="257" t="s">
        <v>830</v>
      </c>
      <c r="J112" s="257">
        <v>50</v>
      </c>
      <c r="K112" s="271"/>
    </row>
    <row r="113" spans="2:11" s="1" customFormat="1" ht="15" customHeight="1">
      <c r="B113" s="282"/>
      <c r="C113" s="257" t="s">
        <v>51</v>
      </c>
      <c r="D113" s="257"/>
      <c r="E113" s="257"/>
      <c r="F113" s="280" t="s">
        <v>828</v>
      </c>
      <c r="G113" s="257"/>
      <c r="H113" s="257" t="s">
        <v>869</v>
      </c>
      <c r="I113" s="257" t="s">
        <v>830</v>
      </c>
      <c r="J113" s="257">
        <v>20</v>
      </c>
      <c r="K113" s="271"/>
    </row>
    <row r="114" spans="2:11" s="1" customFormat="1" ht="15" customHeight="1">
      <c r="B114" s="282"/>
      <c r="C114" s="257" t="s">
        <v>870</v>
      </c>
      <c r="D114" s="257"/>
      <c r="E114" s="257"/>
      <c r="F114" s="280" t="s">
        <v>828</v>
      </c>
      <c r="G114" s="257"/>
      <c r="H114" s="257" t="s">
        <v>871</v>
      </c>
      <c r="I114" s="257" t="s">
        <v>830</v>
      </c>
      <c r="J114" s="257">
        <v>120</v>
      </c>
      <c r="K114" s="271"/>
    </row>
    <row r="115" spans="2:11" s="1" customFormat="1" ht="15" customHeight="1">
      <c r="B115" s="282"/>
      <c r="C115" s="257" t="s">
        <v>36</v>
      </c>
      <c r="D115" s="257"/>
      <c r="E115" s="257"/>
      <c r="F115" s="280" t="s">
        <v>828</v>
      </c>
      <c r="G115" s="257"/>
      <c r="H115" s="257" t="s">
        <v>872</v>
      </c>
      <c r="I115" s="257" t="s">
        <v>863</v>
      </c>
      <c r="J115" s="257"/>
      <c r="K115" s="271"/>
    </row>
    <row r="116" spans="2:11" s="1" customFormat="1" ht="15" customHeight="1">
      <c r="B116" s="282"/>
      <c r="C116" s="257" t="s">
        <v>46</v>
      </c>
      <c r="D116" s="257"/>
      <c r="E116" s="257"/>
      <c r="F116" s="280" t="s">
        <v>828</v>
      </c>
      <c r="G116" s="257"/>
      <c r="H116" s="257" t="s">
        <v>873</v>
      </c>
      <c r="I116" s="257" t="s">
        <v>863</v>
      </c>
      <c r="J116" s="257"/>
      <c r="K116" s="271"/>
    </row>
    <row r="117" spans="2:11" s="1" customFormat="1" ht="15" customHeight="1">
      <c r="B117" s="282"/>
      <c r="C117" s="257" t="s">
        <v>55</v>
      </c>
      <c r="D117" s="257"/>
      <c r="E117" s="257"/>
      <c r="F117" s="280" t="s">
        <v>828</v>
      </c>
      <c r="G117" s="257"/>
      <c r="H117" s="257" t="s">
        <v>874</v>
      </c>
      <c r="I117" s="257" t="s">
        <v>875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876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822</v>
      </c>
      <c r="D123" s="272"/>
      <c r="E123" s="272"/>
      <c r="F123" s="272" t="s">
        <v>823</v>
      </c>
      <c r="G123" s="273"/>
      <c r="H123" s="272" t="s">
        <v>52</v>
      </c>
      <c r="I123" s="272" t="s">
        <v>55</v>
      </c>
      <c r="J123" s="272" t="s">
        <v>824</v>
      </c>
      <c r="K123" s="301"/>
    </row>
    <row r="124" spans="2:11" s="1" customFormat="1" ht="17.25" customHeight="1">
      <c r="B124" s="300"/>
      <c r="C124" s="274" t="s">
        <v>825</v>
      </c>
      <c r="D124" s="274"/>
      <c r="E124" s="274"/>
      <c r="F124" s="275" t="s">
        <v>826</v>
      </c>
      <c r="G124" s="276"/>
      <c r="H124" s="274"/>
      <c r="I124" s="274"/>
      <c r="J124" s="274" t="s">
        <v>827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831</v>
      </c>
      <c r="D126" s="279"/>
      <c r="E126" s="279"/>
      <c r="F126" s="280" t="s">
        <v>828</v>
      </c>
      <c r="G126" s="257"/>
      <c r="H126" s="257" t="s">
        <v>868</v>
      </c>
      <c r="I126" s="257" t="s">
        <v>830</v>
      </c>
      <c r="J126" s="257">
        <v>120</v>
      </c>
      <c r="K126" s="305"/>
    </row>
    <row r="127" spans="2:11" s="1" customFormat="1" ht="15" customHeight="1">
      <c r="B127" s="302"/>
      <c r="C127" s="257" t="s">
        <v>877</v>
      </c>
      <c r="D127" s="257"/>
      <c r="E127" s="257"/>
      <c r="F127" s="280" t="s">
        <v>828</v>
      </c>
      <c r="G127" s="257"/>
      <c r="H127" s="257" t="s">
        <v>878</v>
      </c>
      <c r="I127" s="257" t="s">
        <v>830</v>
      </c>
      <c r="J127" s="257" t="s">
        <v>879</v>
      </c>
      <c r="K127" s="305"/>
    </row>
    <row r="128" spans="2:11" s="1" customFormat="1" ht="15" customHeight="1">
      <c r="B128" s="302"/>
      <c r="C128" s="257" t="s">
        <v>776</v>
      </c>
      <c r="D128" s="257"/>
      <c r="E128" s="257"/>
      <c r="F128" s="280" t="s">
        <v>828</v>
      </c>
      <c r="G128" s="257"/>
      <c r="H128" s="257" t="s">
        <v>880</v>
      </c>
      <c r="I128" s="257" t="s">
        <v>830</v>
      </c>
      <c r="J128" s="257" t="s">
        <v>879</v>
      </c>
      <c r="K128" s="305"/>
    </row>
    <row r="129" spans="2:11" s="1" customFormat="1" ht="15" customHeight="1">
      <c r="B129" s="302"/>
      <c r="C129" s="257" t="s">
        <v>839</v>
      </c>
      <c r="D129" s="257"/>
      <c r="E129" s="257"/>
      <c r="F129" s="280" t="s">
        <v>834</v>
      </c>
      <c r="G129" s="257"/>
      <c r="H129" s="257" t="s">
        <v>840</v>
      </c>
      <c r="I129" s="257" t="s">
        <v>830</v>
      </c>
      <c r="J129" s="257">
        <v>15</v>
      </c>
      <c r="K129" s="305"/>
    </row>
    <row r="130" spans="2:11" s="1" customFormat="1" ht="15" customHeight="1">
      <c r="B130" s="302"/>
      <c r="C130" s="283" t="s">
        <v>841</v>
      </c>
      <c r="D130" s="283"/>
      <c r="E130" s="283"/>
      <c r="F130" s="284" t="s">
        <v>834</v>
      </c>
      <c r="G130" s="283"/>
      <c r="H130" s="283" t="s">
        <v>842</v>
      </c>
      <c r="I130" s="283" t="s">
        <v>830</v>
      </c>
      <c r="J130" s="283">
        <v>15</v>
      </c>
      <c r="K130" s="305"/>
    </row>
    <row r="131" spans="2:11" s="1" customFormat="1" ht="15" customHeight="1">
      <c r="B131" s="302"/>
      <c r="C131" s="283" t="s">
        <v>843</v>
      </c>
      <c r="D131" s="283"/>
      <c r="E131" s="283"/>
      <c r="F131" s="284" t="s">
        <v>834</v>
      </c>
      <c r="G131" s="283"/>
      <c r="H131" s="283" t="s">
        <v>844</v>
      </c>
      <c r="I131" s="283" t="s">
        <v>830</v>
      </c>
      <c r="J131" s="283">
        <v>20</v>
      </c>
      <c r="K131" s="305"/>
    </row>
    <row r="132" spans="2:11" s="1" customFormat="1" ht="15" customHeight="1">
      <c r="B132" s="302"/>
      <c r="C132" s="283" t="s">
        <v>845</v>
      </c>
      <c r="D132" s="283"/>
      <c r="E132" s="283"/>
      <c r="F132" s="284" t="s">
        <v>834</v>
      </c>
      <c r="G132" s="283"/>
      <c r="H132" s="283" t="s">
        <v>846</v>
      </c>
      <c r="I132" s="283" t="s">
        <v>830</v>
      </c>
      <c r="J132" s="283">
        <v>20</v>
      </c>
      <c r="K132" s="305"/>
    </row>
    <row r="133" spans="2:11" s="1" customFormat="1" ht="15" customHeight="1">
      <c r="B133" s="302"/>
      <c r="C133" s="257" t="s">
        <v>833</v>
      </c>
      <c r="D133" s="257"/>
      <c r="E133" s="257"/>
      <c r="F133" s="280" t="s">
        <v>834</v>
      </c>
      <c r="G133" s="257"/>
      <c r="H133" s="257" t="s">
        <v>868</v>
      </c>
      <c r="I133" s="257" t="s">
        <v>830</v>
      </c>
      <c r="J133" s="257">
        <v>50</v>
      </c>
      <c r="K133" s="305"/>
    </row>
    <row r="134" spans="2:11" s="1" customFormat="1" ht="15" customHeight="1">
      <c r="B134" s="302"/>
      <c r="C134" s="257" t="s">
        <v>847</v>
      </c>
      <c r="D134" s="257"/>
      <c r="E134" s="257"/>
      <c r="F134" s="280" t="s">
        <v>834</v>
      </c>
      <c r="G134" s="257"/>
      <c r="H134" s="257" t="s">
        <v>868</v>
      </c>
      <c r="I134" s="257" t="s">
        <v>830</v>
      </c>
      <c r="J134" s="257">
        <v>50</v>
      </c>
      <c r="K134" s="305"/>
    </row>
    <row r="135" spans="2:11" s="1" customFormat="1" ht="15" customHeight="1">
      <c r="B135" s="302"/>
      <c r="C135" s="257" t="s">
        <v>853</v>
      </c>
      <c r="D135" s="257"/>
      <c r="E135" s="257"/>
      <c r="F135" s="280" t="s">
        <v>834</v>
      </c>
      <c r="G135" s="257"/>
      <c r="H135" s="257" t="s">
        <v>868</v>
      </c>
      <c r="I135" s="257" t="s">
        <v>830</v>
      </c>
      <c r="J135" s="257">
        <v>50</v>
      </c>
      <c r="K135" s="305"/>
    </row>
    <row r="136" spans="2:11" s="1" customFormat="1" ht="15" customHeight="1">
      <c r="B136" s="302"/>
      <c r="C136" s="257" t="s">
        <v>855</v>
      </c>
      <c r="D136" s="257"/>
      <c r="E136" s="257"/>
      <c r="F136" s="280" t="s">
        <v>834</v>
      </c>
      <c r="G136" s="257"/>
      <c r="H136" s="257" t="s">
        <v>868</v>
      </c>
      <c r="I136" s="257" t="s">
        <v>830</v>
      </c>
      <c r="J136" s="257">
        <v>50</v>
      </c>
      <c r="K136" s="305"/>
    </row>
    <row r="137" spans="2:11" s="1" customFormat="1" ht="15" customHeight="1">
      <c r="B137" s="302"/>
      <c r="C137" s="257" t="s">
        <v>856</v>
      </c>
      <c r="D137" s="257"/>
      <c r="E137" s="257"/>
      <c r="F137" s="280" t="s">
        <v>834</v>
      </c>
      <c r="G137" s="257"/>
      <c r="H137" s="257" t="s">
        <v>881</v>
      </c>
      <c r="I137" s="257" t="s">
        <v>830</v>
      </c>
      <c r="J137" s="257">
        <v>255</v>
      </c>
      <c r="K137" s="305"/>
    </row>
    <row r="138" spans="2:11" s="1" customFormat="1" ht="15" customHeight="1">
      <c r="B138" s="302"/>
      <c r="C138" s="257" t="s">
        <v>858</v>
      </c>
      <c r="D138" s="257"/>
      <c r="E138" s="257"/>
      <c r="F138" s="280" t="s">
        <v>828</v>
      </c>
      <c r="G138" s="257"/>
      <c r="H138" s="257" t="s">
        <v>882</v>
      </c>
      <c r="I138" s="257" t="s">
        <v>860</v>
      </c>
      <c r="J138" s="257"/>
      <c r="K138" s="305"/>
    </row>
    <row r="139" spans="2:11" s="1" customFormat="1" ht="15" customHeight="1">
      <c r="B139" s="302"/>
      <c r="C139" s="257" t="s">
        <v>861</v>
      </c>
      <c r="D139" s="257"/>
      <c r="E139" s="257"/>
      <c r="F139" s="280" t="s">
        <v>828</v>
      </c>
      <c r="G139" s="257"/>
      <c r="H139" s="257" t="s">
        <v>883</v>
      </c>
      <c r="I139" s="257" t="s">
        <v>863</v>
      </c>
      <c r="J139" s="257"/>
      <c r="K139" s="305"/>
    </row>
    <row r="140" spans="2:11" s="1" customFormat="1" ht="15" customHeight="1">
      <c r="B140" s="302"/>
      <c r="C140" s="257" t="s">
        <v>864</v>
      </c>
      <c r="D140" s="257"/>
      <c r="E140" s="257"/>
      <c r="F140" s="280" t="s">
        <v>828</v>
      </c>
      <c r="G140" s="257"/>
      <c r="H140" s="257" t="s">
        <v>864</v>
      </c>
      <c r="I140" s="257" t="s">
        <v>863</v>
      </c>
      <c r="J140" s="257"/>
      <c r="K140" s="305"/>
    </row>
    <row r="141" spans="2:11" s="1" customFormat="1" ht="15" customHeight="1">
      <c r="B141" s="302"/>
      <c r="C141" s="257" t="s">
        <v>36</v>
      </c>
      <c r="D141" s="257"/>
      <c r="E141" s="257"/>
      <c r="F141" s="280" t="s">
        <v>828</v>
      </c>
      <c r="G141" s="257"/>
      <c r="H141" s="257" t="s">
        <v>884</v>
      </c>
      <c r="I141" s="257" t="s">
        <v>863</v>
      </c>
      <c r="J141" s="257"/>
      <c r="K141" s="305"/>
    </row>
    <row r="142" spans="2:11" s="1" customFormat="1" ht="15" customHeight="1">
      <c r="B142" s="302"/>
      <c r="C142" s="257" t="s">
        <v>885</v>
      </c>
      <c r="D142" s="257"/>
      <c r="E142" s="257"/>
      <c r="F142" s="280" t="s">
        <v>828</v>
      </c>
      <c r="G142" s="257"/>
      <c r="H142" s="257" t="s">
        <v>886</v>
      </c>
      <c r="I142" s="257" t="s">
        <v>863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887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822</v>
      </c>
      <c r="D148" s="272"/>
      <c r="E148" s="272"/>
      <c r="F148" s="272" t="s">
        <v>823</v>
      </c>
      <c r="G148" s="273"/>
      <c r="H148" s="272" t="s">
        <v>52</v>
      </c>
      <c r="I148" s="272" t="s">
        <v>55</v>
      </c>
      <c r="J148" s="272" t="s">
        <v>824</v>
      </c>
      <c r="K148" s="271"/>
    </row>
    <row r="149" spans="2:11" s="1" customFormat="1" ht="17.25" customHeight="1">
      <c r="B149" s="269"/>
      <c r="C149" s="274" t="s">
        <v>825</v>
      </c>
      <c r="D149" s="274"/>
      <c r="E149" s="274"/>
      <c r="F149" s="275" t="s">
        <v>826</v>
      </c>
      <c r="G149" s="276"/>
      <c r="H149" s="274"/>
      <c r="I149" s="274"/>
      <c r="J149" s="274" t="s">
        <v>827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831</v>
      </c>
      <c r="D151" s="257"/>
      <c r="E151" s="257"/>
      <c r="F151" s="310" t="s">
        <v>828</v>
      </c>
      <c r="G151" s="257"/>
      <c r="H151" s="309" t="s">
        <v>868</v>
      </c>
      <c r="I151" s="309" t="s">
        <v>830</v>
      </c>
      <c r="J151" s="309">
        <v>120</v>
      </c>
      <c r="K151" s="305"/>
    </row>
    <row r="152" spans="2:11" s="1" customFormat="1" ht="15" customHeight="1">
      <c r="B152" s="282"/>
      <c r="C152" s="309" t="s">
        <v>877</v>
      </c>
      <c r="D152" s="257"/>
      <c r="E152" s="257"/>
      <c r="F152" s="310" t="s">
        <v>828</v>
      </c>
      <c r="G152" s="257"/>
      <c r="H152" s="309" t="s">
        <v>888</v>
      </c>
      <c r="I152" s="309" t="s">
        <v>830</v>
      </c>
      <c r="J152" s="309" t="s">
        <v>879</v>
      </c>
      <c r="K152" s="305"/>
    </row>
    <row r="153" spans="2:11" s="1" customFormat="1" ht="15" customHeight="1">
      <c r="B153" s="282"/>
      <c r="C153" s="309" t="s">
        <v>776</v>
      </c>
      <c r="D153" s="257"/>
      <c r="E153" s="257"/>
      <c r="F153" s="310" t="s">
        <v>828</v>
      </c>
      <c r="G153" s="257"/>
      <c r="H153" s="309" t="s">
        <v>889</v>
      </c>
      <c r="I153" s="309" t="s">
        <v>830</v>
      </c>
      <c r="J153" s="309" t="s">
        <v>879</v>
      </c>
      <c r="K153" s="305"/>
    </row>
    <row r="154" spans="2:11" s="1" customFormat="1" ht="15" customHeight="1">
      <c r="B154" s="282"/>
      <c r="C154" s="309" t="s">
        <v>833</v>
      </c>
      <c r="D154" s="257"/>
      <c r="E154" s="257"/>
      <c r="F154" s="310" t="s">
        <v>834</v>
      </c>
      <c r="G154" s="257"/>
      <c r="H154" s="309" t="s">
        <v>868</v>
      </c>
      <c r="I154" s="309" t="s">
        <v>830</v>
      </c>
      <c r="J154" s="309">
        <v>50</v>
      </c>
      <c r="K154" s="305"/>
    </row>
    <row r="155" spans="2:11" s="1" customFormat="1" ht="15" customHeight="1">
      <c r="B155" s="282"/>
      <c r="C155" s="309" t="s">
        <v>836</v>
      </c>
      <c r="D155" s="257"/>
      <c r="E155" s="257"/>
      <c r="F155" s="310" t="s">
        <v>828</v>
      </c>
      <c r="G155" s="257"/>
      <c r="H155" s="309" t="s">
        <v>868</v>
      </c>
      <c r="I155" s="309" t="s">
        <v>838</v>
      </c>
      <c r="J155" s="309"/>
      <c r="K155" s="305"/>
    </row>
    <row r="156" spans="2:11" s="1" customFormat="1" ht="15" customHeight="1">
      <c r="B156" s="282"/>
      <c r="C156" s="309" t="s">
        <v>847</v>
      </c>
      <c r="D156" s="257"/>
      <c r="E156" s="257"/>
      <c r="F156" s="310" t="s">
        <v>834</v>
      </c>
      <c r="G156" s="257"/>
      <c r="H156" s="309" t="s">
        <v>868</v>
      </c>
      <c r="I156" s="309" t="s">
        <v>830</v>
      </c>
      <c r="J156" s="309">
        <v>50</v>
      </c>
      <c r="K156" s="305"/>
    </row>
    <row r="157" spans="2:11" s="1" customFormat="1" ht="15" customHeight="1">
      <c r="B157" s="282"/>
      <c r="C157" s="309" t="s">
        <v>855</v>
      </c>
      <c r="D157" s="257"/>
      <c r="E157" s="257"/>
      <c r="F157" s="310" t="s">
        <v>834</v>
      </c>
      <c r="G157" s="257"/>
      <c r="H157" s="309" t="s">
        <v>868</v>
      </c>
      <c r="I157" s="309" t="s">
        <v>830</v>
      </c>
      <c r="J157" s="309">
        <v>50</v>
      </c>
      <c r="K157" s="305"/>
    </row>
    <row r="158" spans="2:11" s="1" customFormat="1" ht="15" customHeight="1">
      <c r="B158" s="282"/>
      <c r="C158" s="309" t="s">
        <v>853</v>
      </c>
      <c r="D158" s="257"/>
      <c r="E158" s="257"/>
      <c r="F158" s="310" t="s">
        <v>834</v>
      </c>
      <c r="G158" s="257"/>
      <c r="H158" s="309" t="s">
        <v>868</v>
      </c>
      <c r="I158" s="309" t="s">
        <v>830</v>
      </c>
      <c r="J158" s="309">
        <v>50</v>
      </c>
      <c r="K158" s="305"/>
    </row>
    <row r="159" spans="2:11" s="1" customFormat="1" ht="15" customHeight="1">
      <c r="B159" s="282"/>
      <c r="C159" s="309" t="s">
        <v>91</v>
      </c>
      <c r="D159" s="257"/>
      <c r="E159" s="257"/>
      <c r="F159" s="310" t="s">
        <v>828</v>
      </c>
      <c r="G159" s="257"/>
      <c r="H159" s="309" t="s">
        <v>890</v>
      </c>
      <c r="I159" s="309" t="s">
        <v>830</v>
      </c>
      <c r="J159" s="309" t="s">
        <v>891</v>
      </c>
      <c r="K159" s="305"/>
    </row>
    <row r="160" spans="2:11" s="1" customFormat="1" ht="15" customHeight="1">
      <c r="B160" s="282"/>
      <c r="C160" s="309" t="s">
        <v>892</v>
      </c>
      <c r="D160" s="257"/>
      <c r="E160" s="257"/>
      <c r="F160" s="310" t="s">
        <v>828</v>
      </c>
      <c r="G160" s="257"/>
      <c r="H160" s="309" t="s">
        <v>893</v>
      </c>
      <c r="I160" s="309" t="s">
        <v>863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894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822</v>
      </c>
      <c r="D166" s="272"/>
      <c r="E166" s="272"/>
      <c r="F166" s="272" t="s">
        <v>823</v>
      </c>
      <c r="G166" s="314"/>
      <c r="H166" s="315" t="s">
        <v>52</v>
      </c>
      <c r="I166" s="315" t="s">
        <v>55</v>
      </c>
      <c r="J166" s="272" t="s">
        <v>824</v>
      </c>
      <c r="K166" s="249"/>
    </row>
    <row r="167" spans="2:11" s="1" customFormat="1" ht="17.25" customHeight="1">
      <c r="B167" s="250"/>
      <c r="C167" s="274" t="s">
        <v>825</v>
      </c>
      <c r="D167" s="274"/>
      <c r="E167" s="274"/>
      <c r="F167" s="275" t="s">
        <v>826</v>
      </c>
      <c r="G167" s="316"/>
      <c r="H167" s="317"/>
      <c r="I167" s="317"/>
      <c r="J167" s="274" t="s">
        <v>827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831</v>
      </c>
      <c r="D169" s="257"/>
      <c r="E169" s="257"/>
      <c r="F169" s="280" t="s">
        <v>828</v>
      </c>
      <c r="G169" s="257"/>
      <c r="H169" s="257" t="s">
        <v>868</v>
      </c>
      <c r="I169" s="257" t="s">
        <v>830</v>
      </c>
      <c r="J169" s="257">
        <v>120</v>
      </c>
      <c r="K169" s="305"/>
    </row>
    <row r="170" spans="2:11" s="1" customFormat="1" ht="15" customHeight="1">
      <c r="B170" s="282"/>
      <c r="C170" s="257" t="s">
        <v>877</v>
      </c>
      <c r="D170" s="257"/>
      <c r="E170" s="257"/>
      <c r="F170" s="280" t="s">
        <v>828</v>
      </c>
      <c r="G170" s="257"/>
      <c r="H170" s="257" t="s">
        <v>878</v>
      </c>
      <c r="I170" s="257" t="s">
        <v>830</v>
      </c>
      <c r="J170" s="257" t="s">
        <v>879</v>
      </c>
      <c r="K170" s="305"/>
    </row>
    <row r="171" spans="2:11" s="1" customFormat="1" ht="15" customHeight="1">
      <c r="B171" s="282"/>
      <c r="C171" s="257" t="s">
        <v>776</v>
      </c>
      <c r="D171" s="257"/>
      <c r="E171" s="257"/>
      <c r="F171" s="280" t="s">
        <v>828</v>
      </c>
      <c r="G171" s="257"/>
      <c r="H171" s="257" t="s">
        <v>895</v>
      </c>
      <c r="I171" s="257" t="s">
        <v>830</v>
      </c>
      <c r="J171" s="257" t="s">
        <v>879</v>
      </c>
      <c r="K171" s="305"/>
    </row>
    <row r="172" spans="2:11" s="1" customFormat="1" ht="15" customHeight="1">
      <c r="B172" s="282"/>
      <c r="C172" s="257" t="s">
        <v>833</v>
      </c>
      <c r="D172" s="257"/>
      <c r="E172" s="257"/>
      <c r="F172" s="280" t="s">
        <v>834</v>
      </c>
      <c r="G172" s="257"/>
      <c r="H172" s="257" t="s">
        <v>895</v>
      </c>
      <c r="I172" s="257" t="s">
        <v>830</v>
      </c>
      <c r="J172" s="257">
        <v>50</v>
      </c>
      <c r="K172" s="305"/>
    </row>
    <row r="173" spans="2:11" s="1" customFormat="1" ht="15" customHeight="1">
      <c r="B173" s="282"/>
      <c r="C173" s="257" t="s">
        <v>836</v>
      </c>
      <c r="D173" s="257"/>
      <c r="E173" s="257"/>
      <c r="F173" s="280" t="s">
        <v>828</v>
      </c>
      <c r="G173" s="257"/>
      <c r="H173" s="257" t="s">
        <v>895</v>
      </c>
      <c r="I173" s="257" t="s">
        <v>838</v>
      </c>
      <c r="J173" s="257"/>
      <c r="K173" s="305"/>
    </row>
    <row r="174" spans="2:11" s="1" customFormat="1" ht="15" customHeight="1">
      <c r="B174" s="282"/>
      <c r="C174" s="257" t="s">
        <v>847</v>
      </c>
      <c r="D174" s="257"/>
      <c r="E174" s="257"/>
      <c r="F174" s="280" t="s">
        <v>834</v>
      </c>
      <c r="G174" s="257"/>
      <c r="H174" s="257" t="s">
        <v>895</v>
      </c>
      <c r="I174" s="257" t="s">
        <v>830</v>
      </c>
      <c r="J174" s="257">
        <v>50</v>
      </c>
      <c r="K174" s="305"/>
    </row>
    <row r="175" spans="2:11" s="1" customFormat="1" ht="15" customHeight="1">
      <c r="B175" s="282"/>
      <c r="C175" s="257" t="s">
        <v>855</v>
      </c>
      <c r="D175" s="257"/>
      <c r="E175" s="257"/>
      <c r="F175" s="280" t="s">
        <v>834</v>
      </c>
      <c r="G175" s="257"/>
      <c r="H175" s="257" t="s">
        <v>895</v>
      </c>
      <c r="I175" s="257" t="s">
        <v>830</v>
      </c>
      <c r="J175" s="257">
        <v>50</v>
      </c>
      <c r="K175" s="305"/>
    </row>
    <row r="176" spans="2:11" s="1" customFormat="1" ht="15" customHeight="1">
      <c r="B176" s="282"/>
      <c r="C176" s="257" t="s">
        <v>853</v>
      </c>
      <c r="D176" s="257"/>
      <c r="E176" s="257"/>
      <c r="F176" s="280" t="s">
        <v>834</v>
      </c>
      <c r="G176" s="257"/>
      <c r="H176" s="257" t="s">
        <v>895</v>
      </c>
      <c r="I176" s="257" t="s">
        <v>830</v>
      </c>
      <c r="J176" s="257">
        <v>50</v>
      </c>
      <c r="K176" s="305"/>
    </row>
    <row r="177" spans="2:11" s="1" customFormat="1" ht="15" customHeight="1">
      <c r="B177" s="282"/>
      <c r="C177" s="257" t="s">
        <v>111</v>
      </c>
      <c r="D177" s="257"/>
      <c r="E177" s="257"/>
      <c r="F177" s="280" t="s">
        <v>828</v>
      </c>
      <c r="G177" s="257"/>
      <c r="H177" s="257" t="s">
        <v>896</v>
      </c>
      <c r="I177" s="257" t="s">
        <v>897</v>
      </c>
      <c r="J177" s="257"/>
      <c r="K177" s="305"/>
    </row>
    <row r="178" spans="2:11" s="1" customFormat="1" ht="15" customHeight="1">
      <c r="B178" s="282"/>
      <c r="C178" s="257" t="s">
        <v>55</v>
      </c>
      <c r="D178" s="257"/>
      <c r="E178" s="257"/>
      <c r="F178" s="280" t="s">
        <v>828</v>
      </c>
      <c r="G178" s="257"/>
      <c r="H178" s="257" t="s">
        <v>898</v>
      </c>
      <c r="I178" s="257" t="s">
        <v>899</v>
      </c>
      <c r="J178" s="257">
        <v>1</v>
      </c>
      <c r="K178" s="305"/>
    </row>
    <row r="179" spans="2:11" s="1" customFormat="1" ht="15" customHeight="1">
      <c r="B179" s="282"/>
      <c r="C179" s="257" t="s">
        <v>51</v>
      </c>
      <c r="D179" s="257"/>
      <c r="E179" s="257"/>
      <c r="F179" s="280" t="s">
        <v>828</v>
      </c>
      <c r="G179" s="257"/>
      <c r="H179" s="257" t="s">
        <v>900</v>
      </c>
      <c r="I179" s="257" t="s">
        <v>830</v>
      </c>
      <c r="J179" s="257">
        <v>20</v>
      </c>
      <c r="K179" s="305"/>
    </row>
    <row r="180" spans="2:11" s="1" customFormat="1" ht="15" customHeight="1">
      <c r="B180" s="282"/>
      <c r="C180" s="257" t="s">
        <v>52</v>
      </c>
      <c r="D180" s="257"/>
      <c r="E180" s="257"/>
      <c r="F180" s="280" t="s">
        <v>828</v>
      </c>
      <c r="G180" s="257"/>
      <c r="H180" s="257" t="s">
        <v>901</v>
      </c>
      <c r="I180" s="257" t="s">
        <v>830</v>
      </c>
      <c r="J180" s="257">
        <v>255</v>
      </c>
      <c r="K180" s="305"/>
    </row>
    <row r="181" spans="2:11" s="1" customFormat="1" ht="15" customHeight="1">
      <c r="B181" s="282"/>
      <c r="C181" s="257" t="s">
        <v>112</v>
      </c>
      <c r="D181" s="257"/>
      <c r="E181" s="257"/>
      <c r="F181" s="280" t="s">
        <v>828</v>
      </c>
      <c r="G181" s="257"/>
      <c r="H181" s="257" t="s">
        <v>792</v>
      </c>
      <c r="I181" s="257" t="s">
        <v>830</v>
      </c>
      <c r="J181" s="257">
        <v>10</v>
      </c>
      <c r="K181" s="305"/>
    </row>
    <row r="182" spans="2:11" s="1" customFormat="1" ht="15" customHeight="1">
      <c r="B182" s="282"/>
      <c r="C182" s="257" t="s">
        <v>113</v>
      </c>
      <c r="D182" s="257"/>
      <c r="E182" s="257"/>
      <c r="F182" s="280" t="s">
        <v>828</v>
      </c>
      <c r="G182" s="257"/>
      <c r="H182" s="257" t="s">
        <v>902</v>
      </c>
      <c r="I182" s="257" t="s">
        <v>863</v>
      </c>
      <c r="J182" s="257"/>
      <c r="K182" s="305"/>
    </row>
    <row r="183" spans="2:11" s="1" customFormat="1" ht="15" customHeight="1">
      <c r="B183" s="282"/>
      <c r="C183" s="257" t="s">
        <v>903</v>
      </c>
      <c r="D183" s="257"/>
      <c r="E183" s="257"/>
      <c r="F183" s="280" t="s">
        <v>828</v>
      </c>
      <c r="G183" s="257"/>
      <c r="H183" s="257" t="s">
        <v>904</v>
      </c>
      <c r="I183" s="257" t="s">
        <v>863</v>
      </c>
      <c r="J183" s="257"/>
      <c r="K183" s="305"/>
    </row>
    <row r="184" spans="2:11" s="1" customFormat="1" ht="15" customHeight="1">
      <c r="B184" s="282"/>
      <c r="C184" s="257" t="s">
        <v>892</v>
      </c>
      <c r="D184" s="257"/>
      <c r="E184" s="257"/>
      <c r="F184" s="280" t="s">
        <v>828</v>
      </c>
      <c r="G184" s="257"/>
      <c r="H184" s="257" t="s">
        <v>905</v>
      </c>
      <c r="I184" s="257" t="s">
        <v>863</v>
      </c>
      <c r="J184" s="257"/>
      <c r="K184" s="305"/>
    </row>
    <row r="185" spans="2:11" s="1" customFormat="1" ht="15" customHeight="1">
      <c r="B185" s="282"/>
      <c r="C185" s="257" t="s">
        <v>115</v>
      </c>
      <c r="D185" s="257"/>
      <c r="E185" s="257"/>
      <c r="F185" s="280" t="s">
        <v>834</v>
      </c>
      <c r="G185" s="257"/>
      <c r="H185" s="257" t="s">
        <v>906</v>
      </c>
      <c r="I185" s="257" t="s">
        <v>830</v>
      </c>
      <c r="J185" s="257">
        <v>50</v>
      </c>
      <c r="K185" s="305"/>
    </row>
    <row r="186" spans="2:11" s="1" customFormat="1" ht="15" customHeight="1">
      <c r="B186" s="282"/>
      <c r="C186" s="257" t="s">
        <v>907</v>
      </c>
      <c r="D186" s="257"/>
      <c r="E186" s="257"/>
      <c r="F186" s="280" t="s">
        <v>834</v>
      </c>
      <c r="G186" s="257"/>
      <c r="H186" s="257" t="s">
        <v>908</v>
      </c>
      <c r="I186" s="257" t="s">
        <v>909</v>
      </c>
      <c r="J186" s="257"/>
      <c r="K186" s="305"/>
    </row>
    <row r="187" spans="2:11" s="1" customFormat="1" ht="15" customHeight="1">
      <c r="B187" s="282"/>
      <c r="C187" s="257" t="s">
        <v>910</v>
      </c>
      <c r="D187" s="257"/>
      <c r="E187" s="257"/>
      <c r="F187" s="280" t="s">
        <v>834</v>
      </c>
      <c r="G187" s="257"/>
      <c r="H187" s="257" t="s">
        <v>911</v>
      </c>
      <c r="I187" s="257" t="s">
        <v>909</v>
      </c>
      <c r="J187" s="257"/>
      <c r="K187" s="305"/>
    </row>
    <row r="188" spans="2:11" s="1" customFormat="1" ht="15" customHeight="1">
      <c r="B188" s="282"/>
      <c r="C188" s="257" t="s">
        <v>912</v>
      </c>
      <c r="D188" s="257"/>
      <c r="E188" s="257"/>
      <c r="F188" s="280" t="s">
        <v>834</v>
      </c>
      <c r="G188" s="257"/>
      <c r="H188" s="257" t="s">
        <v>913</v>
      </c>
      <c r="I188" s="257" t="s">
        <v>909</v>
      </c>
      <c r="J188" s="257"/>
      <c r="K188" s="305"/>
    </row>
    <row r="189" spans="2:11" s="1" customFormat="1" ht="15" customHeight="1">
      <c r="B189" s="282"/>
      <c r="C189" s="318" t="s">
        <v>914</v>
      </c>
      <c r="D189" s="257"/>
      <c r="E189" s="257"/>
      <c r="F189" s="280" t="s">
        <v>834</v>
      </c>
      <c r="G189" s="257"/>
      <c r="H189" s="257" t="s">
        <v>915</v>
      </c>
      <c r="I189" s="257" t="s">
        <v>916</v>
      </c>
      <c r="J189" s="319" t="s">
        <v>917</v>
      </c>
      <c r="K189" s="305"/>
    </row>
    <row r="190" spans="2:11" s="14" customFormat="1" ht="15" customHeight="1">
      <c r="B190" s="320"/>
      <c r="C190" s="321" t="s">
        <v>918</v>
      </c>
      <c r="D190" s="322"/>
      <c r="E190" s="322"/>
      <c r="F190" s="323" t="s">
        <v>834</v>
      </c>
      <c r="G190" s="322"/>
      <c r="H190" s="322" t="s">
        <v>919</v>
      </c>
      <c r="I190" s="322" t="s">
        <v>916</v>
      </c>
      <c r="J190" s="324" t="s">
        <v>917</v>
      </c>
      <c r="K190" s="325"/>
    </row>
    <row r="191" spans="2:11" s="1" customFormat="1" ht="15" customHeight="1">
      <c r="B191" s="282"/>
      <c r="C191" s="318" t="s">
        <v>40</v>
      </c>
      <c r="D191" s="257"/>
      <c r="E191" s="257"/>
      <c r="F191" s="280" t="s">
        <v>828</v>
      </c>
      <c r="G191" s="257"/>
      <c r="H191" s="254" t="s">
        <v>920</v>
      </c>
      <c r="I191" s="257" t="s">
        <v>921</v>
      </c>
      <c r="J191" s="257"/>
      <c r="K191" s="305"/>
    </row>
    <row r="192" spans="2:11" s="1" customFormat="1" ht="15" customHeight="1">
      <c r="B192" s="282"/>
      <c r="C192" s="318" t="s">
        <v>922</v>
      </c>
      <c r="D192" s="257"/>
      <c r="E192" s="257"/>
      <c r="F192" s="280" t="s">
        <v>828</v>
      </c>
      <c r="G192" s="257"/>
      <c r="H192" s="257" t="s">
        <v>923</v>
      </c>
      <c r="I192" s="257" t="s">
        <v>863</v>
      </c>
      <c r="J192" s="257"/>
      <c r="K192" s="305"/>
    </row>
    <row r="193" spans="2:11" s="1" customFormat="1" ht="15" customHeight="1">
      <c r="B193" s="282"/>
      <c r="C193" s="318" t="s">
        <v>924</v>
      </c>
      <c r="D193" s="257"/>
      <c r="E193" s="257"/>
      <c r="F193" s="280" t="s">
        <v>828</v>
      </c>
      <c r="G193" s="257"/>
      <c r="H193" s="257" t="s">
        <v>925</v>
      </c>
      <c r="I193" s="257" t="s">
        <v>863</v>
      </c>
      <c r="J193" s="257"/>
      <c r="K193" s="305"/>
    </row>
    <row r="194" spans="2:11" s="1" customFormat="1" ht="15" customHeight="1">
      <c r="B194" s="282"/>
      <c r="C194" s="318" t="s">
        <v>926</v>
      </c>
      <c r="D194" s="257"/>
      <c r="E194" s="257"/>
      <c r="F194" s="280" t="s">
        <v>834</v>
      </c>
      <c r="G194" s="257"/>
      <c r="H194" s="257" t="s">
        <v>927</v>
      </c>
      <c r="I194" s="257" t="s">
        <v>863</v>
      </c>
      <c r="J194" s="257"/>
      <c r="K194" s="305"/>
    </row>
    <row r="195" spans="2:11" s="1" customFormat="1" ht="15" customHeight="1">
      <c r="B195" s="311"/>
      <c r="C195" s="326"/>
      <c r="D195" s="291"/>
      <c r="E195" s="291"/>
      <c r="F195" s="291"/>
      <c r="G195" s="291"/>
      <c r="H195" s="291"/>
      <c r="I195" s="291"/>
      <c r="J195" s="291"/>
      <c r="K195" s="312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93"/>
      <c r="C197" s="303"/>
      <c r="D197" s="303"/>
      <c r="E197" s="303"/>
      <c r="F197" s="313"/>
      <c r="G197" s="303"/>
      <c r="H197" s="303"/>
      <c r="I197" s="303"/>
      <c r="J197" s="303"/>
      <c r="K197" s="293"/>
    </row>
    <row r="198" spans="2:11" s="1" customFormat="1" ht="18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s="1" customFormat="1" ht="13.5">
      <c r="B199" s="244"/>
      <c r="C199" s="245"/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1">
      <c r="B200" s="247"/>
      <c r="C200" s="248" t="s">
        <v>928</v>
      </c>
      <c r="D200" s="248"/>
      <c r="E200" s="248"/>
      <c r="F200" s="248"/>
      <c r="G200" s="248"/>
      <c r="H200" s="248"/>
      <c r="I200" s="248"/>
      <c r="J200" s="248"/>
      <c r="K200" s="249"/>
    </row>
    <row r="201" spans="2:11" s="1" customFormat="1" ht="25.5" customHeight="1">
      <c r="B201" s="247"/>
      <c r="C201" s="327" t="s">
        <v>929</v>
      </c>
      <c r="D201" s="327"/>
      <c r="E201" s="327"/>
      <c r="F201" s="327" t="s">
        <v>930</v>
      </c>
      <c r="G201" s="328"/>
      <c r="H201" s="327" t="s">
        <v>931</v>
      </c>
      <c r="I201" s="327"/>
      <c r="J201" s="327"/>
      <c r="K201" s="249"/>
    </row>
    <row r="202" spans="2:11" s="1" customFormat="1" ht="5.25" customHeight="1">
      <c r="B202" s="282"/>
      <c r="C202" s="277"/>
      <c r="D202" s="277"/>
      <c r="E202" s="277"/>
      <c r="F202" s="277"/>
      <c r="G202" s="303"/>
      <c r="H202" s="277"/>
      <c r="I202" s="277"/>
      <c r="J202" s="277"/>
      <c r="K202" s="305"/>
    </row>
    <row r="203" spans="2:11" s="1" customFormat="1" ht="15" customHeight="1">
      <c r="B203" s="282"/>
      <c r="C203" s="257" t="s">
        <v>921</v>
      </c>
      <c r="D203" s="257"/>
      <c r="E203" s="257"/>
      <c r="F203" s="280" t="s">
        <v>41</v>
      </c>
      <c r="G203" s="257"/>
      <c r="H203" s="257" t="s">
        <v>932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42</v>
      </c>
      <c r="G204" s="257"/>
      <c r="H204" s="257" t="s">
        <v>933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45</v>
      </c>
      <c r="G205" s="257"/>
      <c r="H205" s="257" t="s">
        <v>934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935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 t="s">
        <v>44</v>
      </c>
      <c r="G207" s="257"/>
      <c r="H207" s="257" t="s">
        <v>936</v>
      </c>
      <c r="I207" s="257"/>
      <c r="J207" s="257"/>
      <c r="K207" s="305"/>
    </row>
    <row r="208" spans="2:11" s="1" customFormat="1" ht="15" customHeight="1">
      <c r="B208" s="282"/>
      <c r="C208" s="257"/>
      <c r="D208" s="257"/>
      <c r="E208" s="257"/>
      <c r="F208" s="280"/>
      <c r="G208" s="257"/>
      <c r="H208" s="257"/>
      <c r="I208" s="257"/>
      <c r="J208" s="257"/>
      <c r="K208" s="305"/>
    </row>
    <row r="209" spans="2:11" s="1" customFormat="1" ht="15" customHeight="1">
      <c r="B209" s="282"/>
      <c r="C209" s="257" t="s">
        <v>875</v>
      </c>
      <c r="D209" s="257"/>
      <c r="E209" s="257"/>
      <c r="F209" s="280" t="s">
        <v>77</v>
      </c>
      <c r="G209" s="257"/>
      <c r="H209" s="257" t="s">
        <v>937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770</v>
      </c>
      <c r="G210" s="257"/>
      <c r="H210" s="257" t="s">
        <v>771</v>
      </c>
      <c r="I210" s="257"/>
      <c r="J210" s="257"/>
      <c r="K210" s="305"/>
    </row>
    <row r="211" spans="2:11" s="1" customFormat="1" ht="15" customHeight="1">
      <c r="B211" s="282"/>
      <c r="C211" s="257"/>
      <c r="D211" s="257"/>
      <c r="E211" s="257"/>
      <c r="F211" s="280" t="s">
        <v>768</v>
      </c>
      <c r="G211" s="257"/>
      <c r="H211" s="257" t="s">
        <v>938</v>
      </c>
      <c r="I211" s="257"/>
      <c r="J211" s="257"/>
      <c r="K211" s="305"/>
    </row>
    <row r="212" spans="2:11" s="1" customFormat="1" ht="15" customHeight="1">
      <c r="B212" s="329"/>
      <c r="C212" s="257"/>
      <c r="D212" s="257"/>
      <c r="E212" s="257"/>
      <c r="F212" s="280" t="s">
        <v>772</v>
      </c>
      <c r="G212" s="318"/>
      <c r="H212" s="309" t="s">
        <v>773</v>
      </c>
      <c r="I212" s="309"/>
      <c r="J212" s="309"/>
      <c r="K212" s="330"/>
    </row>
    <row r="213" spans="2:11" s="1" customFormat="1" ht="15" customHeight="1">
      <c r="B213" s="329"/>
      <c r="C213" s="257"/>
      <c r="D213" s="257"/>
      <c r="E213" s="257"/>
      <c r="F213" s="280" t="s">
        <v>774</v>
      </c>
      <c r="G213" s="318"/>
      <c r="H213" s="309" t="s">
        <v>939</v>
      </c>
      <c r="I213" s="309"/>
      <c r="J213" s="309"/>
      <c r="K213" s="330"/>
    </row>
    <row r="214" spans="2:11" s="1" customFormat="1" ht="15" customHeight="1">
      <c r="B214" s="329"/>
      <c r="C214" s="257"/>
      <c r="D214" s="257"/>
      <c r="E214" s="257"/>
      <c r="F214" s="280"/>
      <c r="G214" s="318"/>
      <c r="H214" s="309"/>
      <c r="I214" s="309"/>
      <c r="J214" s="309"/>
      <c r="K214" s="330"/>
    </row>
    <row r="215" spans="2:11" s="1" customFormat="1" ht="15" customHeight="1">
      <c r="B215" s="329"/>
      <c r="C215" s="257" t="s">
        <v>899</v>
      </c>
      <c r="D215" s="257"/>
      <c r="E215" s="257"/>
      <c r="F215" s="280">
        <v>1</v>
      </c>
      <c r="G215" s="318"/>
      <c r="H215" s="309" t="s">
        <v>940</v>
      </c>
      <c r="I215" s="309"/>
      <c r="J215" s="309"/>
      <c r="K215" s="330"/>
    </row>
    <row r="216" spans="2:11" s="1" customFormat="1" ht="15" customHeight="1">
      <c r="B216" s="329"/>
      <c r="C216" s="257"/>
      <c r="D216" s="257"/>
      <c r="E216" s="257"/>
      <c r="F216" s="280">
        <v>2</v>
      </c>
      <c r="G216" s="318"/>
      <c r="H216" s="309" t="s">
        <v>941</v>
      </c>
      <c r="I216" s="309"/>
      <c r="J216" s="309"/>
      <c r="K216" s="330"/>
    </row>
    <row r="217" spans="2:11" s="1" customFormat="1" ht="15" customHeight="1">
      <c r="B217" s="329"/>
      <c r="C217" s="257"/>
      <c r="D217" s="257"/>
      <c r="E217" s="257"/>
      <c r="F217" s="280">
        <v>3</v>
      </c>
      <c r="G217" s="318"/>
      <c r="H217" s="309" t="s">
        <v>942</v>
      </c>
      <c r="I217" s="309"/>
      <c r="J217" s="309"/>
      <c r="K217" s="330"/>
    </row>
    <row r="218" spans="2:11" s="1" customFormat="1" ht="15" customHeight="1">
      <c r="B218" s="329"/>
      <c r="C218" s="257"/>
      <c r="D218" s="257"/>
      <c r="E218" s="257"/>
      <c r="F218" s="280">
        <v>4</v>
      </c>
      <c r="G218" s="318"/>
      <c r="H218" s="309" t="s">
        <v>943</v>
      </c>
      <c r="I218" s="309"/>
      <c r="J218" s="309"/>
      <c r="K218" s="330"/>
    </row>
    <row r="219" spans="2:11" s="1" customFormat="1" ht="12.75" customHeight="1">
      <c r="B219" s="331"/>
      <c r="C219" s="332"/>
      <c r="D219" s="332"/>
      <c r="E219" s="332"/>
      <c r="F219" s="332"/>
      <c r="G219" s="332"/>
      <c r="H219" s="332"/>
      <c r="I219" s="332"/>
      <c r="J219" s="332"/>
      <c r="K219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Suttner Marek, Bc.</dc:creator>
  <cp:keywords/>
  <dc:description/>
  <cp:lastModifiedBy>Suttner Marek, Bc.</cp:lastModifiedBy>
  <dcterms:created xsi:type="dcterms:W3CDTF">2024-02-28T13:54:47Z</dcterms:created>
  <dcterms:modified xsi:type="dcterms:W3CDTF">2024-02-28T13:54:52Z</dcterms:modified>
  <cp:category/>
  <cp:version/>
  <cp:contentType/>
  <cp:contentStatus/>
</cp:coreProperties>
</file>