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Lesní\Lesní - II.etapa\4_VŘ\4_VŘ na stavbu\fáze I\"/>
    </mc:Choice>
  </mc:AlternateContent>
  <bookViews>
    <workbookView xWindow="0" yWindow="0" windowWidth="0" windowHeight="0"/>
  </bookViews>
  <sheets>
    <sheet name="Rekapitulace stavby" sheetId="1" r:id="rId1"/>
    <sheet name="10 - SO 101 - Pozemní kom..." sheetId="2" r:id="rId2"/>
    <sheet name="20 - SO 101 - Kácení stro..." sheetId="3" r:id="rId3"/>
    <sheet name="30 - SO 501 - Přeložka te..." sheetId="4" r:id="rId4"/>
    <sheet name="40 - SO 501-1 - Přeložka ..." sheetId="5" r:id="rId5"/>
    <sheet name="50 - SO 501-2 - Přeložka ..." sheetId="6" r:id="rId6"/>
    <sheet name="60 - SO 431 - VO" sheetId="7" r:id="rId7"/>
    <sheet name="70 - SO 431 - Optika" sheetId="8" r:id="rId8"/>
    <sheet name="80 - SO 301 - Dešťová kan...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'10 - SO 101 - Pozemní kom...'!$C$133:$K$441</definedName>
    <definedName name="_xlnm.Print_Area" localSheetId="1">'10 - SO 101 - Pozemní kom...'!$C$4:$J$76,'10 - SO 101 - Pozemní kom...'!$C$82:$J$115,'10 - SO 101 - Pozemní kom...'!$C$121:$J$441</definedName>
    <definedName name="_xlnm.Print_Titles" localSheetId="1">'10 - SO 101 - Pozemní kom...'!$133:$133</definedName>
    <definedName name="_xlnm._FilterDatabase" localSheetId="2" hidden="1">'20 - SO 101 - Kácení stro...'!$C$119:$K$208</definedName>
    <definedName name="_xlnm.Print_Area" localSheetId="2">'20 - SO 101 - Kácení stro...'!$C$4:$J$76,'20 - SO 101 - Kácení stro...'!$C$82:$J$101,'20 - SO 101 - Kácení stro...'!$C$107:$J$208</definedName>
    <definedName name="_xlnm.Print_Titles" localSheetId="2">'20 - SO 101 - Kácení stro...'!$119:$119</definedName>
    <definedName name="_xlnm._FilterDatabase" localSheetId="3" hidden="1">'30 - SO 501 - Přeložka te...'!$C$132:$K$209</definedName>
    <definedName name="_xlnm.Print_Area" localSheetId="3">'30 - SO 501 - Přeložka te...'!$C$4:$J$76,'30 - SO 501 - Přeložka te...'!$C$82:$J$114,'30 - SO 501 - Přeložka te...'!$C$120:$J$209</definedName>
    <definedName name="_xlnm.Print_Titles" localSheetId="3">'30 - SO 501 - Přeložka te...'!$132:$132</definedName>
    <definedName name="_xlnm._FilterDatabase" localSheetId="4" hidden="1">'40 - SO 501-1 - Přeložka ...'!$C$126:$K$203</definedName>
    <definedName name="_xlnm.Print_Area" localSheetId="4">'40 - SO 501-1 - Přeložka ...'!$C$4:$J$76,'40 - SO 501-1 - Přeložka ...'!$C$82:$J$108,'40 - SO 501-1 - Přeložka ...'!$C$114:$J$203</definedName>
    <definedName name="_xlnm.Print_Titles" localSheetId="4">'40 - SO 501-1 - Přeložka ...'!$126:$126</definedName>
    <definedName name="_xlnm._FilterDatabase" localSheetId="5" hidden="1">'50 - SO 501-2 - Přeložka ...'!$C$122:$K$520</definedName>
    <definedName name="_xlnm.Print_Area" localSheetId="5">'50 - SO 501-2 - Přeložka ...'!$C$4:$J$76,'50 - SO 501-2 - Přeložka ...'!$C$82:$J$104,'50 - SO 501-2 - Přeložka ...'!$C$110:$J$520</definedName>
    <definedName name="_xlnm.Print_Titles" localSheetId="5">'50 - SO 501-2 - Přeložka ...'!$122:$122</definedName>
    <definedName name="_xlnm._FilterDatabase" localSheetId="6" hidden="1">'60 - SO 431 - VO'!$C$117:$K$218</definedName>
    <definedName name="_xlnm.Print_Area" localSheetId="6">'60 - SO 431 - VO'!$C$4:$J$76,'60 - SO 431 - VO'!$C$82:$J$99,'60 - SO 431 - VO'!$C$105:$J$218</definedName>
    <definedName name="_xlnm.Print_Titles" localSheetId="6">'60 - SO 431 - VO'!$117:$117</definedName>
    <definedName name="_xlnm._FilterDatabase" localSheetId="7" hidden="1">'70 - SO 431 - Optika'!$C$117:$K$134</definedName>
    <definedName name="_xlnm.Print_Area" localSheetId="7">'70 - SO 431 - Optika'!$C$4:$J$76,'70 - SO 431 - Optika'!$C$82:$J$99,'70 - SO 431 - Optika'!$C$105:$J$134</definedName>
    <definedName name="_xlnm.Print_Titles" localSheetId="7">'70 - SO 431 - Optika'!$117:$117</definedName>
    <definedName name="_xlnm._FilterDatabase" localSheetId="8" hidden="1">'80 - SO 301 - Dešťová kan...'!$C$126:$K$294</definedName>
    <definedName name="_xlnm.Print_Area" localSheetId="8">'80 - SO 301 - Dešťová kan...'!$C$4:$J$76,'80 - SO 301 - Dešťová kan...'!$C$82:$J$108,'80 - SO 301 - Dešťová kan...'!$C$114:$J$294</definedName>
    <definedName name="_xlnm.Print_Titles" localSheetId="8">'80 - SO 301 - Dešťová kan...'!$126:$126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117"/>
  <c i="8" r="J37"/>
  <c r="J36"/>
  <c i="1" r="AY101"/>
  <c i="8" r="J35"/>
  <c i="1" r="AX101"/>
  <c i="8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85"/>
  <c i="7" r="J37"/>
  <c r="J36"/>
  <c i="1" r="AY100"/>
  <c i="7" r="J35"/>
  <c i="1" r="AX100"/>
  <c i="7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85"/>
  <c i="6" r="J37"/>
  <c r="J36"/>
  <c i="1" r="AY99"/>
  <c i="6" r="J35"/>
  <c i="1" r="AX99"/>
  <c i="6"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4"/>
  <c r="BH444"/>
  <c r="BG444"/>
  <c r="BF444"/>
  <c r="T444"/>
  <c r="R444"/>
  <c r="P444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85"/>
  <c i="5" r="J196"/>
  <c r="J37"/>
  <c r="J36"/>
  <c i="1" r="AY98"/>
  <c i="5" r="J35"/>
  <c i="1" r="AX98"/>
  <c i="5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J10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121"/>
  <c r="E7"/>
  <c r="E85"/>
  <c i="4" r="J37"/>
  <c r="J36"/>
  <c i="1" r="AY97"/>
  <c i="4" r="J35"/>
  <c i="1" r="AX97"/>
  <c i="4"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7"/>
  <c r="E125"/>
  <c r="F89"/>
  <c r="E87"/>
  <c r="J24"/>
  <c r="E24"/>
  <c r="J92"/>
  <c r="J23"/>
  <c r="J21"/>
  <c r="E21"/>
  <c r="J91"/>
  <c r="J20"/>
  <c r="J18"/>
  <c r="E18"/>
  <c r="F130"/>
  <c r="J17"/>
  <c r="J15"/>
  <c r="E15"/>
  <c r="F129"/>
  <c r="J14"/>
  <c r="J12"/>
  <c r="J89"/>
  <c r="E7"/>
  <c r="E123"/>
  <c i="3" r="J37"/>
  <c r="J36"/>
  <c i="1" r="AY96"/>
  <c i="3" r="J35"/>
  <c i="1" r="AX96"/>
  <c i="3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110"/>
  <c i="2" r="J37"/>
  <c r="J36"/>
  <c i="1" r="AY95"/>
  <c i="2" r="J35"/>
  <c i="1" r="AX95"/>
  <c i="2"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7"/>
  <c r="BH397"/>
  <c r="BG397"/>
  <c r="BF397"/>
  <c r="T397"/>
  <c r="R397"/>
  <c r="P397"/>
  <c r="BI394"/>
  <c r="BH394"/>
  <c r="BG394"/>
  <c r="BF394"/>
  <c r="T394"/>
  <c r="T393"/>
  <c r="R394"/>
  <c r="R393"/>
  <c r="P394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F128"/>
  <c r="E126"/>
  <c r="F89"/>
  <c r="E87"/>
  <c r="J24"/>
  <c r="E24"/>
  <c r="J92"/>
  <c r="J23"/>
  <c r="J21"/>
  <c r="E21"/>
  <c r="J130"/>
  <c r="J20"/>
  <c r="J18"/>
  <c r="E18"/>
  <c r="F131"/>
  <c r="J17"/>
  <c r="J15"/>
  <c r="E15"/>
  <c r="F91"/>
  <c r="J14"/>
  <c r="J12"/>
  <c r="J128"/>
  <c r="E7"/>
  <c r="E124"/>
  <c i="1" r="L90"/>
  <c r="AM90"/>
  <c r="AM89"/>
  <c r="L89"/>
  <c r="AM87"/>
  <c r="L87"/>
  <c r="L85"/>
  <c r="L84"/>
  <c i="2" r="BK435"/>
  <c r="BK427"/>
  <c r="BK423"/>
  <c r="BK413"/>
  <c r="J412"/>
  <c r="J409"/>
  <c r="J406"/>
  <c r="J403"/>
  <c r="J397"/>
  <c r="J394"/>
  <c r="J392"/>
  <c r="J391"/>
  <c r="J390"/>
  <c r="BK387"/>
  <c r="BK386"/>
  <c r="J382"/>
  <c r="J378"/>
  <c r="J377"/>
  <c r="J376"/>
  <c r="J375"/>
  <c r="J374"/>
  <c r="J373"/>
  <c r="J372"/>
  <c r="J371"/>
  <c r="J370"/>
  <c r="BK366"/>
  <c r="BK364"/>
  <c r="BK360"/>
  <c r="J356"/>
  <c r="BK350"/>
  <c r="J346"/>
  <c r="BK342"/>
  <c r="J340"/>
  <c r="BK336"/>
  <c r="J332"/>
  <c r="J330"/>
  <c r="BK328"/>
  <c r="BK325"/>
  <c r="J322"/>
  <c r="BK318"/>
  <c r="BK302"/>
  <c r="BK287"/>
  <c r="BK268"/>
  <c r="J261"/>
  <c r="BK236"/>
  <c r="J217"/>
  <c r="BK214"/>
  <c r="J203"/>
  <c r="BK193"/>
  <c r="BK177"/>
  <c r="J151"/>
  <c r="J141"/>
  <c r="BK429"/>
  <c r="BK426"/>
  <c r="J423"/>
  <c r="J413"/>
  <c r="BK340"/>
  <c r="J337"/>
  <c r="J333"/>
  <c r="BK332"/>
  <c r="J192"/>
  <c r="BK180"/>
  <c r="BK157"/>
  <c r="BK151"/>
  <c r="J144"/>
  <c r="J344"/>
  <c r="J342"/>
  <c r="BK341"/>
  <c r="J338"/>
  <c r="J336"/>
  <c r="BK333"/>
  <c r="BK330"/>
  <c r="BK327"/>
  <c r="BK324"/>
  <c r="BK322"/>
  <c r="BK319"/>
  <c r="BK313"/>
  <c r="BK311"/>
  <c r="BK305"/>
  <c r="BK295"/>
  <c r="BK274"/>
  <c r="BK261"/>
  <c r="BK254"/>
  <c r="BK247"/>
  <c r="J243"/>
  <c r="J239"/>
  <c r="BK232"/>
  <c r="J214"/>
  <c r="BK207"/>
  <c r="J200"/>
  <c r="BK192"/>
  <c r="J184"/>
  <c r="J177"/>
  <c r="BK162"/>
  <c r="BK154"/>
  <c r="BK144"/>
  <c r="BK138"/>
  <c r="BK441"/>
  <c r="J441"/>
  <c r="BK440"/>
  <c r="J440"/>
  <c r="BK439"/>
  <c r="J439"/>
  <c r="BK437"/>
  <c r="J437"/>
  <c r="J436"/>
  <c r="J434"/>
  <c r="J431"/>
  <c r="J429"/>
  <c r="BK367"/>
  <c r="J366"/>
  <c r="J364"/>
  <c r="J360"/>
  <c r="BK356"/>
  <c r="BK347"/>
  <c r="BK345"/>
  <c r="J345"/>
  <c i="3" r="J207"/>
  <c r="J205"/>
  <c r="J203"/>
  <c r="BK201"/>
  <c r="J198"/>
  <c r="J193"/>
  <c r="BK183"/>
  <c r="BK171"/>
  <c r="BK164"/>
  <c r="J160"/>
  <c r="J158"/>
  <c r="J154"/>
  <c r="J148"/>
  <c r="BK146"/>
  <c r="BK145"/>
  <c r="J140"/>
  <c r="BK138"/>
  <c r="J136"/>
  <c r="J134"/>
  <c r="J127"/>
  <c r="J125"/>
  <c r="J123"/>
  <c r="BK207"/>
  <c r="BK205"/>
  <c r="J201"/>
  <c r="BK198"/>
  <c r="J194"/>
  <c r="J183"/>
  <c r="J171"/>
  <c r="J164"/>
  <c r="BK160"/>
  <c r="BK158"/>
  <c r="BK154"/>
  <c r="J151"/>
  <c r="BK147"/>
  <c r="J145"/>
  <c r="BK140"/>
  <c r="J138"/>
  <c r="BK136"/>
  <c r="BK134"/>
  <c r="BK127"/>
  <c r="BK125"/>
  <c r="BK123"/>
  <c i="4" r="BK208"/>
  <c r="J206"/>
  <c r="J204"/>
  <c r="BK199"/>
  <c r="J196"/>
  <c r="J194"/>
  <c r="BK192"/>
  <c r="J190"/>
  <c r="J187"/>
  <c r="J184"/>
  <c r="J182"/>
  <c r="BK178"/>
  <c r="BK175"/>
  <c r="J173"/>
  <c r="BK169"/>
  <c r="J167"/>
  <c r="BK164"/>
  <c r="BK161"/>
  <c r="BK158"/>
  <c r="J154"/>
  <c r="J152"/>
  <c r="J149"/>
  <c r="J147"/>
  <c r="J146"/>
  <c r="BK144"/>
  <c r="BK142"/>
  <c r="BK140"/>
  <c r="J138"/>
  <c r="BK136"/>
  <c r="BK209"/>
  <c r="J205"/>
  <c r="BK204"/>
  <c r="J202"/>
  <c r="J199"/>
  <c r="BK197"/>
  <c r="BK196"/>
  <c r="BK194"/>
  <c r="J192"/>
  <c r="BK190"/>
  <c r="BK187"/>
  <c r="J186"/>
  <c r="BK184"/>
  <c r="BK182"/>
  <c r="J180"/>
  <c r="J176"/>
  <c r="BK174"/>
  <c r="BK171"/>
  <c r="BK167"/>
  <c r="BK165"/>
  <c r="BK162"/>
  <c r="BK160"/>
  <c r="J156"/>
  <c r="J153"/>
  <c r="J150"/>
  <c r="J148"/>
  <c r="BK146"/>
  <c r="J144"/>
  <c r="J142"/>
  <c r="J140"/>
  <c r="BK138"/>
  <c r="J136"/>
  <c i="5" r="J203"/>
  <c r="J202"/>
  <c r="J171"/>
  <c r="J168"/>
  <c r="J166"/>
  <c r="J164"/>
  <c r="J162"/>
  <c r="J159"/>
  <c r="J157"/>
  <c r="BK155"/>
  <c r="BK153"/>
  <c r="J150"/>
  <c r="BK148"/>
  <c r="BK146"/>
  <c r="BK143"/>
  <c r="J141"/>
  <c r="J139"/>
  <c r="BK136"/>
  <c r="J134"/>
  <c r="BK132"/>
  <c r="J130"/>
  <c r="BK202"/>
  <c r="BK200"/>
  <c r="J198"/>
  <c r="BK194"/>
  <c r="BK191"/>
  <c r="BK189"/>
  <c r="J186"/>
  <c r="BK184"/>
  <c r="J182"/>
  <c r="J180"/>
  <c r="J177"/>
  <c r="J175"/>
  <c r="BK173"/>
  <c r="BK171"/>
  <c r="BK168"/>
  <c r="BK166"/>
  <c r="BK164"/>
  <c r="BK162"/>
  <c r="BK159"/>
  <c r="BK157"/>
  <c r="J155"/>
  <c r="J153"/>
  <c r="BK150"/>
  <c r="J148"/>
  <c r="J146"/>
  <c r="J143"/>
  <c r="BK141"/>
  <c r="BK139"/>
  <c r="J136"/>
  <c r="BK134"/>
  <c r="J132"/>
  <c r="BK130"/>
  <c i="6" r="BK515"/>
  <c r="J509"/>
  <c r="J503"/>
  <c r="J499"/>
  <c r="BK493"/>
  <c r="J487"/>
  <c r="BK483"/>
  <c r="BK150"/>
  <c r="BK148"/>
  <c r="BK146"/>
  <c r="J144"/>
  <c r="BK142"/>
  <c r="J140"/>
  <c r="BK138"/>
  <c r="J135"/>
  <c r="BK133"/>
  <c r="J131"/>
  <c r="J129"/>
  <c r="BK127"/>
  <c r="BK520"/>
  <c r="BK519"/>
  <c r="BK518"/>
  <c r="BK517"/>
  <c r="J515"/>
  <c r="BK509"/>
  <c r="BK503"/>
  <c r="BK499"/>
  <c r="J493"/>
  <c r="BK487"/>
  <c r="J483"/>
  <c r="J477"/>
  <c r="BK473"/>
  <c r="J466"/>
  <c r="BK460"/>
  <c r="J456"/>
  <c r="BK452"/>
  <c r="J448"/>
  <c r="BK444"/>
  <c r="BK440"/>
  <c r="BK438"/>
  <c r="BK436"/>
  <c r="BK433"/>
  <c r="BK431"/>
  <c r="BK429"/>
  <c r="J426"/>
  <c r="J424"/>
  <c r="BK420"/>
  <c r="J416"/>
  <c r="J410"/>
  <c r="BK406"/>
  <c r="J404"/>
  <c r="J402"/>
  <c r="BK400"/>
  <c r="J398"/>
  <c r="BK396"/>
  <c r="BK394"/>
  <c r="J392"/>
  <c r="J390"/>
  <c r="BK388"/>
  <c r="BK386"/>
  <c r="BK384"/>
  <c r="J382"/>
  <c r="BK380"/>
  <c r="J378"/>
  <c r="BK373"/>
  <c r="BK372"/>
  <c r="BK371"/>
  <c r="J370"/>
  <c r="BK369"/>
  <c r="BK367"/>
  <c r="BK366"/>
  <c r="BK365"/>
  <c r="BK364"/>
  <c r="BK363"/>
  <c r="BK362"/>
  <c r="J360"/>
  <c r="J357"/>
  <c r="J355"/>
  <c r="J352"/>
  <c r="BK350"/>
  <c r="BK348"/>
  <c r="BK344"/>
  <c r="J341"/>
  <c r="BK335"/>
  <c r="J331"/>
  <c r="BK329"/>
  <c r="J328"/>
  <c r="BK326"/>
  <c r="BK324"/>
  <c r="J322"/>
  <c r="BK320"/>
  <c r="J318"/>
  <c r="BK316"/>
  <c r="J314"/>
  <c r="J311"/>
  <c r="BK309"/>
  <c r="BK306"/>
  <c r="BK304"/>
  <c r="J302"/>
  <c r="BK300"/>
  <c r="J298"/>
  <c r="BK296"/>
  <c r="BK294"/>
  <c r="BK292"/>
  <c r="J290"/>
  <c r="BK289"/>
  <c r="BK287"/>
  <c r="BK285"/>
  <c r="BK283"/>
  <c r="BK281"/>
  <c r="J278"/>
  <c r="J276"/>
  <c r="BK275"/>
  <c r="BK273"/>
  <c r="BK269"/>
  <c r="BK265"/>
  <c r="J259"/>
  <c r="BK255"/>
  <c r="BK249"/>
  <c r="J247"/>
  <c r="BK245"/>
  <c r="BK243"/>
  <c r="J241"/>
  <c r="BK239"/>
  <c r="BK237"/>
  <c r="BK235"/>
  <c r="J233"/>
  <c r="BK231"/>
  <c r="J229"/>
  <c r="BK227"/>
  <c r="J225"/>
  <c r="BK223"/>
  <c r="BK221"/>
  <c r="BK219"/>
  <c r="J218"/>
  <c r="BK216"/>
  <c r="BK214"/>
  <c r="BK212"/>
  <c r="J210"/>
  <c r="BK208"/>
  <c r="BK206"/>
  <c r="BK204"/>
  <c r="J202"/>
  <c r="BK198"/>
  <c r="J197"/>
  <c r="BK193"/>
  <c r="BK189"/>
  <c r="BK185"/>
  <c r="J181"/>
  <c r="BK177"/>
  <c r="BK175"/>
  <c r="BK173"/>
  <c r="BK171"/>
  <c r="J169"/>
  <c r="BK167"/>
  <c r="J165"/>
  <c r="J163"/>
  <c r="BK161"/>
  <c r="BK157"/>
  <c r="BK155"/>
  <c r="J153"/>
  <c r="J150"/>
  <c r="J148"/>
  <c r="J146"/>
  <c r="BK144"/>
  <c r="J142"/>
  <c r="BK140"/>
  <c r="J138"/>
  <c r="BK135"/>
  <c r="J133"/>
  <c r="BK131"/>
  <c r="BK129"/>
  <c r="J127"/>
  <c r="J480"/>
  <c r="BK474"/>
  <c r="BK472"/>
  <c r="J469"/>
  <c r="J463"/>
  <c r="J457"/>
  <c r="BK455"/>
  <c r="BK451"/>
  <c r="J447"/>
  <c r="BK443"/>
  <c r="J438"/>
  <c r="J436"/>
  <c r="BK434"/>
  <c r="J433"/>
  <c r="J431"/>
  <c r="J429"/>
  <c r="BK426"/>
  <c r="BK424"/>
  <c r="J420"/>
  <c r="BK416"/>
  <c r="BK410"/>
  <c r="J406"/>
  <c r="BK404"/>
  <c r="BK402"/>
  <c r="J400"/>
  <c r="BK398"/>
  <c r="J396"/>
  <c r="J394"/>
  <c r="BK392"/>
  <c r="BK390"/>
  <c r="J388"/>
  <c r="J386"/>
  <c r="J384"/>
  <c r="BK382"/>
  <c r="J380"/>
  <c r="BK378"/>
  <c r="J376"/>
  <c r="J374"/>
  <c r="J372"/>
  <c r="BK370"/>
  <c r="J368"/>
  <c r="J366"/>
  <c r="J364"/>
  <c r="J362"/>
  <c r="BK360"/>
  <c r="J358"/>
  <c r="J356"/>
  <c r="J354"/>
  <c r="BK351"/>
  <c r="BK349"/>
  <c r="J345"/>
  <c r="BK341"/>
  <c r="J335"/>
  <c r="BK331"/>
  <c r="J329"/>
  <c r="BK327"/>
  <c r="BK325"/>
  <c r="BK322"/>
  <c r="J320"/>
  <c r="BK318"/>
  <c r="J316"/>
  <c r="BK314"/>
  <c r="J312"/>
  <c r="J310"/>
  <c r="J308"/>
  <c r="J306"/>
  <c r="J304"/>
  <c r="BK302"/>
  <c r="J300"/>
  <c r="BK298"/>
  <c r="J296"/>
  <c r="J294"/>
  <c r="J292"/>
  <c r="BK290"/>
  <c r="BK288"/>
  <c r="J286"/>
  <c r="J284"/>
  <c r="J282"/>
  <c r="BK280"/>
  <c r="J277"/>
  <c r="J275"/>
  <c r="J273"/>
  <c r="J269"/>
  <c r="J265"/>
  <c r="BK259"/>
  <c r="J255"/>
  <c r="J249"/>
  <c r="BK247"/>
  <c r="J245"/>
  <c r="J243"/>
  <c r="BK241"/>
  <c r="J239"/>
  <c r="J237"/>
  <c r="J235"/>
  <c r="BK233"/>
  <c r="J231"/>
  <c r="BK229"/>
  <c r="BK228"/>
  <c r="J226"/>
  <c r="J224"/>
  <c r="J222"/>
  <c r="BK220"/>
  <c r="BK218"/>
  <c r="J216"/>
  <c r="J214"/>
  <c r="J212"/>
  <c r="BK210"/>
  <c r="J208"/>
  <c r="J206"/>
  <c r="J204"/>
  <c r="BK202"/>
  <c r="J200"/>
  <c r="BK197"/>
  <c r="J193"/>
  <c r="J189"/>
  <c r="J185"/>
  <c r="BK181"/>
  <c r="J177"/>
  <c r="J175"/>
  <c r="J173"/>
  <c r="J171"/>
  <c r="BK169"/>
  <c r="J167"/>
  <c r="J164"/>
  <c r="BK162"/>
  <c r="J160"/>
  <c r="J158"/>
  <c r="BK156"/>
  <c r="J154"/>
  <c r="J152"/>
  <c i="7" r="J218"/>
  <c r="J216"/>
  <c r="BK214"/>
  <c r="BK212"/>
  <c r="BK210"/>
  <c r="J208"/>
  <c r="J206"/>
  <c r="BK204"/>
  <c r="BK202"/>
  <c r="BK200"/>
  <c r="J199"/>
  <c r="BK197"/>
  <c r="BK196"/>
  <c r="J194"/>
  <c r="J192"/>
  <c r="BK190"/>
  <c r="BK188"/>
  <c r="J186"/>
  <c r="BK184"/>
  <c r="BK182"/>
  <c r="J180"/>
  <c r="J178"/>
  <c r="BK176"/>
  <c r="J174"/>
  <c r="BK172"/>
  <c r="BK170"/>
  <c r="BK168"/>
  <c r="J166"/>
  <c r="J164"/>
  <c r="J161"/>
  <c r="BK159"/>
  <c r="BK157"/>
  <c r="BK156"/>
  <c r="BK154"/>
  <c r="BK152"/>
  <c r="J151"/>
  <c r="J149"/>
  <c r="J147"/>
  <c r="BK145"/>
  <c r="J143"/>
  <c r="BK141"/>
  <c r="J139"/>
  <c r="BK137"/>
  <c r="J135"/>
  <c r="J133"/>
  <c r="J131"/>
  <c r="J129"/>
  <c r="J127"/>
  <c r="BK125"/>
  <c r="J123"/>
  <c r="BK121"/>
  <c r="BK218"/>
  <c r="BK216"/>
  <c r="J214"/>
  <c r="J212"/>
  <c r="J210"/>
  <c r="BK208"/>
  <c r="BK206"/>
  <c r="J204"/>
  <c r="J202"/>
  <c r="BK199"/>
  <c r="J196"/>
  <c r="BK194"/>
  <c r="BK192"/>
  <c r="J190"/>
  <c r="J188"/>
  <c r="BK186"/>
  <c r="J184"/>
  <c r="J182"/>
  <c r="BK180"/>
  <c r="BK178"/>
  <c r="J176"/>
  <c r="BK174"/>
  <c r="J172"/>
  <c r="J170"/>
  <c r="J168"/>
  <c r="BK166"/>
  <c r="BK164"/>
  <c r="BK162"/>
  <c r="J159"/>
  <c r="BK158"/>
  <c r="J156"/>
  <c r="J154"/>
  <c r="J152"/>
  <c r="BK150"/>
  <c r="BK148"/>
  <c r="BK146"/>
  <c r="BK144"/>
  <c r="BK142"/>
  <c r="BK140"/>
  <c r="BK138"/>
  <c r="BK136"/>
  <c r="BK134"/>
  <c r="BK132"/>
  <c r="BK130"/>
  <c r="J128"/>
  <c r="J126"/>
  <c r="BK124"/>
  <c r="J122"/>
  <c i="8" r="J134"/>
  <c r="BK131"/>
  <c r="J129"/>
  <c r="J127"/>
  <c r="J125"/>
  <c r="BK123"/>
  <c r="J121"/>
  <c r="J133"/>
  <c r="J132"/>
  <c r="J130"/>
  <c r="J128"/>
  <c r="BK126"/>
  <c r="J124"/>
  <c r="BK122"/>
  <c i="9" r="J292"/>
  <c r="BK288"/>
  <c r="J285"/>
  <c r="J281"/>
  <c r="BK278"/>
  <c r="J276"/>
  <c r="BK274"/>
  <c r="BK272"/>
  <c r="J270"/>
  <c r="J266"/>
  <c r="J265"/>
  <c r="J264"/>
  <c r="BK263"/>
  <c r="BK262"/>
  <c r="BK261"/>
  <c r="J260"/>
  <c r="BK259"/>
  <c r="BK258"/>
  <c r="J257"/>
  <c r="BK256"/>
  <c r="J255"/>
  <c r="BK254"/>
  <c r="BK252"/>
  <c r="J248"/>
  <c r="BK244"/>
  <c r="BK240"/>
  <c r="BK236"/>
  <c r="J234"/>
  <c r="J289"/>
  <c r="J284"/>
  <c r="J279"/>
  <c r="BK277"/>
  <c r="BK275"/>
  <c r="J273"/>
  <c r="J271"/>
  <c r="J269"/>
  <c r="J267"/>
  <c r="BK265"/>
  <c r="J263"/>
  <c r="J261"/>
  <c r="J259"/>
  <c r="BK257"/>
  <c r="BK255"/>
  <c r="J253"/>
  <c r="BK249"/>
  <c r="J245"/>
  <c r="BK241"/>
  <c r="BK237"/>
  <c r="J235"/>
  <c r="J233"/>
  <c r="J231"/>
  <c r="BK229"/>
  <c r="BK227"/>
  <c r="J222"/>
  <c r="J215"/>
  <c r="J208"/>
  <c r="J203"/>
  <c r="BK201"/>
  <c r="J199"/>
  <c r="J197"/>
  <c r="J188"/>
  <c r="J181"/>
  <c r="J175"/>
  <c r="J168"/>
  <c r="J161"/>
  <c r="J157"/>
  <c r="J153"/>
  <c r="J145"/>
  <c r="J139"/>
  <c r="J133"/>
  <c r="J205"/>
  <c r="J201"/>
  <c r="BK199"/>
  <c r="BK197"/>
  <c r="BK191"/>
  <c r="BK188"/>
  <c r="BK181"/>
  <c r="BK175"/>
  <c r="BK168"/>
  <c r="BK161"/>
  <c r="BK157"/>
  <c r="BK153"/>
  <c r="BK145"/>
  <c r="BK139"/>
  <c r="J136"/>
  <c r="BK130"/>
  <c i="2" r="J435"/>
  <c r="BK434"/>
  <c r="BK425"/>
  <c r="BK415"/>
  <c r="BK412"/>
  <c r="BK409"/>
  <c r="BK406"/>
  <c r="BK403"/>
  <c r="BK397"/>
  <c r="BK394"/>
  <c r="BK392"/>
  <c r="BK391"/>
  <c r="BK390"/>
  <c r="J387"/>
  <c r="J386"/>
  <c r="BK382"/>
  <c r="BK378"/>
  <c r="BK377"/>
  <c r="BK376"/>
  <c r="BK375"/>
  <c r="BK374"/>
  <c r="BK373"/>
  <c r="BK372"/>
  <c r="BK371"/>
  <c r="BK370"/>
  <c r="J367"/>
  <c r="BK365"/>
  <c r="BK363"/>
  <c r="BK359"/>
  <c r="BK353"/>
  <c r="J347"/>
  <c r="J343"/>
  <c r="J341"/>
  <c r="BK338"/>
  <c r="BK334"/>
  <c r="BK331"/>
  <c r="BK329"/>
  <c r="J327"/>
  <c r="J324"/>
  <c r="J319"/>
  <c r="J305"/>
  <c r="J298"/>
  <c r="J274"/>
  <c r="BK265"/>
  <c r="J257"/>
  <c r="J221"/>
  <c r="J207"/>
  <c r="BK200"/>
  <c r="BK184"/>
  <c r="J163"/>
  <c r="BK148"/>
  <c r="J137"/>
  <c r="J427"/>
  <c r="J425"/>
  <c r="J415"/>
  <c r="BK344"/>
  <c r="BK339"/>
  <c r="J329"/>
  <c r="BK326"/>
  <c r="J325"/>
  <c r="BK323"/>
  <c r="J320"/>
  <c r="J313"/>
  <c r="J312"/>
  <c r="J311"/>
  <c r="J310"/>
  <c r="J302"/>
  <c r="J295"/>
  <c r="BK290"/>
  <c r="J287"/>
  <c r="J265"/>
  <c r="J254"/>
  <c r="BK251"/>
  <c r="J247"/>
  <c r="J246"/>
  <c r="BK243"/>
  <c r="J240"/>
  <c r="BK239"/>
  <c r="J232"/>
  <c r="BK231"/>
  <c r="BK221"/>
  <c r="BK217"/>
  <c r="BK210"/>
  <c r="BK196"/>
  <c r="J187"/>
  <c r="J162"/>
  <c r="J154"/>
  <c r="J138"/>
  <c r="BK137"/>
  <c r="BK343"/>
  <c r="J339"/>
  <c r="BK337"/>
  <c r="J334"/>
  <c r="J331"/>
  <c r="J328"/>
  <c r="J326"/>
  <c r="J323"/>
  <c r="BK320"/>
  <c r="J318"/>
  <c r="BK312"/>
  <c r="BK310"/>
  <c r="BK298"/>
  <c r="J290"/>
  <c r="J268"/>
  <c r="BK257"/>
  <c r="J251"/>
  <c r="BK246"/>
  <c r="BK240"/>
  <c r="J236"/>
  <c r="J231"/>
  <c r="J210"/>
  <c r="BK203"/>
  <c r="J196"/>
  <c r="J193"/>
  <c r="BK187"/>
  <c r="J180"/>
  <c r="BK163"/>
  <c r="J157"/>
  <c r="J148"/>
  <c r="BK141"/>
  <c i="1" r="AS94"/>
  <c i="2" r="BK436"/>
  <c r="BK431"/>
  <c r="BK430"/>
  <c r="J430"/>
  <c r="J426"/>
  <c r="J365"/>
  <c r="J363"/>
  <c r="J359"/>
  <c r="J353"/>
  <c r="J350"/>
  <c r="BK346"/>
  <c i="3" r="BK208"/>
  <c r="J206"/>
  <c r="BK204"/>
  <c r="J202"/>
  <c r="J200"/>
  <c r="BK194"/>
  <c r="BK187"/>
  <c r="J177"/>
  <c r="BK167"/>
  <c r="J163"/>
  <c r="J159"/>
  <c r="J157"/>
  <c r="BK151"/>
  <c r="J147"/>
  <c r="J144"/>
  <c r="J139"/>
  <c r="BK137"/>
  <c r="BK135"/>
  <c r="BK133"/>
  <c r="J126"/>
  <c r="BK124"/>
  <c r="J208"/>
  <c r="BK206"/>
  <c r="J204"/>
  <c r="BK203"/>
  <c r="BK202"/>
  <c r="BK200"/>
  <c r="BK193"/>
  <c r="J187"/>
  <c r="BK177"/>
  <c r="J167"/>
  <c r="BK163"/>
  <c r="BK159"/>
  <c r="BK157"/>
  <c r="BK148"/>
  <c r="J146"/>
  <c r="BK144"/>
  <c r="BK139"/>
  <c r="J137"/>
  <c r="J135"/>
  <c r="J133"/>
  <c r="BK126"/>
  <c r="J124"/>
  <c i="4" r="J209"/>
  <c r="J208"/>
  <c r="BK205"/>
  <c r="J200"/>
  <c r="J198"/>
  <c r="BK195"/>
  <c r="BK193"/>
  <c r="BK191"/>
  <c r="J188"/>
  <c r="BK186"/>
  <c r="J185"/>
  <c r="BK183"/>
  <c r="BK180"/>
  <c r="BK176"/>
  <c r="J174"/>
  <c r="J171"/>
  <c r="J165"/>
  <c r="J162"/>
  <c r="J160"/>
  <c r="BK156"/>
  <c r="BK153"/>
  <c r="BK150"/>
  <c r="BK148"/>
  <c r="BK145"/>
  <c r="J143"/>
  <c r="BK141"/>
  <c r="BK139"/>
  <c r="BK137"/>
  <c r="J135"/>
  <c r="BK206"/>
  <c r="BK202"/>
  <c r="BK200"/>
  <c r="BK198"/>
  <c r="J197"/>
  <c r="J195"/>
  <c r="J193"/>
  <c r="J191"/>
  <c r="BK188"/>
  <c r="BK185"/>
  <c r="J183"/>
  <c r="J178"/>
  <c r="J175"/>
  <c r="BK173"/>
  <c r="J169"/>
  <c r="J164"/>
  <c r="J161"/>
  <c r="J158"/>
  <c r="BK154"/>
  <c r="BK152"/>
  <c r="BK149"/>
  <c r="BK147"/>
  <c r="J145"/>
  <c r="BK143"/>
  <c r="J141"/>
  <c r="J139"/>
  <c r="J137"/>
  <c r="BK135"/>
  <c i="5" r="BK201"/>
  <c r="J200"/>
  <c r="J199"/>
  <c r="BK198"/>
  <c r="BK195"/>
  <c r="J194"/>
  <c r="BK193"/>
  <c r="BK192"/>
  <c r="J191"/>
  <c r="BK190"/>
  <c r="J189"/>
  <c r="J188"/>
  <c r="BK186"/>
  <c r="BK185"/>
  <c r="J184"/>
  <c r="BK183"/>
  <c r="BK182"/>
  <c r="J181"/>
  <c r="BK180"/>
  <c r="J179"/>
  <c r="BK177"/>
  <c r="J176"/>
  <c r="BK175"/>
  <c r="BK174"/>
  <c r="J173"/>
  <c r="BK172"/>
  <c r="BK170"/>
  <c r="BK167"/>
  <c r="J165"/>
  <c r="J163"/>
  <c r="BK160"/>
  <c r="BK158"/>
  <c r="BK156"/>
  <c r="J154"/>
  <c r="BK151"/>
  <c r="BK149"/>
  <c r="J147"/>
  <c r="BK144"/>
  <c r="BK142"/>
  <c r="BK140"/>
  <c r="BK137"/>
  <c r="J135"/>
  <c r="BK133"/>
  <c r="BK131"/>
  <c r="BK203"/>
  <c r="J201"/>
  <c r="BK199"/>
  <c r="J195"/>
  <c r="J193"/>
  <c r="J192"/>
  <c r="J190"/>
  <c r="BK188"/>
  <c r="J185"/>
  <c r="J183"/>
  <c r="BK181"/>
  <c r="BK179"/>
  <c r="BK176"/>
  <c r="J174"/>
  <c r="J172"/>
  <c r="J170"/>
  <c r="J167"/>
  <c r="BK165"/>
  <c r="BK163"/>
  <c r="J160"/>
  <c r="J158"/>
  <c r="J156"/>
  <c r="BK154"/>
  <c r="J151"/>
  <c r="J149"/>
  <c r="BK147"/>
  <c r="J144"/>
  <c r="J142"/>
  <c r="J140"/>
  <c r="J137"/>
  <c r="BK135"/>
  <c r="J133"/>
  <c r="J131"/>
  <c i="6" r="J516"/>
  <c r="J512"/>
  <c r="J506"/>
  <c r="BK502"/>
  <c r="BK496"/>
  <c r="BK490"/>
  <c r="J484"/>
  <c r="J151"/>
  <c r="J149"/>
  <c r="J147"/>
  <c r="J145"/>
  <c r="BK143"/>
  <c r="J141"/>
  <c r="BK139"/>
  <c r="J136"/>
  <c r="J134"/>
  <c r="J132"/>
  <c r="J130"/>
  <c r="BK128"/>
  <c r="BK126"/>
  <c r="J520"/>
  <c r="J519"/>
  <c r="J518"/>
  <c r="J517"/>
  <c r="BK516"/>
  <c r="BK512"/>
  <c r="BK506"/>
  <c r="J502"/>
  <c r="J496"/>
  <c r="J490"/>
  <c r="BK484"/>
  <c r="BK480"/>
  <c r="J474"/>
  <c r="J472"/>
  <c r="BK463"/>
  <c r="BK457"/>
  <c r="J455"/>
  <c r="J451"/>
  <c r="BK447"/>
  <c r="J443"/>
  <c r="BK439"/>
  <c r="BK437"/>
  <c r="BK435"/>
  <c r="J432"/>
  <c r="J430"/>
  <c r="J427"/>
  <c r="BK425"/>
  <c r="BK423"/>
  <c r="J419"/>
  <c r="J413"/>
  <c r="J407"/>
  <c r="BK405"/>
  <c r="J403"/>
  <c r="BK401"/>
  <c r="BK399"/>
  <c r="BK397"/>
  <c r="BK395"/>
  <c r="J393"/>
  <c r="BK391"/>
  <c r="BK389"/>
  <c r="J387"/>
  <c r="J385"/>
  <c r="BK383"/>
  <c r="BK381"/>
  <c r="BK379"/>
  <c r="BK377"/>
  <c r="BK376"/>
  <c r="J375"/>
  <c r="BK374"/>
  <c r="BK368"/>
  <c r="J361"/>
  <c r="BK359"/>
  <c r="BK358"/>
  <c r="BK356"/>
  <c r="BK354"/>
  <c r="J351"/>
  <c r="J349"/>
  <c r="BK345"/>
  <c r="J338"/>
  <c r="J332"/>
  <c r="BK330"/>
  <c r="J327"/>
  <c r="J325"/>
  <c r="J323"/>
  <c r="BK321"/>
  <c r="J319"/>
  <c r="J317"/>
  <c r="BK315"/>
  <c r="BK313"/>
  <c r="BK312"/>
  <c r="BK310"/>
  <c r="BK308"/>
  <c r="BK307"/>
  <c r="BK305"/>
  <c r="BK303"/>
  <c r="BK301"/>
  <c r="J299"/>
  <c r="J297"/>
  <c r="J295"/>
  <c r="J293"/>
  <c r="BK291"/>
  <c r="J288"/>
  <c r="BK286"/>
  <c r="BK284"/>
  <c r="BK282"/>
  <c r="J280"/>
  <c r="BK277"/>
  <c r="BK274"/>
  <c r="BK270"/>
  <c r="J266"/>
  <c r="BK262"/>
  <c r="BK256"/>
  <c r="BK252"/>
  <c r="J248"/>
  <c r="J246"/>
  <c r="BK244"/>
  <c r="J242"/>
  <c r="J240"/>
  <c r="BK238"/>
  <c r="J236"/>
  <c r="BK234"/>
  <c r="BK232"/>
  <c r="BK230"/>
  <c r="J228"/>
  <c r="BK226"/>
  <c r="BK224"/>
  <c r="BK222"/>
  <c r="J220"/>
  <c r="BK217"/>
  <c r="BK215"/>
  <c r="BK213"/>
  <c r="BK211"/>
  <c r="J209"/>
  <c r="BK207"/>
  <c r="BK205"/>
  <c r="BK203"/>
  <c r="BK201"/>
  <c r="BK200"/>
  <c r="BK196"/>
  <c r="J192"/>
  <c r="BK188"/>
  <c r="BK184"/>
  <c r="BK178"/>
  <c r="J176"/>
  <c r="J174"/>
  <c r="BK172"/>
  <c r="BK170"/>
  <c r="BK168"/>
  <c r="J166"/>
  <c r="BK164"/>
  <c r="J162"/>
  <c r="BK160"/>
  <c r="J159"/>
  <c r="BK158"/>
  <c r="J156"/>
  <c r="BK154"/>
  <c r="BK152"/>
  <c r="BK149"/>
  <c r="BK147"/>
  <c r="BK145"/>
  <c r="J143"/>
  <c r="BK141"/>
  <c r="J139"/>
  <c r="BK136"/>
  <c r="BK134"/>
  <c r="BK132"/>
  <c r="BK130"/>
  <c r="J128"/>
  <c r="J126"/>
  <c r="BK477"/>
  <c r="J473"/>
  <c r="BK469"/>
  <c r="BK466"/>
  <c r="J460"/>
  <c r="BK456"/>
  <c r="J452"/>
  <c r="BK448"/>
  <c r="J444"/>
  <c r="J440"/>
  <c r="J439"/>
  <c r="J437"/>
  <c r="J435"/>
  <c r="J434"/>
  <c r="BK432"/>
  <c r="BK430"/>
  <c r="BK427"/>
  <c r="J425"/>
  <c r="J423"/>
  <c r="BK419"/>
  <c r="BK413"/>
  <c r="BK407"/>
  <c r="J405"/>
  <c r="BK403"/>
  <c r="J401"/>
  <c r="J399"/>
  <c r="J397"/>
  <c r="J395"/>
  <c r="BK393"/>
  <c r="J391"/>
  <c r="J389"/>
  <c r="BK387"/>
  <c r="BK385"/>
  <c r="J383"/>
  <c r="J381"/>
  <c r="J379"/>
  <c r="J377"/>
  <c r="BK375"/>
  <c r="J373"/>
  <c r="J371"/>
  <c r="J369"/>
  <c r="J367"/>
  <c r="J365"/>
  <c r="J363"/>
  <c r="BK361"/>
  <c r="J359"/>
  <c r="BK357"/>
  <c r="BK355"/>
  <c r="BK352"/>
  <c r="J350"/>
  <c r="J348"/>
  <c r="J344"/>
  <c r="BK338"/>
  <c r="BK332"/>
  <c r="J330"/>
  <c r="BK328"/>
  <c r="J326"/>
  <c r="J324"/>
  <c r="BK323"/>
  <c r="J321"/>
  <c r="BK319"/>
  <c r="BK317"/>
  <c r="J315"/>
  <c r="J313"/>
  <c r="BK311"/>
  <c r="J309"/>
  <c r="J307"/>
  <c r="J305"/>
  <c r="J303"/>
  <c r="J301"/>
  <c r="BK299"/>
  <c r="BK297"/>
  <c r="BK295"/>
  <c r="BK293"/>
  <c r="J291"/>
  <c r="J289"/>
  <c r="J287"/>
  <c r="J285"/>
  <c r="J283"/>
  <c r="J281"/>
  <c r="BK278"/>
  <c r="BK276"/>
  <c r="J274"/>
  <c r="J270"/>
  <c r="BK266"/>
  <c r="J262"/>
  <c r="J256"/>
  <c r="J252"/>
  <c r="BK248"/>
  <c r="BK246"/>
  <c r="J244"/>
  <c r="BK242"/>
  <c r="BK240"/>
  <c r="J238"/>
  <c r="BK236"/>
  <c r="J234"/>
  <c r="J232"/>
  <c r="J230"/>
  <c r="J227"/>
  <c r="BK225"/>
  <c r="J223"/>
  <c r="J221"/>
  <c r="J219"/>
  <c r="J217"/>
  <c r="J215"/>
  <c r="J213"/>
  <c r="J211"/>
  <c r="BK209"/>
  <c r="J207"/>
  <c r="J205"/>
  <c r="J203"/>
  <c r="J201"/>
  <c r="J198"/>
  <c r="J196"/>
  <c r="BK192"/>
  <c r="J188"/>
  <c r="J184"/>
  <c r="J178"/>
  <c r="BK176"/>
  <c r="BK174"/>
  <c r="J172"/>
  <c r="J170"/>
  <c r="J168"/>
  <c r="BK166"/>
  <c r="BK165"/>
  <c r="BK163"/>
  <c r="J161"/>
  <c r="BK159"/>
  <c r="J157"/>
  <c r="J155"/>
  <c r="BK153"/>
  <c r="BK151"/>
  <c i="7" r="BK217"/>
  <c r="J215"/>
  <c r="BK213"/>
  <c r="J211"/>
  <c r="J209"/>
  <c r="BK207"/>
  <c r="J205"/>
  <c r="BK203"/>
  <c r="BK201"/>
  <c r="J200"/>
  <c r="BK198"/>
  <c r="J197"/>
  <c r="BK195"/>
  <c r="BK193"/>
  <c r="BK191"/>
  <c r="J189"/>
  <c r="J187"/>
  <c r="J185"/>
  <c r="BK183"/>
  <c r="J181"/>
  <c r="BK179"/>
  <c r="BK177"/>
  <c r="J175"/>
  <c r="J173"/>
  <c r="BK171"/>
  <c r="BK169"/>
  <c r="BK167"/>
  <c r="J165"/>
  <c r="J163"/>
  <c r="J162"/>
  <c r="BK160"/>
  <c r="J158"/>
  <c r="BK155"/>
  <c r="BK153"/>
  <c r="J150"/>
  <c r="J148"/>
  <c r="J146"/>
  <c r="J144"/>
  <c r="J142"/>
  <c r="J140"/>
  <c r="J138"/>
  <c r="J136"/>
  <c r="J134"/>
  <c r="J132"/>
  <c r="J130"/>
  <c r="BK128"/>
  <c r="BK126"/>
  <c r="J124"/>
  <c r="BK122"/>
  <c r="J217"/>
  <c r="BK215"/>
  <c r="J213"/>
  <c r="BK211"/>
  <c r="BK209"/>
  <c r="J207"/>
  <c r="BK205"/>
  <c r="J203"/>
  <c r="J201"/>
  <c r="J198"/>
  <c r="J195"/>
  <c r="J193"/>
  <c r="J191"/>
  <c r="BK189"/>
  <c r="BK187"/>
  <c r="BK185"/>
  <c r="J183"/>
  <c r="BK181"/>
  <c r="J179"/>
  <c r="J177"/>
  <c r="BK175"/>
  <c r="BK173"/>
  <c r="J171"/>
  <c r="J169"/>
  <c r="J167"/>
  <c r="BK165"/>
  <c r="BK163"/>
  <c r="BK161"/>
  <c r="J160"/>
  <c r="J157"/>
  <c r="J155"/>
  <c r="J153"/>
  <c r="BK151"/>
  <c r="BK149"/>
  <c r="BK147"/>
  <c r="J145"/>
  <c r="BK143"/>
  <c r="J141"/>
  <c r="BK139"/>
  <c r="J137"/>
  <c r="BK135"/>
  <c r="BK133"/>
  <c r="BK131"/>
  <c r="BK129"/>
  <c r="BK127"/>
  <c r="J125"/>
  <c r="BK123"/>
  <c r="J121"/>
  <c i="8" r="BK133"/>
  <c r="BK130"/>
  <c r="BK128"/>
  <c r="J126"/>
  <c r="BK124"/>
  <c r="J122"/>
  <c r="BK134"/>
  <c r="BK132"/>
  <c r="J131"/>
  <c r="BK129"/>
  <c r="BK127"/>
  <c r="BK125"/>
  <c r="J123"/>
  <c r="BK121"/>
  <c i="9" r="BK294"/>
  <c r="J294"/>
  <c r="BK292"/>
  <c r="BK289"/>
  <c r="J288"/>
  <c r="BK284"/>
  <c r="BK279"/>
  <c r="J277"/>
  <c r="J275"/>
  <c r="BK273"/>
  <c r="BK271"/>
  <c r="BK269"/>
  <c r="J268"/>
  <c r="BK267"/>
  <c r="BK253"/>
  <c r="J249"/>
  <c r="BK245"/>
  <c r="J241"/>
  <c r="J237"/>
  <c r="BK235"/>
  <c r="BK285"/>
  <c r="BK281"/>
  <c r="J278"/>
  <c r="BK276"/>
  <c r="J274"/>
  <c r="J272"/>
  <c r="BK270"/>
  <c r="BK268"/>
  <c r="BK266"/>
  <c r="BK264"/>
  <c r="J262"/>
  <c r="BK260"/>
  <c r="J258"/>
  <c r="J256"/>
  <c r="J254"/>
  <c r="J252"/>
  <c r="BK248"/>
  <c r="J244"/>
  <c r="J240"/>
  <c r="J236"/>
  <c r="BK234"/>
  <c r="J232"/>
  <c r="J230"/>
  <c r="J228"/>
  <c r="J223"/>
  <c r="BK218"/>
  <c r="J212"/>
  <c r="BK205"/>
  <c r="BK202"/>
  <c r="BK200"/>
  <c r="BK198"/>
  <c r="J193"/>
  <c r="BK184"/>
  <c r="J178"/>
  <c r="BK172"/>
  <c r="BK165"/>
  <c r="J158"/>
  <c r="BK154"/>
  <c r="BK149"/>
  <c r="BK144"/>
  <c r="BK136"/>
  <c r="J130"/>
  <c r="BK233"/>
  <c r="BK232"/>
  <c r="BK231"/>
  <c r="BK230"/>
  <c r="J229"/>
  <c r="BK228"/>
  <c r="J227"/>
  <c r="BK223"/>
  <c r="BK222"/>
  <c r="J218"/>
  <c r="BK215"/>
  <c r="BK212"/>
  <c r="BK208"/>
  <c r="BK203"/>
  <c r="J202"/>
  <c r="J200"/>
  <c r="J198"/>
  <c r="BK193"/>
  <c r="J191"/>
  <c r="J184"/>
  <c r="BK178"/>
  <c r="J172"/>
  <c r="J165"/>
  <c r="BK158"/>
  <c r="J154"/>
  <c r="J149"/>
  <c r="J144"/>
  <c r="BK133"/>
  <c i="2" l="1" r="P136"/>
  <c r="P135"/>
  <c r="R136"/>
  <c r="BK235"/>
  <c r="J235"/>
  <c r="J99"/>
  <c r="R235"/>
  <c r="BK250"/>
  <c r="J250"/>
  <c r="J100"/>
  <c r="R250"/>
  <c r="BK264"/>
  <c r="J264"/>
  <c r="J102"/>
  <c r="T264"/>
  <c r="P321"/>
  <c r="T321"/>
  <c r="P335"/>
  <c r="R335"/>
  <c r="BK385"/>
  <c r="J385"/>
  <c r="J105"/>
  <c r="R385"/>
  <c r="BK396"/>
  <c r="J396"/>
  <c r="J108"/>
  <c r="R396"/>
  <c r="BK414"/>
  <c r="J414"/>
  <c r="J109"/>
  <c r="R414"/>
  <c r="BK424"/>
  <c r="J424"/>
  <c r="J110"/>
  <c r="R424"/>
  <c r="BK428"/>
  <c r="J428"/>
  <c r="J111"/>
  <c r="R428"/>
  <c r="BK433"/>
  <c r="J433"/>
  <c r="J113"/>
  <c r="R433"/>
  <c r="BK438"/>
  <c r="J438"/>
  <c r="J114"/>
  <c r="T438"/>
  <c i="3" r="BK122"/>
  <c r="J122"/>
  <c r="J98"/>
  <c r="T122"/>
  <c r="T121"/>
  <c r="P199"/>
  <c r="T199"/>
  <c i="4" r="P134"/>
  <c r="R134"/>
  <c r="BK151"/>
  <c r="J151"/>
  <c r="J98"/>
  <c r="R151"/>
  <c r="P159"/>
  <c r="R159"/>
  <c r="BK163"/>
  <c r="J163"/>
  <c r="J102"/>
  <c r="R163"/>
  <c r="P172"/>
  <c r="R172"/>
  <c r="P181"/>
  <c r="T181"/>
  <c r="P189"/>
  <c r="R189"/>
  <c r="BK203"/>
  <c r="J203"/>
  <c r="J112"/>
  <c r="R203"/>
  <c r="BK207"/>
  <c r="J207"/>
  <c r="J113"/>
  <c r="R207"/>
  <c i="5" r="BK129"/>
  <c r="J129"/>
  <c r="J98"/>
  <c r="R129"/>
  <c r="BK138"/>
  <c r="J138"/>
  <c r="J99"/>
  <c r="R138"/>
  <c r="P145"/>
  <c r="T145"/>
  <c r="P152"/>
  <c r="T152"/>
  <c r="P161"/>
  <c r="T161"/>
  <c r="P169"/>
  <c r="T169"/>
  <c r="P178"/>
  <c r="T178"/>
  <c r="P187"/>
  <c r="T187"/>
  <c r="BK197"/>
  <c r="J197"/>
  <c r="J107"/>
  <c r="T197"/>
  <c i="6" r="BK125"/>
  <c r="J125"/>
  <c r="J98"/>
  <c r="R125"/>
  <c r="T125"/>
  <c r="P137"/>
  <c r="T137"/>
  <c r="P199"/>
  <c r="R199"/>
  <c r="BK279"/>
  <c r="J279"/>
  <c r="J101"/>
  <c r="T279"/>
  <c r="T428"/>
  <c i="7" r="P120"/>
  <c r="P119"/>
  <c r="P118"/>
  <c i="1" r="AU100"/>
  <c i="7" r="T120"/>
  <c r="T119"/>
  <c r="T118"/>
  <c i="8" r="BK120"/>
  <c r="J120"/>
  <c r="J98"/>
  <c r="T120"/>
  <c r="T119"/>
  <c r="T118"/>
  <c i="9" r="P129"/>
  <c r="R129"/>
  <c r="BK187"/>
  <c r="J187"/>
  <c r="J99"/>
  <c r="P187"/>
  <c r="T187"/>
  <c r="P192"/>
  <c r="T192"/>
  <c r="P204"/>
  <c r="BK211"/>
  <c r="J211"/>
  <c r="J102"/>
  <c r="R211"/>
  <c r="BK226"/>
  <c r="J226"/>
  <c r="J103"/>
  <c r="T226"/>
  <c r="P283"/>
  <c r="P282"/>
  <c r="R283"/>
  <c r="R282"/>
  <c i="2" r="BK136"/>
  <c r="J136"/>
  <c r="J98"/>
  <c r="T136"/>
  <c r="P235"/>
  <c r="T235"/>
  <c r="P250"/>
  <c r="T250"/>
  <c r="P264"/>
  <c r="R264"/>
  <c r="BK321"/>
  <c r="J321"/>
  <c r="J103"/>
  <c r="R321"/>
  <c r="BK335"/>
  <c r="J335"/>
  <c r="J104"/>
  <c r="T335"/>
  <c r="P385"/>
  <c r="T385"/>
  <c r="P396"/>
  <c r="T396"/>
  <c r="P414"/>
  <c r="T414"/>
  <c r="P424"/>
  <c r="T424"/>
  <c r="P428"/>
  <c r="T428"/>
  <c r="P433"/>
  <c r="T433"/>
  <c r="T432"/>
  <c r="P438"/>
  <c r="R438"/>
  <c i="3" r="P122"/>
  <c r="P121"/>
  <c r="P120"/>
  <c i="1" r="AU96"/>
  <c i="3" r="R122"/>
  <c r="R121"/>
  <c r="BK199"/>
  <c r="J199"/>
  <c r="J100"/>
  <c r="R199"/>
  <c i="4" r="BK134"/>
  <c r="J134"/>
  <c r="J97"/>
  <c r="T134"/>
  <c r="P151"/>
  <c r="T151"/>
  <c r="BK159"/>
  <c r="J159"/>
  <c r="J101"/>
  <c r="T159"/>
  <c r="P163"/>
  <c r="T163"/>
  <c r="BK172"/>
  <c r="J172"/>
  <c r="J106"/>
  <c r="T172"/>
  <c r="BK181"/>
  <c r="J181"/>
  <c r="J109"/>
  <c r="R181"/>
  <c r="BK189"/>
  <c r="J189"/>
  <c r="J110"/>
  <c r="T189"/>
  <c r="P203"/>
  <c r="T203"/>
  <c r="P207"/>
  <c r="T207"/>
  <c i="5" r="P129"/>
  <c r="T129"/>
  <c r="P138"/>
  <c r="T138"/>
  <c r="BK145"/>
  <c r="J145"/>
  <c r="J100"/>
  <c r="R145"/>
  <c r="BK152"/>
  <c r="J152"/>
  <c r="J101"/>
  <c r="R152"/>
  <c r="BK161"/>
  <c r="J161"/>
  <c r="J102"/>
  <c r="R161"/>
  <c r="BK169"/>
  <c r="J169"/>
  <c r="J103"/>
  <c r="R169"/>
  <c r="BK178"/>
  <c r="J178"/>
  <c r="J104"/>
  <c r="R178"/>
  <c r="BK187"/>
  <c r="J187"/>
  <c r="J105"/>
  <c r="R187"/>
  <c r="P197"/>
  <c r="R197"/>
  <c i="6" r="P125"/>
  <c r="BK137"/>
  <c r="J137"/>
  <c r="J99"/>
  <c r="R137"/>
  <c r="BK199"/>
  <c r="J199"/>
  <c r="J100"/>
  <c r="T199"/>
  <c r="P279"/>
  <c r="R279"/>
  <c r="BK353"/>
  <c r="J353"/>
  <c r="J102"/>
  <c r="P353"/>
  <c r="R353"/>
  <c r="T353"/>
  <c r="BK428"/>
  <c r="J428"/>
  <c r="J103"/>
  <c r="P428"/>
  <c r="R428"/>
  <c i="7" r="BK120"/>
  <c r="J120"/>
  <c r="J98"/>
  <c r="R120"/>
  <c r="R119"/>
  <c r="R118"/>
  <c i="8" r="P120"/>
  <c r="P119"/>
  <c r="P118"/>
  <c i="1" r="AU101"/>
  <c i="8" r="R120"/>
  <c r="R119"/>
  <c r="R118"/>
  <c i="9" r="BK129"/>
  <c r="J129"/>
  <c r="J98"/>
  <c r="T129"/>
  <c r="R187"/>
  <c r="BK192"/>
  <c r="J192"/>
  <c r="J100"/>
  <c r="R192"/>
  <c r="BK204"/>
  <c r="J204"/>
  <c r="J101"/>
  <c r="R204"/>
  <c r="T204"/>
  <c r="P211"/>
  <c r="T211"/>
  <c r="P226"/>
  <c r="R226"/>
  <c r="BK283"/>
  <c r="J283"/>
  <c r="J106"/>
  <c r="T283"/>
  <c r="T282"/>
  <c i="2" r="BK260"/>
  <c r="J260"/>
  <c r="J101"/>
  <c i="4" r="BK155"/>
  <c r="J155"/>
  <c r="J99"/>
  <c r="BK157"/>
  <c r="J157"/>
  <c r="J100"/>
  <c r="BK166"/>
  <c r="J166"/>
  <c r="J103"/>
  <c r="BK177"/>
  <c r="J177"/>
  <c r="J107"/>
  <c r="BK179"/>
  <c r="J179"/>
  <c r="J108"/>
  <c r="BK201"/>
  <c r="J201"/>
  <c r="J111"/>
  <c i="2" r="BK393"/>
  <c r="J393"/>
  <c r="J106"/>
  <c i="3" r="BK197"/>
  <c r="J197"/>
  <c r="J99"/>
  <c i="4" r="BK168"/>
  <c r="J168"/>
  <c r="J104"/>
  <c r="BK170"/>
  <c r="J170"/>
  <c r="J105"/>
  <c i="9" r="BK280"/>
  <c r="J280"/>
  <c r="J104"/>
  <c r="BK293"/>
  <c r="J293"/>
  <c r="J107"/>
  <c r="J91"/>
  <c r="J92"/>
  <c r="F123"/>
  <c r="F124"/>
  <c r="BE130"/>
  <c r="BE133"/>
  <c r="BE136"/>
  <c r="BE144"/>
  <c r="BE149"/>
  <c r="BE154"/>
  <c r="BE157"/>
  <c r="BE158"/>
  <c r="BE165"/>
  <c r="BE175"/>
  <c r="BE178"/>
  <c r="BE184"/>
  <c r="BE193"/>
  <c r="BE198"/>
  <c r="BE201"/>
  <c r="BE202"/>
  <c r="BE205"/>
  <c r="BE212"/>
  <c r="BE218"/>
  <c r="BE222"/>
  <c r="BE223"/>
  <c r="BE227"/>
  <c r="BE230"/>
  <c r="BE231"/>
  <c r="E85"/>
  <c r="J89"/>
  <c r="BE139"/>
  <c r="BE145"/>
  <c r="BE153"/>
  <c r="BE161"/>
  <c r="BE168"/>
  <c r="BE172"/>
  <c r="BE181"/>
  <c r="BE188"/>
  <c r="BE191"/>
  <c r="BE197"/>
  <c r="BE199"/>
  <c r="BE200"/>
  <c r="BE203"/>
  <c r="BE208"/>
  <c r="BE215"/>
  <c r="BE228"/>
  <c r="BE229"/>
  <c r="BE232"/>
  <c r="BE233"/>
  <c r="BE235"/>
  <c r="BE236"/>
  <c r="BE240"/>
  <c r="BE248"/>
  <c r="BE252"/>
  <c r="BE254"/>
  <c r="BE256"/>
  <c r="BE257"/>
  <c r="BE263"/>
  <c r="BE264"/>
  <c r="BE265"/>
  <c r="BE267"/>
  <c r="BE271"/>
  <c r="BE272"/>
  <c r="BE273"/>
  <c r="BE274"/>
  <c r="BE275"/>
  <c r="BE276"/>
  <c r="BE277"/>
  <c r="BE279"/>
  <c r="BE284"/>
  <c r="BE285"/>
  <c r="BE288"/>
  <c r="BE289"/>
  <c r="BE292"/>
  <c r="BE234"/>
  <c r="BE237"/>
  <c r="BE241"/>
  <c r="BE244"/>
  <c r="BE245"/>
  <c r="BE249"/>
  <c r="BE253"/>
  <c r="BE255"/>
  <c r="BE258"/>
  <c r="BE259"/>
  <c r="BE260"/>
  <c r="BE261"/>
  <c r="BE262"/>
  <c r="BE266"/>
  <c r="BE268"/>
  <c r="BE269"/>
  <c r="BE270"/>
  <c r="BE278"/>
  <c r="BE281"/>
  <c r="BE294"/>
  <c i="7" r="BK119"/>
  <c r="BK118"/>
  <c r="J118"/>
  <c r="J96"/>
  <c i="8" r="F91"/>
  <c r="F92"/>
  <c r="E108"/>
  <c r="J112"/>
  <c r="BE121"/>
  <c r="BE124"/>
  <c r="BE125"/>
  <c r="BE126"/>
  <c r="BE128"/>
  <c r="BE133"/>
  <c r="J91"/>
  <c r="J92"/>
  <c r="BE122"/>
  <c r="BE123"/>
  <c r="BE127"/>
  <c r="BE129"/>
  <c r="BE130"/>
  <c r="BE131"/>
  <c r="BE132"/>
  <c r="BE134"/>
  <c i="7" r="J89"/>
  <c r="F92"/>
  <c r="E108"/>
  <c r="F114"/>
  <c r="BE122"/>
  <c r="BE123"/>
  <c r="BE126"/>
  <c r="BE128"/>
  <c r="BE129"/>
  <c r="BE130"/>
  <c r="BE131"/>
  <c r="BE132"/>
  <c r="BE134"/>
  <c r="BE135"/>
  <c r="BE137"/>
  <c r="BE138"/>
  <c r="BE139"/>
  <c r="BE141"/>
  <c r="BE142"/>
  <c r="BE143"/>
  <c r="BE145"/>
  <c r="BE146"/>
  <c r="BE147"/>
  <c r="BE148"/>
  <c r="BE149"/>
  <c r="BE150"/>
  <c r="BE155"/>
  <c r="BE157"/>
  <c r="BE160"/>
  <c r="BE161"/>
  <c r="BE162"/>
  <c r="BE163"/>
  <c r="BE164"/>
  <c r="BE165"/>
  <c r="BE167"/>
  <c r="BE169"/>
  <c r="BE173"/>
  <c r="BE174"/>
  <c r="BE177"/>
  <c r="BE179"/>
  <c r="BE180"/>
  <c r="BE181"/>
  <c r="BE184"/>
  <c r="BE185"/>
  <c r="BE186"/>
  <c r="BE188"/>
  <c r="BE191"/>
  <c r="BE193"/>
  <c r="BE194"/>
  <c r="BE196"/>
  <c r="BE198"/>
  <c r="BE199"/>
  <c r="BE200"/>
  <c r="BE201"/>
  <c r="BE204"/>
  <c r="BE205"/>
  <c r="BE207"/>
  <c r="BE208"/>
  <c r="BE210"/>
  <c r="BE211"/>
  <c r="BE214"/>
  <c r="BE215"/>
  <c r="BE216"/>
  <c r="BE218"/>
  <c r="J91"/>
  <c r="J92"/>
  <c r="BE121"/>
  <c r="BE124"/>
  <c r="BE125"/>
  <c r="BE127"/>
  <c r="BE133"/>
  <c r="BE136"/>
  <c r="BE140"/>
  <c r="BE144"/>
  <c r="BE151"/>
  <c r="BE152"/>
  <c r="BE153"/>
  <c r="BE154"/>
  <c r="BE156"/>
  <c r="BE158"/>
  <c r="BE159"/>
  <c r="BE166"/>
  <c r="BE168"/>
  <c r="BE170"/>
  <c r="BE171"/>
  <c r="BE172"/>
  <c r="BE175"/>
  <c r="BE176"/>
  <c r="BE178"/>
  <c r="BE182"/>
  <c r="BE183"/>
  <c r="BE187"/>
  <c r="BE189"/>
  <c r="BE190"/>
  <c r="BE192"/>
  <c r="BE195"/>
  <c r="BE197"/>
  <c r="BE202"/>
  <c r="BE203"/>
  <c r="BE206"/>
  <c r="BE209"/>
  <c r="BE212"/>
  <c r="BE213"/>
  <c r="BE217"/>
  <c i="6" r="BE151"/>
  <c r="BE152"/>
  <c r="BE155"/>
  <c r="BE158"/>
  <c r="BE159"/>
  <c r="BE161"/>
  <c r="BE162"/>
  <c r="BE163"/>
  <c r="BE164"/>
  <c r="BE165"/>
  <c r="BE168"/>
  <c r="BE170"/>
  <c r="BE173"/>
  <c r="BE175"/>
  <c r="BE176"/>
  <c r="BE178"/>
  <c r="BE181"/>
  <c r="BE188"/>
  <c r="BE189"/>
  <c r="BE193"/>
  <c r="BE196"/>
  <c r="BE198"/>
  <c r="BE201"/>
  <c r="BE204"/>
  <c r="BE208"/>
  <c r="BE209"/>
  <c r="BE210"/>
  <c r="BE217"/>
  <c r="BE219"/>
  <c r="BE221"/>
  <c r="BE224"/>
  <c r="BE225"/>
  <c r="BE227"/>
  <c r="BE228"/>
  <c r="BE232"/>
  <c r="BE235"/>
  <c r="BE236"/>
  <c r="BE239"/>
  <c r="BE240"/>
  <c r="BE242"/>
  <c r="BE243"/>
  <c r="BE245"/>
  <c r="BE246"/>
  <c r="BE247"/>
  <c r="BE248"/>
  <c r="BE256"/>
  <c r="BE265"/>
  <c r="BE275"/>
  <c r="BE277"/>
  <c r="BE287"/>
  <c r="BE289"/>
  <c r="BE291"/>
  <c r="BE292"/>
  <c r="BE294"/>
  <c r="BE295"/>
  <c r="BE296"/>
  <c r="BE297"/>
  <c r="BE298"/>
  <c r="BE301"/>
  <c r="BE303"/>
  <c r="BE308"/>
  <c r="BE310"/>
  <c r="BE316"/>
  <c r="BE317"/>
  <c r="BE318"/>
  <c r="BE321"/>
  <c r="BE322"/>
  <c r="BE324"/>
  <c r="BE325"/>
  <c r="BE327"/>
  <c r="BE328"/>
  <c r="BE330"/>
  <c r="BE331"/>
  <c r="BE335"/>
  <c r="BE338"/>
  <c r="BE348"/>
  <c r="BE350"/>
  <c r="BE351"/>
  <c r="BE354"/>
  <c r="BE356"/>
  <c r="BE357"/>
  <c r="BE360"/>
  <c r="BE361"/>
  <c r="BE364"/>
  <c r="BE369"/>
  <c r="BE370"/>
  <c r="BE377"/>
  <c r="BE381"/>
  <c r="BE383"/>
  <c r="BE384"/>
  <c r="BE386"/>
  <c r="BE387"/>
  <c r="BE389"/>
  <c r="BE391"/>
  <c r="BE395"/>
  <c r="BE397"/>
  <c r="BE401"/>
  <c r="BE403"/>
  <c r="BE406"/>
  <c r="BE410"/>
  <c r="BE413"/>
  <c r="BE416"/>
  <c r="BE423"/>
  <c r="BE424"/>
  <c r="BE425"/>
  <c r="BE426"/>
  <c r="BE427"/>
  <c r="BE430"/>
  <c r="BE433"/>
  <c r="BE435"/>
  <c r="BE439"/>
  <c r="BE440"/>
  <c r="BE447"/>
  <c r="BE452"/>
  <c r="BE455"/>
  <c r="BE460"/>
  <c r="BE463"/>
  <c r="BE469"/>
  <c r="BE473"/>
  <c r="BE477"/>
  <c r="F91"/>
  <c r="F92"/>
  <c r="E113"/>
  <c r="BE129"/>
  <c r="BE130"/>
  <c r="BE131"/>
  <c r="BE133"/>
  <c r="BE134"/>
  <c r="BE135"/>
  <c r="BE136"/>
  <c r="BE139"/>
  <c r="BE140"/>
  <c r="BE144"/>
  <c r="BE146"/>
  <c r="BE153"/>
  <c r="BE154"/>
  <c r="BE156"/>
  <c r="BE157"/>
  <c r="BE160"/>
  <c r="BE166"/>
  <c r="BE167"/>
  <c r="BE169"/>
  <c r="BE171"/>
  <c r="BE172"/>
  <c r="BE174"/>
  <c r="BE177"/>
  <c r="BE184"/>
  <c r="BE185"/>
  <c r="BE192"/>
  <c r="BE197"/>
  <c r="BE200"/>
  <c r="BE202"/>
  <c r="BE203"/>
  <c r="BE205"/>
  <c r="BE206"/>
  <c r="BE207"/>
  <c r="BE211"/>
  <c r="BE212"/>
  <c r="BE213"/>
  <c r="BE214"/>
  <c r="BE215"/>
  <c r="BE216"/>
  <c r="BE218"/>
  <c r="BE220"/>
  <c r="BE222"/>
  <c r="BE223"/>
  <c r="BE226"/>
  <c r="BE229"/>
  <c r="BE230"/>
  <c r="BE231"/>
  <c r="BE233"/>
  <c r="BE234"/>
  <c r="BE237"/>
  <c r="BE238"/>
  <c r="BE241"/>
  <c r="BE244"/>
  <c r="BE249"/>
  <c r="BE252"/>
  <c r="BE255"/>
  <c r="BE259"/>
  <c r="BE262"/>
  <c r="BE266"/>
  <c r="BE269"/>
  <c r="BE270"/>
  <c r="BE273"/>
  <c r="BE274"/>
  <c r="BE276"/>
  <c r="BE278"/>
  <c r="BE280"/>
  <c r="BE281"/>
  <c r="BE282"/>
  <c r="BE283"/>
  <c r="BE284"/>
  <c r="BE285"/>
  <c r="BE286"/>
  <c r="BE288"/>
  <c r="BE290"/>
  <c r="BE293"/>
  <c r="BE299"/>
  <c r="BE300"/>
  <c r="BE302"/>
  <c r="BE304"/>
  <c r="BE305"/>
  <c r="BE306"/>
  <c r="BE307"/>
  <c r="BE309"/>
  <c r="BE311"/>
  <c r="BE312"/>
  <c r="BE313"/>
  <c r="BE314"/>
  <c r="BE315"/>
  <c r="BE319"/>
  <c r="BE320"/>
  <c r="BE323"/>
  <c r="BE326"/>
  <c r="BE329"/>
  <c r="BE332"/>
  <c r="BE341"/>
  <c r="BE344"/>
  <c r="BE345"/>
  <c r="BE349"/>
  <c r="BE352"/>
  <c r="BE355"/>
  <c r="BE358"/>
  <c r="BE359"/>
  <c r="BE362"/>
  <c r="BE363"/>
  <c r="BE365"/>
  <c r="BE366"/>
  <c r="BE367"/>
  <c r="BE368"/>
  <c r="BE371"/>
  <c r="BE372"/>
  <c r="BE373"/>
  <c r="BE374"/>
  <c r="BE375"/>
  <c r="BE376"/>
  <c r="BE378"/>
  <c r="BE379"/>
  <c r="BE380"/>
  <c r="BE382"/>
  <c r="BE385"/>
  <c r="BE388"/>
  <c r="BE390"/>
  <c r="BE392"/>
  <c r="BE393"/>
  <c r="BE394"/>
  <c r="BE396"/>
  <c r="BE398"/>
  <c r="BE399"/>
  <c r="BE400"/>
  <c r="BE402"/>
  <c r="BE404"/>
  <c r="BE405"/>
  <c r="BE407"/>
  <c r="BE419"/>
  <c r="BE420"/>
  <c r="BE429"/>
  <c r="BE431"/>
  <c r="BE432"/>
  <c r="BE434"/>
  <c r="BE436"/>
  <c r="BE437"/>
  <c r="BE438"/>
  <c r="BE443"/>
  <c r="BE444"/>
  <c r="BE448"/>
  <c r="BE451"/>
  <c r="BE456"/>
  <c r="BE457"/>
  <c r="BE466"/>
  <c r="BE472"/>
  <c r="BE474"/>
  <c r="BE484"/>
  <c r="BE496"/>
  <c r="BE502"/>
  <c r="BE503"/>
  <c r="BE506"/>
  <c r="BE509"/>
  <c r="BE512"/>
  <c r="BE518"/>
  <c r="BE519"/>
  <c r="BE520"/>
  <c r="J89"/>
  <c r="J91"/>
  <c r="J92"/>
  <c r="BE126"/>
  <c r="BE127"/>
  <c r="BE128"/>
  <c r="BE132"/>
  <c r="BE138"/>
  <c r="BE141"/>
  <c r="BE142"/>
  <c r="BE143"/>
  <c r="BE145"/>
  <c r="BE147"/>
  <c r="BE148"/>
  <c r="BE149"/>
  <c r="BE150"/>
  <c r="BE480"/>
  <c r="BE483"/>
  <c r="BE487"/>
  <c r="BE490"/>
  <c r="BE493"/>
  <c r="BE499"/>
  <c r="BE515"/>
  <c r="BE516"/>
  <c r="BE517"/>
  <c i="5" r="F91"/>
  <c r="F92"/>
  <c r="E117"/>
  <c r="J124"/>
  <c r="BE133"/>
  <c r="BE134"/>
  <c r="BE137"/>
  <c r="BE140"/>
  <c r="BE144"/>
  <c r="BE146"/>
  <c r="BE149"/>
  <c r="BE151"/>
  <c r="BE153"/>
  <c r="BE156"/>
  <c r="BE158"/>
  <c r="BE162"/>
  <c r="BE163"/>
  <c r="BE164"/>
  <c r="BE165"/>
  <c r="BE167"/>
  <c r="BE168"/>
  <c r="BE170"/>
  <c r="BE174"/>
  <c r="BE175"/>
  <c r="BE177"/>
  <c r="BE179"/>
  <c r="BE180"/>
  <c r="BE183"/>
  <c r="BE185"/>
  <c r="BE186"/>
  <c r="BE190"/>
  <c r="BE193"/>
  <c r="BE194"/>
  <c r="BE200"/>
  <c r="BE201"/>
  <c r="BE202"/>
  <c r="J89"/>
  <c r="J91"/>
  <c r="BE130"/>
  <c r="BE131"/>
  <c r="BE132"/>
  <c r="BE135"/>
  <c r="BE136"/>
  <c r="BE139"/>
  <c r="BE141"/>
  <c r="BE142"/>
  <c r="BE143"/>
  <c r="BE147"/>
  <c r="BE148"/>
  <c r="BE150"/>
  <c r="BE154"/>
  <c r="BE155"/>
  <c r="BE157"/>
  <c r="BE159"/>
  <c r="BE160"/>
  <c r="BE166"/>
  <c r="BE171"/>
  <c r="BE172"/>
  <c r="BE173"/>
  <c r="BE176"/>
  <c r="BE181"/>
  <c r="BE182"/>
  <c r="BE184"/>
  <c r="BE188"/>
  <c r="BE189"/>
  <c r="BE191"/>
  <c r="BE192"/>
  <c r="BE195"/>
  <c r="BE198"/>
  <c r="BE199"/>
  <c r="BE203"/>
  <c i="4" r="E85"/>
  <c r="F91"/>
  <c r="F92"/>
  <c r="J127"/>
  <c r="J129"/>
  <c r="J130"/>
  <c r="BE137"/>
  <c r="BE140"/>
  <c r="BE142"/>
  <c r="BE143"/>
  <c r="BE145"/>
  <c r="BE146"/>
  <c r="BE148"/>
  <c r="BE150"/>
  <c r="BE153"/>
  <c r="BE156"/>
  <c r="BE158"/>
  <c r="BE161"/>
  <c r="BE162"/>
  <c r="BE164"/>
  <c r="BE167"/>
  <c r="BE173"/>
  <c r="BE180"/>
  <c r="BE183"/>
  <c r="BE184"/>
  <c r="BE187"/>
  <c r="BE188"/>
  <c r="BE193"/>
  <c r="BE194"/>
  <c r="BE195"/>
  <c r="BE198"/>
  <c r="BE199"/>
  <c r="BE200"/>
  <c r="BE205"/>
  <c r="BE208"/>
  <c r="BE135"/>
  <c r="BE136"/>
  <c r="BE138"/>
  <c r="BE139"/>
  <c r="BE141"/>
  <c r="BE144"/>
  <c r="BE147"/>
  <c r="BE149"/>
  <c r="BE152"/>
  <c r="BE154"/>
  <c r="BE160"/>
  <c r="BE165"/>
  <c r="BE169"/>
  <c r="BE171"/>
  <c r="BE174"/>
  <c r="BE175"/>
  <c r="BE176"/>
  <c r="BE178"/>
  <c r="BE182"/>
  <c r="BE185"/>
  <c r="BE186"/>
  <c r="BE190"/>
  <c r="BE191"/>
  <c r="BE192"/>
  <c r="BE196"/>
  <c r="BE197"/>
  <c r="BE202"/>
  <c r="BE204"/>
  <c r="BE206"/>
  <c r="BE209"/>
  <c i="3" r="J89"/>
  <c r="J91"/>
  <c r="J92"/>
  <c r="F116"/>
  <c r="BE124"/>
  <c r="BE125"/>
  <c r="BE126"/>
  <c r="BE133"/>
  <c r="BE135"/>
  <c r="BE136"/>
  <c r="BE139"/>
  <c r="BE140"/>
  <c r="BE146"/>
  <c r="BE147"/>
  <c r="BE151"/>
  <c r="BE154"/>
  <c r="BE157"/>
  <c r="BE158"/>
  <c r="BE159"/>
  <c r="BE160"/>
  <c r="BE171"/>
  <c r="BE183"/>
  <c r="BE194"/>
  <c r="BE200"/>
  <c r="BE201"/>
  <c r="BE202"/>
  <c r="BE205"/>
  <c r="E85"/>
  <c r="F92"/>
  <c r="BE123"/>
  <c r="BE127"/>
  <c r="BE134"/>
  <c r="BE137"/>
  <c r="BE138"/>
  <c r="BE144"/>
  <c r="BE145"/>
  <c r="BE148"/>
  <c r="BE163"/>
  <c r="BE164"/>
  <c r="BE167"/>
  <c r="BE177"/>
  <c r="BE187"/>
  <c r="BE193"/>
  <c r="BE198"/>
  <c r="BE203"/>
  <c r="BE204"/>
  <c r="BE206"/>
  <c r="BE207"/>
  <c r="BE208"/>
  <c i="2" r="BE353"/>
  <c r="BE367"/>
  <c r="BE370"/>
  <c r="BE427"/>
  <c r="BE430"/>
  <c r="BE431"/>
  <c r="BE436"/>
  <c r="BE437"/>
  <c r="BE439"/>
  <c r="BE440"/>
  <c r="E85"/>
  <c r="J89"/>
  <c r="F92"/>
  <c r="F130"/>
  <c r="J131"/>
  <c r="BE137"/>
  <c r="BE148"/>
  <c r="BE151"/>
  <c r="BE154"/>
  <c r="BE157"/>
  <c r="BE162"/>
  <c r="BE180"/>
  <c r="BE193"/>
  <c r="BE196"/>
  <c r="BE221"/>
  <c r="BE236"/>
  <c r="BE240"/>
  <c r="BE243"/>
  <c r="BE251"/>
  <c r="BE265"/>
  <c r="BE268"/>
  <c r="BE274"/>
  <c r="BE287"/>
  <c r="BE290"/>
  <c r="BE295"/>
  <c r="BE298"/>
  <c r="BE312"/>
  <c r="BE318"/>
  <c r="BE322"/>
  <c r="BE323"/>
  <c r="BE325"/>
  <c r="BE328"/>
  <c r="BE331"/>
  <c r="BE336"/>
  <c r="BE337"/>
  <c r="BE441"/>
  <c r="BE138"/>
  <c r="BE177"/>
  <c r="BE200"/>
  <c r="BE214"/>
  <c r="BE232"/>
  <c r="BE254"/>
  <c r="BE257"/>
  <c r="BE261"/>
  <c r="BE302"/>
  <c r="BE313"/>
  <c r="BE320"/>
  <c r="BE324"/>
  <c r="BE326"/>
  <c r="BE329"/>
  <c r="BE330"/>
  <c r="BE333"/>
  <c r="BE334"/>
  <c r="BE338"/>
  <c r="BE340"/>
  <c r="BE342"/>
  <c r="BE343"/>
  <c r="BE412"/>
  <c r="BE415"/>
  <c r="BE423"/>
  <c r="BE429"/>
  <c r="BE435"/>
  <c r="J91"/>
  <c r="BE141"/>
  <c r="BE144"/>
  <c r="BE163"/>
  <c r="BE184"/>
  <c r="BE187"/>
  <c r="BE192"/>
  <c r="BE203"/>
  <c r="BE207"/>
  <c r="BE210"/>
  <c r="BE217"/>
  <c r="BE231"/>
  <c r="BE239"/>
  <c r="BE246"/>
  <c r="BE247"/>
  <c r="BE305"/>
  <c r="BE310"/>
  <c r="BE311"/>
  <c r="BE319"/>
  <c r="BE327"/>
  <c r="BE332"/>
  <c r="BE339"/>
  <c r="BE341"/>
  <c r="BE344"/>
  <c r="BE345"/>
  <c r="BE346"/>
  <c r="BE347"/>
  <c r="BE350"/>
  <c r="BE356"/>
  <c r="BE359"/>
  <c r="BE360"/>
  <c r="BE363"/>
  <c r="BE364"/>
  <c r="BE365"/>
  <c r="BE366"/>
  <c r="BE371"/>
  <c r="BE372"/>
  <c r="BE373"/>
  <c r="BE374"/>
  <c r="BE375"/>
  <c r="BE376"/>
  <c r="BE377"/>
  <c r="BE378"/>
  <c r="BE382"/>
  <c r="BE386"/>
  <c r="BE387"/>
  <c r="BE390"/>
  <c r="BE391"/>
  <c r="BE392"/>
  <c r="BE394"/>
  <c r="BE397"/>
  <c r="BE403"/>
  <c r="BE406"/>
  <c r="BE409"/>
  <c r="BE413"/>
  <c r="BE425"/>
  <c r="BE426"/>
  <c r="BE434"/>
  <c r="J34"/>
  <c i="1" r="AW95"/>
  <c i="2" r="F35"/>
  <c i="1" r="BB95"/>
  <c i="3" r="F34"/>
  <c i="1" r="BA96"/>
  <c i="3" r="J34"/>
  <c i="1" r="AW96"/>
  <c i="3" r="F37"/>
  <c i="1" r="BD96"/>
  <c i="4" r="F37"/>
  <c i="1" r="BD97"/>
  <c i="4" r="F36"/>
  <c i="1" r="BC97"/>
  <c i="4" r="J34"/>
  <c i="1" r="AW97"/>
  <c i="5" r="F37"/>
  <c i="1" r="BD98"/>
  <c i="5" r="J34"/>
  <c i="1" r="AW98"/>
  <c i="5" r="F36"/>
  <c i="1" r="BC98"/>
  <c i="6" r="F35"/>
  <c i="1" r="BB99"/>
  <c i="6" r="F36"/>
  <c i="1" r="BC99"/>
  <c i="7" r="J34"/>
  <c i="1" r="AW100"/>
  <c i="7" r="F36"/>
  <c i="1" r="BC100"/>
  <c i="7" r="F35"/>
  <c i="1" r="BB100"/>
  <c i="8" r="F34"/>
  <c i="1" r="BA101"/>
  <c i="9" r="F35"/>
  <c i="1" r="BB102"/>
  <c i="9" r="J34"/>
  <c i="1" r="AW102"/>
  <c i="2" r="F37"/>
  <c i="1" r="BD95"/>
  <c i="2" r="F34"/>
  <c i="1" r="BA95"/>
  <c i="2" r="F36"/>
  <c i="1" r="BC95"/>
  <c i="3" r="F36"/>
  <c i="1" r="BC96"/>
  <c i="3" r="F35"/>
  <c i="1" r="BB96"/>
  <c i="4" r="F34"/>
  <c i="1" r="BA97"/>
  <c i="4" r="F35"/>
  <c i="1" r="BB97"/>
  <c i="5" r="F34"/>
  <c i="1" r="BA98"/>
  <c i="5" r="F35"/>
  <c i="1" r="BB98"/>
  <c i="6" r="J34"/>
  <c i="1" r="AW99"/>
  <c i="6" r="F34"/>
  <c i="1" r="BA99"/>
  <c i="6" r="F37"/>
  <c i="1" r="BD99"/>
  <c i="7" r="F34"/>
  <c i="1" r="BA100"/>
  <c i="7" r="F37"/>
  <c i="1" r="BD100"/>
  <c i="8" r="J34"/>
  <c i="1" r="AW101"/>
  <c i="8" r="F35"/>
  <c i="1" r="BB101"/>
  <c i="8" r="F37"/>
  <c i="1" r="BD101"/>
  <c i="8" r="F36"/>
  <c i="1" r="BC101"/>
  <c i="9" r="F36"/>
  <c i="1" r="BC102"/>
  <c i="9" r="F34"/>
  <c i="1" r="BA102"/>
  <c i="9" r="F37"/>
  <c i="1" r="BD102"/>
  <c i="9" l="1" r="T128"/>
  <c r="T127"/>
  <c i="6" r="P124"/>
  <c r="P123"/>
  <c i="1" r="AU99"/>
  <c i="5" r="P128"/>
  <c r="P127"/>
  <c i="1" r="AU98"/>
  <c i="3" r="R120"/>
  <c i="2" r="T395"/>
  <c r="T135"/>
  <c r="T134"/>
  <c i="9" r="R128"/>
  <c r="R127"/>
  <c i="6" r="T124"/>
  <c r="T123"/>
  <c i="5" r="R128"/>
  <c r="R127"/>
  <c i="4" r="R133"/>
  <c i="3" r="T120"/>
  <c i="2" r="R432"/>
  <c i="5" r="T128"/>
  <c r="T127"/>
  <c i="4" r="T133"/>
  <c i="2" r="P432"/>
  <c r="P395"/>
  <c i="9" r="P128"/>
  <c r="P127"/>
  <c i="1" r="AU102"/>
  <c i="6" r="R124"/>
  <c r="R123"/>
  <c i="4" r="P133"/>
  <c i="1" r="AU97"/>
  <c i="2" r="R395"/>
  <c r="R135"/>
  <c r="P134"/>
  <c i="1" r="AU95"/>
  <c i="2" r="BK135"/>
  <c r="J135"/>
  <c r="J97"/>
  <c r="BK395"/>
  <c r="J395"/>
  <c r="J107"/>
  <c r="BK432"/>
  <c r="J432"/>
  <c r="J112"/>
  <c i="3" r="BK121"/>
  <c r="J121"/>
  <c r="J97"/>
  <c i="5" r="BK128"/>
  <c r="J128"/>
  <c r="J97"/>
  <c i="4" r="BK133"/>
  <c r="J133"/>
  <c r="J96"/>
  <c i="6" r="BK124"/>
  <c r="J124"/>
  <c r="J97"/>
  <c i="8" r="BK119"/>
  <c r="J119"/>
  <c r="J97"/>
  <c i="9" r="BK128"/>
  <c r="BK127"/>
  <c r="J127"/>
  <c r="J96"/>
  <c r="BK282"/>
  <c r="J282"/>
  <c r="J105"/>
  <c i="7" r="J119"/>
  <c r="J97"/>
  <c i="2" r="J33"/>
  <c i="1" r="AV95"/>
  <c r="AT95"/>
  <c i="3" r="J33"/>
  <c i="1" r="AV96"/>
  <c r="AT96"/>
  <c i="4" r="J33"/>
  <c i="1" r="AV97"/>
  <c r="AT97"/>
  <c i="5" r="J33"/>
  <c i="1" r="AV98"/>
  <c r="AT98"/>
  <c i="6" r="J33"/>
  <c i="1" r="AV99"/>
  <c r="AT99"/>
  <c i="7" r="F33"/>
  <c i="1" r="AZ100"/>
  <c i="7" r="J30"/>
  <c i="1" r="AG100"/>
  <c i="8" r="F33"/>
  <c i="1" r="AZ101"/>
  <c i="9" r="F33"/>
  <c i="1" r="AZ102"/>
  <c r="BA94"/>
  <c r="W30"/>
  <c i="2" r="F33"/>
  <c i="1" r="AZ95"/>
  <c i="3" r="F33"/>
  <c i="1" r="AZ96"/>
  <c i="4" r="F33"/>
  <c i="1" r="AZ97"/>
  <c i="5" r="F33"/>
  <c i="1" r="AZ98"/>
  <c i="6" r="F33"/>
  <c i="1" r="AZ99"/>
  <c i="7" r="J33"/>
  <c i="1" r="AV100"/>
  <c r="AT100"/>
  <c i="8" r="J33"/>
  <c i="1" r="AV101"/>
  <c r="AT101"/>
  <c r="BC94"/>
  <c r="W32"/>
  <c r="BB94"/>
  <c r="AX94"/>
  <c i="9" r="J33"/>
  <c i="1" r="AV102"/>
  <c r="AT102"/>
  <c r="BD94"/>
  <c r="W33"/>
  <c i="2" l="1" r="R134"/>
  <c i="3" r="BK120"/>
  <c r="J120"/>
  <c r="J96"/>
  <c i="5" r="BK127"/>
  <c r="J127"/>
  <c r="J96"/>
  <c i="6" r="BK123"/>
  <c r="J123"/>
  <c r="J96"/>
  <c i="9" r="J128"/>
  <c r="J97"/>
  <c i="2" r="BK134"/>
  <c r="J134"/>
  <c r="J96"/>
  <c i="8" r="BK118"/>
  <c r="J118"/>
  <c r="J96"/>
  <c i="1" r="AN100"/>
  <c i="7" r="J39"/>
  <c i="1" r="AU94"/>
  <c i="9" r="J30"/>
  <c i="1" r="AG102"/>
  <c r="AW94"/>
  <c r="AK30"/>
  <c r="AZ94"/>
  <c r="W29"/>
  <c i="4" r="J30"/>
  <c i="1" r="AG97"/>
  <c r="W31"/>
  <c r="AY94"/>
  <c i="4" l="1" r="J39"/>
  <c i="9" r="J39"/>
  <c i="1" r="AN97"/>
  <c r="AN102"/>
  <c i="8" r="J30"/>
  <c i="1" r="AG101"/>
  <c i="2" r="J30"/>
  <c i="1" r="AG95"/>
  <c i="5" r="J30"/>
  <c i="1" r="AG98"/>
  <c i="3" r="J30"/>
  <c i="1" r="AG96"/>
  <c i="6" r="J30"/>
  <c i="1" r="AG99"/>
  <c r="AV94"/>
  <c r="AK29"/>
  <c i="5" l="1" r="J39"/>
  <c i="8" r="J39"/>
  <c i="3" r="J39"/>
  <c i="2" r="J39"/>
  <c i="6" r="J39"/>
  <c i="1" r="AN95"/>
  <c r="AN96"/>
  <c r="AN98"/>
  <c r="AN99"/>
  <c r="AN101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<sst xmlns="http://schemas.openxmlformats.org/spreadsheetml/2006/main">
  <si>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</si>
  <si>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</si>
  <si>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</si>
  <si>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</si>
  <si>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</si>
  <si>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{1e0724b4-5200-449e-bb4c-d95b130d0e20}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</si>
  <si>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</si>
  <si>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</si>
  <si>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</si>
  <si>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</si>
  <si>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</si>
  <si>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</si>
  <si>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</si>
  <si>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</si>
  <si>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2313J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</si>
  <si>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</si>
  <si>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</si>
  <si>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ul.Lesní, Cheb - II.etapa - 1.fáze</t>
  </si>
  <si>
    <t>KSO:</t>
  </si>
  <si>
    <t>CC-CZ:</t>
  </si>
  <si>
    <t>Místo:</t>
  </si>
  <si>
    <t xml:space="preserve"> </t>
  </si>
  <si>
    <t>Datum:</t>
  </si>
  <si>
    <t>13. 9. 2023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</si>
  <si>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</si>
  <si>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</si>
  <si>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</si>
  <si>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</si>
  <si>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</si>
  <si>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</si>
  <si>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</si>
  <si>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</si>
  <si>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</si>
  <si>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</si>
  <si>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</si>
  <si>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</si>
  <si>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</si>
  <si>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</si>
  <si>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</si>
  <si>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</si>
  <si>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</si>
  <si>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</si>
  <si>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</si>
  <si>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</si>
  <si>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</si>
  <si>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</si>
  <si>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</si>
  <si>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</si>
  <si>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</si>
  <si>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</si>
  <si>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</si>
  <si>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</si>
  <si>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</si>
  <si>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</si>
  <si>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</si>
  <si>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</si>
  <si>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</si>
  <si>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</si>
  <si>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</si>
  <si>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</si>
  <si>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</si>
  <si>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</si>
  <si>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</si>
  <si>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</si>
  <si>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</si>
  <si>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</si>
  <si>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</si>
  <si>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</si>
  <si>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</si>
  <si>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</si>
  <si>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</si>
  <si>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</si>
  <si>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</si>
  <si>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</si>
  <si>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</si>
  <si>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</si>
  <si>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</si>
  <si>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</si>
  <si>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101 - Pozemní komunikace</t>
  </si>
  <si>
    <t>STA</t>
  </si>
  <si>
    <t>1</t>
  </si>
  <si>
    <t>{aff410cd-51e8-467b-a402-da73b0db2ab5}</t>
  </si>
  <si>
    <t>2</t>
  </si>
  <si>
    <t>20</t>
  </si>
  <si>
    <t>SO 101 - Kácení stromů, výsadba dřevin</t>
  </si>
  <si>
    <t>{08c780fe-fdaf-4f17-8044-7ce2c850c934}</t>
  </si>
  <si>
    <t>30</t>
  </si>
  <si>
    <t>SO 501 - Přeložka teplovodu - stavební</t>
  </si>
  <si>
    <t>{eec4175e-aa05-4885-b5bb-c37c4695ad05}</t>
  </si>
  <si>
    <t>40</t>
  </si>
  <si>
    <t>SO 501-1 - Přeložka teplovodu - předizol.potrubí</t>
  </si>
  <si>
    <t>{306a380f-cd56-4e1a-be03-dad074ed4c10}</t>
  </si>
  <si>
    <t>50</t>
  </si>
  <si>
    <t>SO 501-2 - Přeložka teplovodu - ocel. a plast. potrubí</t>
  </si>
  <si>
    <t>{b9a01c6d-5dc8-4e6b-a54b-2590e245c711}</t>
  </si>
  <si>
    <t>60</t>
  </si>
  <si>
    <t>SO 431 - VO</t>
  </si>
  <si>
    <t>{6a3d6249-990d-459d-aca0-f6383e20a98c}</t>
  </si>
  <si>
    <t>70</t>
  </si>
  <si>
    <t>SO 431 - Optika</t>
  </si>
  <si>
    <t>{562b5eec-8a52-4882-86ab-b469a74612df}</t>
  </si>
  <si>
    <t>80</t>
  </si>
  <si>
    <t>SO 301 - Dešťová kanalizace</t>
  </si>
  <si>
    <t>{37f43610-7416-42cf-873f-c4ac24feae53}</t>
  </si>
  <si>
    <t>KRYCÍ LIST SOUPISU PRACÍ</t>
  </si>
  <si>
    <t>Objekt:</t>
  </si>
  <si>
    <t>10 - SO 101 - Pozemní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</si>
  <si>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</si>
  <si>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</si>
  <si>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</si>
  <si>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</si>
  <si>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</si>
  <si>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</si>
  <si>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</si>
  <si>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</si>
  <si>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</si>
  <si>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</si>
  <si>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</si>
  <si>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</si>
  <si>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</si>
  <si>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</si>
  <si>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</si>
  <si>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</si>
  <si>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</si>
  <si>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</si>
  <si>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</si>
  <si>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</si>
  <si>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</si>
  <si>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</si>
  <si>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</si>
  <si>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</si>
  <si>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</si>
  <si>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</si>
  <si>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</si>
  <si>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</si>
  <si>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</si>
  <si>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</si>
  <si>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</si>
  <si>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</si>
  <si>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</si>
  <si>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</si>
  <si>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</si>
  <si>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</si>
  <si>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</si>
  <si>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</si>
  <si>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</si>
  <si>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</si>
  <si>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</si>
  <si>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120-1</t>
  </si>
  <si>
    <t>Reprofilace stávajícího příkopu u propustku</t>
  </si>
  <si>
    <t>kus</t>
  </si>
  <si>
    <t>4</t>
  </si>
  <si>
    <t>113106134</t>
  </si>
  <si>
    <t>Rozebrání dlažeb ze zámkových dlaždic komunikací pro pěší strojně pl do 50 m2</t>
  </si>
  <si>
    <t>m2</t>
  </si>
  <si>
    <t>8</t>
  </si>
  <si>
    <t>VV</t>
  </si>
  <si>
    <t>5 "vozovka - dlažba</t>
  </si>
  <si>
    <t>True</t>
  </si>
  <si>
    <t>Součet</t>
  </si>
  <si>
    <t>3</t>
  </si>
  <si>
    <t>113106144</t>
  </si>
  <si>
    <t>Rozebrání dlažeb ze zámkových dlaždic komunikací pro pěší strojně pl přes 50 m2</t>
  </si>
  <si>
    <t>190 " chodník - dlažba</t>
  </si>
  <si>
    <t>113107170</t>
  </si>
  <si>
    <t>Odstranění podkladu z betonu prostého tl do 100 mm strojně pl přes 50 do 200 m2</t>
  </si>
  <si>
    <t>12</t>
  </si>
  <si>
    <t>123 " chodník - beton 10 cm</t>
  </si>
  <si>
    <t>190 "chodník - beton 5cm</t>
  </si>
  <si>
    <t>5</t>
  </si>
  <si>
    <t>113107182</t>
  </si>
  <si>
    <t>Odstranění podkladu živičného tl přes 50 do 100 mm strojně pl přes 50 do 200 m2</t>
  </si>
  <si>
    <t>14</t>
  </si>
  <si>
    <t>123 "chodník - asfalt</t>
  </si>
  <si>
    <t>6</t>
  </si>
  <si>
    <t>113107222</t>
  </si>
  <si>
    <t>Odstranění podkladu z kameniva drceného tl přes 100 do 200 mm strojně pl přes 200 m2</t>
  </si>
  <si>
    <t>16</t>
  </si>
  <si>
    <t>315 "parkovací plocha</t>
  </si>
  <si>
    <t>7</t>
  </si>
  <si>
    <t>113154114</t>
  </si>
  <si>
    <t>Frézování živičného krytu tl 100 mm pruh š 0,5 m pl do 500 m2 bez překážek v trase</t>
  </si>
  <si>
    <t>18</t>
  </si>
  <si>
    <t>800 " vozovka - asfalt</t>
  </si>
  <si>
    <t>113201112</t>
  </si>
  <si>
    <t>Vytrhání obrub silničních ležatých</t>
  </si>
  <si>
    <t>m</t>
  </si>
  <si>
    <t>310 "obruba chodníková</t>
  </si>
  <si>
    <t>270 "obruba silniční</t>
  </si>
  <si>
    <t>14 "obruba kamenná</t>
  </si>
  <si>
    <t>9</t>
  </si>
  <si>
    <t>121151113</t>
  </si>
  <si>
    <t>Sejmutí ornice plochy do 500 m2 tl vrstvy do 200 mm strojně</t>
  </si>
  <si>
    <t>22</t>
  </si>
  <si>
    <t>122251105</t>
  </si>
  <si>
    <t>Odkopávky a prokopávky nezapažené v hornině třídy těžitelnosti I skupiny 3 objem do 1000 m3 strojně</t>
  </si>
  <si>
    <t>m3</t>
  </si>
  <si>
    <t>24</t>
  </si>
  <si>
    <t>1230*0,52 "komunikace - asfalt</t>
  </si>
  <si>
    <t>1135*0,52 "parkoviště - bet.dlažba 8 cm</t>
  </si>
  <si>
    <t>930*0,29 "chodník - bet.dlažba 6 cm</t>
  </si>
  <si>
    <t>32*0,29 "chodník - reliéfní dlažba 6 cm</t>
  </si>
  <si>
    <t>22*0,52 "sjezd - dlažba 8 cm</t>
  </si>
  <si>
    <t>3*0,52 "reliéfní bet.dlažba 8 cm</t>
  </si>
  <si>
    <t>1,5*0,29 "umělá vodící linie</t>
  </si>
  <si>
    <t>120*0,2 "štípaný kámen</t>
  </si>
  <si>
    <t>1230*0,4 "komunikace - asfalt - sanace</t>
  </si>
  <si>
    <t>1135*0,4 "parkoviště - bet.dlažba 8 cm - sanace</t>
  </si>
  <si>
    <t>22*0,4 "sjezd - dlažba 8 cm - sanace</t>
  </si>
  <si>
    <t>3*0,4 "reliéfní bet.dlažba 8 cm - sanace</t>
  </si>
  <si>
    <t>11</t>
  </si>
  <si>
    <t>131251102</t>
  </si>
  <si>
    <t>Hloubení jam nezapažených v hornině třídy těžitelnosti I skupiny 3 objem do 50 m3 strojně</t>
  </si>
  <si>
    <t>26</t>
  </si>
  <si>
    <t>2,4*2,4*1,6*4 "kontejnery polozapuštěné</t>
  </si>
  <si>
    <t>132251102</t>
  </si>
  <si>
    <t>Hloubení rýh nezapažených š do 800 mm v hornině třídy těžitelnosti I skupiny 3 objem do 50 m3 strojně</t>
  </si>
  <si>
    <t>28</t>
  </si>
  <si>
    <t>(19+8)*0,5*1 "palisády</t>
  </si>
  <si>
    <t>263*0,4*0,6 "drenáž</t>
  </si>
  <si>
    <t>13</t>
  </si>
  <si>
    <t>132351102</t>
  </si>
  <si>
    <t>Hloubení rýh nezapažených š do 800 mm v hornině třídy těžitelnosti II skupiny 4 objem do 50 m3 strojně</t>
  </si>
  <si>
    <t>116*0,4*0,7 "drenáž</t>
  </si>
  <si>
    <t>162751117</t>
  </si>
  <si>
    <t>Vodorovné přemístění přes 9 000 do 10000 m výkopku/sypaniny z horniny třídy těžitelnosti I skupiny 1 až 3</t>
  </si>
  <si>
    <t>32</t>
  </si>
  <si>
    <t>2502,215</t>
  </si>
  <si>
    <t>76,62</t>
  </si>
  <si>
    <t>36,864+32,48</t>
  </si>
  <si>
    <t>171201201</t>
  </si>
  <si>
    <t>Uložení sypaniny na skládky nebo meziskládky</t>
  </si>
  <si>
    <t>34</t>
  </si>
  <si>
    <t>171201231</t>
  </si>
  <si>
    <t>Poplatek za uložení zeminy a kamení na recyklační skládce (skládkovné) kód odpadu 17 05 04</t>
  </si>
  <si>
    <t>t</t>
  </si>
  <si>
    <t>36</t>
  </si>
  <si>
    <t>2648,179*2 "Přepočtené koeficientem množství</t>
  </si>
  <si>
    <t>17</t>
  </si>
  <si>
    <t>174111101</t>
  </si>
  <si>
    <t>Zásyp jam, šachet rýh nebo kolem objektů sypaninou se zhutněním ručně</t>
  </si>
  <si>
    <t>38</t>
  </si>
  <si>
    <t>-1,5*1,5*1,58*4</t>
  </si>
  <si>
    <t>M</t>
  </si>
  <si>
    <t>58331200</t>
  </si>
  <si>
    <t>štěrkopísek netříděný</t>
  </si>
  <si>
    <t>22,644*2 "Přepočtené koeficientem množství</t>
  </si>
  <si>
    <t>19</t>
  </si>
  <si>
    <t>181311103</t>
  </si>
  <si>
    <t>Rozprostření ornice tl vrstvy do 200 mm v rovině nebo ve svahu do 1:5 ručně</t>
  </si>
  <si>
    <t>42</t>
  </si>
  <si>
    <t>41 "trávník rekultivace</t>
  </si>
  <si>
    <t>2490 "trávník</t>
  </si>
  <si>
    <t>10371500</t>
  </si>
  <si>
    <t>substrát pro trávníky VL</t>
  </si>
  <si>
    <t>44</t>
  </si>
  <si>
    <t>2531*0,15 "Přepočtené koeficientem množství</t>
  </si>
  <si>
    <t>181411131</t>
  </si>
  <si>
    <t>Založení parkového trávníku výsevem pl do 1000 m2 v rovině a ve svahu do 1:5</t>
  </si>
  <si>
    <t>46</t>
  </si>
  <si>
    <t>00572410</t>
  </si>
  <si>
    <t>osivo směs travní parková</t>
  </si>
  <si>
    <t>kg</t>
  </si>
  <si>
    <t>48</t>
  </si>
  <si>
    <t>2531*0,02 "Přepočtené koeficientem množství</t>
  </si>
  <si>
    <t>23</t>
  </si>
  <si>
    <t>181951111</t>
  </si>
  <si>
    <t>Úprava pláně v hornině třídy těžitelnosti I skupiny 1 až 3 bez zhutnění strojně</t>
  </si>
  <si>
    <t>181951112</t>
  </si>
  <si>
    <t>Úprava pláně v hornině třídy těžitelnosti I skupiny 1 až 3 se zhutněním strojně</t>
  </si>
  <si>
    <t>52</t>
  </si>
  <si>
    <t>1230 "komunikace - asfalt</t>
  </si>
  <si>
    <t>1135 "parkoviště - bet.dlažba 8 cm</t>
  </si>
  <si>
    <t>930 "chodník - bet.dlažba 6 cm</t>
  </si>
  <si>
    <t>32 "chodník - reliéfní dlažba 6 cm</t>
  </si>
  <si>
    <t>22 "sjezd - dlažba 8 cm</t>
  </si>
  <si>
    <t>3 "reliéfní bet.dlažba 8 cm4</t>
  </si>
  <si>
    <t>1,5 "umělá vodící linie</t>
  </si>
  <si>
    <t>120 "štípaný kámen</t>
  </si>
  <si>
    <t>25</t>
  </si>
  <si>
    <t>184911161</t>
  </si>
  <si>
    <t>Mulčování záhonů kačírkem tl vrstvy přes 0,05 do 0,1 m v rovině a svahu do 1:5</t>
  </si>
  <si>
    <t>54</t>
  </si>
  <si>
    <t>10391100</t>
  </si>
  <si>
    <t>kůra mulčovací VL</t>
  </si>
  <si>
    <t>56</t>
  </si>
  <si>
    <t>35*0,25 "Přepočtené koeficientem množství</t>
  </si>
  <si>
    <t>Zakládání</t>
  </si>
  <si>
    <t>27</t>
  </si>
  <si>
    <t>211561111</t>
  </si>
  <si>
    <t>Výplň odvodňovacích žeber nebo trativodů kamenivem hrubým drceným frakce 4 až 16 mm</t>
  </si>
  <si>
    <t>58</t>
  </si>
  <si>
    <t>263*0,4*0,5</t>
  </si>
  <si>
    <t>211971110</t>
  </si>
  <si>
    <t>Zřízení opláštění žeber nebo trativodů geotextilií v rýze nebo zářezu sklonu do 1:2</t>
  </si>
  <si>
    <t>29</t>
  </si>
  <si>
    <t>69311172</t>
  </si>
  <si>
    <t>geotextilie PP s ÚV stabilizací 300g/m2</t>
  </si>
  <si>
    <t>62</t>
  </si>
  <si>
    <t>420,8*1,1 "Přepočtené koeficientem množství</t>
  </si>
  <si>
    <t>212572121</t>
  </si>
  <si>
    <t>Lože pro trativody z kameniva drobného těženého</t>
  </si>
  <si>
    <t>64</t>
  </si>
  <si>
    <t>263*0,4*0,1</t>
  </si>
  <si>
    <t>31</t>
  </si>
  <si>
    <t>212755214</t>
  </si>
  <si>
    <t>Trativody z drenážních trubek plastových flexibilních D 100 mm bez lože</t>
  </si>
  <si>
    <t>66</t>
  </si>
  <si>
    <t>274313711</t>
  </si>
  <si>
    <t>Základové pásy z betonu tř. C 20/25</t>
  </si>
  <si>
    <t>68</t>
  </si>
  <si>
    <t>Svislé a kompletní konstrukce</t>
  </si>
  <si>
    <t>33</t>
  </si>
  <si>
    <t>339921132</t>
  </si>
  <si>
    <t>Osazování betonových palisád do betonového základu v řadě výšky prvku přes 0,5 do 1 m</t>
  </si>
  <si>
    <t>19+8</t>
  </si>
  <si>
    <t>59228408</t>
  </si>
  <si>
    <t>palisáda betonová tyčová hranatá přírodní 110x110x600mm</t>
  </si>
  <si>
    <t>72</t>
  </si>
  <si>
    <t>173*1,03 "Přepočtené koeficientem množství</t>
  </si>
  <si>
    <t>35</t>
  </si>
  <si>
    <t>59228424</t>
  </si>
  <si>
    <t>palisáda betonová tyčová půlkulatá barevná 175x200x800mm</t>
  </si>
  <si>
    <t>74</t>
  </si>
  <si>
    <t>46*1,03 "Přepočtené koeficientem množství</t>
  </si>
  <si>
    <t>Vodorovné konstrukce</t>
  </si>
  <si>
    <t>434313115</t>
  </si>
  <si>
    <t>Schody z vibrolisovaných prefabrikátů se zřízením podkladních stupňů z betonu C 20/25</t>
  </si>
  <si>
    <t>76</t>
  </si>
  <si>
    <t>14*1+10*3 "schodišťový stupeň bet.330x150</t>
  </si>
  <si>
    <t>Komunikace pozemní</t>
  </si>
  <si>
    <t>37</t>
  </si>
  <si>
    <t>564761101</t>
  </si>
  <si>
    <t>Podklad z kameniva hrubého drceného vel. 32-63 mm plochy do 100 m2 tl 200 mm</t>
  </si>
  <si>
    <t>78</t>
  </si>
  <si>
    <t>564761111</t>
  </si>
  <si>
    <t>Podklad z kameniva hrubého drceného vel. 32-63 mm plochy přes 100 m2 tl 200 mm</t>
  </si>
  <si>
    <t>1230*2 "komunikace - asfalt - sanace</t>
  </si>
  <si>
    <t>1135*2 "parkoviště - bet.dlažba 8 cm - sanace</t>
  </si>
  <si>
    <t>22*2 "sjezd - dlažba 8 cm - sanace</t>
  </si>
  <si>
    <t>3*2 "reliéfní bet.dlažba 8 cm - sanace</t>
  </si>
  <si>
    <t>39</t>
  </si>
  <si>
    <t>564861111</t>
  </si>
  <si>
    <t>Podklad ze štěrkodrtě ŠD plochy přes 100 m2 tl 200 mm</t>
  </si>
  <si>
    <t>82</t>
  </si>
  <si>
    <t>1230 "komunikace - asfalt fr.0/32</t>
  </si>
  <si>
    <t>1230 "komunikace - asfalt fr.0/63</t>
  </si>
  <si>
    <t>1135 "parkoviště - bet.dlažba 8 cm fr.0/32</t>
  </si>
  <si>
    <t>22 "sjezd - dlažba 8 cm fr.0/32</t>
  </si>
  <si>
    <t>3 "reliéfní bet.dlažba 8 cm fr.0/32</t>
  </si>
  <si>
    <t>1135 "parkoviště - bet.dlažba 8 cm fr.0/63</t>
  </si>
  <si>
    <t>22 "sjezd - dlažba 8 cm fr.0/63</t>
  </si>
  <si>
    <t>3 "reliéfní bet.dlažba 8 cm fr.0/63</t>
  </si>
  <si>
    <t>930 "chodník - bet.dlažba 6 cm fr.0/32</t>
  </si>
  <si>
    <t>32 "chodník - reliéfní dlažba 6 cm fr.0/32</t>
  </si>
  <si>
    <t>1,5 "umělá vodící linie fr.0/32</t>
  </si>
  <si>
    <t>573111113</t>
  </si>
  <si>
    <t>Postřik živičný infiltrační s posypem z asfaltu množství 1,5 kg/m2</t>
  </si>
  <si>
    <t>84</t>
  </si>
  <si>
    <t>41</t>
  </si>
  <si>
    <t>573211112</t>
  </si>
  <si>
    <t>Postřik živičný spojovací z asfaltu v množství 0,70 kg/m2</t>
  </si>
  <si>
    <t>86</t>
  </si>
  <si>
    <t>78 "komunikace - asfalt - provizorní napojení</t>
  </si>
  <si>
    <t>26 "pracovní spára</t>
  </si>
  <si>
    <t>577134111</t>
  </si>
  <si>
    <t>Asfaltový beton vrstva obrusná ACO 11 (ABS) tř. I tl 40 mm š do 3 m z nemodifikovaného asfaltu</t>
  </si>
  <si>
    <t>88</t>
  </si>
  <si>
    <t>43</t>
  </si>
  <si>
    <t>577144111</t>
  </si>
  <si>
    <t>Asfaltový beton vrstva obrusná ACO 11 (ABS) tř. I tl 50 mm š do 3 m z nemodifikovaného asfaltu</t>
  </si>
  <si>
    <t>90</t>
  </si>
  <si>
    <t>577175112</t>
  </si>
  <si>
    <t>Asfaltový beton vrstva ložní ACL 16 (ABH) tl. 80 mm š do 3 m z nemodifikovaného asfaltu</t>
  </si>
  <si>
    <t>92</t>
  </si>
  <si>
    <t>45</t>
  </si>
  <si>
    <t>596211110</t>
  </si>
  <si>
    <t>Kladení zámkové dlažby komunikací pro pěší ručně tl 60 mm skupiny A pl do 50 m2</t>
  </si>
  <si>
    <t>94</t>
  </si>
  <si>
    <t>59245018</t>
  </si>
  <si>
    <t>dlažba tvar obdélník betonová 200x100x60mm přírodní</t>
  </si>
  <si>
    <t>96</t>
  </si>
  <si>
    <t>47</t>
  </si>
  <si>
    <t>59245006</t>
  </si>
  <si>
    <t>dlažba tvar obdélník betonová pro nevidomé 200x100x60mm barevná</t>
  </si>
  <si>
    <t>98</t>
  </si>
  <si>
    <t>23241002</t>
  </si>
  <si>
    <t>linie vodicí pro orientaci nevidomých na přechodu bílá š 170mm</t>
  </si>
  <si>
    <t>100</t>
  </si>
  <si>
    <t>49</t>
  </si>
  <si>
    <t>596212223</t>
  </si>
  <si>
    <t>Kladení zámkové dlažby pozemních komunikací ručně tl 80 mm skupiny B pl přes 300 m2</t>
  </si>
  <si>
    <t>102</t>
  </si>
  <si>
    <t>3 "reliéfní bet.dlažba 8 cm</t>
  </si>
  <si>
    <t>59245004</t>
  </si>
  <si>
    <t>dlažba tvar čtverec betonová 200x200x80mm barevná</t>
  </si>
  <si>
    <t>104</t>
  </si>
  <si>
    <t>51</t>
  </si>
  <si>
    <t>59245030</t>
  </si>
  <si>
    <t>dlažba tvar čtverec betonová 200x200x80mm přírodní</t>
  </si>
  <si>
    <t>106</t>
  </si>
  <si>
    <t>59245226</t>
  </si>
  <si>
    <t>dlažba tvar obdélník betonová pro nevidomé 200x100x80mm barevná</t>
  </si>
  <si>
    <t>108</t>
  </si>
  <si>
    <t>Trubní vedení</t>
  </si>
  <si>
    <t>53</t>
  </si>
  <si>
    <t>895-1</t>
  </si>
  <si>
    <t>Bourání uliční vpusti</t>
  </si>
  <si>
    <t>110</t>
  </si>
  <si>
    <t>895-2</t>
  </si>
  <si>
    <t>Oprava čela bet.propustku, pročištění a chemické odplevelení</t>
  </si>
  <si>
    <t>112</t>
  </si>
  <si>
    <t>55</t>
  </si>
  <si>
    <t>895941311</t>
  </si>
  <si>
    <t>Zřízení vpusti kanalizační uliční z betonových dílců typ UVB-50</t>
  </si>
  <si>
    <t>114</t>
  </si>
  <si>
    <t>59223852</t>
  </si>
  <si>
    <t>dno pro uliční vpusť s kalovou prohlubní betonové 450x300x50mm</t>
  </si>
  <si>
    <t>116</t>
  </si>
  <si>
    <t>57</t>
  </si>
  <si>
    <t>59223858</t>
  </si>
  <si>
    <t>skruž pro uliční vpusť horní betonová 450x570x50mm</t>
  </si>
  <si>
    <t>118</t>
  </si>
  <si>
    <t>59223866</t>
  </si>
  <si>
    <t>skruž pro uliční vpusť přechodová betonová 450-270x295x50m</t>
  </si>
  <si>
    <t>120</t>
  </si>
  <si>
    <t>59</t>
  </si>
  <si>
    <t>59223864</t>
  </si>
  <si>
    <t>prstenec pro uliční vpusť vyrovnávací betonový 390x60x130mm</t>
  </si>
  <si>
    <t>122</t>
  </si>
  <si>
    <t>59223854</t>
  </si>
  <si>
    <t>skruž pro uliční vpusť s výtokovým otvorem PVC betonová 450x350x50mm</t>
  </si>
  <si>
    <t>124</t>
  </si>
  <si>
    <t>61</t>
  </si>
  <si>
    <t>899203112</t>
  </si>
  <si>
    <t>Osazení mříží litinových včetně rámů a košů na bahno pro třídu zatížení B125, C250</t>
  </si>
  <si>
    <t>126</t>
  </si>
  <si>
    <t>55242323</t>
  </si>
  <si>
    <t>mříž D 400 - konkávní 300x500mm</t>
  </si>
  <si>
    <t>128</t>
  </si>
  <si>
    <t>63</t>
  </si>
  <si>
    <t>28661784</t>
  </si>
  <si>
    <t>revizní šachty D 400-kalový koš pro D 315</t>
  </si>
  <si>
    <t>130</t>
  </si>
  <si>
    <t>899331111</t>
  </si>
  <si>
    <t>Výšková úprava uličního vstupu nebo vpusti do 200 mm</t>
  </si>
  <si>
    <t>132</t>
  </si>
  <si>
    <t>65</t>
  </si>
  <si>
    <t>899431111</t>
  </si>
  <si>
    <t>Výšková úprava uličního vstupu nebo vpusti do 200 mm krycího hrnce, šoupěte nebo hydrantu</t>
  </si>
  <si>
    <t>134</t>
  </si>
  <si>
    <t>Ostatní konstrukce a práce, bourání</t>
  </si>
  <si>
    <t>914111111</t>
  </si>
  <si>
    <t>Montáž svislé dopravní značky do velikosti 1 m2 objímkami na sloupek nebo konzolu</t>
  </si>
  <si>
    <t>136</t>
  </si>
  <si>
    <t>67</t>
  </si>
  <si>
    <t>404442570</t>
  </si>
  <si>
    <t>značka svislá</t>
  </si>
  <si>
    <t>138</t>
  </si>
  <si>
    <t>914511112</t>
  </si>
  <si>
    <t>Montáž sloupku dopravních značek délky do 3,5 m s betonovým základem a patkou D 60 mm</t>
  </si>
  <si>
    <t>140</t>
  </si>
  <si>
    <t>69</t>
  </si>
  <si>
    <t>404452250</t>
  </si>
  <si>
    <t>sloupek pro dopravní značku Zn D 60mm v 3,5m</t>
  </si>
  <si>
    <t>142</t>
  </si>
  <si>
    <t>404452400</t>
  </si>
  <si>
    <t>patka pro sloupek Al D 60mm</t>
  </si>
  <si>
    <t>144</t>
  </si>
  <si>
    <t>71</t>
  </si>
  <si>
    <t>404452530</t>
  </si>
  <si>
    <t>víčko plastové na sloupek D 60mm</t>
  </si>
  <si>
    <t>146</t>
  </si>
  <si>
    <t>404452560</t>
  </si>
  <si>
    <t>svorka upínací na sloupek dopravní značky D 60mm</t>
  </si>
  <si>
    <t>148</t>
  </si>
  <si>
    <t>73</t>
  </si>
  <si>
    <t>915-1</t>
  </si>
  <si>
    <t>Demontáž SDZ</t>
  </si>
  <si>
    <t>150</t>
  </si>
  <si>
    <t>915-2</t>
  </si>
  <si>
    <t>Demontáž sloupků pro SDZ</t>
  </si>
  <si>
    <t>152</t>
  </si>
  <si>
    <t>75</t>
  </si>
  <si>
    <t>915311111</t>
  </si>
  <si>
    <t>Předformátované vodorovné dopravní značení dopravní značky do 1 m2</t>
  </si>
  <si>
    <t>154</t>
  </si>
  <si>
    <t>915621111</t>
  </si>
  <si>
    <t>Předznačení vodorovného plošného značení</t>
  </si>
  <si>
    <t>156</t>
  </si>
  <si>
    <t>77</t>
  </si>
  <si>
    <t>916131213</t>
  </si>
  <si>
    <t>Osazení silničního obrubníku betonového stojatého s boční opěrou do lože z betonu prostého</t>
  </si>
  <si>
    <t>158</t>
  </si>
  <si>
    <t>572+43+24</t>
  </si>
  <si>
    <t>59217029</t>
  </si>
  <si>
    <t>obrubník betonový silniční nájezdový 1000x150x150mm</t>
  </si>
  <si>
    <t>160</t>
  </si>
  <si>
    <t>43*1,02 "Přepočtené koeficientem množství</t>
  </si>
  <si>
    <t>79</t>
  </si>
  <si>
    <t>59217030</t>
  </si>
  <si>
    <t>obrubník betonový silniční přechodový 1000x150x150-250mm</t>
  </si>
  <si>
    <t>162</t>
  </si>
  <si>
    <t>24*1,02 "Přepočtené koeficientem množství</t>
  </si>
  <si>
    <t>59217031</t>
  </si>
  <si>
    <t>obrubník betonový silniční 1000x150x250mm</t>
  </si>
  <si>
    <t>164</t>
  </si>
  <si>
    <t>572*1,02 "Přepočtené koeficientem množství</t>
  </si>
  <si>
    <t>81</t>
  </si>
  <si>
    <t>916331112</t>
  </si>
  <si>
    <t>Osazení zahradního obrubníku betonového do lože z betonu s boční opěrou</t>
  </si>
  <si>
    <t>166</t>
  </si>
  <si>
    <t>59217012</t>
  </si>
  <si>
    <t>obrubník betonový zahradní 500x80x250mm</t>
  </si>
  <si>
    <t>168</t>
  </si>
  <si>
    <t>983*1,02 "Přepočtené koeficientem množství</t>
  </si>
  <si>
    <t>83</t>
  </si>
  <si>
    <t>919121111</t>
  </si>
  <si>
    <t>Těsnění spár zálivkou za studena pro komůrky š 10 mm hl 20 mm s těsnicím profilem</t>
  </si>
  <si>
    <t>170</t>
  </si>
  <si>
    <t>919411121</t>
  </si>
  <si>
    <t>Čelo propustku z betonu prostého pro propustek z trub DN 600 až 800</t>
  </si>
  <si>
    <t>172</t>
  </si>
  <si>
    <t>85</t>
  </si>
  <si>
    <t>919735112</t>
  </si>
  <si>
    <t>Řezání stávajícího živičného krytu hl přes 50 do 100 mm</t>
  </si>
  <si>
    <t>174</t>
  </si>
  <si>
    <t>935-1</t>
  </si>
  <si>
    <t>Bourání liniového žlabu</t>
  </si>
  <si>
    <t>176</t>
  </si>
  <si>
    <t>87</t>
  </si>
  <si>
    <t>935113111</t>
  </si>
  <si>
    <t>Osazení odvodňovacího polymerbetonového žlabu s krycím roštem šířky do 200 mm</t>
  </si>
  <si>
    <t>178</t>
  </si>
  <si>
    <t>4,5+4+3</t>
  </si>
  <si>
    <t>59227006</t>
  </si>
  <si>
    <t>žlab odvodňovací z polymerbetonu se spádem dna 0,5% 130x155/160mm</t>
  </si>
  <si>
    <t>180</t>
  </si>
  <si>
    <t>89</t>
  </si>
  <si>
    <t>56241406</t>
  </si>
  <si>
    <t>čelo plné na začátek a konec odvodňovacího žlabu PE/PP š 100 mm</t>
  </si>
  <si>
    <t>182</t>
  </si>
  <si>
    <t>56241404</t>
  </si>
  <si>
    <t>vpusť s kalovým košem bez roštu zátěž A15-D 400kN pro žlaby PE š 100mm</t>
  </si>
  <si>
    <t>184</t>
  </si>
  <si>
    <t>91</t>
  </si>
  <si>
    <t>56241018</t>
  </si>
  <si>
    <t>rošt můstkový D400 litina pro žlab š 100mm</t>
  </si>
  <si>
    <t>186</t>
  </si>
  <si>
    <t>56241010</t>
  </si>
  <si>
    <t>rošt mřížkový B125 Pz pro žlab š 100mm</t>
  </si>
  <si>
    <t>188</t>
  </si>
  <si>
    <t>93</t>
  </si>
  <si>
    <t>936104211</t>
  </si>
  <si>
    <t>Montáž odpadkového koše do betonové patky</t>
  </si>
  <si>
    <t>190</t>
  </si>
  <si>
    <t>74910120</t>
  </si>
  <si>
    <t>koš odpadkový plastový (možnost upevnění) v 840mm D 350mm obsah 50L</t>
  </si>
  <si>
    <t>192</t>
  </si>
  <si>
    <t>95</t>
  </si>
  <si>
    <t>963042819</t>
  </si>
  <si>
    <t>Bourání schodišťových stupňů betonových zhotovených na místě</t>
  </si>
  <si>
    <t>194</t>
  </si>
  <si>
    <t>965042241</t>
  </si>
  <si>
    <t>Bourání podkladů pod dlažby nebo mazanin betonových nebo z litého asfaltu tl přes 100 mm pl přes 4 m2</t>
  </si>
  <si>
    <t>196</t>
  </si>
  <si>
    <t>16*0,2</t>
  </si>
  <si>
    <t>14*0,6*0,2 "žlaby</t>
  </si>
  <si>
    <t>97</t>
  </si>
  <si>
    <t>966008311</t>
  </si>
  <si>
    <t>Bourání čela trubního propustku z betonu železového</t>
  </si>
  <si>
    <t>198</t>
  </si>
  <si>
    <t>2,5*0,6*1,2*2</t>
  </si>
  <si>
    <t>997</t>
  </si>
  <si>
    <t>Přesun sutě</t>
  </si>
  <si>
    <t>997221551</t>
  </si>
  <si>
    <t>Vodorovná doprava suti ze sypkých materiálů do 1 km</t>
  </si>
  <si>
    <t>200</t>
  </si>
  <si>
    <t>99</t>
  </si>
  <si>
    <t>997221559</t>
  </si>
  <si>
    <t>Příplatek ZKD 1 km u vodorovné dopravy suti ze sypkých materiálů</t>
  </si>
  <si>
    <t>202</t>
  </si>
  <si>
    <t>621,586*19 "Přepočtené koeficientem množství</t>
  </si>
  <si>
    <t>997221861</t>
  </si>
  <si>
    <t>Poplatek za uložení stavebního odpadu na recyklační skládce (skládkovné) z prostého betonu pod kódem 17 01 01</t>
  </si>
  <si>
    <t>204</t>
  </si>
  <si>
    <t>101</t>
  </si>
  <si>
    <t>997221873</t>
  </si>
  <si>
    <t>Poplatek za uložení stavebního odpadu na recyklační skládce (skládkovné) zeminy a kamení zatříděného do Katalogu odpadů pod kódem 17 05 04</t>
  </si>
  <si>
    <t>206</t>
  </si>
  <si>
    <t>997221875</t>
  </si>
  <si>
    <t>Poplatek za uložení stavebního odpadu na recyklační skládce (skládkovné) asfaltového bez obsahu dehtu zatříděného do Katalogu odpadů pod kódem 17 03 02</t>
  </si>
  <si>
    <t>208</t>
  </si>
  <si>
    <t>998</t>
  </si>
  <si>
    <t>Přesun hmot</t>
  </si>
  <si>
    <t>103</t>
  </si>
  <si>
    <t>998225111</t>
  </si>
  <si>
    <t>Přesun hmot pro pozemní komunikace s krytem z kamene, monolitickým betonovým nebo živičným</t>
  </si>
  <si>
    <t>210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</si>
  <si>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</si>
  <si>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</si>
  <si>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</si>
  <si>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</si>
  <si>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</si>
  <si>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</si>
  <si>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212</t>
  </si>
  <si>
    <t>1230 "komunikace - asfalt - sanace</t>
  </si>
  <si>
    <t>1135 "parkoviště - bet.dlažba 8 cm - sanace</t>
  </si>
  <si>
    <t>22 "sjezd - dlažba 8 cm - sanace</t>
  </si>
  <si>
    <t>3 "reliéfní bet.dlažba 8 cm - sanace</t>
  </si>
  <si>
    <t>105</t>
  </si>
  <si>
    <t>69311175</t>
  </si>
  <si>
    <t>geotextilie PP s ÚV stabilizací 500g/m2</t>
  </si>
  <si>
    <t>214</t>
  </si>
  <si>
    <t>2390*1,15 "Přepočtené koeficientem množství</t>
  </si>
  <si>
    <t>711161112</t>
  </si>
  <si>
    <t>Izolace proti zemní vlhkosti nopovou fólií vodorovná, nopek v 8,0 mm, tl do 0,6 mm</t>
  </si>
  <si>
    <t>216</t>
  </si>
  <si>
    <t>40*0,5</t>
  </si>
  <si>
    <t>107</t>
  </si>
  <si>
    <t>711161212</t>
  </si>
  <si>
    <t>Izolace proti zemní vlhkosti nopovou fólií svislá, nopek v 8,0 mm, tl do 0,6 mm</t>
  </si>
  <si>
    <t>218</t>
  </si>
  <si>
    <t>711161384</t>
  </si>
  <si>
    <t>Izolace proti zemní vlhkosti nopovou fólií ukončení provětrávací lištou</t>
  </si>
  <si>
    <t>220</t>
  </si>
  <si>
    <t>109</t>
  </si>
  <si>
    <t>998711201</t>
  </si>
  <si>
    <t>Přesun hmot procentní pro izolace proti vodě, vlhkosti a plynům v objektech v do 6 m</t>
  </si>
  <si>
    <t>%</t>
  </si>
  <si>
    <t>222</t>
  </si>
  <si>
    <t>741</t>
  </si>
  <si>
    <t>Elektroinstalace - silnoproud</t>
  </si>
  <si>
    <t>741-CH</t>
  </si>
  <si>
    <t>M+D chráničky</t>
  </si>
  <si>
    <t>224</t>
  </si>
  <si>
    <t>214 "NN</t>
  </si>
  <si>
    <t>14 "VN</t>
  </si>
  <si>
    <t>29 "Vodafone</t>
  </si>
  <si>
    <t>83 "CETIN</t>
  </si>
  <si>
    <t>15 "NN POH</t>
  </si>
  <si>
    <t>15 "POH</t>
  </si>
  <si>
    <t>111</t>
  </si>
  <si>
    <t>741-CH1</t>
  </si>
  <si>
    <t>Výšková přeložka CETIN</t>
  </si>
  <si>
    <t>226</t>
  </si>
  <si>
    <t>767</t>
  </si>
  <si>
    <t>Konstrukce zámečnické</t>
  </si>
  <si>
    <t>767-10</t>
  </si>
  <si>
    <t>M+D ochranné zábradlí v. 0,9 m</t>
  </si>
  <si>
    <t>228</t>
  </si>
  <si>
    <t>113</t>
  </si>
  <si>
    <t>767161811</t>
  </si>
  <si>
    <t>Demontáž zábradlí rovného rozebíratelného hmotnosti 1 m zábradlí do 20 kg do suti</t>
  </si>
  <si>
    <t>230</t>
  </si>
  <si>
    <t>767-KONT</t>
  </si>
  <si>
    <t>M+D kontejner polozapuštěný 5 m3 - viz PD</t>
  </si>
  <si>
    <t>232</t>
  </si>
  <si>
    <t>OST</t>
  </si>
  <si>
    <t>Ostatní</t>
  </si>
  <si>
    <t>115</t>
  </si>
  <si>
    <t>999-VRN-1</t>
  </si>
  <si>
    <t>Práce geotechnika</t>
  </si>
  <si>
    <t>soubor</t>
  </si>
  <si>
    <t>262144</t>
  </si>
  <si>
    <t>234</t>
  </si>
  <si>
    <t>999-VRN-2</t>
  </si>
  <si>
    <t>Zkoušky únosnosti pláně</t>
  </si>
  <si>
    <t>236</t>
  </si>
  <si>
    <t>117</t>
  </si>
  <si>
    <t>999-VRN-3</t>
  </si>
  <si>
    <t>Přechodné dopravní značení</t>
  </si>
  <si>
    <t>---</t>
  </si>
  <si>
    <t>238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</si>
  <si>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</si>
  <si>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</si>
  <si>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</si>
  <si>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</si>
  <si>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</si>
  <si>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</si>
  <si>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</si>
  <si>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</si>
  <si>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-77951817</t>
  </si>
  <si>
    <t>119</t>
  </si>
  <si>
    <t>012203000</t>
  </si>
  <si>
    <t>Geodetické práce při provádění stavby</t>
  </si>
  <si>
    <t>-1716204698</t>
  </si>
  <si>
    <t>012303000</t>
  </si>
  <si>
    <t>Geodetické práce po výstavbě vč. geometrického plánu</t>
  </si>
  <si>
    <t>677237162</t>
  </si>
  <si>
    <t>121</t>
  </si>
  <si>
    <t>013254000</t>
  </si>
  <si>
    <t>Dokumentace skutečného provedení stavby</t>
  </si>
  <si>
    <t>141697476</t>
  </si>
  <si>
    <t>VRN3</t>
  </si>
  <si>
    <t>Zařízení staveniště</t>
  </si>
  <si>
    <t>030001000</t>
  </si>
  <si>
    <t>-298820767</t>
  </si>
  <si>
    <t>123</t>
  </si>
  <si>
    <t>034103000</t>
  </si>
  <si>
    <t>Oplocení staveniště</t>
  </si>
  <si>
    <t>533535038</t>
  </si>
  <si>
    <t>039103000</t>
  </si>
  <si>
    <t>Rozebrání, bourání a odvoz zařízení staveniště</t>
  </si>
  <si>
    <t>-667383353</t>
  </si>
  <si>
    <t>20 - SO 101 - Kácení stromů, výsadba dřevin</t>
  </si>
  <si>
    <t>02 - Specifikace rostlin</t>
  </si>
  <si>
    <t>112151114</t>
  </si>
  <si>
    <t>Pokácení stromu směrové v celku s odřezáním kmene a s odvětvením průměru kmene přes 400 do 500 mm</t>
  </si>
  <si>
    <t>112151115</t>
  </si>
  <si>
    <t>Pokácení stromu směrové v celku s odřezáním kmene a s odvětvením průměru kmene přes 500 do 600 mm</t>
  </si>
  <si>
    <t>112151116</t>
  </si>
  <si>
    <t>Pokácení stromu směrové v celku s odřezáním kmene a s odvětvením průměru kmene přes 600 do 700 mm</t>
  </si>
  <si>
    <t>112151117</t>
  </si>
  <si>
    <t>Pokácení stromu směrové v celku s odřezáním kmene a s odvětvením průměru kmene přes 700 do 800 mm</t>
  </si>
  <si>
    <t>112251211</t>
  </si>
  <si>
    <t>Odstranění pařezu odfrézováním nebo odvrtáním hloubky do 200 mm v rovině nebo na svahu do 1:5</t>
  </si>
  <si>
    <t>0,18 " Strom č. 01</t>
  </si>
  <si>
    <t>0,48 "strom č. 02</t>
  </si>
  <si>
    <t>0,26 "strom č. 03</t>
  </si>
  <si>
    <t>0,35 "strom č. 04</t>
  </si>
  <si>
    <t>162201413</t>
  </si>
  <si>
    <t>Vodorovné přemístění větví, kmenů nebo pařezů s naložením, složením a dopravou do 1000 m kmenů stromů listnatých, průměru přes 500 do 700 mm</t>
  </si>
  <si>
    <t>162201414</t>
  </si>
  <si>
    <t>Vodorovné přemístění větví, kmenů nebo pařezů s naložením, složením a dopravou do 1000 m kmenů stromů listnatých, průměru přes 700 do 900 mm</t>
  </si>
  <si>
    <t>162201416</t>
  </si>
  <si>
    <t>Vodorovné přemístění větví, kmenů nebo pařezů s naložením, složením a dopravou do 1000 m kmenů stromů jehličnatých, průměru přes 300 do 500 mm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</si>
  <si>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</si>
  <si>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</si>
  <si>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</si>
  <si>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</si>
  <si>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</si>
  <si>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</si>
  <si>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183101221</t>
  </si>
  <si>
    <t>Hloubení jamek pro vysazování rostlin v zemině tř.1 až 4 s výměnou půdy z 50% v rovině nebo na svahu do 1:5, objemu přes 0,40 do 1,00 m3</t>
  </si>
  <si>
    <t>10321100</t>
  </si>
  <si>
    <t>zahradní substrát pro výsadbu VL</t>
  </si>
  <si>
    <t>8*1*0,5 "výměna půdy, výsadba stromů</t>
  </si>
  <si>
    <t>110*0,02*0,5 "výměna půdy, výsadba keřů</t>
  </si>
  <si>
    <t>183111214</t>
  </si>
  <si>
    <t>Hloubení jamek pro vysazování rostlin v zemině tř.1 až 4 s výměnou půdy z 50% v rovině nebo na svahu do 1:5, objemu přes 0,01 do 0,02 m3</t>
  </si>
  <si>
    <t>184102111</t>
  </si>
  <si>
    <t xml:space="preserve">Výsadba dřeviny s balem do předem vyhloubené jamky se zalitím  v rovině nebo na svahu do 1:5, při průměru balu přes 100 do 200 mm</t>
  </si>
  <si>
    <t>184102115</t>
  </si>
  <si>
    <t xml:space="preserve">Výsadba dřeviny s balem do předem vyhloubené jamky se zalitím  v rovině nebo na svahu do 1:5, při průměru balu přes 500 do 600 mm</t>
  </si>
  <si>
    <t>184215133</t>
  </si>
  <si>
    <t>Ukotvení dřeviny kůly třemi kůly, délky přes 2 do 3 m</t>
  </si>
  <si>
    <t>60591257</t>
  </si>
  <si>
    <t>kůl vyvazovací dřevěný impregnovaný D 8cm dl 3m</t>
  </si>
  <si>
    <t>8*3 "Přepočtené koeficientem množství</t>
  </si>
  <si>
    <t>R4</t>
  </si>
  <si>
    <t>Úvazek bavlněný, šířka 30 mm, balení po 50 bm</t>
  </si>
  <si>
    <t>8*1,5 "1,5 m, strom kotvený 3 kůly</t>
  </si>
  <si>
    <t>R3</t>
  </si>
  <si>
    <t>Vyvazovací příčka, půl kůlu, pr. 7 cm, d 60 cm</t>
  </si>
  <si>
    <t>184215412</t>
  </si>
  <si>
    <t>Zhotovení závlahové mísy u solitérních dřevin v rovině nebo na svahu do 1:5, o průměru mísy přes 0,5 do 1 m</t>
  </si>
  <si>
    <t>184801121</t>
  </si>
  <si>
    <t xml:space="preserve">Ošetření vysazených dřevin  solitérních v rovině nebo na svahu do 1:5</t>
  </si>
  <si>
    <t>184802111</t>
  </si>
  <si>
    <t xml:space="preserve">Chemické odplevelení půdy před založením kultury, trávníku nebo zpevněných ploch  o výměře jednotlivě přes 20 m2 v rovině nebo na svahu do 1:5 postřikem na široko</t>
  </si>
  <si>
    <t>25234001</t>
  </si>
  <si>
    <t>herbicid totální systémový neselektivní</t>
  </si>
  <si>
    <t>litr</t>
  </si>
  <si>
    <t>(33*4)/10000 "dávka 4l/ha</t>
  </si>
  <si>
    <t>184911311</t>
  </si>
  <si>
    <t>Položení mulčovací textilie proti prorůstání plevelů kolem vysázených rostlin v rovině nebo na svahu do 1:5</t>
  </si>
  <si>
    <t>R2</t>
  </si>
  <si>
    <t>Mulčovací textilie</t>
  </si>
  <si>
    <t>33*1,1 "Přepočtené koeficientem množství</t>
  </si>
  <si>
    <t>184911421</t>
  </si>
  <si>
    <t>Mulčování vysazených rostlin mulčovací kůrou, tl. do 100 mm v rovině nebo na svahu do 1:5</t>
  </si>
  <si>
    <t>8 "stromy</t>
  </si>
  <si>
    <t>33 "živý plot</t>
  </si>
  <si>
    <t>33"živý plot</t>
  </si>
  <si>
    <t>41*0,103 "Přepočtené koeficientem množství</t>
  </si>
  <si>
    <t>185802114</t>
  </si>
  <si>
    <t xml:space="preserve">Hnojení půdy nebo trávníku  v rovině nebo na svahu do 1:5 umělým hnojivem s rozdělením k jednotlivým rostlinám</t>
  </si>
  <si>
    <t>0,05*8" 5 ks á 10 g/strom</t>
  </si>
  <si>
    <t>0,02*110 "2ks á 10 g/ keř</t>
  </si>
  <si>
    <t>2,6*0,001 "Přepočtené koeficientem množství</t>
  </si>
  <si>
    <t>R5</t>
  </si>
  <si>
    <t>Minerální hnojivo - vícesložkové, tableta á 10 g</t>
  </si>
  <si>
    <t>5*0,01*8 "50 g/strom</t>
  </si>
  <si>
    <t>2*0,01*110 " 20 g/keř</t>
  </si>
  <si>
    <t>185804312</t>
  </si>
  <si>
    <t>Zalití rostlin vodou plochy záhonů jednotlivě přes 20 m2</t>
  </si>
  <si>
    <t>8*0,05 "stromy, 50l/strom, opakování 3x</t>
  </si>
  <si>
    <t>33*0,02 " živý plot, 20 l/m2; opakování 3x</t>
  </si>
  <si>
    <t>1,06*3 "Přepočtené koeficientem množství</t>
  </si>
  <si>
    <t>R1</t>
  </si>
  <si>
    <t>Dopravné náklady - rostlinný materiál, pomocný materiál</t>
  </si>
  <si>
    <t>kpl.</t>
  </si>
  <si>
    <t>R7</t>
  </si>
  <si>
    <t>Ochranný nátěr kmene</t>
  </si>
  <si>
    <t>0,352 * 8*0,85 " obv. kmene 14/16, 16/18</t>
  </si>
  <si>
    <t>998231311</t>
  </si>
  <si>
    <t>Přesun hmot pro sadovnické a krajinářské úpravy - strojně dopravní vzdálenost do 5000 m</t>
  </si>
  <si>
    <t>02</t>
  </si>
  <si>
    <t>Specifikace rostlin</t>
  </si>
  <si>
    <t>S-01</t>
  </si>
  <si>
    <t>Prunus ´Accolade´, 14/16, zb</t>
  </si>
  <si>
    <t>S-02</t>
  </si>
  <si>
    <t>Prunus serrulata ´Shirotae´, 14/16, zb</t>
  </si>
  <si>
    <t>S-04</t>
  </si>
  <si>
    <t>Amelanchier arborea ´Robin Hill´, 14/16, zb</t>
  </si>
  <si>
    <t>S-05</t>
  </si>
  <si>
    <t>Sorbus aria ´Magnifica´, 14/16, zb</t>
  </si>
  <si>
    <t>S-06</t>
  </si>
  <si>
    <t>Acer platanoides ´Drumondii´, 14/16, zb</t>
  </si>
  <si>
    <t>S-07</t>
  </si>
  <si>
    <t>Acer saccharinum, 16/18 zb</t>
  </si>
  <si>
    <t>S-08</t>
  </si>
  <si>
    <t>Prunus padus ´Schloss Tiefurt´, 14/16, zb</t>
  </si>
  <si>
    <t>S-09</t>
  </si>
  <si>
    <t>Prunus sargentii, 14/16, zb</t>
  </si>
  <si>
    <t>K-01</t>
  </si>
  <si>
    <t>Carpinus betulus, 80-100</t>
  </si>
  <si>
    <t>30 - SO 501 - Přeložka teplovodu - stavební</t>
  </si>
  <si>
    <t xml:space="preserve">11 - Zemní  práce</t>
  </si>
  <si>
    <t>31 - Zdi podpěrné a volné</t>
  </si>
  <si>
    <t>38 - Různé kompletní konstrukce nedělitelné do stav. dílů</t>
  </si>
  <si>
    <t>41 - Stropy a stropní konstrukce (pro pozemní stavby)</t>
  </si>
  <si>
    <t>45 - Podkladní a vedlejší konstrukce (kromě vozovek a železničního svršku)</t>
  </si>
  <si>
    <t>56 - Podkladní vrstvy komunikací, letišť a ploch</t>
  </si>
  <si>
    <t>58 - Kryty pozemních komunikací, letišť a ploch z betonu a ostatních hmot</t>
  </si>
  <si>
    <t>59 - Kryty pozemních komunikací, letišť a ploch dlážděných (předlažby)</t>
  </si>
  <si>
    <t>61 - Úprava povrchů vnitřní</t>
  </si>
  <si>
    <t>711 - Izolace proti vodě</t>
  </si>
  <si>
    <t>733 - Rozvod potrubí</t>
  </si>
  <si>
    <t>783 - Nátěry</t>
  </si>
  <si>
    <t>89 - Ostatní konstrukce a práce na trubním vedení</t>
  </si>
  <si>
    <t>96 - Bourání konstrukcí</t>
  </si>
  <si>
    <t>H27 - Vedení trubní dálková a přípojná</t>
  </si>
  <si>
    <t>M23 - Montáže potrubí</t>
  </si>
  <si>
    <t xml:space="preserve">Zemní  práce</t>
  </si>
  <si>
    <t>119001401R00</t>
  </si>
  <si>
    <t>Dočasné zajištění ocelového potrubí do DN 200 mm</t>
  </si>
  <si>
    <t>119001421R00</t>
  </si>
  <si>
    <t>Dočasné zajištění kabelů - do počtu 3 kabelů</t>
  </si>
  <si>
    <t>132201211R00</t>
  </si>
  <si>
    <t>Hloubení rýh š.do 200 cm hor.3 do 100 m3,STROJNĚ</t>
  </si>
  <si>
    <t>132201219R00</t>
  </si>
  <si>
    <t>Přípl.za lepivost,hloubení rýh 200cm,hor.3,STROJNĚ</t>
  </si>
  <si>
    <t>130001101R00</t>
  </si>
  <si>
    <t>Příplatek za ztížené hloubení v blízkosti vedení</t>
  </si>
  <si>
    <t>161101101R00</t>
  </si>
  <si>
    <t>Svislé přemístění výkopku z hor.1-4 do 2,5 m</t>
  </si>
  <si>
    <t>121101100R00</t>
  </si>
  <si>
    <t>Sejmutí ornice, pl. do 400 m2, přemístění do 50 m</t>
  </si>
  <si>
    <t>175101101RT2</t>
  </si>
  <si>
    <t>Obsyp potrubí bez prohození sypaniny</t>
  </si>
  <si>
    <t>174101101R00</t>
  </si>
  <si>
    <t>Zásyp jam, rýh, šachet se zhutněním</t>
  </si>
  <si>
    <t>180402111R00</t>
  </si>
  <si>
    <t>Založení trávníku parkového výsevem v rovině</t>
  </si>
  <si>
    <t>167101102R00</t>
  </si>
  <si>
    <t>Nakládání výkopku z hor.1-4 v množství nad 100 m3</t>
  </si>
  <si>
    <t>181301103R00</t>
  </si>
  <si>
    <t>Rozprostření ornice, rovina, tl. 15-20 cm,do 500m2</t>
  </si>
  <si>
    <t>162701105R00</t>
  </si>
  <si>
    <t>Vodorovné přemístění výkopku z hor.1-4 do 10000 m</t>
  </si>
  <si>
    <t>171201201R00</t>
  </si>
  <si>
    <t>Uložení sypaniny na skládky -sypanina na výšku přes 2m</t>
  </si>
  <si>
    <t>199000002R00</t>
  </si>
  <si>
    <t>Poplatek za skládku horniny 1- 4</t>
  </si>
  <si>
    <t>00572481</t>
  </si>
  <si>
    <t>Směs jetelotravní II. - 2 druhy jetele PROFI</t>
  </si>
  <si>
    <t>Zdi podpěrné a volné</t>
  </si>
  <si>
    <t>310238211RT2</t>
  </si>
  <si>
    <t>Zazdívka otvorů plochy do 1 m2 cihlami betonovými na MVC - s použitím suché maltové směsi</t>
  </si>
  <si>
    <t>317121102RT2</t>
  </si>
  <si>
    <t>Osazení překladu světlost otvoru do 180 cm - včetně dodávky RZP 149x14x14</t>
  </si>
  <si>
    <t>317121102RT3</t>
  </si>
  <si>
    <t>Osazení překladu světlost otvoru do 180 cm - včetně dodávky RZP 179x14x14</t>
  </si>
  <si>
    <t>Různé kompletní konstrukce nedělitelné do stav. dílů</t>
  </si>
  <si>
    <t>388129720R00</t>
  </si>
  <si>
    <t>Montáž prefa.kanálů ze ŽB, krycích desek do 1 t</t>
  </si>
  <si>
    <t>Stropy a stropní konstrukce (pro pozemní stavby)</t>
  </si>
  <si>
    <t>411121232RT4</t>
  </si>
  <si>
    <t>Osazování stropních desek š. do 60, dl. do 180 cm - včetně dodávky PZD 179x29x9</t>
  </si>
  <si>
    <t>Podkladní a vedlejší konstrukce (kromě vozovek a železničního svršku)</t>
  </si>
  <si>
    <t>451573111R00</t>
  </si>
  <si>
    <t>Lože pod potrubí ze štěrkopísku do 63 mm</t>
  </si>
  <si>
    <t>452112111R00</t>
  </si>
  <si>
    <t>Osazení beton, prstenců pod mříže, výšky do 100 mm</t>
  </si>
  <si>
    <t>59224063</t>
  </si>
  <si>
    <t xml:space="preserve">Prstenec krytu šachty AR-V 625/100  62,5x10x12 cm</t>
  </si>
  <si>
    <t>Podkladní vrstvy komunikací, letišť a ploch</t>
  </si>
  <si>
    <t>564751112R00</t>
  </si>
  <si>
    <t>Podklad z kameniva drceného vel.32-63 mm,tl. 16 cm</t>
  </si>
  <si>
    <t>564831111R00</t>
  </si>
  <si>
    <t>Podklad ze štěrkodrti po zhutnění tloušťky 10 cm</t>
  </si>
  <si>
    <t>Kryty pozemních komunikací, letišť a ploch z betonu a ostatních hmot</t>
  </si>
  <si>
    <t>584121111RT2</t>
  </si>
  <si>
    <t>Osazení silničních panelů,lože z kameniva tl. 4 cm - včetně panelu IZD 2/490 300x100x15</t>
  </si>
  <si>
    <t>Kryty pozemních komunikací, letišť a ploch dlážděných (předlažby)</t>
  </si>
  <si>
    <t>596215020R00</t>
  </si>
  <si>
    <t xml:space="preserve">Kladení zámkové dlažby tl. 6 cm do drtě tl. 3 cm  (bude použita již vybouraná)</t>
  </si>
  <si>
    <t>Úprava povrchů vnitřní</t>
  </si>
  <si>
    <t>612401391RT2</t>
  </si>
  <si>
    <t>Omítka malých ploch vnitřních stěn do 1 m2</t>
  </si>
  <si>
    <t>Izolace proti vodě</t>
  </si>
  <si>
    <t>711112006RZ2</t>
  </si>
  <si>
    <t>Izolace proti vlhkosti svis.,nátěr penetr.emulzí, včetně emulze Dekprimer 0,2 kg/m2</t>
  </si>
  <si>
    <t>711141559RZ1</t>
  </si>
  <si>
    <t>Izolace proti vlhk. vodorovná pásy přitavením - 1 vrstva - včetně dodávky Bitubitagit S 35</t>
  </si>
  <si>
    <t>711191272RT2</t>
  </si>
  <si>
    <t>Izolace proti zem.vlhkosti,ochran.textilie,svislá - včetně dodávky textílie Netex A PP/300, 300 g/m2</t>
  </si>
  <si>
    <t>998711201R00</t>
  </si>
  <si>
    <t>Přesun hmot pro izolace proti vodě, výšky do 6 m</t>
  </si>
  <si>
    <t>733</t>
  </si>
  <si>
    <t>Rozvod potrubí</t>
  </si>
  <si>
    <t>733170804R00</t>
  </si>
  <si>
    <t>Demontáž potrubí z plastových trubek D 50 mm</t>
  </si>
  <si>
    <t>783</t>
  </si>
  <si>
    <t>Nátěry</t>
  </si>
  <si>
    <t>783222100R00</t>
  </si>
  <si>
    <t>Nátěr syntetický kovových konstrukcí dvojnásobný</t>
  </si>
  <si>
    <t>Ostatní konstrukce a práce na trubním vedení</t>
  </si>
  <si>
    <t>894402211R00</t>
  </si>
  <si>
    <t>Osazení beton. skruží přechodových 60/100/70/9</t>
  </si>
  <si>
    <t>59224126</t>
  </si>
  <si>
    <t>Skruž přechodová TBR-Q 625/600/90/SPK (SLK)</t>
  </si>
  <si>
    <t>894421111R00</t>
  </si>
  <si>
    <t>Osazení betonových dílců šachet do 0,5 t</t>
  </si>
  <si>
    <t>59224102</t>
  </si>
  <si>
    <t>Skruž kanalizační TBS-Q 1000/500/90 mm</t>
  </si>
  <si>
    <t>899102111R00</t>
  </si>
  <si>
    <t>Osazení poklopu s rámem do 100 kg</t>
  </si>
  <si>
    <t>55243342.A</t>
  </si>
  <si>
    <t>Poklop KA 01 BEGU D 605 mm "A1" PARK A15</t>
  </si>
  <si>
    <t>899711122R00</t>
  </si>
  <si>
    <t>Fólie výstražná z PVC zelená, šířka 30 cm</t>
  </si>
  <si>
    <t>Bourání konstrukcí</t>
  </si>
  <si>
    <t>963015121R00</t>
  </si>
  <si>
    <t>Demontáž prefabrikovaných krycích desek 0,09 t</t>
  </si>
  <si>
    <t>962041314R00</t>
  </si>
  <si>
    <t>Bourání příček z betonu prostého tl. 12 cm</t>
  </si>
  <si>
    <t>965042141R00</t>
  </si>
  <si>
    <t>Bourání mazanin betonových tl. 10 cm, nad 4 m2</t>
  </si>
  <si>
    <t>113108310R00</t>
  </si>
  <si>
    <t>Odstranění asfaltové vrstvy pl. do 50 m2, tl.10 cm</t>
  </si>
  <si>
    <t>919735112R00</t>
  </si>
  <si>
    <t>Řezání stávajícího živičného krytu tl. 5 - 10 cm</t>
  </si>
  <si>
    <t>971035541R00</t>
  </si>
  <si>
    <t>Vybourání otv. zeď cihel. pl. 1 m2, tl. 30 cm, MC</t>
  </si>
  <si>
    <t>979082113R00</t>
  </si>
  <si>
    <t>Vodorovná doprava suti po suchu do 1000 m</t>
  </si>
  <si>
    <t>979082119R00</t>
  </si>
  <si>
    <t>Příplatek k přesunu suti za každých dalších 1000 m</t>
  </si>
  <si>
    <t>979990101R00</t>
  </si>
  <si>
    <t>Poplatek za uložení směsi betonu a cihel skupina 170101 a 170102</t>
  </si>
  <si>
    <t>979990112R00</t>
  </si>
  <si>
    <t>Poplatek za uložení suti - obal. kamenivo, asfalt, skupina odpadu 170302</t>
  </si>
  <si>
    <t>979990191R00</t>
  </si>
  <si>
    <t>Poplatek za uložení suti - plastové výrobky, skupina odpadu 170203</t>
  </si>
  <si>
    <t>H27</t>
  </si>
  <si>
    <t>Vedení trubní dálková a přípojná</t>
  </si>
  <si>
    <t>998272201R00</t>
  </si>
  <si>
    <t>Přesun hmot, trubní vedení ocelové, otevřený výkop</t>
  </si>
  <si>
    <t>M23</t>
  </si>
  <si>
    <t>Montáže potrubí</t>
  </si>
  <si>
    <t>230011113R00</t>
  </si>
  <si>
    <t>Montáž trubky ocelové 273 x 7</t>
  </si>
  <si>
    <t>230191027R00</t>
  </si>
  <si>
    <t>Uložení chráničky ve výkopu PE 160x6,2 mm - vč chráničky Kopohalf</t>
  </si>
  <si>
    <t>230082076R00</t>
  </si>
  <si>
    <t>Demontáž do šrotu do 50 kg, rozměr 133 x 4,5</t>
  </si>
  <si>
    <t>999-501-2</t>
  </si>
  <si>
    <t>Vytýčení sítí</t>
  </si>
  <si>
    <t>999-501-3</t>
  </si>
  <si>
    <t>Vytýčení staby</t>
  </si>
  <si>
    <t>40 - SO 501-1 - Přeložka teplovodu - předizol.potrubí</t>
  </si>
  <si>
    <t xml:space="preserve">    1.1 - Předizolované potrubí TVS ø75x6,8/140, PN6</t>
  </si>
  <si>
    <t xml:space="preserve">    1.2 - Předizolované potrub TVTW ø63x5,8/200, PN6</t>
  </si>
  <si>
    <t xml:space="preserve">    1.3 - Předizolované potrubí TVTW ø50x4,6/175, PN6</t>
  </si>
  <si>
    <t xml:space="preserve">    1.4 - Předizolované potrubí ATW (ø50x6,9+ø50x6,9)/200, PN10</t>
  </si>
  <si>
    <t xml:space="preserve">    1.5 - Předizolované potrubí ATW (ø50x6,9+ø40x5,5)/200, PN10</t>
  </si>
  <si>
    <t xml:space="preserve">    1.6 - Předizolované potrubí ATW (ø40x5,5+ø32x4,4)/175, PN10</t>
  </si>
  <si>
    <t xml:space="preserve">    1.7 - Předizolované potrubí AVS  ø50x6,9/140, PN10,  propojení v b.č.3.1</t>
  </si>
  <si>
    <t xml:space="preserve">    1.8 - Předizolované potrubí AS  ø32x4,4/140, PN10  propojení v b.č.3.1</t>
  </si>
  <si>
    <t xml:space="preserve">    1.9 - předizolované ocelové potrubí ø60,3x2,9/125 (DN50/125) s alarm systémem </t>
  </si>
  <si>
    <t>1.1</t>
  </si>
  <si>
    <t>Předizolované potrubí TVS ø75x6,8/140, PN6</t>
  </si>
  <si>
    <t>871231841</t>
  </si>
  <si>
    <t>Montáž předizolované potrubí o 75x6,8/140, PN6 vč. komponentů a tvarovek</t>
  </si>
  <si>
    <t>600101</t>
  </si>
  <si>
    <t>předizolované potrubí TVS o75x6,8/140, PN6</t>
  </si>
  <si>
    <t>600001</t>
  </si>
  <si>
    <t>spoj potrubí komplet, komponenty Q&amp;E</t>
  </si>
  <si>
    <t>kpl</t>
  </si>
  <si>
    <t>600201</t>
  </si>
  <si>
    <t>Rozbočení potrubí, komplet H sada+komponenty, vč. fitinek</t>
  </si>
  <si>
    <t>600301</t>
  </si>
  <si>
    <t>přechodka Q&amp;E, PN6, 75x6,8-G2“</t>
  </si>
  <si>
    <t>600311</t>
  </si>
  <si>
    <t xml:space="preserve">hrdlo pro pevný bod Whipex,  G2“</t>
  </si>
  <si>
    <t>600321</t>
  </si>
  <si>
    <t>pryžová koncová zátka</t>
  </si>
  <si>
    <t>600331</t>
  </si>
  <si>
    <t>stěnová průchodka NPW</t>
  </si>
  <si>
    <t>1.2</t>
  </si>
  <si>
    <t>Předizolované potrub TVTW ø63x5,8/200, PN6</t>
  </si>
  <si>
    <t>871211941</t>
  </si>
  <si>
    <t>Montáž předizolované potrubí o63x5,8/200, PN6 vč. komponentů a tvarovek</t>
  </si>
  <si>
    <t>600111</t>
  </si>
  <si>
    <t>předizolované potrubí TVTW o63x5,8/200, PN6</t>
  </si>
  <si>
    <t>600302</t>
  </si>
  <si>
    <t>přechodka Q&amp;E, PN6, G2“</t>
  </si>
  <si>
    <t>600312</t>
  </si>
  <si>
    <t>600322</t>
  </si>
  <si>
    <t>600332</t>
  </si>
  <si>
    <t>1.3</t>
  </si>
  <si>
    <t>Předizolované potrubí TVTW ø50x4,6/175, PN6</t>
  </si>
  <si>
    <t>871181941</t>
  </si>
  <si>
    <t>Montáž předizolované potrubí o50x4,6/175, PN6 vč. komponentů a tvarovek</t>
  </si>
  <si>
    <t>600121</t>
  </si>
  <si>
    <t>předizolované potrubí TVTW o50x4,6/175, PN6</t>
  </si>
  <si>
    <t>600303</t>
  </si>
  <si>
    <t>přechodka Q&amp;E, PN6, G1 1/4“</t>
  </si>
  <si>
    <t>600313</t>
  </si>
  <si>
    <t xml:space="preserve">hrdlo pro pevný bod Whipex,  G1 1/4"</t>
  </si>
  <si>
    <t>600323</t>
  </si>
  <si>
    <t>600333</t>
  </si>
  <si>
    <t>1.4</t>
  </si>
  <si>
    <t>Předizolované potrubí ATW (ø50x6,9+ø50x6,9)/200, PN10</t>
  </si>
  <si>
    <t>871181541</t>
  </si>
  <si>
    <t>Montáž předizolované potrubí ATW (o50x6,9+o50x6,9)/200, PN10 vč. komponentů a tvarovek</t>
  </si>
  <si>
    <t>600131</t>
  </si>
  <si>
    <t xml:space="preserve">předizolované potrubí ATW  (o50x6,9+o50x6,9)/200, PN10</t>
  </si>
  <si>
    <t>600002</t>
  </si>
  <si>
    <t>600202</t>
  </si>
  <si>
    <t>Rozbočení potrubí, komplet H sada+komponenty, vč.fitinek</t>
  </si>
  <si>
    <t>600304</t>
  </si>
  <si>
    <t>přechodka Q&amp;E, PN10, 50x6,9-G1 1/4"</t>
  </si>
  <si>
    <t>600314</t>
  </si>
  <si>
    <t xml:space="preserve">hrdlo pro pevný bod Whipex,  G1 1/4“</t>
  </si>
  <si>
    <t>600324</t>
  </si>
  <si>
    <t>600334</t>
  </si>
  <si>
    <t>1.5</t>
  </si>
  <si>
    <t>Předizolované potrubí ATW (ø50x6,9+ø40x5,5)/200, PN10</t>
  </si>
  <si>
    <t>871181542</t>
  </si>
  <si>
    <t>Montáž předizolované potrubí ATW (o50x6,9+o40x5,5)/200, PN10 vč. komponentů a tvarovek</t>
  </si>
  <si>
    <t>600132</t>
  </si>
  <si>
    <t>předizolované potrubí ATW (o50x6,9+o40x5,5)/200, PN10</t>
  </si>
  <si>
    <t>600305</t>
  </si>
  <si>
    <t>přechodka Q&amp;E, PN10, 40x5,5-G1 1/4"</t>
  </si>
  <si>
    <t>1.6</t>
  </si>
  <si>
    <t>Předizolované potrubí ATW (ø40x5,5+ø32x4,4)/175, PN10</t>
  </si>
  <si>
    <t>871171541</t>
  </si>
  <si>
    <t>Montáž předizolované potrubí ATW (o40x5,5+o32x4,4)/175, PN10 vč. komponentů a tvarovek</t>
  </si>
  <si>
    <t>600133</t>
  </si>
  <si>
    <t>předizolované potrubí ATW (o40x5,5+o32x4,4)/175, PN10</t>
  </si>
  <si>
    <t>600306</t>
  </si>
  <si>
    <t>přechodka Q&amp;E, PN10, 32x4,4-G1“</t>
  </si>
  <si>
    <t>600315</t>
  </si>
  <si>
    <t xml:space="preserve">hrdlo pro pevný bod Whipex,  G1“</t>
  </si>
  <si>
    <t>1.7</t>
  </si>
  <si>
    <t xml:space="preserve">Předizolované potrubí AVS  ø50x6,9/140, PN10,  propojení v b.č.3.1</t>
  </si>
  <si>
    <t>871181241</t>
  </si>
  <si>
    <t>Montáž předizolované potrubí AVS o50x6,9/140, PN10, propojení v b.č.3.1 vč. komponentů a tvarovek</t>
  </si>
  <si>
    <t>600122</t>
  </si>
  <si>
    <t xml:space="preserve">předizolované potrubí  AVS o50x6,9/140, PN10,  propojení v b.č.3.1</t>
  </si>
  <si>
    <t>600405</t>
  </si>
  <si>
    <t>přechodka Wipex PN10, o50x6,9-G1 1/4“</t>
  </si>
  <si>
    <t>600501</t>
  </si>
  <si>
    <t>montážní smršťovací páska, cca 1,5m</t>
  </si>
  <si>
    <t>1.8</t>
  </si>
  <si>
    <t xml:space="preserve">Předizolované potrubí AS  ø32x4,4/140, PN10  propojení v b.č.3.1</t>
  </si>
  <si>
    <t>871161123</t>
  </si>
  <si>
    <t>Montáž předizolované potrub AS o32x4,4/140, PN10 propojení v b.č.3.1 vč. komponentů a tvarovek</t>
  </si>
  <si>
    <t>600123</t>
  </si>
  <si>
    <t xml:space="preserve">předizolované potrubí AS o32x4,4/140, PN10  propojení v b.č.3.1</t>
  </si>
  <si>
    <t>600406</t>
  </si>
  <si>
    <t>přechodka Wipex PN10, o32x4,4-G1“</t>
  </si>
  <si>
    <t>600308</t>
  </si>
  <si>
    <t>600317</t>
  </si>
  <si>
    <t>1.9</t>
  </si>
  <si>
    <t xml:space="preserve">předizolované ocelové potrubí ø60,3x2,9/125 (DN50/125) s alarm systémem </t>
  </si>
  <si>
    <t>866211003</t>
  </si>
  <si>
    <t>Montáž potrubí z trub ocelových předizolovaných DN 50, vnějšího průměru D 125 mm vč. komponentů a tvarovek</t>
  </si>
  <si>
    <t>501112</t>
  </si>
  <si>
    <t>Dodávka předizolovaného potrubí DN 50, vnější průměr D 125 mm</t>
  </si>
  <si>
    <t>55271182</t>
  </si>
  <si>
    <t>potrubí předizolované kompaktní systém dl 6m DN 50/125 izolace tl 30mm</t>
  </si>
  <si>
    <t>553211</t>
  </si>
  <si>
    <t>spojka redukovaná s ocelovou redukcí DN65/DN50, o140/o125</t>
  </si>
  <si>
    <t>553241</t>
  </si>
  <si>
    <t>koncové těsnění izolace</t>
  </si>
  <si>
    <t>553248</t>
  </si>
  <si>
    <t>-stěnový těsnící kroužek</t>
  </si>
  <si>
    <t>50 - SO 501-2 - Přeložka teplovodu - ocel. a plast. potrubí</t>
  </si>
  <si>
    <t>HSV - HSV</t>
  </si>
  <si>
    <t xml:space="preserve">    2.1 - Venkovní rozvod</t>
  </si>
  <si>
    <t xml:space="preserve">    2.2 - Propojení v PTK, b.č.1</t>
  </si>
  <si>
    <t xml:space="preserve">    2.3 - Propojení v PTK, b.č.3.1 a 3</t>
  </si>
  <si>
    <t xml:space="preserve">    2.4.1 - Propojení v objektech - Lesní 36</t>
  </si>
  <si>
    <t xml:space="preserve">    2.4.2 - Propojení v objektech - Lesní 32, 34</t>
  </si>
  <si>
    <t xml:space="preserve">    2.5 - Osazení patní regulace cirkulace v dalších objektech</t>
  </si>
  <si>
    <t>2.1</t>
  </si>
  <si>
    <t>Venkovní rozvod</t>
  </si>
  <si>
    <t>221301201</t>
  </si>
  <si>
    <t>vodič Cu 2,5mm2, zelenožlutý, pro vytýčení potrubí D+M</t>
  </si>
  <si>
    <t>221301281</t>
  </si>
  <si>
    <t>instalační krabice z měkkého plastu se zaklapávacím víčkem D+M</t>
  </si>
  <si>
    <t>221301502</t>
  </si>
  <si>
    <t>chránička plast occa 20-30mm D+M</t>
  </si>
  <si>
    <t>221301521</t>
  </si>
  <si>
    <t>zaklapávací lišta 25x25 D+M</t>
  </si>
  <si>
    <t>632114</t>
  </si>
  <si>
    <t>lepící páska PVC pro upevnění Cu vodiče k potrubí</t>
  </si>
  <si>
    <t>221301542</t>
  </si>
  <si>
    <t>zelená výstražná páska, šíře cca 250mm D+M</t>
  </si>
  <si>
    <t>737001201</t>
  </si>
  <si>
    <t>mikroporézní pryž tl.20, 0,52mx0,5m (b.č.3.1) D+M</t>
  </si>
  <si>
    <t>ks</t>
  </si>
  <si>
    <t>871350710</t>
  </si>
  <si>
    <t>Montáž kanalizačního potrubí hladkého plnostěnného SN 8 z polypropylenu DN 200</t>
  </si>
  <si>
    <t>WVN.SP413500W</t>
  </si>
  <si>
    <t>Trubka kanalizační plastová KGEM-200x5000 SN4</t>
  </si>
  <si>
    <t>733121254</t>
  </si>
  <si>
    <t>Potrubí z trubek ocelových hladkých spojovaných svařováním černých bezešvých v kotelnách a strojovnách O 273/5,0</t>
  </si>
  <si>
    <t>733190244</t>
  </si>
  <si>
    <t>Zkoušky těsnosti potrubí, manžety prostupové z trubek ocelových zkoušky těsnosti potrubí (za provozu) z trubek ocelových hladkých O přes 245/6,3 do 273/7,0</t>
  </si>
  <si>
    <t>2.2</t>
  </si>
  <si>
    <t>Propojení v PTK, b.č.1</t>
  </si>
  <si>
    <t>722900001</t>
  </si>
  <si>
    <t>Posunutí stávající PEX 63/125+50/110 cca o 0,15m níže, včetně posunutí jeho stávající podpěry</t>
  </si>
  <si>
    <t>733121221</t>
  </si>
  <si>
    <t>Potrubí z trubek ocelových hladkých spojovaných svařováním černých bezešvých v kotelnách a strojovnách O 76/2,9</t>
  </si>
  <si>
    <t>733190225</t>
  </si>
  <si>
    <t>Zkoušky těsnosti potrubí, manžety prostupové z trubek ocelových zkoušky těsnosti potrubí (za provozu) z trubek ocelových hladkých O přes 60,3/2,9 do 89/5,0</t>
  </si>
  <si>
    <t>734109215</t>
  </si>
  <si>
    <t>Montáž armatur přírubových se dvěma přírubami PN 16 DN 65</t>
  </si>
  <si>
    <t>601211</t>
  </si>
  <si>
    <t>kulový kohout VEXVE, DN65/PN16, typ103</t>
  </si>
  <si>
    <t>734173816</t>
  </si>
  <si>
    <t>Spoj přírubový PN 16/I do 200°C DN 65 - příruba závitová 2 1/2"</t>
  </si>
  <si>
    <t>734209117</t>
  </si>
  <si>
    <t>Montáž závitových armatur se 2 závity G 6/4 (DN 40)</t>
  </si>
  <si>
    <t>734209119</t>
  </si>
  <si>
    <t>Montáž závitových armatur se 2 závity G 2 1/2 (DN 65)</t>
  </si>
  <si>
    <t>C514225065050</t>
  </si>
  <si>
    <t xml:space="preserve">redukce mosaz. G21/2"x    2"</t>
  </si>
  <si>
    <t>C514225040032</t>
  </si>
  <si>
    <t>redukce mosaz. G 6/4"x 5/4"</t>
  </si>
  <si>
    <t>734292716.GCM</t>
  </si>
  <si>
    <t>Kohout kulový Giacomini R250D přímý G 1 1/4 PN 42 do 185°C vnitřní závit</t>
  </si>
  <si>
    <t>767880201</t>
  </si>
  <si>
    <t>Podpěra ÚT-PB D+M</t>
  </si>
  <si>
    <t>767880202</t>
  </si>
  <si>
    <t>Podpěra TVC-PB D+M</t>
  </si>
  <si>
    <t>767880203</t>
  </si>
  <si>
    <t>závěs Z pro o75 POL D+M</t>
  </si>
  <si>
    <t>767880204</t>
  </si>
  <si>
    <t>závěs Z pro o63 POL D+M</t>
  </si>
  <si>
    <t>767880205</t>
  </si>
  <si>
    <t>závěs Z pro o50 POL D+M</t>
  </si>
  <si>
    <t>722176116</t>
  </si>
  <si>
    <t>Montáž potrubí z plastových trub svařovaných polyfuzně D přes 40 do 50 mm</t>
  </si>
  <si>
    <t>722176117</t>
  </si>
  <si>
    <t>Montáž potrubí z plastových trub svařovaných polyfuzně D přes 50 do 63 mm</t>
  </si>
  <si>
    <t>722176118</t>
  </si>
  <si>
    <t>Montáž potrubí z plastových trub svařovaných polyfuzně D přes 63 do 75 mm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</si>
  <si>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</si>
  <si>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</si>
  <si>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</si>
  <si>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</si>
  <si>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428901</t>
  </si>
  <si>
    <t>Trubka polybuten o75x6,8</t>
  </si>
  <si>
    <t>428902</t>
  </si>
  <si>
    <t>Trubka polybuten o63x5,8</t>
  </si>
  <si>
    <t>428903</t>
  </si>
  <si>
    <t>Trubka polybuten o50x4,6</t>
  </si>
  <si>
    <t>428211</t>
  </si>
  <si>
    <t>Koleno PB 90° 75</t>
  </si>
  <si>
    <t>428212</t>
  </si>
  <si>
    <t>Koleno PB 90° 63</t>
  </si>
  <si>
    <t>428232</t>
  </si>
  <si>
    <t>428213</t>
  </si>
  <si>
    <t>Koleno PB 90° 50</t>
  </si>
  <si>
    <t>428233</t>
  </si>
  <si>
    <t>Koleno PB 45° 50</t>
  </si>
  <si>
    <t>428241</t>
  </si>
  <si>
    <t>T kus PB jednoznačný 75</t>
  </si>
  <si>
    <t>428242</t>
  </si>
  <si>
    <t>T kus PB jednoznačný 63</t>
  </si>
  <si>
    <t>428248</t>
  </si>
  <si>
    <t>428321</t>
  </si>
  <si>
    <t>přechodové šroubení-polyfuzní-vnitřní závit: d 50-Rp 1 1/2"</t>
  </si>
  <si>
    <t>428342</t>
  </si>
  <si>
    <t>speciální redukce-vnější závit: d75-25-1"</t>
  </si>
  <si>
    <t>428366</t>
  </si>
  <si>
    <t>lemový nákružek+volná příruba+těsnící kroužek: d75 DN65 PN16</t>
  </si>
  <si>
    <t>428255</t>
  </si>
  <si>
    <t>spojka (nátrubek) D63, D50</t>
  </si>
  <si>
    <t>421301</t>
  </si>
  <si>
    <t>uzavírací ventil BTV 2 MHS, bez vypouštění o63</t>
  </si>
  <si>
    <t>421303</t>
  </si>
  <si>
    <t>uzavírací ventil BTV 2 MHS, bez vypouštění o50</t>
  </si>
  <si>
    <t>M117420050040</t>
  </si>
  <si>
    <t>Přechod s KZ vnitř.PP R DN50-6/4"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</si>
  <si>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</si>
  <si>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</si>
  <si>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63154765</t>
  </si>
  <si>
    <t>pouzdro izolační potrubní z minerální vlny max. 400°C 64/60mm</t>
  </si>
  <si>
    <t>4*1,02 "Přepočtené koeficientem množství</t>
  </si>
  <si>
    <t>63154764</t>
  </si>
  <si>
    <t>pouzdro izolační potrubní z minerální vlny max. 400°C 49/60mm</t>
  </si>
  <si>
    <t>8*1,02 "Přepočtené koeficientem množství</t>
  </si>
  <si>
    <t>713463312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</si>
  <si>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</t>
  </si>
  <si>
    <t>63154449</t>
  </si>
  <si>
    <t>pouzdro izolační potrubní z minerální vlny s Al fólií max. 250/100°C 76/100mm</t>
  </si>
  <si>
    <t>713463313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</si>
  <si>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100 do 1</t>
  </si>
  <si>
    <t>63154059</t>
  </si>
  <si>
    <t>pouzdro izolační potrubní z minerální vlny s Al fólií max. 250/100°C 140/100mm</t>
  </si>
  <si>
    <t>2*1,02 "Přepočtené koeficientem množství</t>
  </si>
  <si>
    <t>713492113</t>
  </si>
  <si>
    <t>Montáž izolace tepelné potrubí a ohybů - doplňky a konstrukční součástí povrchová úprava suchým procesem hliníkovou fólií s šestihranným pozinkovaným pletivem potrubí</t>
  </si>
  <si>
    <t>19451270</t>
  </si>
  <si>
    <t>Flexipan</t>
  </si>
  <si>
    <t>20*1,15 "Přepočtené koeficientem množství</t>
  </si>
  <si>
    <t>722170807</t>
  </si>
  <si>
    <t>Demontáž rozvodů vody z plastů přes 50 do O 110 mm</t>
  </si>
  <si>
    <t>998722101</t>
  </si>
  <si>
    <t>Přesun hmot pro vnitřní vodovod stanovený z hmotnosti přesunovaného materiálu vodorovná dopravní vzdálenost do 50 m v objektech výšky do 6 m</t>
  </si>
  <si>
    <t>998734101</t>
  </si>
  <si>
    <t>Přesun hmot pro armatury stanovený z hmotnosti přesunovaného materiálu vodorovná dopravní vzdálenost do 50 m v objektech výšky do 6 m</t>
  </si>
  <si>
    <t>2.3</t>
  </si>
  <si>
    <t>Propojení v PTK, b.č.3.1 a 3</t>
  </si>
  <si>
    <t>733122219</t>
  </si>
  <si>
    <t>Potrubí ocelové hladké bezešvé v kotelnách nebo strojovnách spojované svařováním D 60,3x2,9</t>
  </si>
  <si>
    <t>733190219</t>
  </si>
  <si>
    <t>Zkoušky těsnosti potrubí, manžety prostupové z trubek ocelových zkoušky těsnosti potrubí (za provozu) z trubek ocelových hladkých O přes 51/2,6 do 60,3/2,9</t>
  </si>
  <si>
    <t>733124122</t>
  </si>
  <si>
    <t>Potrubí z trubek ocelových hladkých zhotovení trubkových přechodů jednostranných přímých z trubek ocelových hladkých kováním DN/DN 1 80/ 50</t>
  </si>
  <si>
    <t>733124129</t>
  </si>
  <si>
    <t>Potrubí z trubek ocelových hladkých zhotovení trubkových přechodů jednostranných přímých z trubek ocelových hladkých kováním DN/DN 1 150/ 80</t>
  </si>
  <si>
    <t>734109214</t>
  </si>
  <si>
    <t>Montáž armatur přírubových se dvěma přírubami PN 16 DN 50</t>
  </si>
  <si>
    <t>6012113</t>
  </si>
  <si>
    <t>kulový kohout VEXVE, DN50/PN40, typ103</t>
  </si>
  <si>
    <t>B342016000165</t>
  </si>
  <si>
    <t>uzavírací ventil BOA Compact EKB DN65/16</t>
  </si>
  <si>
    <t>734173494</t>
  </si>
  <si>
    <t>Spoj přírubový PN 16/I do 200°C DN 50 Polybuten</t>
  </si>
  <si>
    <t>734173496</t>
  </si>
  <si>
    <t>Spoj přírubový PN 16/I do 200°C DN 65 Polybuten</t>
  </si>
  <si>
    <t>734292715.GCM</t>
  </si>
  <si>
    <t>Kohout kulový Giacomini R250D přímý G 1 PN 42 do 185°C vnitřní závit</t>
  </si>
  <si>
    <t>734494215</t>
  </si>
  <si>
    <t>Návarek s trubkovým závitem G 1</t>
  </si>
  <si>
    <t>767880701</t>
  </si>
  <si>
    <t>Podpěra P10</t>
  </si>
  <si>
    <t>767880702</t>
  </si>
  <si>
    <t>Podpěra TVC-PB</t>
  </si>
  <si>
    <t>767880703</t>
  </si>
  <si>
    <t>závěs Z pro o50 a o32 POL</t>
  </si>
  <si>
    <t>722176114</t>
  </si>
  <si>
    <t>Montáž potrubí z plastových trub svařovaných polyfuzně D přes 25 do 32 mm</t>
  </si>
  <si>
    <t>428906</t>
  </si>
  <si>
    <t>Trubka polybuten o32x2,9</t>
  </si>
  <si>
    <t>428224</t>
  </si>
  <si>
    <t>Koleno PB 90° 32</t>
  </si>
  <si>
    <t>428246</t>
  </si>
  <si>
    <t>T kus PB jednoznačný 32</t>
  </si>
  <si>
    <t>428254</t>
  </si>
  <si>
    <t>T kus PB redukovaný 50/32</t>
  </si>
  <si>
    <t>428258</t>
  </si>
  <si>
    <t>spojka (nátrubek) D63, D50, D32</t>
  </si>
  <si>
    <t>421305</t>
  </si>
  <si>
    <t>uzavírací ventil BTV 2 MHS, bez vypouštění o32</t>
  </si>
  <si>
    <t>M117420050084</t>
  </si>
  <si>
    <t>přechodové šroubení-polyfuzní-vnitřní závit:d50-Rp 1 1/2"</t>
  </si>
  <si>
    <t>M117420032085</t>
  </si>
  <si>
    <t>přechodové šroubení-polyfuzní-vnitřní závit:d50-Rp 1"</t>
  </si>
  <si>
    <t>M117520032225</t>
  </si>
  <si>
    <t>adaptér-vnější závit o32-R1“ (krátká trubka se závitem vnějším,pro napojení KK DN1“ pro vypouštění)</t>
  </si>
  <si>
    <t>M114020000075</t>
  </si>
  <si>
    <t xml:space="preserve">Nákružek lemový PP R d  75</t>
  </si>
  <si>
    <t>M114020000063</t>
  </si>
  <si>
    <t xml:space="preserve">Nákružek lemový PP R d  63</t>
  </si>
  <si>
    <t>M118620075065</t>
  </si>
  <si>
    <t xml:space="preserve">Příruba volná  PP R   75/DN 65</t>
  </si>
  <si>
    <t>M118620063050</t>
  </si>
  <si>
    <t xml:space="preserve">Příruba volná  PP R   63/DN 50</t>
  </si>
  <si>
    <t>421554</t>
  </si>
  <si>
    <t>Redukce PB 75/63-63/50</t>
  </si>
  <si>
    <t>421559</t>
  </si>
  <si>
    <t>spojka redukovaná 63-32</t>
  </si>
  <si>
    <t>M124600000032</t>
  </si>
  <si>
    <t xml:space="preserve">Žlab pozink PP R   32 x 2000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</si>
  <si>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</si>
  <si>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</si>
  <si>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63154027</t>
  </si>
  <si>
    <t>pouzdro izolační potrubní z minerální vlny s Al fólií max. 250/100°C 48/60mm</t>
  </si>
  <si>
    <t>3*1,02 "Přepočtené koeficientem množství</t>
  </si>
  <si>
    <t>63154572</t>
  </si>
  <si>
    <t>pouzdro izolační potrubní z minerální vlny s Al fólií max. 250/100°C 35/40mm</t>
  </si>
  <si>
    <t>63154062</t>
  </si>
  <si>
    <t>pouzdro izolační potrubní z minerální vlny s Al fólií max. 250/100°C 76/80mm</t>
  </si>
  <si>
    <t>5*1,02 "Přepočtené koeficientem množství</t>
  </si>
  <si>
    <t>63154030</t>
  </si>
  <si>
    <t>pouzdro izolační potrubní z minerální vlny s Al fólií max. 250/100°C 64/60mm</t>
  </si>
  <si>
    <t>63154029</t>
  </si>
  <si>
    <t>pouzdro izolační potrubní z minerální vlny s Al fólií max. 250/100°C 60/80mm</t>
  </si>
  <si>
    <t>63154060</t>
  </si>
  <si>
    <t>pouzdro izolační potrubní z minerální vlny s Al fólií max. 250/100°C 159/100mm</t>
  </si>
  <si>
    <t>240</t>
  </si>
  <si>
    <t>242</t>
  </si>
  <si>
    <t>13,9130434782609*1,15 "Přepočtené koeficientem množství</t>
  </si>
  <si>
    <t>244</t>
  </si>
  <si>
    <t>733120826</t>
  </si>
  <si>
    <t>Demontáž potrubí z trubek ocelových hladkých O přes 60,3 do 89</t>
  </si>
  <si>
    <t>246</t>
  </si>
  <si>
    <t>733120836</t>
  </si>
  <si>
    <t>Demontáž potrubí z trubek ocelových hladkých O přes 133 do 159</t>
  </si>
  <si>
    <t>248</t>
  </si>
  <si>
    <t>125</t>
  </si>
  <si>
    <t>250</t>
  </si>
  <si>
    <t>998733101</t>
  </si>
  <si>
    <t>Přesun hmot pro rozvody potrubí stanovený z hmotnosti přesunovaného materiálu vodorovná dopravní vzdálenost do 50 m v objektech výšky do 6 m</t>
  </si>
  <si>
    <t>252</t>
  </si>
  <si>
    <t>127</t>
  </si>
  <si>
    <t>254</t>
  </si>
  <si>
    <t>2.4.1</t>
  </si>
  <si>
    <t>Propojení v objektech - Lesní 36</t>
  </si>
  <si>
    <t>734109213</t>
  </si>
  <si>
    <t>Montáž armatur přírubových se dvěma přírubami PN 16 DN 40</t>
  </si>
  <si>
    <t>256</t>
  </si>
  <si>
    <t>129</t>
  </si>
  <si>
    <t>6012116</t>
  </si>
  <si>
    <t>kulový kohout VEXVE, DN40/PN40, typ103</t>
  </si>
  <si>
    <t>258</t>
  </si>
  <si>
    <t>734209113</t>
  </si>
  <si>
    <t>Montáž závitových armatur se 2 závity G 1/2 (DN 15)</t>
  </si>
  <si>
    <t>260</t>
  </si>
  <si>
    <t>131</t>
  </si>
  <si>
    <t>P929352151015</t>
  </si>
  <si>
    <t>Ventil vyvažovací STAD B 15, č.52 751-615 vč izolace</t>
  </si>
  <si>
    <t>262</t>
  </si>
  <si>
    <t>P9292003L7683</t>
  </si>
  <si>
    <t xml:space="preserve">Partnerský ventil  ASV-BD DN32 - 1 1/4" Kvs=18 FF vč. izolace</t>
  </si>
  <si>
    <t>264</t>
  </si>
  <si>
    <t>133</t>
  </si>
  <si>
    <t>734209114</t>
  </si>
  <si>
    <t>Montáž závitových armatur se 2 závity G 3/4 (DN 20)</t>
  </si>
  <si>
    <t>266</t>
  </si>
  <si>
    <t>C514525020015</t>
  </si>
  <si>
    <t>Vsuvka redukovaná mosazná G 3/4"x1/2" MM</t>
  </si>
  <si>
    <t>268</t>
  </si>
  <si>
    <t>135</t>
  </si>
  <si>
    <t>270</t>
  </si>
  <si>
    <t>P9292003Z5504</t>
  </si>
  <si>
    <t>Ventil regulační DANFOSS ASV-PV 4.g.DN40 kvs=10 0,05-0,25</t>
  </si>
  <si>
    <t>272</t>
  </si>
  <si>
    <t>137</t>
  </si>
  <si>
    <t>274</t>
  </si>
  <si>
    <t>276</t>
  </si>
  <si>
    <t>139</t>
  </si>
  <si>
    <t>734261237</t>
  </si>
  <si>
    <t>Šroubení topenářské PN 16 do 120°C přímé G 6/4</t>
  </si>
  <si>
    <t>278</t>
  </si>
  <si>
    <t>734291123.GCM</t>
  </si>
  <si>
    <t>Kohout plnící a vypouštěcí Giacomini R608 G 1/2 PN 10 do 90°C závitový</t>
  </si>
  <si>
    <t>280</t>
  </si>
  <si>
    <t>141</t>
  </si>
  <si>
    <t>282</t>
  </si>
  <si>
    <t>284</t>
  </si>
  <si>
    <t>143</t>
  </si>
  <si>
    <t>734494213</t>
  </si>
  <si>
    <t>Měřicí armatury návarky s trubkovým závitem G 1/2</t>
  </si>
  <si>
    <t>286</t>
  </si>
  <si>
    <t>288</t>
  </si>
  <si>
    <t>145</t>
  </si>
  <si>
    <t>734780201</t>
  </si>
  <si>
    <t>Montáž měřiče tepla 6/4", šroubení, čidla</t>
  </si>
  <si>
    <t>290</t>
  </si>
  <si>
    <t>230022020</t>
  </si>
  <si>
    <t>Montáž trubních dílů přivařovacích hmotnosti přes 1 do 3 kg tř. 11 až 13 O 31,8 mm, tl. 2,6 mm</t>
  </si>
  <si>
    <t>292</t>
  </si>
  <si>
    <t>147</t>
  </si>
  <si>
    <t>230022029</t>
  </si>
  <si>
    <t>Montáž trubních dílů přivařovacích hmotnosti přes 1 do 3 kg tř. 11 až 13 O 44,5 mm, tl. 2,6 mm</t>
  </si>
  <si>
    <t>294</t>
  </si>
  <si>
    <t>551202</t>
  </si>
  <si>
    <t>Trubkový závit vnější 5/4</t>
  </si>
  <si>
    <t>296</t>
  </si>
  <si>
    <t>149</t>
  </si>
  <si>
    <t>551198</t>
  </si>
  <si>
    <t>Trubkový závit vnější 6/4"</t>
  </si>
  <si>
    <t>298</t>
  </si>
  <si>
    <t>C584100000040</t>
  </si>
  <si>
    <t>Nátrubek varný černý 6/4"</t>
  </si>
  <si>
    <t>300</t>
  </si>
  <si>
    <t>151</t>
  </si>
  <si>
    <t>C584100000032</t>
  </si>
  <si>
    <t>Nátrubek varný černý 5/4"</t>
  </si>
  <si>
    <t>302</t>
  </si>
  <si>
    <t>733121215</t>
  </si>
  <si>
    <t>Potrubí ocelové hladké bezešvé v kotelnách nebo strojovnách spojované svařováním D 42,4x2,6</t>
  </si>
  <si>
    <t>304</t>
  </si>
  <si>
    <t>153</t>
  </si>
  <si>
    <t>733121216</t>
  </si>
  <si>
    <t>Potrubí ocelové hladké bezešvé v kotelnách nebo strojovnách spojované svařováním D 48,3x2,6</t>
  </si>
  <si>
    <t>306</t>
  </si>
  <si>
    <t>308</t>
  </si>
  <si>
    <t>155</t>
  </si>
  <si>
    <t>733124117</t>
  </si>
  <si>
    <t>Potrubí z trubek ocelových hladkých zhotovení trubkových přechodů jednostranných přímých z trubek ocelových hladkých kováním DN/DN 1 50/ 32</t>
  </si>
  <si>
    <t>310</t>
  </si>
  <si>
    <t>733124217</t>
  </si>
  <si>
    <t>Příplatek k potrubí ocelovému hladkému za zhotovení přechodů z trubek hladkých kováním DN 50/40</t>
  </si>
  <si>
    <t>312</t>
  </si>
  <si>
    <t>157</t>
  </si>
  <si>
    <t>767880721</t>
  </si>
  <si>
    <t>podpěra P1 pro ÚT, L=400</t>
  </si>
  <si>
    <t>314</t>
  </si>
  <si>
    <t>767880722</t>
  </si>
  <si>
    <t>podpěra P1 pro ÚT, L=600</t>
  </si>
  <si>
    <t>316</t>
  </si>
  <si>
    <t>159</t>
  </si>
  <si>
    <t>767880723</t>
  </si>
  <si>
    <t>podpěra P1 pro TV, L=400</t>
  </si>
  <si>
    <t>318</t>
  </si>
  <si>
    <t>767880724</t>
  </si>
  <si>
    <t>podpěra P1 pro C, L=600</t>
  </si>
  <si>
    <t>320</t>
  </si>
  <si>
    <t>161</t>
  </si>
  <si>
    <t>767880725</t>
  </si>
  <si>
    <t>podpěra P10 pro TV+C, L=500</t>
  </si>
  <si>
    <t>322</t>
  </si>
  <si>
    <t>767880741</t>
  </si>
  <si>
    <t>ÚT-PB</t>
  </si>
  <si>
    <t>324</t>
  </si>
  <si>
    <t>163</t>
  </si>
  <si>
    <t>767880742</t>
  </si>
  <si>
    <t>TVC-PB</t>
  </si>
  <si>
    <t>326</t>
  </si>
  <si>
    <t>328</t>
  </si>
  <si>
    <t>165</t>
  </si>
  <si>
    <t>722176115</t>
  </si>
  <si>
    <t>Montáž potrubí z plastových trub svařovaných polyfuzně D přes 32 do 40 mm</t>
  </si>
  <si>
    <t>330</t>
  </si>
  <si>
    <t>332</t>
  </si>
  <si>
    <t>167</t>
  </si>
  <si>
    <t>334</t>
  </si>
  <si>
    <t>M102500000040</t>
  </si>
  <si>
    <t xml:space="preserve">Trubka PP RCT FASER HOT  d  40x4,5  PN 20</t>
  </si>
  <si>
    <t>336</t>
  </si>
  <si>
    <t>169</t>
  </si>
  <si>
    <t>M101720000032</t>
  </si>
  <si>
    <t xml:space="preserve">Trubka PP RCT FASER HOT  d  32x3,6 PN 20</t>
  </si>
  <si>
    <t>338</t>
  </si>
  <si>
    <t>M110220000040</t>
  </si>
  <si>
    <t xml:space="preserve">Koleno PP R d  40, 90°</t>
  </si>
  <si>
    <t>340</t>
  </si>
  <si>
    <t>171</t>
  </si>
  <si>
    <t>M110220000032</t>
  </si>
  <si>
    <t xml:space="preserve">Koleno PP R d  32, 90°</t>
  </si>
  <si>
    <t>342</t>
  </si>
  <si>
    <t>M110120000032</t>
  </si>
  <si>
    <t>Koleno PP R d 32, 45°</t>
  </si>
  <si>
    <t>344</t>
  </si>
  <si>
    <t>173</t>
  </si>
  <si>
    <t>M119520040032</t>
  </si>
  <si>
    <t>Šroubení vnitř, PP R DN40-5/4"</t>
  </si>
  <si>
    <t>346</t>
  </si>
  <si>
    <t>M119520032025</t>
  </si>
  <si>
    <t>Šroubení vnitř, PP R DN32-1"</t>
  </si>
  <si>
    <t>348</t>
  </si>
  <si>
    <t>175</t>
  </si>
  <si>
    <t>M119620040032</t>
  </si>
  <si>
    <t>Šroubení vnější PP R DN40-5/4"</t>
  </si>
  <si>
    <t>350</t>
  </si>
  <si>
    <t>M119620032025</t>
  </si>
  <si>
    <t>Šroubení vnější PP R DN32-1"</t>
  </si>
  <si>
    <t>352</t>
  </si>
  <si>
    <t>177</t>
  </si>
  <si>
    <t>M117420032025</t>
  </si>
  <si>
    <t>Přechod s KZ vnitř. PP R DN32-1"</t>
  </si>
  <si>
    <t>354</t>
  </si>
  <si>
    <t>C514225025020</t>
  </si>
  <si>
    <t xml:space="preserve">redukce mosaz. G    1"x 3/4"</t>
  </si>
  <si>
    <t>356</t>
  </si>
  <si>
    <t>179</t>
  </si>
  <si>
    <t>358</t>
  </si>
  <si>
    <t>63154229</t>
  </si>
  <si>
    <t>pouzdro izolační potrubní z minerální vlny s Al fólií max. 250/100°C 60/60mm</t>
  </si>
  <si>
    <t>360</t>
  </si>
  <si>
    <t>1*1,02 "Přepočtené koeficientem množství</t>
  </si>
  <si>
    <t>181</t>
  </si>
  <si>
    <t>362</t>
  </si>
  <si>
    <t>7*1,02 "Přepočtené koeficientem množství</t>
  </si>
  <si>
    <t>63154026</t>
  </si>
  <si>
    <t>pouzdro izolační potrubní z minerální vlny s Al fólií max. 250/100°C 42/60mm</t>
  </si>
  <si>
    <t>364</t>
  </si>
  <si>
    <t>183</t>
  </si>
  <si>
    <t>366</t>
  </si>
  <si>
    <t>2,5*1,02 "Přepočtené koeficientem množství</t>
  </si>
  <si>
    <t>368</t>
  </si>
  <si>
    <t>185</t>
  </si>
  <si>
    <t>370</t>
  </si>
  <si>
    <t>7,82608695652174*1,15 "Přepočtené koeficientem množství</t>
  </si>
  <si>
    <t>372</t>
  </si>
  <si>
    <t>187</t>
  </si>
  <si>
    <t>722170804</t>
  </si>
  <si>
    <t>Demontáž rozvodů vody z plastů přes 25 do O 50 mm</t>
  </si>
  <si>
    <t>374</t>
  </si>
  <si>
    <t>376</t>
  </si>
  <si>
    <t>189</t>
  </si>
  <si>
    <t>378</t>
  </si>
  <si>
    <t>380</t>
  </si>
  <si>
    <t>2.4.2</t>
  </si>
  <si>
    <t>Propojení v objektech - Lesní 32, 34</t>
  </si>
  <si>
    <t>191</t>
  </si>
  <si>
    <t>382</t>
  </si>
  <si>
    <t>384</t>
  </si>
  <si>
    <t>193</t>
  </si>
  <si>
    <t>386</t>
  </si>
  <si>
    <t>388</t>
  </si>
  <si>
    <t>195</t>
  </si>
  <si>
    <t>734292717.GCM</t>
  </si>
  <si>
    <t>Kohout kulový Giacomini R250D přímý G 1 1/2 PN 42 do 185°C vnitřní závit</t>
  </si>
  <si>
    <t>390</t>
  </si>
  <si>
    <t>392</t>
  </si>
  <si>
    <t>197</t>
  </si>
  <si>
    <t>394</t>
  </si>
  <si>
    <t>734209118</t>
  </si>
  <si>
    <t>Montáž závitových armatur se 2 závity G 2 (DN 50)</t>
  </si>
  <si>
    <t>396</t>
  </si>
  <si>
    <t>199</t>
  </si>
  <si>
    <t>398</t>
  </si>
  <si>
    <t>P929352151020</t>
  </si>
  <si>
    <t>Ventil vyvažovací STAD B DN 20 č.52 751-620 vč izolace</t>
  </si>
  <si>
    <t>400</t>
  </si>
  <si>
    <t>201</t>
  </si>
  <si>
    <t>P9292003L7693</t>
  </si>
  <si>
    <t xml:space="preserve">Partnerský ventil  ASV-BD DN40-6/4" kvs 26 FF vč. izolace</t>
  </si>
  <si>
    <t>402</t>
  </si>
  <si>
    <t>P9292003Z5574</t>
  </si>
  <si>
    <t>Ventil regulační DANFOSS ASV-PV 4.g.DN50-2" kvs=16 0,05-0,25</t>
  </si>
  <si>
    <t>404</t>
  </si>
  <si>
    <t>203</t>
  </si>
  <si>
    <t>406</t>
  </si>
  <si>
    <t>734494216</t>
  </si>
  <si>
    <t>Nátrubek s trubkovým závitem G 5/4</t>
  </si>
  <si>
    <t>408</t>
  </si>
  <si>
    <t>205</t>
  </si>
  <si>
    <t>734494218</t>
  </si>
  <si>
    <t>Nátrubek s trubkovým závitem G 2</t>
  </si>
  <si>
    <t>410</t>
  </si>
  <si>
    <t>551201</t>
  </si>
  <si>
    <t>412</t>
  </si>
  <si>
    <t>207</t>
  </si>
  <si>
    <t>551204</t>
  </si>
  <si>
    <t>Trubkový závit vnější 2"</t>
  </si>
  <si>
    <t>414</t>
  </si>
  <si>
    <t>416</t>
  </si>
  <si>
    <t>209</t>
  </si>
  <si>
    <t>418</t>
  </si>
  <si>
    <t>733124215</t>
  </si>
  <si>
    <t>Potrubí z trubek ocelových hladkých zhotovení trubkových přechodů jednostranných přímých z trubek ocelových hladkých kováním DN/DN 1 40/32</t>
  </si>
  <si>
    <t>420</t>
  </si>
  <si>
    <t>211</t>
  </si>
  <si>
    <t>422</t>
  </si>
  <si>
    <t>424</t>
  </si>
  <si>
    <t>213</t>
  </si>
  <si>
    <t>733121219</t>
  </si>
  <si>
    <t>Potrubí z trubek ocelových hladkých spojovaných svařováním černých bezešvých v kotelnách a strojovnách O 60,3/4,0</t>
  </si>
  <si>
    <t>426</t>
  </si>
  <si>
    <t>428</t>
  </si>
  <si>
    <t>215</t>
  </si>
  <si>
    <t>430</t>
  </si>
  <si>
    <t>432</t>
  </si>
  <si>
    <t>217</t>
  </si>
  <si>
    <t>734261238</t>
  </si>
  <si>
    <t>Šroubení topenářské PN 16 do 120°C přímé G 2</t>
  </si>
  <si>
    <t>434</t>
  </si>
  <si>
    <t>436</t>
  </si>
  <si>
    <t>219</t>
  </si>
  <si>
    <t>767880733</t>
  </si>
  <si>
    <t>podpěra P1 pro TV, L=300</t>
  </si>
  <si>
    <t>438</t>
  </si>
  <si>
    <t>767880734</t>
  </si>
  <si>
    <t>podpěra P1 pro C, L=300</t>
  </si>
  <si>
    <t>440</t>
  </si>
  <si>
    <t>221</t>
  </si>
  <si>
    <t>442</t>
  </si>
  <si>
    <t>767880744</t>
  </si>
  <si>
    <t>444</t>
  </si>
  <si>
    <t>223</t>
  </si>
  <si>
    <t>767880747</t>
  </si>
  <si>
    <t>446</t>
  </si>
  <si>
    <t>448</t>
  </si>
  <si>
    <t>225</t>
  </si>
  <si>
    <t>450</t>
  </si>
  <si>
    <t>452</t>
  </si>
  <si>
    <t>227</t>
  </si>
  <si>
    <t>454</t>
  </si>
  <si>
    <t>456</t>
  </si>
  <si>
    <t>229</t>
  </si>
  <si>
    <t>458</t>
  </si>
  <si>
    <t>M102500000050</t>
  </si>
  <si>
    <t xml:space="preserve">Trubka PP RCT FASER HOT  d  50x5,6  PN 20</t>
  </si>
  <si>
    <t>460</t>
  </si>
  <si>
    <t>231</t>
  </si>
  <si>
    <t>462</t>
  </si>
  <si>
    <t>464</t>
  </si>
  <si>
    <t>233</t>
  </si>
  <si>
    <t>M110220000050</t>
  </si>
  <si>
    <t xml:space="preserve">Koleno PP R d  50, 90°</t>
  </si>
  <si>
    <t>466</t>
  </si>
  <si>
    <t>M110120000050</t>
  </si>
  <si>
    <t>Koleno PP R d 50, 45°</t>
  </si>
  <si>
    <t>468</t>
  </si>
  <si>
    <t>235</t>
  </si>
  <si>
    <t>M110120000040</t>
  </si>
  <si>
    <t>Koleno PP R d 40, 45°</t>
  </si>
  <si>
    <t>470</t>
  </si>
  <si>
    <t>M115120050040</t>
  </si>
  <si>
    <t xml:space="preserve">Redukce vni/vně  PP R d  50/40</t>
  </si>
  <si>
    <t>472</t>
  </si>
  <si>
    <t>237</t>
  </si>
  <si>
    <t>M115120040032</t>
  </si>
  <si>
    <t xml:space="preserve">Redukce vni/vně  PP R d  40/32</t>
  </si>
  <si>
    <t>474</t>
  </si>
  <si>
    <t>476</t>
  </si>
  <si>
    <t>239</t>
  </si>
  <si>
    <t>M119621040032</t>
  </si>
  <si>
    <t>Šroubení vnější PP R DN50-2"</t>
  </si>
  <si>
    <t>478</t>
  </si>
  <si>
    <t>480</t>
  </si>
  <si>
    <t>241</t>
  </si>
  <si>
    <t>M119622040032</t>
  </si>
  <si>
    <t>Šroubení vnit PP R DN50-2"</t>
  </si>
  <si>
    <t>482</t>
  </si>
  <si>
    <t>M117520032025</t>
  </si>
  <si>
    <t>Přechod s KZ vnějš. PP R DN 32-1"</t>
  </si>
  <si>
    <t>484</t>
  </si>
  <si>
    <t>243</t>
  </si>
  <si>
    <t>486</t>
  </si>
  <si>
    <t>63154429</t>
  </si>
  <si>
    <t>488</t>
  </si>
  <si>
    <t>7,35294117647059*1,02 "Přepočtené koeficientem množství</t>
  </si>
  <si>
    <t>245</t>
  </si>
  <si>
    <t>490</t>
  </si>
  <si>
    <t>4,90196078431373*1,02 "Přepočtené koeficientem množství</t>
  </si>
  <si>
    <t>492</t>
  </si>
  <si>
    <t>247</t>
  </si>
  <si>
    <t>494</t>
  </si>
  <si>
    <t>0,490196078431373*1,02 "Přepočtené koeficientem množství</t>
  </si>
  <si>
    <t>496</t>
  </si>
  <si>
    <t>249</t>
  </si>
  <si>
    <t>498</t>
  </si>
  <si>
    <t>9,21739130434783*1,15 "Přepočtené koeficientem množství</t>
  </si>
  <si>
    <t>500</t>
  </si>
  <si>
    <t>251</t>
  </si>
  <si>
    <t>502</t>
  </si>
  <si>
    <t>504</t>
  </si>
  <si>
    <t>253</t>
  </si>
  <si>
    <t>506</t>
  </si>
  <si>
    <t>508</t>
  </si>
  <si>
    <t>2.5</t>
  </si>
  <si>
    <t>Osazení patní regulace cirkulace v dalších objektech</t>
  </si>
  <si>
    <t>255</t>
  </si>
  <si>
    <t>734209112</t>
  </si>
  <si>
    <t>Montáž závitových armatur se 2 závity G 3/8 (DN 10)</t>
  </si>
  <si>
    <t>510</t>
  </si>
  <si>
    <t>512</t>
  </si>
  <si>
    <t>257</t>
  </si>
  <si>
    <t>514</t>
  </si>
  <si>
    <t>734209115</t>
  </si>
  <si>
    <t>Montáž závitových armatur se 2 závity G 1 (DN 25)</t>
  </si>
  <si>
    <t>516</t>
  </si>
  <si>
    <t>259</t>
  </si>
  <si>
    <t>734209116</t>
  </si>
  <si>
    <t>Montáž závitových armatur se 2 závity G 5/4 (DN 32)</t>
  </si>
  <si>
    <t>518</t>
  </si>
  <si>
    <t>520</t>
  </si>
  <si>
    <t>261</t>
  </si>
  <si>
    <t>651199</t>
  </si>
  <si>
    <t>Vyvažovací ventil STAD-B DN 10 vč. izolace</t>
  </si>
  <si>
    <t>522</t>
  </si>
  <si>
    <t>651200</t>
  </si>
  <si>
    <t>Vyvažovací ventil STAD-B DN 15 vč. izolace</t>
  </si>
  <si>
    <t>524</t>
  </si>
  <si>
    <t>263</t>
  </si>
  <si>
    <t>651201</t>
  </si>
  <si>
    <t>Vyvažovací ventil STAD-B DN 20 vč. izolace</t>
  </si>
  <si>
    <t>526</t>
  </si>
  <si>
    <t>651202</t>
  </si>
  <si>
    <t>Vyvažovací ventil STAD-B DN 25 vč. izolace</t>
  </si>
  <si>
    <t>528</t>
  </si>
  <si>
    <t>265</t>
  </si>
  <si>
    <t>722176113</t>
  </si>
  <si>
    <t>Montáž potrubí z plastových trub svařovaných polyfuzně D přes 20 do 25 mm</t>
  </si>
  <si>
    <t>530</t>
  </si>
  <si>
    <t>M102020000025</t>
  </si>
  <si>
    <t>Trubka PP RCT HOT 25x3,5 PN 20</t>
  </si>
  <si>
    <t>532</t>
  </si>
  <si>
    <t>0,3*1,03 "Přepočtené koeficientem množství</t>
  </si>
  <si>
    <t>267</t>
  </si>
  <si>
    <t>534</t>
  </si>
  <si>
    <t>M102020000032</t>
  </si>
  <si>
    <t>Trubka PP RCT HOT 32x4,4 PN 20</t>
  </si>
  <si>
    <t>536</t>
  </si>
  <si>
    <t>5,8252427184466*1,03 "Přepočtené koeficientem množství</t>
  </si>
  <si>
    <t>269</t>
  </si>
  <si>
    <t>538</t>
  </si>
  <si>
    <t>M102020000040</t>
  </si>
  <si>
    <t>Trubka PP RCT HOT 40x5,5 PN 20</t>
  </si>
  <si>
    <t>540</t>
  </si>
  <si>
    <t>0,970873786407767*1,03 "Přepočtené koeficientem množství</t>
  </si>
  <si>
    <t>271</t>
  </si>
  <si>
    <t>542</t>
  </si>
  <si>
    <t>M102020000050</t>
  </si>
  <si>
    <t>Trubka PP RCT HOT 50x6,9 PN 20</t>
  </si>
  <si>
    <t>544</t>
  </si>
  <si>
    <t>1,94174757281553*1,03 "Přepočtené koeficientem množství</t>
  </si>
  <si>
    <t>273</t>
  </si>
  <si>
    <t>546</t>
  </si>
  <si>
    <t>548</t>
  </si>
  <si>
    <t>275</t>
  </si>
  <si>
    <t>550</t>
  </si>
  <si>
    <t>M117420032032</t>
  </si>
  <si>
    <t>Přechod s KZ vnitř. PP R DN32-3/4"</t>
  </si>
  <si>
    <t>552</t>
  </si>
  <si>
    <t>9,709*1,03 "Přepočtené koeficientem množství</t>
  </si>
  <si>
    <t>277</t>
  </si>
  <si>
    <t>M117420032232</t>
  </si>
  <si>
    <t>Přechod s KZ vnější PP R DN32-3/4"</t>
  </si>
  <si>
    <t>554</t>
  </si>
  <si>
    <t>5,825*1,03 "Přepočtené koeficientem množství</t>
  </si>
  <si>
    <t>M117420025015</t>
  </si>
  <si>
    <t>Přechod s KZ vnitř. PP R DN25-1/2"</t>
  </si>
  <si>
    <t>556</t>
  </si>
  <si>
    <t>1,942*1,03 "Přepočtené koeficientem množství</t>
  </si>
  <si>
    <t>279</t>
  </si>
  <si>
    <t>M113520000032</t>
  </si>
  <si>
    <t xml:space="preserve">Nátrubek PP R d  32</t>
  </si>
  <si>
    <t>558</t>
  </si>
  <si>
    <t>C514225020015</t>
  </si>
  <si>
    <t>redukce mosaz. G 3/4"x 1/2"</t>
  </si>
  <si>
    <t>560</t>
  </si>
  <si>
    <t>281</t>
  </si>
  <si>
    <t>C514225015010</t>
  </si>
  <si>
    <t>redukce mosaz. G 1/2"x 3/8"</t>
  </si>
  <si>
    <t>562</t>
  </si>
  <si>
    <t>564</t>
  </si>
  <si>
    <t>283</t>
  </si>
  <si>
    <t>566</t>
  </si>
  <si>
    <t>3,88349514563107*1,03 "Přepočtené koeficientem množství</t>
  </si>
  <si>
    <t>568</t>
  </si>
  <si>
    <t>9,70873786407767*1,03 "Přepočtené koeficientem množství</t>
  </si>
  <si>
    <t>285</t>
  </si>
  <si>
    <t>C514525015010</t>
  </si>
  <si>
    <t>Vsuvka redukovaná mosazná G 1/2"x3/8" MM</t>
  </si>
  <si>
    <t>570</t>
  </si>
  <si>
    <t>C310025000040</t>
  </si>
  <si>
    <t xml:space="preserve">Kohout kulový s pákou, Giacomini G 6/4"  FF</t>
  </si>
  <si>
    <t>572</t>
  </si>
  <si>
    <t>2,9126213592233*1,03 "Přepočtené koeficientem množství</t>
  </si>
  <si>
    <t>287</t>
  </si>
  <si>
    <t>C310025000025</t>
  </si>
  <si>
    <t xml:space="preserve">Kohout kulový s pákou, Giacomini G    1"  FF</t>
  </si>
  <si>
    <t>574</t>
  </si>
  <si>
    <t>C310025000032</t>
  </si>
  <si>
    <t xml:space="preserve">Kohout kulový s pákou, Giacomini G 5/4"  FF</t>
  </si>
  <si>
    <t>576</t>
  </si>
  <si>
    <t>289</t>
  </si>
  <si>
    <t>578</t>
  </si>
  <si>
    <t>M115120032025</t>
  </si>
  <si>
    <t xml:space="preserve">Redukce vni/vně  PP R d  32/25</t>
  </si>
  <si>
    <t>580</t>
  </si>
  <si>
    <t>291</t>
  </si>
  <si>
    <t>582</t>
  </si>
  <si>
    <t>584</t>
  </si>
  <si>
    <t>293</t>
  </si>
  <si>
    <t>G300000020035</t>
  </si>
  <si>
    <t>Návlek izolační d 35 x s20 /2m</t>
  </si>
  <si>
    <t>586</t>
  </si>
  <si>
    <t>11,6504854368932*1,03 "Přepočtené koeficientem množství</t>
  </si>
  <si>
    <t>G300000020042</t>
  </si>
  <si>
    <t>Návlek izolační d 42 x s20 /2m</t>
  </si>
  <si>
    <t>588</t>
  </si>
  <si>
    <t>295</t>
  </si>
  <si>
    <t>G300000020054</t>
  </si>
  <si>
    <t>Návlek izolační d 54 x s20 /2m</t>
  </si>
  <si>
    <t>590</t>
  </si>
  <si>
    <t>G300000020028</t>
  </si>
  <si>
    <t>Návlek izolační d 28 x s20 /2m</t>
  </si>
  <si>
    <t>592</t>
  </si>
  <si>
    <t>297</t>
  </si>
  <si>
    <t>767880775</t>
  </si>
  <si>
    <t>podpěra P10 pro TV+C, L=200</t>
  </si>
  <si>
    <t>594</t>
  </si>
  <si>
    <t>783301303</t>
  </si>
  <si>
    <t>Příprava podkladu zámečnických konstrukcí před provedením nátěru odrezivění odrezovačem bezoplachovým</t>
  </si>
  <si>
    <t>596</t>
  </si>
  <si>
    <t>299</t>
  </si>
  <si>
    <t>783314101</t>
  </si>
  <si>
    <t>Základní nátěr zámečnických konstrukcí jednonásobný syntetický</t>
  </si>
  <si>
    <t>598</t>
  </si>
  <si>
    <t>783317101</t>
  </si>
  <si>
    <t>Krycí nátěr (email) zámečnických konstrukcí jednonásobný syntetický standardní</t>
  </si>
  <si>
    <t>600</t>
  </si>
  <si>
    <t>301</t>
  </si>
  <si>
    <t>602</t>
  </si>
  <si>
    <t>604</t>
  </si>
  <si>
    <t>60 - SO 431 - VO</t>
  </si>
  <si>
    <t>pojistka nožová gG 40A/500V</t>
  </si>
  <si>
    <t>kompakt.plast.pilíř RVO S1/NKP7P/A009+PŘ (3 x 3x10A/B, astroh.)</t>
  </si>
  <si>
    <t>stožár ocel. bezpatic. DOS 80-V+M, manžeta, žár. Zn</t>
  </si>
  <si>
    <t>stožár ocel. bezpatic. DOS 80-M, manžeta, žár. Zn</t>
  </si>
  <si>
    <t>stožár ocel. bezpatic. DOS 50+M, manžeta, žár. Zn</t>
  </si>
  <si>
    <t>výložník V89 100060-1-5°, žár. Zn</t>
  </si>
  <si>
    <t>výložník V89 200060-1-5°, žár. Zn</t>
  </si>
  <si>
    <t>stožárová výzbroj 16.4, průběžná s keramickou pojistkou 5x20/4A</t>
  </si>
  <si>
    <t>stožárová výzbroj 16.4, odbočná s keramickou pojistkou 5x20/4A</t>
  </si>
  <si>
    <t>stožárová zemní svorka</t>
  </si>
  <si>
    <t xml:space="preserve">svítidlo  40LED 727/7500lm/60W</t>
  </si>
  <si>
    <t xml:space="preserve">svítidlo  10LED 727/1500lm/11,8W</t>
  </si>
  <si>
    <t>kabel CYKY-J 4x16</t>
  </si>
  <si>
    <t>kabel CYKY 3Cx1,5</t>
  </si>
  <si>
    <t>kabelová zemní spojka AY pro 4x25</t>
  </si>
  <si>
    <t>kabelová zemní spojka CY pro 4x16</t>
  </si>
  <si>
    <t>chránička KF 09160</t>
  </si>
  <si>
    <t>chránička KF 09090</t>
  </si>
  <si>
    <t>chránička KF 09063</t>
  </si>
  <si>
    <t>chránička KF 09040</t>
  </si>
  <si>
    <t>zemnící drát FeZn O 10 mm (0,62 kg/m)</t>
  </si>
  <si>
    <t>svorka pro zemnící drát FeZn</t>
  </si>
  <si>
    <t>výstražná folie s bleskem</t>
  </si>
  <si>
    <t>krycí deska KAD 20</t>
  </si>
  <si>
    <t>trubka AGROSIL plastová prům. 250 mm/1,2m</t>
  </si>
  <si>
    <t>trubka AGROSIL plastová prům. 250 mm/1m</t>
  </si>
  <si>
    <t>beton pro základ ocelového stožáru 8 (0,64)</t>
  </si>
  <si>
    <t>beton pro základ ocelového stožáru 5 (0,41)</t>
  </si>
  <si>
    <t>beton pro obetonování chrániček (0,06)</t>
  </si>
  <si>
    <t>písek jemnozrnný</t>
  </si>
  <si>
    <t>drobný a pomocný materiál</t>
  </si>
  <si>
    <t>odpojení vodičů napáj. kabelu ze svorkovnice do AY25 (žíly)</t>
  </si>
  <si>
    <t>vytažení kabelu do 25Al ze stožáru (1,5m)</t>
  </si>
  <si>
    <t>odpojení vodičů napáj. kabelu ze svorkovnice do CY16 (žíly)</t>
  </si>
  <si>
    <t>vytažení kabelu do Cu 16 ze stožáru (1,5m)</t>
  </si>
  <si>
    <t>demontáž svorkovnice z ocel. stožáru</t>
  </si>
  <si>
    <t>odkopání stožárové patky</t>
  </si>
  <si>
    <t>odkopání kabelu pro přeložku</t>
  </si>
  <si>
    <t>přeložka kabelů do pr.25</t>
  </si>
  <si>
    <t>odkop kabelu v komunikaci vč. záhozu (0,3x0,8)</t>
  </si>
  <si>
    <t xml:space="preserve">odkop kabelu v zeleném pásu  vč. záhozu (0,3x0,7)</t>
  </si>
  <si>
    <t xml:space="preserve">odkop kabelu v chodníku  vč. záhozu (0,3x0,15)</t>
  </si>
  <si>
    <t>demontáž podzemního vedení s výkopem</t>
  </si>
  <si>
    <t>demontáž podzemního vedení bez výkopu</t>
  </si>
  <si>
    <t>odpojení vodičů připoj. kabelu svítidla 1,5 (žíly)</t>
  </si>
  <si>
    <t>demontáž vývodu ke svítidlu, kabel pr. 1,5</t>
  </si>
  <si>
    <t>demontáž svítidla z ocel. stožáru 8m</t>
  </si>
  <si>
    <t>demontáž výložníku z ocel. stožáru 8m</t>
  </si>
  <si>
    <t>demontáž ocelového stožáru 8m</t>
  </si>
  <si>
    <t>vybourání patky stožáru světelného bodu 8m (0,7)</t>
  </si>
  <si>
    <t>zahození a zhutnění vybourané patky stožáru 8 (0,7)</t>
  </si>
  <si>
    <t>demontáž svítidla ze světelného bodu (5)</t>
  </si>
  <si>
    <t>demontáž ocelového stožáru 5m</t>
  </si>
  <si>
    <t>vybourání patky parkového světelného bodu 5 (0,41)</t>
  </si>
  <si>
    <t>zahození a zhutnění vybourané patky stožáru 5 (0,41)</t>
  </si>
  <si>
    <t>osazení nožové pojistky 1 pól</t>
  </si>
  <si>
    <t>vytýčení nových pilířů</t>
  </si>
  <si>
    <t>výkop základu pro RVO</t>
  </si>
  <si>
    <t>základ pilíře RVO</t>
  </si>
  <si>
    <t>instalace nového pilíře s rozvodnicí RVO</t>
  </si>
  <si>
    <t>zavedení kabelu do pr. 16 do rozvodnice</t>
  </si>
  <si>
    <t>připojení kabelu do pr. 16 do rozvodnice (žíly)</t>
  </si>
  <si>
    <t>vytýčení nových světelných bodů</t>
  </si>
  <si>
    <t>výkop základu pro silniční ocelový stožár 8 (0,7)</t>
  </si>
  <si>
    <t>stavba patky pro stožár 8</t>
  </si>
  <si>
    <t>instalace sloupu silničního světelného bodu (8)</t>
  </si>
  <si>
    <t>instalace výložníku silničního světelného bodu (8)</t>
  </si>
  <si>
    <t>instalace svítidla silničního světelného bodu (8)</t>
  </si>
  <si>
    <t>výkop základu pro ocelový stožár 5 (0,46)</t>
  </si>
  <si>
    <t>stavba patky pro stožár 5</t>
  </si>
  <si>
    <t>instalace sloupu světelného bodu (5)</t>
  </si>
  <si>
    <t>instalace svítidla světelného bodu (5)</t>
  </si>
  <si>
    <t>instalace svorkovnice</t>
  </si>
  <si>
    <t>zatažení kabelu pr. 1,5 do sloupu</t>
  </si>
  <si>
    <t>připojení kabelu do svorkovnice a svítidla 1,5 (žíly)</t>
  </si>
  <si>
    <t>zavedení kabelu do pr. 16 do sloupu</t>
  </si>
  <si>
    <t>připojení kabelu do pr. 16 do svorkovnice (žíly)</t>
  </si>
  <si>
    <t>vytýčení trasy kabelového vedení</t>
  </si>
  <si>
    <t>výkop v komunikaci (0,5x0,8)</t>
  </si>
  <si>
    <t>výkop v zeleném pásu (0,3x0,7)</t>
  </si>
  <si>
    <t>výkop v chodníku (0,3x0,35)</t>
  </si>
  <si>
    <t>pokládka zemnícího drátu</t>
  </si>
  <si>
    <t>pokládka kabelů do pr. 16</t>
  </si>
  <si>
    <t>pokládka chrániček</t>
  </si>
  <si>
    <t>příplatek za zatažení kabelu do r. 16 do chráničky</t>
  </si>
  <si>
    <t>montáž kabelové zemní spojky</t>
  </si>
  <si>
    <t>obetonování chrániček</t>
  </si>
  <si>
    <t>násyp pískového lože (0,3x0,2)</t>
  </si>
  <si>
    <t>pokládka krycích desek CAD</t>
  </si>
  <si>
    <t>zahození a zhutnění výkopů (0,5x0,65)</t>
  </si>
  <si>
    <t>zahození a zhutnění výkopů (0,3x0,5)</t>
  </si>
  <si>
    <t>zahození a zhutnění výkopů (0,3x0,15)</t>
  </si>
  <si>
    <t>ostatní montážní a pomocné práce</t>
  </si>
  <si>
    <t>odvoz výkopku do 5 km a uložení na skládku vč. poplatku</t>
  </si>
  <si>
    <t>ekologická likvidace svítidel</t>
  </si>
  <si>
    <t>revize</t>
  </si>
  <si>
    <t>doprava</t>
  </si>
  <si>
    <t>zákres dle skutečného stavu</t>
  </si>
  <si>
    <t>70 - SO 431 - Optika</t>
  </si>
  <si>
    <t>chránička HDPE 40 zemní tlustostěnná</t>
  </si>
  <si>
    <t>koncovka chráničky HDPE bez ventilku (KPC40)</t>
  </si>
  <si>
    <t>3.1</t>
  </si>
  <si>
    <t>drát CY 1,5</t>
  </si>
  <si>
    <t>4.1</t>
  </si>
  <si>
    <t>chránička kopoflex KF09090</t>
  </si>
  <si>
    <t>5.1</t>
  </si>
  <si>
    <t>výstražná folie oranž.</t>
  </si>
  <si>
    <t>6.1</t>
  </si>
  <si>
    <t>7.1</t>
  </si>
  <si>
    <t>drobný materiál</t>
  </si>
  <si>
    <t>8.1</t>
  </si>
  <si>
    <t>pokládka HDPE chrániček</t>
  </si>
  <si>
    <t>9.1</t>
  </si>
  <si>
    <t>pokládka chrániček KF</t>
  </si>
  <si>
    <t>10.1</t>
  </si>
  <si>
    <t>pokládka zaměřovacího vodiče</t>
  </si>
  <si>
    <t>11.1</t>
  </si>
  <si>
    <t>pokládka výstražné folie</t>
  </si>
  <si>
    <t>12.1</t>
  </si>
  <si>
    <t>13.1</t>
  </si>
  <si>
    <t>14.1</t>
  </si>
  <si>
    <t>80 - SO 301 - Dešťová kanalizace</t>
  </si>
  <si>
    <t xml:space="preserve">    6 - Úpravy povrchů, podlahy a osazování výplní</t>
  </si>
  <si>
    <t>132*3</t>
  </si>
  <si>
    <t>131251103</t>
  </si>
  <si>
    <t>Hloubení jam nezapažených v hornině třídy těžitelnosti I skupiny 3 objem do 100 m3 strojně</t>
  </si>
  <si>
    <t>6*4,1*3,6*0,7 "OLK</t>
  </si>
  <si>
    <t>131351102</t>
  </si>
  <si>
    <t>Hloubení jam nezapažených v hornině třídy těžitelnosti II skupiny 4 objem do 50 m3 strojně</t>
  </si>
  <si>
    <t>6*4,1*3,6*0,3 "OLK</t>
  </si>
  <si>
    <t>132251254</t>
  </si>
  <si>
    <t>Hloubení rýh nezapažených š do 2000 mm v hornině třídy těžitelnosti I skupiny 3 objem do 500 m3 strojně</t>
  </si>
  <si>
    <t>212,3*1,1*2,28*0,7 "kanal.stoka</t>
  </si>
  <si>
    <t>9*3*1,9*2,81*0,7 "rozšíření u šachet</t>
  </si>
  <si>
    <t>(94,2+24,9)*0,9*1,35*0,7 "kanal.přípojky</t>
  </si>
  <si>
    <t>132351254</t>
  </si>
  <si>
    <t>Hloubení rýh nezapažených š do 2000 mm v hornině třídy těžitelnosti II skupiny 4 objem do 500 m3 strojně</t>
  </si>
  <si>
    <t>139001101</t>
  </si>
  <si>
    <t>Příplatek za ztížení vykopávky v blízkosti podzemního vedení</t>
  </si>
  <si>
    <t>16*1*1,1*1 "kanal.stoka</t>
  </si>
  <si>
    <t>6,3 "kanal.přípojky</t>
  </si>
  <si>
    <t>151101101</t>
  </si>
  <si>
    <t>Zřízení příložného pažení a rozepření stěn rýh hl do 2 m</t>
  </si>
  <si>
    <t>2*118,2*1,78 "kanal.stoka</t>
  </si>
  <si>
    <t>2*60*1,35 "kanal.přípojky</t>
  </si>
  <si>
    <t>151101111</t>
  </si>
  <si>
    <t>Odstranění příložného pažení a rozepření stěn rýh hl do 2 m</t>
  </si>
  <si>
    <t>61,992+26,568+574,916+246,393</t>
  </si>
  <si>
    <t>909,869*2 "Přepočtené koeficientem množství</t>
  </si>
  <si>
    <t>100,9+43,2-9*2,81*3,14*0,65*0,65 "kanal.šachty</t>
  </si>
  <si>
    <t>88,6-3,9*2*3 "OLK</t>
  </si>
  <si>
    <t>štěrkopísek netříděný zásypový</t>
  </si>
  <si>
    <t>175,749*2 "Přepočtené koeficientem množství</t>
  </si>
  <si>
    <t>175111101</t>
  </si>
  <si>
    <t>Obsypání potrubí ručně sypaninou bez prohození, uloženou do 3 m</t>
  </si>
  <si>
    <t>372,7+159,7-35-99,4 "kanal.stoka</t>
  </si>
  <si>
    <t>101,3+43,4-10,7-35,1 "kanal.přípojky</t>
  </si>
  <si>
    <t>496,9*2 "Přepočtené koeficientem množství</t>
  </si>
  <si>
    <t>396*0,15 "Přepočtené koeficientem množství</t>
  </si>
  <si>
    <t>396*0,02 "Přepočtené koeficientem množství</t>
  </si>
  <si>
    <t>212,3*0,25*0,15-212,3*3,14*0,025*0,025</t>
  </si>
  <si>
    <t>212755211</t>
  </si>
  <si>
    <t>Trativody z drenážních trubek plastových flexibilních D 50 mm bez lože</t>
  </si>
  <si>
    <t>451573111</t>
  </si>
  <si>
    <t>Lože pod potrubí otevřený výkop ze štěrkopísku</t>
  </si>
  <si>
    <t>212,3*1,1*0,15 "kanal.stoka</t>
  </si>
  <si>
    <t>(94,2+24,9)*0,9*0,1 "kanal.přípojky</t>
  </si>
  <si>
    <t>452112111</t>
  </si>
  <si>
    <t>Osazení betonových prstenců nebo rámů v do 100 mm</t>
  </si>
  <si>
    <t>59224187</t>
  </si>
  <si>
    <t>prstenec šachtový vyrovnávací betonový 625x120x100mm</t>
  </si>
  <si>
    <t>59224176</t>
  </si>
  <si>
    <t>prstenec šachtový vyrovnávací betonový 625x120x80mm</t>
  </si>
  <si>
    <t>59224188</t>
  </si>
  <si>
    <t>prstenec šachtový vyrovnávací betonový 625x120x120mm</t>
  </si>
  <si>
    <t>59224185</t>
  </si>
  <si>
    <t>prstenec šachtový vyrovnávací betonový 625x120x60mm</t>
  </si>
  <si>
    <t>59224184</t>
  </si>
  <si>
    <t>prstenec šachtový vyrovnávací betonový 625x120x40mm</t>
  </si>
  <si>
    <t>59224-3</t>
  </si>
  <si>
    <t>Vyrovnávací prstenec šikmý O600/60÷100/120</t>
  </si>
  <si>
    <t>564831011</t>
  </si>
  <si>
    <t>Podklad ze štěrkodrtě ŠD plochy do 100 m2 tl 100 mm</t>
  </si>
  <si>
    <t>9*1,5*1,5 "šachty</t>
  </si>
  <si>
    <t>564851011</t>
  </si>
  <si>
    <t>Podklad ze štěrkodrtě ŠD plochy do 100 m2 tl 150 mm</t>
  </si>
  <si>
    <t>4,5*2,6 "OLK</t>
  </si>
  <si>
    <t>Úpravy povrchů, podlahy a osazování výplní</t>
  </si>
  <si>
    <t>631311134</t>
  </si>
  <si>
    <t>Mazanina tl přes 120 do 240 mm z betonu prostého bez zvýšených nároků na prostředí tř. C 16/20</t>
  </si>
  <si>
    <t>9*1,5*1,5*0,15 "šachty</t>
  </si>
  <si>
    <t>631311136</t>
  </si>
  <si>
    <t>Mazanina tl přes 120 do 240 mm z betonu prostého bez zvýšených nároků na prostředí tř. C 25/30</t>
  </si>
  <si>
    <t>4,5*2,6*0,2 "OLK</t>
  </si>
  <si>
    <t>631351101</t>
  </si>
  <si>
    <t>Zřízení bednění rýh a hran v podlahách</t>
  </si>
  <si>
    <t>9*4*1,5*0,2 "šachty</t>
  </si>
  <si>
    <t>(2*4,5+2*2,6)*0,3 "OLK</t>
  </si>
  <si>
    <t>631351102</t>
  </si>
  <si>
    <t>Odstranění bednění rýh a hran v podlahách</t>
  </si>
  <si>
    <t>631362021</t>
  </si>
  <si>
    <t>Výztuž mazanin svařovanými sítěmi Kari</t>
  </si>
  <si>
    <t>2*4,5*2,6*4,44*1,2/1000 "OLK</t>
  </si>
  <si>
    <t>831-1</t>
  </si>
  <si>
    <t>Napojení do stávající šachty ŠN</t>
  </si>
  <si>
    <t>831-2</t>
  </si>
  <si>
    <t>Prostupový otvor stěnou bet. šachty vrtáním DN300</t>
  </si>
  <si>
    <t>286-5</t>
  </si>
  <si>
    <t>Těsnící vložka ze syntetické pryže SBR pro žebrované potrubí dle ČSN EN 681-1 DN300</t>
  </si>
  <si>
    <t>831-3</t>
  </si>
  <si>
    <t>Prostupový otvor stěnou bet. šachty vrtáním DN150</t>
  </si>
  <si>
    <t>286-2</t>
  </si>
  <si>
    <t>Těsnící vložka ze syntetické pryže SBR pro hladké potrubí dle ČSN EN 681-1 DN150</t>
  </si>
  <si>
    <t>831-4</t>
  </si>
  <si>
    <t>Prostupový otvor stěnou plast. šachty vrtáním DN200</t>
  </si>
  <si>
    <t>286-3</t>
  </si>
  <si>
    <t>PVC spojka In-Situ DN200</t>
  </si>
  <si>
    <t>831-OLK</t>
  </si>
  <si>
    <t>Montáž OLK</t>
  </si>
  <si>
    <t>OLK</t>
  </si>
  <si>
    <t>Gravitačně-koalescenční odlučovač třídy 1 dle ČSN EN 858-1 se jmenovitou velikostí NS 65 l/s a s garantovanou účinností 1 mg C10÷40 na výstupu v prefabrikované ŽB nádrži - dodávka + montáž</t>
  </si>
  <si>
    <t>871310310</t>
  </si>
  <si>
    <t>Montáž kanalizačního potrubí hladkého plnostěnného SN 10 z polypropylenu DN 150</t>
  </si>
  <si>
    <t>28617003</t>
  </si>
  <si>
    <t>trubka kanalizační PP plnostěnná třívrstvá DN 150x1000mm SN10</t>
  </si>
  <si>
    <t>94,2*1,05 "Přepočtené koeficientem množství</t>
  </si>
  <si>
    <t>871350310</t>
  </si>
  <si>
    <t>Montáž kanalizačního potrubí hladkého plnostěnného SN 10 z polypropylenu DN 200</t>
  </si>
  <si>
    <t>28617004</t>
  </si>
  <si>
    <t>trubka kanalizační PP plnostěnná třívrstvá DN 200x1000mm SN10</t>
  </si>
  <si>
    <t>24,6*1,05 "Přepočtené koeficientem množství</t>
  </si>
  <si>
    <t>871360410</t>
  </si>
  <si>
    <t>Montáž kanalizačního potrubí korugovaného SN 10 z polypropylenu DN 250</t>
  </si>
  <si>
    <t>28617045</t>
  </si>
  <si>
    <t>trubka kanalizační PP korugovaná DN 250x6000mm SN10</t>
  </si>
  <si>
    <t>2*1,05 "Přepočtené koeficientem množství</t>
  </si>
  <si>
    <t>871370410</t>
  </si>
  <si>
    <t>Montáž kanalizačního potrubí korugovaného SN 10 z polypropylenu DN 300</t>
  </si>
  <si>
    <t>28617046</t>
  </si>
  <si>
    <t>trubka kanalizační PP korugovaná DN 300x6000mm SN10</t>
  </si>
  <si>
    <t>212,3*1,05 "Přepočtené koeficientem množství</t>
  </si>
  <si>
    <t>877310310</t>
  </si>
  <si>
    <t>Montáž kolen na kanalizačním potrubí z PP trub hladkých plnostěnných DN 150</t>
  </si>
  <si>
    <t>28617162</t>
  </si>
  <si>
    <t>koleno kanalizační PP SN16 15° DN 150</t>
  </si>
  <si>
    <t>877350420</t>
  </si>
  <si>
    <t>Montáž odboček na kanalizačním potrubí z PP trub korugovaných DN 200</t>
  </si>
  <si>
    <t>28617360</t>
  </si>
  <si>
    <t>odbočka kanalizace PP korugované pro KG 45° DN 200/160</t>
  </si>
  <si>
    <t>877360430</t>
  </si>
  <si>
    <t>Montáž spojek na kanalizačním potrubí z PP trub korugovaných DN 250</t>
  </si>
  <si>
    <t>28617422</t>
  </si>
  <si>
    <t>spojka přesuvná kanalizace PP korugované DN 250</t>
  </si>
  <si>
    <t>877370420</t>
  </si>
  <si>
    <t>Montáž odboček na kanalizačním potrubí z PP trub korugovaných DN 300</t>
  </si>
  <si>
    <t>28617383</t>
  </si>
  <si>
    <t>odbočka kanalizace PP korugované 45° DN 300/150</t>
  </si>
  <si>
    <t>286-1</t>
  </si>
  <si>
    <t>regulační odtokový prvek typ T300 DN300, max. průtok 15 l/s při výšce hladiny 1.5 m</t>
  </si>
  <si>
    <t>877370430</t>
  </si>
  <si>
    <t>Montáž spojek na kanalizačním potrubí z PP trub korugovaných DN 300</t>
  </si>
  <si>
    <t>28617423</t>
  </si>
  <si>
    <t>spojka přesuvná kanalizace PP korugované DN 300</t>
  </si>
  <si>
    <t>894138001</t>
  </si>
  <si>
    <t>Příplatek ZKD 0,60 m výšky vstupu na stokách</t>
  </si>
  <si>
    <t>894411121</t>
  </si>
  <si>
    <t>Zřízení šachet kanalizačních z betonových dílců na potrubí DN nad 200 do 300 dno beton tř. C 25/30</t>
  </si>
  <si>
    <t>59224-1</t>
  </si>
  <si>
    <t>Přechodová deska O625÷1000/200</t>
  </si>
  <si>
    <t>59224-2</t>
  </si>
  <si>
    <t>Přechodová deska O1000÷1500/250</t>
  </si>
  <si>
    <t>59224056</t>
  </si>
  <si>
    <t>kónus pro kanalizační šachty s kapsovým stupadlem 100/62,5x67x12cm</t>
  </si>
  <si>
    <t>59224050</t>
  </si>
  <si>
    <t>skruž pro kanalizační šachty se zabudovanými stupadly 100x25x12cm</t>
  </si>
  <si>
    <t>59224051</t>
  </si>
  <si>
    <t>skruž pro kanalizační šachty se zabudovanými stupadly 100x50x12cm</t>
  </si>
  <si>
    <t>59224052</t>
  </si>
  <si>
    <t>skruž pro kanalizační šachty se zabudovanými stupadly 100x100x12cm</t>
  </si>
  <si>
    <t>59224052-1</t>
  </si>
  <si>
    <t>Kanalizační skruž O1500/1000/150</t>
  </si>
  <si>
    <t>59224061</t>
  </si>
  <si>
    <t>dno betonové šachtové kulaté DN 1000x600, 100x75x15cm</t>
  </si>
  <si>
    <t>59224061-1</t>
  </si>
  <si>
    <t>Kanalizační dno O1500, výška 1800mm</t>
  </si>
  <si>
    <t>592241899</t>
  </si>
  <si>
    <t>těsnění pro DN 1000 Q.1</t>
  </si>
  <si>
    <t>592241899-1</t>
  </si>
  <si>
    <t>těsnění pro DN 1500 Q.1</t>
  </si>
  <si>
    <t>895941999</t>
  </si>
  <si>
    <t>Začištění spojů revizních šachet z vnější i vnitřní strany</t>
  </si>
  <si>
    <t>899104112</t>
  </si>
  <si>
    <t>Osazení poklopů litinových nebo ocelových včetně rámů pro třídu zatížení D400, E600</t>
  </si>
  <si>
    <t>55241031-1</t>
  </si>
  <si>
    <t>Poklop kanal. celolitinový tř. D400 s litinobetonovým rámem se zámkem a pantem s odvětráním se znakem města Cheb</t>
  </si>
  <si>
    <t>55241031-2</t>
  </si>
  <si>
    <t>Poklop kanal. celolitinový tř. B125 s litinobetonovým rámem se zámkem a pantem s odvětráním se znakem města Cheb</t>
  </si>
  <si>
    <t>998276101</t>
  </si>
  <si>
    <t>Přesun hmot pro trubní vedení z trub z plastických hmot otevřený výkop</t>
  </si>
  <si>
    <t>711111001</t>
  </si>
  <si>
    <t>Provedení izolace proti zemní vlhkosti vodorovné za studena nátěrem penetračním</t>
  </si>
  <si>
    <t>11163150</t>
  </si>
  <si>
    <t>lak penetrační asfaltový</t>
  </si>
  <si>
    <t>3,3*0,00033 "Přepočtené koeficientem množství</t>
  </si>
  <si>
    <t>711141559</t>
  </si>
  <si>
    <t>Provedení izolace proti zemní vlhkosti pásy přitavením vodorovné NAIP</t>
  </si>
  <si>
    <t>62832001</t>
  </si>
  <si>
    <t>pás asfaltový natavitelný oxidovaný tl 3,5mm typu V60 S35 s vložkou ze skleněné rohože, s jemnozrnným minerálním posypem</t>
  </si>
  <si>
    <t>3,3*1,1655 "Přepočtené koeficientem množství</t>
  </si>
  <si>
    <t>999-OST-1</t>
  </si>
  <si>
    <t>Kontrolní zkoušky podle plánu kontrol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</si>
</sst>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36</v>
      </c>
      <c r="E29" s="46"/>
      <c r="F29" s="31" t="s">
        <v>37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38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39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40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43</v>
      </c>
      <c r="U35" s="53"/>
      <c r="V35" s="53"/>
      <c r="W35" s="53"/>
      <c r="X35" s="55" t="s">
        <v>44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46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47</v>
      </c>
      <c r="AI60" s="41"/>
      <c r="AJ60" s="41"/>
      <c r="AK60" s="41"/>
      <c r="AL60" s="41"/>
      <c r="AM60" s="63" t="s">
        <v>48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49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50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47</v>
      </c>
      <c r="AI75" s="41"/>
      <c r="AJ75" s="41"/>
      <c r="AK75" s="41"/>
      <c r="AL75" s="41"/>
      <c r="AM75" s="63" t="s">
        <v>48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51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2313J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ul.Lesní, Cheb - II.etapa - 1.fáze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13. 9. 2023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52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30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53</v>
      </c>
      <c r="D92" s="93"/>
      <c r="E92" s="93"/>
      <c r="F92" s="93"/>
      <c r="G92" s="93"/>
      <c r="H92" s="94"/>
      <c r="I92" s="95" t="s">
        <v>54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55</v>
      </c>
      <c r="AH92" s="93"/>
      <c r="AI92" s="93"/>
      <c r="AJ92" s="93"/>
      <c r="AK92" s="93"/>
      <c r="AL92" s="93"/>
      <c r="AM92" s="93"/>
      <c r="AN92" s="95" t="s">
        <v>56</v>
      </c>
      <c r="AO92" s="93"/>
      <c r="AP92" s="97"/>
      <c r="AQ92" s="98" t="s">
        <v>57</v>
      </c>
      <c r="AR92" s="43"/>
      <c r="AS92" s="99" t="s">
        <v>58</v>
      </c>
      <c r="AT92" s="100" t="s">
        <v>59</v>
      </c>
      <c r="AU92" s="100" t="s">
        <v>60</v>
      </c>
      <c r="AV92" s="100" t="s">
        <v>61</v>
      </c>
      <c r="AW92" s="100" t="s">
        <v>62</v>
      </c>
      <c r="AX92" s="100" t="s">
        <v>63</v>
      </c>
      <c r="AY92" s="100" t="s">
        <v>64</v>
      </c>
      <c r="AZ92" s="100" t="s">
        <v>65</v>
      </c>
      <c r="BA92" s="100" t="s">
        <v>66</v>
      </c>
      <c r="BB92" s="100" t="s">
        <v>67</v>
      </c>
      <c r="BC92" s="100" t="s">
        <v>68</v>
      </c>
      <c r="BD92" s="101" t="s">
        <v>69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ROUND(SUM(AG95:AG102),2)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ROUND(SUM(AS95:AS102),2)</f>
        <v>0</v>
      </c>
      <c r="AT94" s="113">
        <f>ROUND(SUM(AV94:AW94),2)</f>
        <v>0</v>
      </c>
      <c r="AU94" s="114">
        <f>ROUND(SUM(AU95:AU102),5)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ROUND(SUM(AZ95:AZ102),2)</f>
        <v>0</v>
      </c>
      <c r="BA94" s="113">
        <f>ROUND(SUM(BA95:BA102),2)</f>
        <v>0</v>
      </c>
      <c r="BB94" s="113">
        <f>ROUND(SUM(BB95:BB102),2)</f>
        <v>0</v>
      </c>
      <c r="BC94" s="113">
        <f>ROUND(SUM(BC95:BC102),2)</f>
        <v>0</v>
      </c>
      <c r="BD94" s="115">
        <f>ROUND(SUM(BD95:BD102),2)</f>
        <v>0</v>
      </c>
      <c r="BE94" s="6"/>
      <c r="BS94" s="116" t="s">
        <v>71</v>
      </c>
      <c r="BT94" s="116" t="s">
        <v>72</v>
      </c>
      <c r="BU94" s="117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16.5" customHeight="1">
      <c r="A95" s="118" t="s">
        <v>76</v>
      </c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'10 - SO 101 - Pozemní kom...'!J30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'10 - SO 101 - Pozemní kom...'!P134</f>
        <v>0</v>
      </c>
      <c r="AV95" s="127">
        <f>'10 - SO 101 - Pozemní kom...'!J33</f>
        <v>0</v>
      </c>
      <c r="AW95" s="127">
        <f>'10 - SO 101 - Pozemní kom...'!J34</f>
        <v>0</v>
      </c>
      <c r="AX95" s="127">
        <f>'10 - SO 101 - Pozemní kom...'!J35</f>
        <v>0</v>
      </c>
      <c r="AY95" s="127">
        <f>'10 - SO 101 - Pozemní kom...'!J36</f>
        <v>0</v>
      </c>
      <c r="AZ95" s="127">
        <f>'10 - SO 101 - Pozemní kom...'!F33</f>
        <v>0</v>
      </c>
      <c r="BA95" s="127">
        <f>'10 - SO 101 - Pozemní kom...'!F34</f>
        <v>0</v>
      </c>
      <c r="BB95" s="127">
        <f>'10 - SO 101 - Pozemní kom...'!F35</f>
        <v>0</v>
      </c>
      <c r="BC95" s="127">
        <f>'10 - SO 101 - Pozemní kom...'!F36</f>
        <v>0</v>
      </c>
      <c r="BD95" s="129">
        <f>'10 - SO 101 - Pozemní kom...'!F37</f>
        <v>0</v>
      </c>
      <c r="BE95" s="7"/>
      <c r="BT95" s="130" t="s">
        <v>80</v>
      </c>
      <c r="BV95" s="130" t="s">
        <v>74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24.75" customHeight="1">
      <c r="A96" s="118" t="s">
        <v>76</v>
      </c>
      <c r="B96" s="119"/>
      <c r="C96" s="120"/>
      <c r="D96" s="121" t="s">
        <v>83</v>
      </c>
      <c r="E96" s="121"/>
      <c r="F96" s="121"/>
      <c r="G96" s="121"/>
      <c r="H96" s="121"/>
      <c r="I96" s="122"/>
      <c r="J96" s="121" t="s">
        <v>84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'20 - SO 101 - Kácení stro...'!J30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79</v>
      </c>
      <c r="AR96" s="125"/>
      <c r="AS96" s="126">
        <v>0</v>
      </c>
      <c r="AT96" s="127">
        <f>ROUND(SUM(AV96:AW96),2)</f>
        <v>0</v>
      </c>
      <c r="AU96" s="128">
        <f>'20 - SO 101 - Kácení stro...'!P120</f>
        <v>0</v>
      </c>
      <c r="AV96" s="127">
        <f>'20 - SO 101 - Kácení stro...'!J33</f>
        <v>0</v>
      </c>
      <c r="AW96" s="127">
        <f>'20 - SO 101 - Kácení stro...'!J34</f>
        <v>0</v>
      </c>
      <c r="AX96" s="127">
        <f>'20 - SO 101 - Kácení stro...'!J35</f>
        <v>0</v>
      </c>
      <c r="AY96" s="127">
        <f>'20 - SO 101 - Kácení stro...'!J36</f>
        <v>0</v>
      </c>
      <c r="AZ96" s="127">
        <f>'20 - SO 101 - Kácení stro...'!F33</f>
        <v>0</v>
      </c>
      <c r="BA96" s="127">
        <f>'20 - SO 101 - Kácení stro...'!F34</f>
        <v>0</v>
      </c>
      <c r="BB96" s="127">
        <f>'20 - SO 101 - Kácení stro...'!F35</f>
        <v>0</v>
      </c>
      <c r="BC96" s="127">
        <f>'20 - SO 101 - Kácení stro...'!F36</f>
        <v>0</v>
      </c>
      <c r="BD96" s="129">
        <f>'20 - SO 101 - Kácení stro...'!F37</f>
        <v>0</v>
      </c>
      <c r="BE96" s="7"/>
      <c r="BT96" s="130" t="s">
        <v>80</v>
      </c>
      <c r="BV96" s="130" t="s">
        <v>74</v>
      </c>
      <c r="BW96" s="130" t="s">
        <v>85</v>
      </c>
      <c r="BX96" s="130" t="s">
        <v>5</v>
      </c>
      <c r="CL96" s="130" t="s">
        <v>1</v>
      </c>
      <c r="CM96" s="130" t="s">
        <v>82</v>
      </c>
    </row>
    <row r="97" s="7" customFormat="1" ht="24.75" customHeight="1">
      <c r="A97" s="118" t="s">
        <v>76</v>
      </c>
      <c r="B97" s="119"/>
      <c r="C97" s="120"/>
      <c r="D97" s="121" t="s">
        <v>86</v>
      </c>
      <c r="E97" s="121"/>
      <c r="F97" s="121"/>
      <c r="G97" s="121"/>
      <c r="H97" s="121"/>
      <c r="I97" s="122"/>
      <c r="J97" s="121" t="s">
        <v>87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'30 - SO 501 - Přeložka te...'!J30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79</v>
      </c>
      <c r="AR97" s="125"/>
      <c r="AS97" s="126">
        <v>0</v>
      </c>
      <c r="AT97" s="127">
        <f>ROUND(SUM(AV97:AW97),2)</f>
        <v>0</v>
      </c>
      <c r="AU97" s="128">
        <f>'30 - SO 501 - Přeložka te...'!P133</f>
        <v>0</v>
      </c>
      <c r="AV97" s="127">
        <f>'30 - SO 501 - Přeložka te...'!J33</f>
        <v>0</v>
      </c>
      <c r="AW97" s="127">
        <f>'30 - SO 501 - Přeložka te...'!J34</f>
        <v>0</v>
      </c>
      <c r="AX97" s="127">
        <f>'30 - SO 501 - Přeložka te...'!J35</f>
        <v>0</v>
      </c>
      <c r="AY97" s="127">
        <f>'30 - SO 501 - Přeložka te...'!J36</f>
        <v>0</v>
      </c>
      <c r="AZ97" s="127">
        <f>'30 - SO 501 - Přeložka te...'!F33</f>
        <v>0</v>
      </c>
      <c r="BA97" s="127">
        <f>'30 - SO 501 - Přeložka te...'!F34</f>
        <v>0</v>
      </c>
      <c r="BB97" s="127">
        <f>'30 - SO 501 - Přeložka te...'!F35</f>
        <v>0</v>
      </c>
      <c r="BC97" s="127">
        <f>'30 - SO 501 - Přeložka te...'!F36</f>
        <v>0</v>
      </c>
      <c r="BD97" s="129">
        <f>'30 - SO 501 - Přeložka te...'!F37</f>
        <v>0</v>
      </c>
      <c r="BE97" s="7"/>
      <c r="BT97" s="130" t="s">
        <v>80</v>
      </c>
      <c r="BV97" s="130" t="s">
        <v>74</v>
      </c>
      <c r="BW97" s="130" t="s">
        <v>88</v>
      </c>
      <c r="BX97" s="130" t="s">
        <v>5</v>
      </c>
      <c r="CL97" s="130" t="s">
        <v>1</v>
      </c>
      <c r="CM97" s="130" t="s">
        <v>82</v>
      </c>
    </row>
    <row r="98" s="7" customFormat="1" ht="24.75" customHeight="1">
      <c r="A98" s="118" t="s">
        <v>76</v>
      </c>
      <c r="B98" s="119"/>
      <c r="C98" s="120"/>
      <c r="D98" s="121" t="s">
        <v>89</v>
      </c>
      <c r="E98" s="121"/>
      <c r="F98" s="121"/>
      <c r="G98" s="121"/>
      <c r="H98" s="121"/>
      <c r="I98" s="122"/>
      <c r="J98" s="121" t="s">
        <v>90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'40 - SO 501-1 - Přeložka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79</v>
      </c>
      <c r="AR98" s="125"/>
      <c r="AS98" s="126">
        <v>0</v>
      </c>
      <c r="AT98" s="127">
        <f>ROUND(SUM(AV98:AW98),2)</f>
        <v>0</v>
      </c>
      <c r="AU98" s="128">
        <f>'40 - SO 501-1 - Přeložka ...'!P127</f>
        <v>0</v>
      </c>
      <c r="AV98" s="127">
        <f>'40 - SO 501-1 - Přeložka ...'!J33</f>
        <v>0</v>
      </c>
      <c r="AW98" s="127">
        <f>'40 - SO 501-1 - Přeložka ...'!J34</f>
        <v>0</v>
      </c>
      <c r="AX98" s="127">
        <f>'40 - SO 501-1 - Přeložka ...'!J35</f>
        <v>0</v>
      </c>
      <c r="AY98" s="127">
        <f>'40 - SO 501-1 - Přeložka ...'!J36</f>
        <v>0</v>
      </c>
      <c r="AZ98" s="127">
        <f>'40 - SO 501-1 - Přeložka ...'!F33</f>
        <v>0</v>
      </c>
      <c r="BA98" s="127">
        <f>'40 - SO 501-1 - Přeložka ...'!F34</f>
        <v>0</v>
      </c>
      <c r="BB98" s="127">
        <f>'40 - SO 501-1 - Přeložka ...'!F35</f>
        <v>0</v>
      </c>
      <c r="BC98" s="127">
        <f>'40 - SO 501-1 - Přeložka ...'!F36</f>
        <v>0</v>
      </c>
      <c r="BD98" s="129">
        <f>'40 - SO 501-1 - Přeložka ...'!F37</f>
        <v>0</v>
      </c>
      <c r="BE98" s="7"/>
      <c r="BT98" s="130" t="s">
        <v>80</v>
      </c>
      <c r="BV98" s="130" t="s">
        <v>74</v>
      </c>
      <c r="BW98" s="130" t="s">
        <v>91</v>
      </c>
      <c r="BX98" s="130" t="s">
        <v>5</v>
      </c>
      <c r="CL98" s="130" t="s">
        <v>1</v>
      </c>
      <c r="CM98" s="130" t="s">
        <v>82</v>
      </c>
    </row>
    <row r="99" s="7" customFormat="1" ht="24.75" customHeight="1">
      <c r="A99" s="118" t="s">
        <v>76</v>
      </c>
      <c r="B99" s="119"/>
      <c r="C99" s="120"/>
      <c r="D99" s="121" t="s">
        <v>92</v>
      </c>
      <c r="E99" s="121"/>
      <c r="F99" s="121"/>
      <c r="G99" s="121"/>
      <c r="H99" s="121"/>
      <c r="I99" s="122"/>
      <c r="J99" s="121" t="s">
        <v>93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'50 - SO 501-2 - Přeložka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79</v>
      </c>
      <c r="AR99" s="125"/>
      <c r="AS99" s="126">
        <v>0</v>
      </c>
      <c r="AT99" s="127">
        <f>ROUND(SUM(AV99:AW99),2)</f>
        <v>0</v>
      </c>
      <c r="AU99" s="128">
        <f>'50 - SO 501-2 - Přeložka ...'!P123</f>
        <v>0</v>
      </c>
      <c r="AV99" s="127">
        <f>'50 - SO 501-2 - Přeložka ...'!J33</f>
        <v>0</v>
      </c>
      <c r="AW99" s="127">
        <f>'50 - SO 501-2 - Přeložka ...'!J34</f>
        <v>0</v>
      </c>
      <c r="AX99" s="127">
        <f>'50 - SO 501-2 - Přeložka ...'!J35</f>
        <v>0</v>
      </c>
      <c r="AY99" s="127">
        <f>'50 - SO 501-2 - Přeložka ...'!J36</f>
        <v>0</v>
      </c>
      <c r="AZ99" s="127">
        <f>'50 - SO 501-2 - Přeložka ...'!F33</f>
        <v>0</v>
      </c>
      <c r="BA99" s="127">
        <f>'50 - SO 501-2 - Přeložka ...'!F34</f>
        <v>0</v>
      </c>
      <c r="BB99" s="127">
        <f>'50 - SO 501-2 - Přeložka ...'!F35</f>
        <v>0</v>
      </c>
      <c r="BC99" s="127">
        <f>'50 - SO 501-2 - Přeložka ...'!F36</f>
        <v>0</v>
      </c>
      <c r="BD99" s="129">
        <f>'50 - SO 501-2 - Přeložka ...'!F37</f>
        <v>0</v>
      </c>
      <c r="BE99" s="7"/>
      <c r="BT99" s="130" t="s">
        <v>80</v>
      </c>
      <c r="BV99" s="130" t="s">
        <v>74</v>
      </c>
      <c r="BW99" s="130" t="s">
        <v>94</v>
      </c>
      <c r="BX99" s="130" t="s">
        <v>5</v>
      </c>
      <c r="CL99" s="130" t="s">
        <v>1</v>
      </c>
      <c r="CM99" s="130" t="s">
        <v>82</v>
      </c>
    </row>
    <row r="100" s="7" customFormat="1" ht="16.5" customHeight="1">
      <c r="A100" s="118" t="s">
        <v>76</v>
      </c>
      <c r="B100" s="119"/>
      <c r="C100" s="120"/>
      <c r="D100" s="121" t="s">
        <v>95</v>
      </c>
      <c r="E100" s="121"/>
      <c r="F100" s="121"/>
      <c r="G100" s="121"/>
      <c r="H100" s="121"/>
      <c r="I100" s="122"/>
      <c r="J100" s="121" t="s">
        <v>96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'60 - SO 431 - VO'!J30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79</v>
      </c>
      <c r="AR100" s="125"/>
      <c r="AS100" s="126">
        <v>0</v>
      </c>
      <c r="AT100" s="127">
        <f>ROUND(SUM(AV100:AW100),2)</f>
        <v>0</v>
      </c>
      <c r="AU100" s="128">
        <f>'60 - SO 431 - VO'!P118</f>
        <v>0</v>
      </c>
      <c r="AV100" s="127">
        <f>'60 - SO 431 - VO'!J33</f>
        <v>0</v>
      </c>
      <c r="AW100" s="127">
        <f>'60 - SO 431 - VO'!J34</f>
        <v>0</v>
      </c>
      <c r="AX100" s="127">
        <f>'60 - SO 431 - VO'!J35</f>
        <v>0</v>
      </c>
      <c r="AY100" s="127">
        <f>'60 - SO 431 - VO'!J36</f>
        <v>0</v>
      </c>
      <c r="AZ100" s="127">
        <f>'60 - SO 431 - VO'!F33</f>
        <v>0</v>
      </c>
      <c r="BA100" s="127">
        <f>'60 - SO 431 - VO'!F34</f>
        <v>0</v>
      </c>
      <c r="BB100" s="127">
        <f>'60 - SO 431 - VO'!F35</f>
        <v>0</v>
      </c>
      <c r="BC100" s="127">
        <f>'60 - SO 431 - VO'!F36</f>
        <v>0</v>
      </c>
      <c r="BD100" s="129">
        <f>'60 - SO 431 - VO'!F37</f>
        <v>0</v>
      </c>
      <c r="BE100" s="7"/>
      <c r="BT100" s="130" t="s">
        <v>80</v>
      </c>
      <c r="BV100" s="130" t="s">
        <v>74</v>
      </c>
      <c r="BW100" s="130" t="s">
        <v>97</v>
      </c>
      <c r="BX100" s="130" t="s">
        <v>5</v>
      </c>
      <c r="CL100" s="130" t="s">
        <v>1</v>
      </c>
      <c r="CM100" s="130" t="s">
        <v>82</v>
      </c>
    </row>
    <row r="101" s="7" customFormat="1" ht="16.5" customHeight="1">
      <c r="A101" s="118" t="s">
        <v>76</v>
      </c>
      <c r="B101" s="119"/>
      <c r="C101" s="120"/>
      <c r="D101" s="121" t="s">
        <v>98</v>
      </c>
      <c r="E101" s="121"/>
      <c r="F101" s="121"/>
      <c r="G101" s="121"/>
      <c r="H101" s="121"/>
      <c r="I101" s="122"/>
      <c r="J101" s="121" t="s">
        <v>99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'70 - SO 431 - Optika'!J30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79</v>
      </c>
      <c r="AR101" s="125"/>
      <c r="AS101" s="126">
        <v>0</v>
      </c>
      <c r="AT101" s="127">
        <f>ROUND(SUM(AV101:AW101),2)</f>
        <v>0</v>
      </c>
      <c r="AU101" s="128">
        <f>'70 - SO 431 - Optika'!P118</f>
        <v>0</v>
      </c>
      <c r="AV101" s="127">
        <f>'70 - SO 431 - Optika'!J33</f>
        <v>0</v>
      </c>
      <c r="AW101" s="127">
        <f>'70 - SO 431 - Optika'!J34</f>
        <v>0</v>
      </c>
      <c r="AX101" s="127">
        <f>'70 - SO 431 - Optika'!J35</f>
        <v>0</v>
      </c>
      <c r="AY101" s="127">
        <f>'70 - SO 431 - Optika'!J36</f>
        <v>0</v>
      </c>
      <c r="AZ101" s="127">
        <f>'70 - SO 431 - Optika'!F33</f>
        <v>0</v>
      </c>
      <c r="BA101" s="127">
        <f>'70 - SO 431 - Optika'!F34</f>
        <v>0</v>
      </c>
      <c r="BB101" s="127">
        <f>'70 - SO 431 - Optika'!F35</f>
        <v>0</v>
      </c>
      <c r="BC101" s="127">
        <f>'70 - SO 431 - Optika'!F36</f>
        <v>0</v>
      </c>
      <c r="BD101" s="129">
        <f>'70 - SO 431 - Optika'!F37</f>
        <v>0</v>
      </c>
      <c r="BE101" s="7"/>
      <c r="BT101" s="130" t="s">
        <v>80</v>
      </c>
      <c r="BV101" s="130" t="s">
        <v>74</v>
      </c>
      <c r="BW101" s="130" t="s">
        <v>100</v>
      </c>
      <c r="BX101" s="130" t="s">
        <v>5</v>
      </c>
      <c r="CL101" s="130" t="s">
        <v>1</v>
      </c>
      <c r="CM101" s="130" t="s">
        <v>82</v>
      </c>
    </row>
    <row r="102" s="7" customFormat="1" ht="16.5" customHeight="1">
      <c r="A102" s="118" t="s">
        <v>76</v>
      </c>
      <c r="B102" s="119"/>
      <c r="C102" s="120"/>
      <c r="D102" s="121" t="s">
        <v>101</v>
      </c>
      <c r="E102" s="121"/>
      <c r="F102" s="121"/>
      <c r="G102" s="121"/>
      <c r="H102" s="121"/>
      <c r="I102" s="122"/>
      <c r="J102" s="121" t="s">
        <v>102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'80 - SO 301 - Dešťová kan...'!J30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79</v>
      </c>
      <c r="AR102" s="125"/>
      <c r="AS102" s="131">
        <v>0</v>
      </c>
      <c r="AT102" s="132">
        <f>ROUND(SUM(AV102:AW102),2)</f>
        <v>0</v>
      </c>
      <c r="AU102" s="133">
        <f>'80 - SO 301 - Dešťová kan...'!P127</f>
        <v>0</v>
      </c>
      <c r="AV102" s="132">
        <f>'80 - SO 301 - Dešťová kan...'!J33</f>
        <v>0</v>
      </c>
      <c r="AW102" s="132">
        <f>'80 - SO 301 - Dešťová kan...'!J34</f>
        <v>0</v>
      </c>
      <c r="AX102" s="132">
        <f>'80 - SO 301 - Dešťová kan...'!J35</f>
        <v>0</v>
      </c>
      <c r="AY102" s="132">
        <f>'80 - SO 301 - Dešťová kan...'!J36</f>
        <v>0</v>
      </c>
      <c r="AZ102" s="132">
        <f>'80 - SO 301 - Dešťová kan...'!F33</f>
        <v>0</v>
      </c>
      <c r="BA102" s="132">
        <f>'80 - SO 301 - Dešťová kan...'!F34</f>
        <v>0</v>
      </c>
      <c r="BB102" s="132">
        <f>'80 - SO 301 - Dešťová kan...'!F35</f>
        <v>0</v>
      </c>
      <c r="BC102" s="132">
        <f>'80 - SO 301 - Dešťová kan...'!F36</f>
        <v>0</v>
      </c>
      <c r="BD102" s="134">
        <f>'80 - SO 301 - Dešťová kan...'!F37</f>
        <v>0</v>
      </c>
      <c r="BE102" s="7"/>
      <c r="BT102" s="130" t="s">
        <v>80</v>
      </c>
      <c r="BV102" s="130" t="s">
        <v>74</v>
      </c>
      <c r="BW102" s="130" t="s">
        <v>103</v>
      </c>
      <c r="BX102" s="130" t="s">
        <v>5</v>
      </c>
      <c r="CL102" s="130" t="s">
        <v>1</v>
      </c>
      <c r="CM102" s="130" t="s">
        <v>82</v>
      </c>
    </row>
    <row r="103" s="2" customFormat="1" ht="30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iiK8UsygFa1SzAKDbbXi7tWJds50RQI2KvtqH0m6TOt3hAotad9KbGKc2cWU+R7gxob/izHeVjghoeXtsJw7zg==" hashValue="gwoVuJiZXlV66WG1eNZgveejiX/MOq8rVp3ZZvSDlaIOBXYJcARqsfw5NZ4mXsSGnbS6KIxl1U0uDkCuFM5ivg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0 - SO 101 - Pozemní kom...'!C2" display="/"/>
    <hyperlink ref="A96" location="'20 - SO 101 - Kácení stro...'!C2" display="/"/>
    <hyperlink ref="A97" location="'30 - SO 501 - Přeložka te...'!C2" display="/"/>
    <hyperlink ref="A98" location="'40 - SO 501-1 - Přeložka ...'!C2" display="/"/>
    <hyperlink ref="A99" location="'50 - SO 501-2 - Přeložka ...'!C2" display="/"/>
    <hyperlink ref="A100" location="'60 - SO 431 - VO'!C2" display="/"/>
    <hyperlink ref="A101" location="'70 - SO 431 - Optika'!C2" display="/"/>
    <hyperlink ref="A102" location="'80 - SO 301 - Dešťová ka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ROUND(J134,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ROUND((SUM(BE134:BE441)),  2)</f>
        <v>0</v>
      </c>
      <c r="G33" s="37"/>
      <c r="H33" s="37"/>
      <c r="I33" s="154">
        <v>0.20999999999999999</v>
      </c>
      <c r="J33" s="153">
        <f>ROUND(((SUM(BE134:BE441))*I33),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ROUND((SUM(BF134:BF441)),  2)</f>
        <v>0</v>
      </c>
      <c r="G34" s="37"/>
      <c r="H34" s="37"/>
      <c r="I34" s="154">
        <v>0.14999999999999999</v>
      </c>
      <c r="J34" s="153">
        <f>ROUND(((SUM(BF134:BF441))*I34),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ROUND((SUM(BG134:BG441)),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ROUND((SUM(BH134:BH441)),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ROUND((SUM(BI134:BI441)),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10 - SO 101 - Pozemní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J135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113</v>
      </c>
      <c r="E98" s="187"/>
      <c r="F98" s="187"/>
      <c r="G98" s="187"/>
      <c r="H98" s="187"/>
      <c r="I98" s="187"/>
      <c r="J98" s="188">
        <f>J136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114</v>
      </c>
      <c r="E99" s="187"/>
      <c r="F99" s="187"/>
      <c r="G99" s="187"/>
      <c r="H99" s="187"/>
      <c r="I99" s="187"/>
      <c r="J99" s="188">
        <f>J235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115</v>
      </c>
      <c r="E100" s="187"/>
      <c r="F100" s="187"/>
      <c r="G100" s="187"/>
      <c r="H100" s="187"/>
      <c r="I100" s="187"/>
      <c r="J100" s="188">
        <f>J250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116</v>
      </c>
      <c r="E101" s="187"/>
      <c r="F101" s="187"/>
      <c r="G101" s="187"/>
      <c r="H101" s="187"/>
      <c r="I101" s="187"/>
      <c r="J101" s="188">
        <f>J260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117</v>
      </c>
      <c r="E102" s="187"/>
      <c r="F102" s="187"/>
      <c r="G102" s="187"/>
      <c r="H102" s="187"/>
      <c r="I102" s="187"/>
      <c r="J102" s="188">
        <f>J264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118</v>
      </c>
      <c r="E103" s="187"/>
      <c r="F103" s="187"/>
      <c r="G103" s="187"/>
      <c r="H103" s="187"/>
      <c r="I103" s="187"/>
      <c r="J103" s="188">
        <f>J321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119</v>
      </c>
      <c r="E104" s="187"/>
      <c r="F104" s="187"/>
      <c r="G104" s="187"/>
      <c r="H104" s="187"/>
      <c r="I104" s="187"/>
      <c r="J104" s="188">
        <f>J335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120</v>
      </c>
      <c r="E105" s="187"/>
      <c r="F105" s="187"/>
      <c r="G105" s="187"/>
      <c r="H105" s="187"/>
      <c r="I105" s="187"/>
      <c r="J105" s="188">
        <f>J385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121</v>
      </c>
      <c r="E106" s="187"/>
      <c r="F106" s="187"/>
      <c r="G106" s="187"/>
      <c r="H106" s="187"/>
      <c r="I106" s="187"/>
      <c r="J106" s="188">
        <f>J393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122</v>
      </c>
      <c r="E107" s="181"/>
      <c r="F107" s="181"/>
      <c r="G107" s="181"/>
      <c r="H107" s="181"/>
      <c r="I107" s="181"/>
      <c r="J107" s="182">
        <f>J395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123</v>
      </c>
      <c r="E108" s="187"/>
      <c r="F108" s="187"/>
      <c r="G108" s="187"/>
      <c r="H108" s="187"/>
      <c r="I108" s="187"/>
      <c r="J108" s="188">
        <f>J396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124</v>
      </c>
      <c r="E109" s="187"/>
      <c r="F109" s="187"/>
      <c r="G109" s="187"/>
      <c r="H109" s="187"/>
      <c r="I109" s="187"/>
      <c r="J109" s="188">
        <f>J414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125</v>
      </c>
      <c r="E110" s="187"/>
      <c r="F110" s="187"/>
      <c r="G110" s="187"/>
      <c r="H110" s="187"/>
      <c r="I110" s="187"/>
      <c r="J110" s="188">
        <f>J424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126</v>
      </c>
      <c r="E111" s="181"/>
      <c r="F111" s="181"/>
      <c r="G111" s="181"/>
      <c r="H111" s="181"/>
      <c r="I111" s="181"/>
      <c r="J111" s="182">
        <f>J428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127</v>
      </c>
      <c r="E112" s="181"/>
      <c r="F112" s="181"/>
      <c r="G112" s="181"/>
      <c r="H112" s="181"/>
      <c r="I112" s="181"/>
      <c r="J112" s="182">
        <f>J432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4"/>
      <c r="C113" s="185"/>
      <c r="D113" s="186" t="s">
        <v>128</v>
      </c>
      <c r="E113" s="187"/>
      <c r="F113" s="187"/>
      <c r="G113" s="187"/>
      <c r="H113" s="187"/>
      <c r="I113" s="187"/>
      <c r="J113" s="188">
        <f>J433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129</v>
      </c>
      <c r="E114" s="187"/>
      <c r="F114" s="187"/>
      <c r="G114" s="187"/>
      <c r="H114" s="187"/>
      <c r="I114" s="187"/>
      <c r="J114" s="188">
        <f>J438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130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73" t="str">
        <f>E7</f>
        <v>Rekonstrukce ul.Lesní, Cheb - II.etapa - 1.fáze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105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E9</f>
        <v>10 - SO 101 - Pozemní komunikace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9"/>
      <c r="E128" s="39"/>
      <c r="F128" s="26" t="str">
        <f>F12</f>
        <v xml:space="preserve"> </v>
      </c>
      <c r="G128" s="39"/>
      <c r="H128" s="39"/>
      <c r="I128" s="31" t="s">
        <v>22</v>
      </c>
      <c r="J128" s="78" t="str">
        <f>IF(J12="","",J12)</f>
        <v>13. 9. 2023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9"/>
      <c r="E130" s="39"/>
      <c r="F130" s="26" t="str">
        <f>E15</f>
        <v xml:space="preserve"> </v>
      </c>
      <c r="G130" s="39"/>
      <c r="H130" s="39"/>
      <c r="I130" s="31" t="s">
        <v>29</v>
      </c>
      <c r="J130" s="35" t="str">
        <f>E21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9"/>
      <c r="E131" s="39"/>
      <c r="F131" s="26" t="str">
        <f>IF(E18="","",E18)</f>
        <v>Vyplň údaj</v>
      </c>
      <c r="G131" s="39"/>
      <c r="H131" s="39"/>
      <c r="I131" s="31" t="s">
        <v>30</v>
      </c>
      <c r="J131" s="35" t="str">
        <f>E24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90"/>
      <c r="B133" s="191"/>
      <c r="C133" s="192" t="s">
        <v>131</v>
      </c>
      <c r="D133" s="193" t="s">
        <v>57</v>
      </c>
      <c r="E133" s="193" t="s">
        <v>53</v>
      </c>
      <c r="F133" s="193" t="s">
        <v>54</v>
      </c>
      <c r="G133" s="193" t="s">
        <v>132</v>
      </c>
      <c r="H133" s="193" t="s">
        <v>133</v>
      </c>
      <c r="I133" s="193" t="s">
        <v>134</v>
      </c>
      <c r="J133" s="194" t="s">
        <v>109</v>
      </c>
      <c r="K133" s="195" t="s">
        <v>135</v>
      </c>
      <c r="L133" s="196"/>
      <c r="M133" s="99" t="s">
        <v>1</v>
      </c>
      <c r="N133" s="100" t="s">
        <v>36</v>
      </c>
      <c r="O133" s="100" t="s">
        <v>136</v>
      </c>
      <c r="P133" s="100" t="s">
        <v>137</v>
      </c>
      <c r="Q133" s="100" t="s">
        <v>138</v>
      </c>
      <c r="R133" s="100" t="s">
        <v>139</v>
      </c>
      <c r="S133" s="100" t="s">
        <v>140</v>
      </c>
      <c r="T133" s="101" t="s">
        <v>141</v>
      </c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</row>
    <row r="134" s="2" customFormat="1" ht="22.8" customHeight="1">
      <c r="A134" s="37"/>
      <c r="B134" s="38"/>
      <c r="C134" s="106" t="s">
        <v>142</v>
      </c>
      <c r="D134" s="39"/>
      <c r="E134" s="39"/>
      <c r="F134" s="39"/>
      <c r="G134" s="39"/>
      <c r="H134" s="39"/>
      <c r="I134" s="39"/>
      <c r="J134" s="197">
        <f>BK134</f>
        <v>0</v>
      </c>
      <c r="K134" s="39"/>
      <c r="L134" s="43"/>
      <c r="M134" s="102"/>
      <c r="N134" s="198"/>
      <c r="O134" s="103"/>
      <c r="P134" s="199">
        <f>P135+P395+P428+P432</f>
        <v>0</v>
      </c>
      <c r="Q134" s="103"/>
      <c r="R134" s="199">
        <f>R135+R395+R428+R432</f>
        <v>5559.4626179795987</v>
      </c>
      <c r="S134" s="103"/>
      <c r="T134" s="200">
        <f>T135+T395+T428+T432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71</v>
      </c>
      <c r="AU134" s="16" t="s">
        <v>111</v>
      </c>
      <c r="BK134" s="201">
        <f>BK135+BK395+BK428+BK432</f>
        <v>0</v>
      </c>
    </row>
    <row r="135" s="12" customFormat="1" ht="25.92" customHeight="1">
      <c r="A135" s="12"/>
      <c r="B135" s="202"/>
      <c r="C135" s="203"/>
      <c r="D135" s="204" t="s">
        <v>71</v>
      </c>
      <c r="E135" s="205" t="s">
        <v>143</v>
      </c>
      <c r="F135" s="205" t="s">
        <v>144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P136+P235+P250+P260+P264+P321+P335+P385+P393</f>
        <v>0</v>
      </c>
      <c r="Q135" s="210"/>
      <c r="R135" s="211">
        <f>R136+R235+R250+R260+R264+R321+R335+R385+R393</f>
        <v>5559.4414179795986</v>
      </c>
      <c r="S135" s="210"/>
      <c r="T135" s="212">
        <f>T136+T235+T250+T260+T264+T321+T335+T385+T393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80</v>
      </c>
      <c r="AT135" s="214" t="s">
        <v>71</v>
      </c>
      <c r="AU135" s="214" t="s">
        <v>72</v>
      </c>
      <c r="AY135" s="213" t="s">
        <v>145</v>
      </c>
      <c r="BK135" s="215">
        <f>BK136+BK235+BK250+BK260+BK264+BK321+BK335+BK385+BK393</f>
        <v>0</v>
      </c>
    </row>
    <row r="136" s="12" customFormat="1" ht="22.8" customHeight="1">
      <c r="A136" s="12"/>
      <c r="B136" s="202"/>
      <c r="C136" s="203"/>
      <c r="D136" s="204" t="s">
        <v>71</v>
      </c>
      <c r="E136" s="216" t="s">
        <v>80</v>
      </c>
      <c r="F136" s="216" t="s">
        <v>146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SUM(P137:P234)</f>
        <v>0</v>
      </c>
      <c r="Q136" s="210"/>
      <c r="R136" s="211">
        <f>SUM(R137:R234)</f>
        <v>0.062560000000000004</v>
      </c>
      <c r="S136" s="210"/>
      <c r="T136" s="212">
        <f>SUM(T137:T234)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80</v>
      </c>
      <c r="AT136" s="214" t="s">
        <v>71</v>
      </c>
      <c r="AU136" s="214" t="s">
        <v>80</v>
      </c>
      <c r="AY136" s="213" t="s">
        <v>145</v>
      </c>
      <c r="BK136" s="215">
        <f>SUM(BK137:BK234)</f>
        <v>0</v>
      </c>
    </row>
    <row r="137" s="2" customFormat="1" ht="16.5" customHeight="1">
      <c r="A137" s="37"/>
      <c r="B137" s="38"/>
      <c r="C137" s="218" t="s">
        <v>80</v>
      </c>
      <c r="D137" s="218" t="s">
        <v>147</v>
      </c>
      <c r="E137" s="219" t="s">
        <v>148</v>
      </c>
      <c r="F137" s="220" t="s">
        <v>149</v>
      </c>
      <c r="G137" s="221" t="s">
        <v>150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151</v>
      </c>
      <c r="AT137" s="230" t="s">
        <v>147</v>
      </c>
      <c r="AU137" s="230" t="s">
        <v>82</v>
      </c>
      <c r="AY137" s="16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151</v>
      </c>
      <c r="BM137" s="230" t="s">
        <v>82</v>
      </c>
    </row>
    <row r="138" s="2" customFormat="1" ht="24.15" customHeight="1">
      <c r="A138" s="37"/>
      <c r="B138" s="38"/>
      <c r="C138" s="218" t="s">
        <v>82</v>
      </c>
      <c r="D138" s="218" t="s">
        <v>147</v>
      </c>
      <c r="E138" s="219" t="s">
        <v>152</v>
      </c>
      <c r="F138" s="220" t="s">
        <v>153</v>
      </c>
      <c r="G138" s="221" t="s">
        <v>154</v>
      </c>
      <c r="H138" s="222">
        <v>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147</v>
      </c>
      <c r="AU138" s="230" t="s">
        <v>82</v>
      </c>
      <c r="AY138" s="16" t="s">
        <v>145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151</v>
      </c>
      <c r="BM138" s="230" t="s">
        <v>155</v>
      </c>
    </row>
    <row r="139" s="13" customFormat="1">
      <c r="A139" s="13"/>
      <c r="B139" s="232"/>
      <c r="C139" s="233"/>
      <c r="D139" s="234" t="s">
        <v>156</v>
      </c>
      <c r="E139" s="235" t="s">
        <v>1</v>
      </c>
      <c r="F139" s="236" t="s">
        <v>157</v>
      </c>
      <c r="G139" s="233"/>
      <c r="H139" s="237">
        <v>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156</v>
      </c>
      <c r="AU139" s="243" t="s">
        <v>82</v>
      </c>
      <c r="AV139" s="13" t="s">
        <v>82</v>
      </c>
      <c r="AW139" s="13" t="s">
        <v>158</v>
      </c>
      <c r="AX139" s="13" t="s">
        <v>72</v>
      </c>
      <c r="AY139" s="243" t="s">
        <v>145</v>
      </c>
    </row>
    <row r="140" s="14" customFormat="1">
      <c r="A140" s="14"/>
      <c r="B140" s="244"/>
      <c r="C140" s="245"/>
      <c r="D140" s="234" t="s">
        <v>156</v>
      </c>
      <c r="E140" s="246" t="s">
        <v>1</v>
      </c>
      <c r="F140" s="247" t="s">
        <v>159</v>
      </c>
      <c r="G140" s="245"/>
      <c r="H140" s="248">
        <v>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156</v>
      </c>
      <c r="AU140" s="254" t="s">
        <v>82</v>
      </c>
      <c r="AV140" s="14" t="s">
        <v>151</v>
      </c>
      <c r="AW140" s="14" t="s">
        <v>158</v>
      </c>
      <c r="AX140" s="14" t="s">
        <v>80</v>
      </c>
      <c r="AY140" s="254" t="s">
        <v>145</v>
      </c>
    </row>
    <row r="141" s="2" customFormat="1" ht="24.15" customHeight="1">
      <c r="A141" s="37"/>
      <c r="B141" s="38"/>
      <c r="C141" s="218" t="s">
        <v>160</v>
      </c>
      <c r="D141" s="218" t="s">
        <v>147</v>
      </c>
      <c r="E141" s="219" t="s">
        <v>161</v>
      </c>
      <c r="F141" s="220" t="s">
        <v>162</v>
      </c>
      <c r="G141" s="221" t="s">
        <v>154</v>
      </c>
      <c r="H141" s="222">
        <v>190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151</v>
      </c>
      <c r="AT141" s="230" t="s">
        <v>147</v>
      </c>
      <c r="AU141" s="230" t="s">
        <v>82</v>
      </c>
      <c r="AY141" s="16" t="s">
        <v>145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151</v>
      </c>
      <c r="BM141" s="230" t="s">
        <v>77</v>
      </c>
    </row>
    <row r="142" s="13" customFormat="1">
      <c r="A142" s="13"/>
      <c r="B142" s="232"/>
      <c r="C142" s="233"/>
      <c r="D142" s="234" t="s">
        <v>156</v>
      </c>
      <c r="E142" s="235" t="s">
        <v>1</v>
      </c>
      <c r="F142" s="236" t="s">
        <v>163</v>
      </c>
      <c r="G142" s="233"/>
      <c r="H142" s="237">
        <v>190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156</v>
      </c>
      <c r="AU142" s="243" t="s">
        <v>82</v>
      </c>
      <c r="AV142" s="13" t="s">
        <v>82</v>
      </c>
      <c r="AW142" s="13" t="s">
        <v>158</v>
      </c>
      <c r="AX142" s="13" t="s">
        <v>72</v>
      </c>
      <c r="AY142" s="243" t="s">
        <v>145</v>
      </c>
    </row>
    <row r="143" s="14" customFormat="1">
      <c r="A143" s="14"/>
      <c r="B143" s="244"/>
      <c r="C143" s="245"/>
      <c r="D143" s="234" t="s">
        <v>156</v>
      </c>
      <c r="E143" s="246" t="s">
        <v>1</v>
      </c>
      <c r="F143" s="247" t="s">
        <v>159</v>
      </c>
      <c r="G143" s="245"/>
      <c r="H143" s="248">
        <v>190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156</v>
      </c>
      <c r="AU143" s="254" t="s">
        <v>82</v>
      </c>
      <c r="AV143" s="14" t="s">
        <v>151</v>
      </c>
      <c r="AW143" s="14" t="s">
        <v>158</v>
      </c>
      <c r="AX143" s="14" t="s">
        <v>80</v>
      </c>
      <c r="AY143" s="254" t="s">
        <v>145</v>
      </c>
    </row>
    <row r="144" s="2" customFormat="1" ht="24.15" customHeight="1">
      <c r="A144" s="37"/>
      <c r="B144" s="38"/>
      <c r="C144" s="218" t="s">
        <v>151</v>
      </c>
      <c r="D144" s="218" t="s">
        <v>147</v>
      </c>
      <c r="E144" s="219" t="s">
        <v>164</v>
      </c>
      <c r="F144" s="220" t="s">
        <v>165</v>
      </c>
      <c r="G144" s="221" t="s">
        <v>154</v>
      </c>
      <c r="H144" s="222">
        <v>313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147</v>
      </c>
      <c r="AU144" s="230" t="s">
        <v>82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151</v>
      </c>
      <c r="BM144" s="230" t="s">
        <v>166</v>
      </c>
    </row>
    <row r="145" s="13" customFormat="1">
      <c r="A145" s="13"/>
      <c r="B145" s="232"/>
      <c r="C145" s="233"/>
      <c r="D145" s="234" t="s">
        <v>156</v>
      </c>
      <c r="E145" s="235" t="s">
        <v>1</v>
      </c>
      <c r="F145" s="236" t="s">
        <v>167</v>
      </c>
      <c r="G145" s="233"/>
      <c r="H145" s="237">
        <v>123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156</v>
      </c>
      <c r="AU145" s="243" t="s">
        <v>82</v>
      </c>
      <c r="AV145" s="13" t="s">
        <v>82</v>
      </c>
      <c r="AW145" s="13" t="s">
        <v>158</v>
      </c>
      <c r="AX145" s="13" t="s">
        <v>72</v>
      </c>
      <c r="AY145" s="243" t="s">
        <v>145</v>
      </c>
    </row>
    <row r="146" s="13" customFormat="1">
      <c r="A146" s="13"/>
      <c r="B146" s="232"/>
      <c r="C146" s="233"/>
      <c r="D146" s="234" t="s">
        <v>156</v>
      </c>
      <c r="E146" s="235" t="s">
        <v>1</v>
      </c>
      <c r="F146" s="236" t="s">
        <v>168</v>
      </c>
      <c r="G146" s="233"/>
      <c r="H146" s="237">
        <v>190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156</v>
      </c>
      <c r="AU146" s="243" t="s">
        <v>82</v>
      </c>
      <c r="AV146" s="13" t="s">
        <v>82</v>
      </c>
      <c r="AW146" s="13" t="s">
        <v>158</v>
      </c>
      <c r="AX146" s="13" t="s">
        <v>72</v>
      </c>
      <c r="AY146" s="243" t="s">
        <v>145</v>
      </c>
    </row>
    <row r="147" s="14" customFormat="1">
      <c r="A147" s="14"/>
      <c r="B147" s="244"/>
      <c r="C147" s="245"/>
      <c r="D147" s="234" t="s">
        <v>156</v>
      </c>
      <c r="E147" s="246" t="s">
        <v>1</v>
      </c>
      <c r="F147" s="247" t="s">
        <v>159</v>
      </c>
      <c r="G147" s="245"/>
      <c r="H147" s="248">
        <v>313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156</v>
      </c>
      <c r="AU147" s="254" t="s">
        <v>82</v>
      </c>
      <c r="AV147" s="14" t="s">
        <v>151</v>
      </c>
      <c r="AW147" s="14" t="s">
        <v>158</v>
      </c>
      <c r="AX147" s="14" t="s">
        <v>80</v>
      </c>
      <c r="AY147" s="254" t="s">
        <v>145</v>
      </c>
    </row>
    <row r="148" s="2" customFormat="1" ht="24.15" customHeight="1">
      <c r="A148" s="37"/>
      <c r="B148" s="38"/>
      <c r="C148" s="218" t="s">
        <v>169</v>
      </c>
      <c r="D148" s="218" t="s">
        <v>147</v>
      </c>
      <c r="E148" s="219" t="s">
        <v>170</v>
      </c>
      <c r="F148" s="220" t="s">
        <v>171</v>
      </c>
      <c r="G148" s="221" t="s">
        <v>154</v>
      </c>
      <c r="H148" s="222">
        <v>123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151</v>
      </c>
      <c r="AT148" s="230" t="s">
        <v>147</v>
      </c>
      <c r="AU148" s="230" t="s">
        <v>82</v>
      </c>
      <c r="AY148" s="16" t="s">
        <v>145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151</v>
      </c>
      <c r="BM148" s="230" t="s">
        <v>172</v>
      </c>
    </row>
    <row r="149" s="13" customFormat="1">
      <c r="A149" s="13"/>
      <c r="B149" s="232"/>
      <c r="C149" s="233"/>
      <c r="D149" s="234" t="s">
        <v>156</v>
      </c>
      <c r="E149" s="235" t="s">
        <v>1</v>
      </c>
      <c r="F149" s="236" t="s">
        <v>173</v>
      </c>
      <c r="G149" s="233"/>
      <c r="H149" s="237">
        <v>123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156</v>
      </c>
      <c r="AU149" s="243" t="s">
        <v>82</v>
      </c>
      <c r="AV149" s="13" t="s">
        <v>82</v>
      </c>
      <c r="AW149" s="13" t="s">
        <v>158</v>
      </c>
      <c r="AX149" s="13" t="s">
        <v>72</v>
      </c>
      <c r="AY149" s="243" t="s">
        <v>145</v>
      </c>
    </row>
    <row r="150" s="14" customFormat="1">
      <c r="A150" s="14"/>
      <c r="B150" s="244"/>
      <c r="C150" s="245"/>
      <c r="D150" s="234" t="s">
        <v>156</v>
      </c>
      <c r="E150" s="246" t="s">
        <v>1</v>
      </c>
      <c r="F150" s="247" t="s">
        <v>159</v>
      </c>
      <c r="G150" s="245"/>
      <c r="H150" s="248">
        <v>123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156</v>
      </c>
      <c r="AU150" s="254" t="s">
        <v>82</v>
      </c>
      <c r="AV150" s="14" t="s">
        <v>151</v>
      </c>
      <c r="AW150" s="14" t="s">
        <v>158</v>
      </c>
      <c r="AX150" s="14" t="s">
        <v>80</v>
      </c>
      <c r="AY150" s="254" t="s">
        <v>145</v>
      </c>
    </row>
    <row r="151" s="2" customFormat="1" ht="24.15" customHeight="1">
      <c r="A151" s="37"/>
      <c r="B151" s="38"/>
      <c r="C151" s="218" t="s">
        <v>174</v>
      </c>
      <c r="D151" s="218" t="s">
        <v>147</v>
      </c>
      <c r="E151" s="219" t="s">
        <v>175</v>
      </c>
      <c r="F151" s="220" t="s">
        <v>176</v>
      </c>
      <c r="G151" s="221" t="s">
        <v>154</v>
      </c>
      <c r="H151" s="222">
        <v>315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151</v>
      </c>
      <c r="AT151" s="230" t="s">
        <v>147</v>
      </c>
      <c r="AU151" s="230" t="s">
        <v>82</v>
      </c>
      <c r="AY151" s="16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151</v>
      </c>
      <c r="BM151" s="230" t="s">
        <v>177</v>
      </c>
    </row>
    <row r="152" s="13" customFormat="1">
      <c r="A152" s="13"/>
      <c r="B152" s="232"/>
      <c r="C152" s="233"/>
      <c r="D152" s="234" t="s">
        <v>156</v>
      </c>
      <c r="E152" s="235" t="s">
        <v>1</v>
      </c>
      <c r="F152" s="236" t="s">
        <v>178</v>
      </c>
      <c r="G152" s="233"/>
      <c r="H152" s="237">
        <v>315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156</v>
      </c>
      <c r="AU152" s="243" t="s">
        <v>82</v>
      </c>
      <c r="AV152" s="13" t="s">
        <v>82</v>
      </c>
      <c r="AW152" s="13" t="s">
        <v>158</v>
      </c>
      <c r="AX152" s="13" t="s">
        <v>72</v>
      </c>
      <c r="AY152" s="243" t="s">
        <v>145</v>
      </c>
    </row>
    <row r="153" s="14" customFormat="1">
      <c r="A153" s="14"/>
      <c r="B153" s="244"/>
      <c r="C153" s="245"/>
      <c r="D153" s="234" t="s">
        <v>156</v>
      </c>
      <c r="E153" s="246" t="s">
        <v>1</v>
      </c>
      <c r="F153" s="247" t="s">
        <v>159</v>
      </c>
      <c r="G153" s="245"/>
      <c r="H153" s="248">
        <v>315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156</v>
      </c>
      <c r="AU153" s="254" t="s">
        <v>82</v>
      </c>
      <c r="AV153" s="14" t="s">
        <v>151</v>
      </c>
      <c r="AW153" s="14" t="s">
        <v>158</v>
      </c>
      <c r="AX153" s="14" t="s">
        <v>80</v>
      </c>
      <c r="AY153" s="254" t="s">
        <v>145</v>
      </c>
    </row>
    <row r="154" s="2" customFormat="1" ht="24.15" customHeight="1">
      <c r="A154" s="37"/>
      <c r="B154" s="38"/>
      <c r="C154" s="218" t="s">
        <v>179</v>
      </c>
      <c r="D154" s="218" t="s">
        <v>147</v>
      </c>
      <c r="E154" s="219" t="s">
        <v>180</v>
      </c>
      <c r="F154" s="220" t="s">
        <v>181</v>
      </c>
      <c r="G154" s="221" t="s">
        <v>154</v>
      </c>
      <c r="H154" s="222">
        <v>800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7.8200000000000003E-05</v>
      </c>
      <c r="R154" s="228">
        <f>Q154*H154</f>
        <v>0.062560000000000004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147</v>
      </c>
      <c r="AU154" s="230" t="s">
        <v>82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151</v>
      </c>
      <c r="BM154" s="230" t="s">
        <v>182</v>
      </c>
    </row>
    <row r="155" s="13" customFormat="1">
      <c r="A155" s="13"/>
      <c r="B155" s="232"/>
      <c r="C155" s="233"/>
      <c r="D155" s="234" t="s">
        <v>156</v>
      </c>
      <c r="E155" s="235" t="s">
        <v>1</v>
      </c>
      <c r="F155" s="236" t="s">
        <v>183</v>
      </c>
      <c r="G155" s="233"/>
      <c r="H155" s="237">
        <v>800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156</v>
      </c>
      <c r="AU155" s="243" t="s">
        <v>82</v>
      </c>
      <c r="AV155" s="13" t="s">
        <v>82</v>
      </c>
      <c r="AW155" s="13" t="s">
        <v>158</v>
      </c>
      <c r="AX155" s="13" t="s">
        <v>72</v>
      </c>
      <c r="AY155" s="243" t="s">
        <v>145</v>
      </c>
    </row>
    <row r="156" s="14" customFormat="1">
      <c r="A156" s="14"/>
      <c r="B156" s="244"/>
      <c r="C156" s="245"/>
      <c r="D156" s="234" t="s">
        <v>156</v>
      </c>
      <c r="E156" s="246" t="s">
        <v>1</v>
      </c>
      <c r="F156" s="247" t="s">
        <v>159</v>
      </c>
      <c r="G156" s="245"/>
      <c r="H156" s="248">
        <v>800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156</v>
      </c>
      <c r="AU156" s="254" t="s">
        <v>82</v>
      </c>
      <c r="AV156" s="14" t="s">
        <v>151</v>
      </c>
      <c r="AW156" s="14" t="s">
        <v>158</v>
      </c>
      <c r="AX156" s="14" t="s">
        <v>80</v>
      </c>
      <c r="AY156" s="254" t="s">
        <v>145</v>
      </c>
    </row>
    <row r="157" s="2" customFormat="1" ht="16.5" customHeight="1">
      <c r="A157" s="37"/>
      <c r="B157" s="38"/>
      <c r="C157" s="218" t="s">
        <v>155</v>
      </c>
      <c r="D157" s="218" t="s">
        <v>147</v>
      </c>
      <c r="E157" s="219" t="s">
        <v>184</v>
      </c>
      <c r="F157" s="220" t="s">
        <v>185</v>
      </c>
      <c r="G157" s="221" t="s">
        <v>186</v>
      </c>
      <c r="H157" s="222">
        <v>594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151</v>
      </c>
      <c r="AT157" s="230" t="s">
        <v>147</v>
      </c>
      <c r="AU157" s="230" t="s">
        <v>82</v>
      </c>
      <c r="AY157" s="16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151</v>
      </c>
      <c r="BM157" s="230" t="s">
        <v>83</v>
      </c>
    </row>
    <row r="158" s="13" customFormat="1">
      <c r="A158" s="13"/>
      <c r="B158" s="232"/>
      <c r="C158" s="233"/>
      <c r="D158" s="234" t="s">
        <v>156</v>
      </c>
      <c r="E158" s="235" t="s">
        <v>1</v>
      </c>
      <c r="F158" s="236" t="s">
        <v>187</v>
      </c>
      <c r="G158" s="233"/>
      <c r="H158" s="237">
        <v>310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156</v>
      </c>
      <c r="AU158" s="243" t="s">
        <v>82</v>
      </c>
      <c r="AV158" s="13" t="s">
        <v>82</v>
      </c>
      <c r="AW158" s="13" t="s">
        <v>158</v>
      </c>
      <c r="AX158" s="13" t="s">
        <v>72</v>
      </c>
      <c r="AY158" s="243" t="s">
        <v>145</v>
      </c>
    </row>
    <row r="159" s="13" customFormat="1">
      <c r="A159" s="13"/>
      <c r="B159" s="232"/>
      <c r="C159" s="233"/>
      <c r="D159" s="234" t="s">
        <v>156</v>
      </c>
      <c r="E159" s="235" t="s">
        <v>1</v>
      </c>
      <c r="F159" s="236" t="s">
        <v>188</v>
      </c>
      <c r="G159" s="233"/>
      <c r="H159" s="237">
        <v>270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156</v>
      </c>
      <c r="AU159" s="243" t="s">
        <v>82</v>
      </c>
      <c r="AV159" s="13" t="s">
        <v>82</v>
      </c>
      <c r="AW159" s="13" t="s">
        <v>158</v>
      </c>
      <c r="AX159" s="13" t="s">
        <v>72</v>
      </c>
      <c r="AY159" s="243" t="s">
        <v>145</v>
      </c>
    </row>
    <row r="160" s="13" customFormat="1">
      <c r="A160" s="13"/>
      <c r="B160" s="232"/>
      <c r="C160" s="233"/>
      <c r="D160" s="234" t="s">
        <v>156</v>
      </c>
      <c r="E160" s="235" t="s">
        <v>1</v>
      </c>
      <c r="F160" s="236" t="s">
        <v>189</v>
      </c>
      <c r="G160" s="233"/>
      <c r="H160" s="237">
        <v>14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156</v>
      </c>
      <c r="AU160" s="243" t="s">
        <v>82</v>
      </c>
      <c r="AV160" s="13" t="s">
        <v>82</v>
      </c>
      <c r="AW160" s="13" t="s">
        <v>158</v>
      </c>
      <c r="AX160" s="13" t="s">
        <v>72</v>
      </c>
      <c r="AY160" s="243" t="s">
        <v>145</v>
      </c>
    </row>
    <row r="161" s="14" customFormat="1">
      <c r="A161" s="14"/>
      <c r="B161" s="244"/>
      <c r="C161" s="245"/>
      <c r="D161" s="234" t="s">
        <v>156</v>
      </c>
      <c r="E161" s="246" t="s">
        <v>1</v>
      </c>
      <c r="F161" s="247" t="s">
        <v>159</v>
      </c>
      <c r="G161" s="245"/>
      <c r="H161" s="248">
        <v>594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156</v>
      </c>
      <c r="AU161" s="254" t="s">
        <v>82</v>
      </c>
      <c r="AV161" s="14" t="s">
        <v>151</v>
      </c>
      <c r="AW161" s="14" t="s">
        <v>158</v>
      </c>
      <c r="AX161" s="14" t="s">
        <v>80</v>
      </c>
      <c r="AY161" s="254" t="s">
        <v>145</v>
      </c>
    </row>
    <row r="162" s="2" customFormat="1" ht="24.15" customHeight="1">
      <c r="A162" s="37"/>
      <c r="B162" s="38"/>
      <c r="C162" s="218" t="s">
        <v>190</v>
      </c>
      <c r="D162" s="218" t="s">
        <v>147</v>
      </c>
      <c r="E162" s="219" t="s">
        <v>191</v>
      </c>
      <c r="F162" s="220" t="s">
        <v>192</v>
      </c>
      <c r="G162" s="221" t="s">
        <v>154</v>
      </c>
      <c r="H162" s="222">
        <v>4850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151</v>
      </c>
      <c r="AT162" s="230" t="s">
        <v>147</v>
      </c>
      <c r="AU162" s="230" t="s">
        <v>82</v>
      </c>
      <c r="AY162" s="16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151</v>
      </c>
      <c r="BM162" s="230" t="s">
        <v>193</v>
      </c>
    </row>
    <row r="163" s="2" customFormat="1" ht="33" customHeight="1">
      <c r="A163" s="37"/>
      <c r="B163" s="38"/>
      <c r="C163" s="218" t="s">
        <v>77</v>
      </c>
      <c r="D163" s="218" t="s">
        <v>147</v>
      </c>
      <c r="E163" s="219" t="s">
        <v>194</v>
      </c>
      <c r="F163" s="220" t="s">
        <v>195</v>
      </c>
      <c r="G163" s="221" t="s">
        <v>196</v>
      </c>
      <c r="H163" s="222">
        <v>2502.2150000000001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151</v>
      </c>
      <c r="AT163" s="230" t="s">
        <v>147</v>
      </c>
      <c r="AU163" s="230" t="s">
        <v>82</v>
      </c>
      <c r="AY163" s="16" t="s">
        <v>145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151</v>
      </c>
      <c r="BM163" s="230" t="s">
        <v>197</v>
      </c>
    </row>
    <row r="164" s="13" customFormat="1">
      <c r="A164" s="13"/>
      <c r="B164" s="232"/>
      <c r="C164" s="233"/>
      <c r="D164" s="234" t="s">
        <v>156</v>
      </c>
      <c r="E164" s="235" t="s">
        <v>1</v>
      </c>
      <c r="F164" s="236" t="s">
        <v>198</v>
      </c>
      <c r="G164" s="233"/>
      <c r="H164" s="237">
        <v>639.60000000000002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156</v>
      </c>
      <c r="AU164" s="243" t="s">
        <v>82</v>
      </c>
      <c r="AV164" s="13" t="s">
        <v>82</v>
      </c>
      <c r="AW164" s="13" t="s">
        <v>158</v>
      </c>
      <c r="AX164" s="13" t="s">
        <v>72</v>
      </c>
      <c r="AY164" s="243" t="s">
        <v>145</v>
      </c>
    </row>
    <row r="165" s="13" customFormat="1">
      <c r="A165" s="13"/>
      <c r="B165" s="232"/>
      <c r="C165" s="233"/>
      <c r="D165" s="234" t="s">
        <v>156</v>
      </c>
      <c r="E165" s="235" t="s">
        <v>1</v>
      </c>
      <c r="F165" s="236" t="s">
        <v>199</v>
      </c>
      <c r="G165" s="233"/>
      <c r="H165" s="237">
        <v>590.20000000000005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156</v>
      </c>
      <c r="AU165" s="243" t="s">
        <v>82</v>
      </c>
      <c r="AV165" s="13" t="s">
        <v>82</v>
      </c>
      <c r="AW165" s="13" t="s">
        <v>158</v>
      </c>
      <c r="AX165" s="13" t="s">
        <v>72</v>
      </c>
      <c r="AY165" s="243" t="s">
        <v>145</v>
      </c>
    </row>
    <row r="166" s="13" customFormat="1">
      <c r="A166" s="13"/>
      <c r="B166" s="232"/>
      <c r="C166" s="233"/>
      <c r="D166" s="234" t="s">
        <v>156</v>
      </c>
      <c r="E166" s="235" t="s">
        <v>1</v>
      </c>
      <c r="F166" s="236" t="s">
        <v>200</v>
      </c>
      <c r="G166" s="233"/>
      <c r="H166" s="237">
        <v>269.69999999999999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156</v>
      </c>
      <c r="AU166" s="243" t="s">
        <v>82</v>
      </c>
      <c r="AV166" s="13" t="s">
        <v>82</v>
      </c>
      <c r="AW166" s="13" t="s">
        <v>158</v>
      </c>
      <c r="AX166" s="13" t="s">
        <v>72</v>
      </c>
      <c r="AY166" s="243" t="s">
        <v>145</v>
      </c>
    </row>
    <row r="167" s="13" customFormat="1">
      <c r="A167" s="13"/>
      <c r="B167" s="232"/>
      <c r="C167" s="233"/>
      <c r="D167" s="234" t="s">
        <v>156</v>
      </c>
      <c r="E167" s="235" t="s">
        <v>1</v>
      </c>
      <c r="F167" s="236" t="s">
        <v>201</v>
      </c>
      <c r="G167" s="233"/>
      <c r="H167" s="237">
        <v>9.2799999999999994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156</v>
      </c>
      <c r="AU167" s="243" t="s">
        <v>82</v>
      </c>
      <c r="AV167" s="13" t="s">
        <v>82</v>
      </c>
      <c r="AW167" s="13" t="s">
        <v>158</v>
      </c>
      <c r="AX167" s="13" t="s">
        <v>72</v>
      </c>
      <c r="AY167" s="243" t="s">
        <v>145</v>
      </c>
    </row>
    <row r="168" s="13" customFormat="1">
      <c r="A168" s="13"/>
      <c r="B168" s="232"/>
      <c r="C168" s="233"/>
      <c r="D168" s="234" t="s">
        <v>156</v>
      </c>
      <c r="E168" s="235" t="s">
        <v>1</v>
      </c>
      <c r="F168" s="236" t="s">
        <v>202</v>
      </c>
      <c r="G168" s="233"/>
      <c r="H168" s="237">
        <v>11.440000000000001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156</v>
      </c>
      <c r="AU168" s="243" t="s">
        <v>82</v>
      </c>
      <c r="AV168" s="13" t="s">
        <v>82</v>
      </c>
      <c r="AW168" s="13" t="s">
        <v>158</v>
      </c>
      <c r="AX168" s="13" t="s">
        <v>72</v>
      </c>
      <c r="AY168" s="243" t="s">
        <v>145</v>
      </c>
    </row>
    <row r="169" s="13" customFormat="1">
      <c r="A169" s="13"/>
      <c r="B169" s="232"/>
      <c r="C169" s="233"/>
      <c r="D169" s="234" t="s">
        <v>156</v>
      </c>
      <c r="E169" s="235" t="s">
        <v>1</v>
      </c>
      <c r="F169" s="236" t="s">
        <v>203</v>
      </c>
      <c r="G169" s="233"/>
      <c r="H169" s="237">
        <v>1.5600000000000001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156</v>
      </c>
      <c r="AU169" s="243" t="s">
        <v>82</v>
      </c>
      <c r="AV169" s="13" t="s">
        <v>82</v>
      </c>
      <c r="AW169" s="13" t="s">
        <v>158</v>
      </c>
      <c r="AX169" s="13" t="s">
        <v>72</v>
      </c>
      <c r="AY169" s="243" t="s">
        <v>145</v>
      </c>
    </row>
    <row r="170" s="13" customFormat="1">
      <c r="A170" s="13"/>
      <c r="B170" s="232"/>
      <c r="C170" s="233"/>
      <c r="D170" s="234" t="s">
        <v>156</v>
      </c>
      <c r="E170" s="235" t="s">
        <v>1</v>
      </c>
      <c r="F170" s="236" t="s">
        <v>204</v>
      </c>
      <c r="G170" s="233"/>
      <c r="H170" s="237">
        <v>0.43499999999999994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156</v>
      </c>
      <c r="AU170" s="243" t="s">
        <v>82</v>
      </c>
      <c r="AV170" s="13" t="s">
        <v>82</v>
      </c>
      <c r="AW170" s="13" t="s">
        <v>158</v>
      </c>
      <c r="AX170" s="13" t="s">
        <v>72</v>
      </c>
      <c r="AY170" s="243" t="s">
        <v>145</v>
      </c>
    </row>
    <row r="171" s="13" customFormat="1">
      <c r="A171" s="13"/>
      <c r="B171" s="232"/>
      <c r="C171" s="233"/>
      <c r="D171" s="234" t="s">
        <v>156</v>
      </c>
      <c r="E171" s="235" t="s">
        <v>1</v>
      </c>
      <c r="F171" s="236" t="s">
        <v>205</v>
      </c>
      <c r="G171" s="233"/>
      <c r="H171" s="237">
        <v>24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156</v>
      </c>
      <c r="AU171" s="243" t="s">
        <v>82</v>
      </c>
      <c r="AV171" s="13" t="s">
        <v>82</v>
      </c>
      <c r="AW171" s="13" t="s">
        <v>158</v>
      </c>
      <c r="AX171" s="13" t="s">
        <v>72</v>
      </c>
      <c r="AY171" s="243" t="s">
        <v>145</v>
      </c>
    </row>
    <row r="172" s="13" customFormat="1">
      <c r="A172" s="13"/>
      <c r="B172" s="232"/>
      <c r="C172" s="233"/>
      <c r="D172" s="234" t="s">
        <v>156</v>
      </c>
      <c r="E172" s="235" t="s">
        <v>1</v>
      </c>
      <c r="F172" s="236" t="s">
        <v>206</v>
      </c>
      <c r="G172" s="233"/>
      <c r="H172" s="237">
        <v>492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156</v>
      </c>
      <c r="AU172" s="243" t="s">
        <v>82</v>
      </c>
      <c r="AV172" s="13" t="s">
        <v>82</v>
      </c>
      <c r="AW172" s="13" t="s">
        <v>158</v>
      </c>
      <c r="AX172" s="13" t="s">
        <v>72</v>
      </c>
      <c r="AY172" s="243" t="s">
        <v>145</v>
      </c>
    </row>
    <row r="173" s="13" customFormat="1">
      <c r="A173" s="13"/>
      <c r="B173" s="232"/>
      <c r="C173" s="233"/>
      <c r="D173" s="234" t="s">
        <v>156</v>
      </c>
      <c r="E173" s="235" t="s">
        <v>1</v>
      </c>
      <c r="F173" s="236" t="s">
        <v>207</v>
      </c>
      <c r="G173" s="233"/>
      <c r="H173" s="237">
        <v>454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156</v>
      </c>
      <c r="AU173" s="243" t="s">
        <v>82</v>
      </c>
      <c r="AV173" s="13" t="s">
        <v>82</v>
      </c>
      <c r="AW173" s="13" t="s">
        <v>158</v>
      </c>
      <c r="AX173" s="13" t="s">
        <v>72</v>
      </c>
      <c r="AY173" s="243" t="s">
        <v>145</v>
      </c>
    </row>
    <row r="174" s="13" customFormat="1">
      <c r="A174" s="13"/>
      <c r="B174" s="232"/>
      <c r="C174" s="233"/>
      <c r="D174" s="234" t="s">
        <v>156</v>
      </c>
      <c r="E174" s="235" t="s">
        <v>1</v>
      </c>
      <c r="F174" s="236" t="s">
        <v>208</v>
      </c>
      <c r="G174" s="233"/>
      <c r="H174" s="237">
        <v>8.8000000000000007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156</v>
      </c>
      <c r="AU174" s="243" t="s">
        <v>82</v>
      </c>
      <c r="AV174" s="13" t="s">
        <v>82</v>
      </c>
      <c r="AW174" s="13" t="s">
        <v>158</v>
      </c>
      <c r="AX174" s="13" t="s">
        <v>72</v>
      </c>
      <c r="AY174" s="243" t="s">
        <v>145</v>
      </c>
    </row>
    <row r="175" s="13" customFormat="1">
      <c r="A175" s="13"/>
      <c r="B175" s="232"/>
      <c r="C175" s="233"/>
      <c r="D175" s="234" t="s">
        <v>156</v>
      </c>
      <c r="E175" s="235" t="s">
        <v>1</v>
      </c>
      <c r="F175" s="236" t="s">
        <v>209</v>
      </c>
      <c r="G175" s="233"/>
      <c r="H175" s="237">
        <v>1.2000000000000002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156</v>
      </c>
      <c r="AU175" s="243" t="s">
        <v>82</v>
      </c>
      <c r="AV175" s="13" t="s">
        <v>82</v>
      </c>
      <c r="AW175" s="13" t="s">
        <v>158</v>
      </c>
      <c r="AX175" s="13" t="s">
        <v>72</v>
      </c>
      <c r="AY175" s="243" t="s">
        <v>145</v>
      </c>
    </row>
    <row r="176" s="14" customFormat="1">
      <c r="A176" s="14"/>
      <c r="B176" s="244"/>
      <c r="C176" s="245"/>
      <c r="D176" s="234" t="s">
        <v>156</v>
      </c>
      <c r="E176" s="246" t="s">
        <v>1</v>
      </c>
      <c r="F176" s="247" t="s">
        <v>159</v>
      </c>
      <c r="G176" s="245"/>
      <c r="H176" s="248">
        <v>2502.2150000000001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156</v>
      </c>
      <c r="AU176" s="254" t="s">
        <v>82</v>
      </c>
      <c r="AV176" s="14" t="s">
        <v>151</v>
      </c>
      <c r="AW176" s="14" t="s">
        <v>158</v>
      </c>
      <c r="AX176" s="14" t="s">
        <v>80</v>
      </c>
      <c r="AY176" s="254" t="s">
        <v>145</v>
      </c>
    </row>
    <row r="177" s="2" customFormat="1" ht="24.15" customHeight="1">
      <c r="A177" s="37"/>
      <c r="B177" s="38"/>
      <c r="C177" s="218" t="s">
        <v>210</v>
      </c>
      <c r="D177" s="218" t="s">
        <v>147</v>
      </c>
      <c r="E177" s="219" t="s">
        <v>211</v>
      </c>
      <c r="F177" s="220" t="s">
        <v>212</v>
      </c>
      <c r="G177" s="221" t="s">
        <v>196</v>
      </c>
      <c r="H177" s="222">
        <v>36.863999999999997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151</v>
      </c>
      <c r="AT177" s="230" t="s">
        <v>147</v>
      </c>
      <c r="AU177" s="230" t="s">
        <v>82</v>
      </c>
      <c r="AY177" s="16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151</v>
      </c>
      <c r="BM177" s="230" t="s">
        <v>213</v>
      </c>
    </row>
    <row r="178" s="13" customFormat="1">
      <c r="A178" s="13"/>
      <c r="B178" s="232"/>
      <c r="C178" s="233"/>
      <c r="D178" s="234" t="s">
        <v>156</v>
      </c>
      <c r="E178" s="235" t="s">
        <v>1</v>
      </c>
      <c r="F178" s="236" t="s">
        <v>214</v>
      </c>
      <c r="G178" s="233"/>
      <c r="H178" s="237">
        <v>36.863999999999997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156</v>
      </c>
      <c r="AU178" s="243" t="s">
        <v>82</v>
      </c>
      <c r="AV178" s="13" t="s">
        <v>82</v>
      </c>
      <c r="AW178" s="13" t="s">
        <v>158</v>
      </c>
      <c r="AX178" s="13" t="s">
        <v>72</v>
      </c>
      <c r="AY178" s="243" t="s">
        <v>145</v>
      </c>
    </row>
    <row r="179" s="14" customFormat="1">
      <c r="A179" s="14"/>
      <c r="B179" s="244"/>
      <c r="C179" s="245"/>
      <c r="D179" s="234" t="s">
        <v>156</v>
      </c>
      <c r="E179" s="246" t="s">
        <v>1</v>
      </c>
      <c r="F179" s="247" t="s">
        <v>159</v>
      </c>
      <c r="G179" s="245"/>
      <c r="H179" s="248">
        <v>36.863999999999997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156</v>
      </c>
      <c r="AU179" s="254" t="s">
        <v>82</v>
      </c>
      <c r="AV179" s="14" t="s">
        <v>151</v>
      </c>
      <c r="AW179" s="14" t="s">
        <v>158</v>
      </c>
      <c r="AX179" s="14" t="s">
        <v>80</v>
      </c>
      <c r="AY179" s="254" t="s">
        <v>145</v>
      </c>
    </row>
    <row r="180" s="2" customFormat="1" ht="33" customHeight="1">
      <c r="A180" s="37"/>
      <c r="B180" s="38"/>
      <c r="C180" s="218" t="s">
        <v>166</v>
      </c>
      <c r="D180" s="218" t="s">
        <v>147</v>
      </c>
      <c r="E180" s="219" t="s">
        <v>215</v>
      </c>
      <c r="F180" s="220" t="s">
        <v>216</v>
      </c>
      <c r="G180" s="221" t="s">
        <v>196</v>
      </c>
      <c r="H180" s="222">
        <v>76.620000000000005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151</v>
      </c>
      <c r="AT180" s="230" t="s">
        <v>147</v>
      </c>
      <c r="AU180" s="230" t="s">
        <v>82</v>
      </c>
      <c r="AY180" s="16" t="s">
        <v>145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151</v>
      </c>
      <c r="BM180" s="230" t="s">
        <v>217</v>
      </c>
    </row>
    <row r="181" s="13" customFormat="1">
      <c r="A181" s="13"/>
      <c r="B181" s="232"/>
      <c r="C181" s="233"/>
      <c r="D181" s="234" t="s">
        <v>156</v>
      </c>
      <c r="E181" s="235" t="s">
        <v>1</v>
      </c>
      <c r="F181" s="236" t="s">
        <v>218</v>
      </c>
      <c r="G181" s="233"/>
      <c r="H181" s="237">
        <v>13.5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156</v>
      </c>
      <c r="AU181" s="243" t="s">
        <v>82</v>
      </c>
      <c r="AV181" s="13" t="s">
        <v>82</v>
      </c>
      <c r="AW181" s="13" t="s">
        <v>158</v>
      </c>
      <c r="AX181" s="13" t="s">
        <v>72</v>
      </c>
      <c r="AY181" s="243" t="s">
        <v>145</v>
      </c>
    </row>
    <row r="182" s="13" customFormat="1">
      <c r="A182" s="13"/>
      <c r="B182" s="232"/>
      <c r="C182" s="233"/>
      <c r="D182" s="234" t="s">
        <v>156</v>
      </c>
      <c r="E182" s="235" t="s">
        <v>1</v>
      </c>
      <c r="F182" s="236" t="s">
        <v>219</v>
      </c>
      <c r="G182" s="233"/>
      <c r="H182" s="237">
        <v>63.119999999999997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156</v>
      </c>
      <c r="AU182" s="243" t="s">
        <v>82</v>
      </c>
      <c r="AV182" s="13" t="s">
        <v>82</v>
      </c>
      <c r="AW182" s="13" t="s">
        <v>158</v>
      </c>
      <c r="AX182" s="13" t="s">
        <v>72</v>
      </c>
      <c r="AY182" s="243" t="s">
        <v>145</v>
      </c>
    </row>
    <row r="183" s="14" customFormat="1">
      <c r="A183" s="14"/>
      <c r="B183" s="244"/>
      <c r="C183" s="245"/>
      <c r="D183" s="234" t="s">
        <v>156</v>
      </c>
      <c r="E183" s="246" t="s">
        <v>1</v>
      </c>
      <c r="F183" s="247" t="s">
        <v>159</v>
      </c>
      <c r="G183" s="245"/>
      <c r="H183" s="248">
        <v>76.620000000000005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156</v>
      </c>
      <c r="AU183" s="254" t="s">
        <v>82</v>
      </c>
      <c r="AV183" s="14" t="s">
        <v>151</v>
      </c>
      <c r="AW183" s="14" t="s">
        <v>158</v>
      </c>
      <c r="AX183" s="14" t="s">
        <v>80</v>
      </c>
      <c r="AY183" s="254" t="s">
        <v>145</v>
      </c>
    </row>
    <row r="184" s="2" customFormat="1" ht="33" customHeight="1">
      <c r="A184" s="37"/>
      <c r="B184" s="38"/>
      <c r="C184" s="218" t="s">
        <v>220</v>
      </c>
      <c r="D184" s="218" t="s">
        <v>147</v>
      </c>
      <c r="E184" s="219" t="s">
        <v>221</v>
      </c>
      <c r="F184" s="220" t="s">
        <v>222</v>
      </c>
      <c r="G184" s="221" t="s">
        <v>196</v>
      </c>
      <c r="H184" s="222">
        <v>32.479999999999997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151</v>
      </c>
      <c r="AT184" s="230" t="s">
        <v>147</v>
      </c>
      <c r="AU184" s="230" t="s">
        <v>82</v>
      </c>
      <c r="AY184" s="16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151</v>
      </c>
      <c r="BM184" s="230" t="s">
        <v>86</v>
      </c>
    </row>
    <row r="185" s="13" customFormat="1">
      <c r="A185" s="13"/>
      <c r="B185" s="232"/>
      <c r="C185" s="233"/>
      <c r="D185" s="234" t="s">
        <v>156</v>
      </c>
      <c r="E185" s="235" t="s">
        <v>1</v>
      </c>
      <c r="F185" s="236" t="s">
        <v>223</v>
      </c>
      <c r="G185" s="233"/>
      <c r="H185" s="237">
        <v>32.480000000000004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156</v>
      </c>
      <c r="AU185" s="243" t="s">
        <v>82</v>
      </c>
      <c r="AV185" s="13" t="s">
        <v>82</v>
      </c>
      <c r="AW185" s="13" t="s">
        <v>158</v>
      </c>
      <c r="AX185" s="13" t="s">
        <v>72</v>
      </c>
      <c r="AY185" s="243" t="s">
        <v>145</v>
      </c>
    </row>
    <row r="186" s="14" customFormat="1">
      <c r="A186" s="14"/>
      <c r="B186" s="244"/>
      <c r="C186" s="245"/>
      <c r="D186" s="234" t="s">
        <v>156</v>
      </c>
      <c r="E186" s="246" t="s">
        <v>1</v>
      </c>
      <c r="F186" s="247" t="s">
        <v>159</v>
      </c>
      <c r="G186" s="245"/>
      <c r="H186" s="248">
        <v>32.480000000000004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156</v>
      </c>
      <c r="AU186" s="254" t="s">
        <v>82</v>
      </c>
      <c r="AV186" s="14" t="s">
        <v>151</v>
      </c>
      <c r="AW186" s="14" t="s">
        <v>158</v>
      </c>
      <c r="AX186" s="14" t="s">
        <v>80</v>
      </c>
      <c r="AY186" s="254" t="s">
        <v>145</v>
      </c>
    </row>
    <row r="187" s="2" customFormat="1" ht="37.8" customHeight="1">
      <c r="A187" s="37"/>
      <c r="B187" s="38"/>
      <c r="C187" s="218" t="s">
        <v>172</v>
      </c>
      <c r="D187" s="218" t="s">
        <v>147</v>
      </c>
      <c r="E187" s="219" t="s">
        <v>224</v>
      </c>
      <c r="F187" s="220" t="s">
        <v>225</v>
      </c>
      <c r="G187" s="221" t="s">
        <v>196</v>
      </c>
      <c r="H187" s="222">
        <v>2648.1790000000001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151</v>
      </c>
      <c r="AT187" s="230" t="s">
        <v>147</v>
      </c>
      <c r="AU187" s="230" t="s">
        <v>82</v>
      </c>
      <c r="AY187" s="16" t="s">
        <v>145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151</v>
      </c>
      <c r="BM187" s="230" t="s">
        <v>226</v>
      </c>
    </row>
    <row r="188" s="13" customFormat="1">
      <c r="A188" s="13"/>
      <c r="B188" s="232"/>
      <c r="C188" s="233"/>
      <c r="D188" s="234" t="s">
        <v>156</v>
      </c>
      <c r="E188" s="235" t="s">
        <v>1</v>
      </c>
      <c r="F188" s="236" t="s">
        <v>227</v>
      </c>
      <c r="G188" s="233"/>
      <c r="H188" s="237">
        <v>2502.2150000000001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156</v>
      </c>
      <c r="AU188" s="243" t="s">
        <v>82</v>
      </c>
      <c r="AV188" s="13" t="s">
        <v>82</v>
      </c>
      <c r="AW188" s="13" t="s">
        <v>158</v>
      </c>
      <c r="AX188" s="13" t="s">
        <v>72</v>
      </c>
      <c r="AY188" s="243" t="s">
        <v>145</v>
      </c>
    </row>
    <row r="189" s="13" customFormat="1">
      <c r="A189" s="13"/>
      <c r="B189" s="232"/>
      <c r="C189" s="233"/>
      <c r="D189" s="234" t="s">
        <v>156</v>
      </c>
      <c r="E189" s="235" t="s">
        <v>1</v>
      </c>
      <c r="F189" s="236" t="s">
        <v>228</v>
      </c>
      <c r="G189" s="233"/>
      <c r="H189" s="237">
        <v>76.620000000000005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156</v>
      </c>
      <c r="AU189" s="243" t="s">
        <v>82</v>
      </c>
      <c r="AV189" s="13" t="s">
        <v>82</v>
      </c>
      <c r="AW189" s="13" t="s">
        <v>158</v>
      </c>
      <c r="AX189" s="13" t="s">
        <v>72</v>
      </c>
      <c r="AY189" s="243" t="s">
        <v>145</v>
      </c>
    </row>
    <row r="190" s="13" customFormat="1">
      <c r="A190" s="13"/>
      <c r="B190" s="232"/>
      <c r="C190" s="233"/>
      <c r="D190" s="234" t="s">
        <v>156</v>
      </c>
      <c r="E190" s="235" t="s">
        <v>1</v>
      </c>
      <c r="F190" s="236" t="s">
        <v>229</v>
      </c>
      <c r="G190" s="233"/>
      <c r="H190" s="237">
        <v>69.343999999999994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156</v>
      </c>
      <c r="AU190" s="243" t="s">
        <v>82</v>
      </c>
      <c r="AV190" s="13" t="s">
        <v>82</v>
      </c>
      <c r="AW190" s="13" t="s">
        <v>158</v>
      </c>
      <c r="AX190" s="13" t="s">
        <v>72</v>
      </c>
      <c r="AY190" s="243" t="s">
        <v>145</v>
      </c>
    </row>
    <row r="191" s="14" customFormat="1">
      <c r="A191" s="14"/>
      <c r="B191" s="244"/>
      <c r="C191" s="245"/>
      <c r="D191" s="234" t="s">
        <v>156</v>
      </c>
      <c r="E191" s="246" t="s">
        <v>1</v>
      </c>
      <c r="F191" s="247" t="s">
        <v>159</v>
      </c>
      <c r="G191" s="245"/>
      <c r="H191" s="248">
        <v>2648.1790000000001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156</v>
      </c>
      <c r="AU191" s="254" t="s">
        <v>82</v>
      </c>
      <c r="AV191" s="14" t="s">
        <v>151</v>
      </c>
      <c r="AW191" s="14" t="s">
        <v>158</v>
      </c>
      <c r="AX191" s="14" t="s">
        <v>80</v>
      </c>
      <c r="AY191" s="254" t="s">
        <v>145</v>
      </c>
    </row>
    <row r="192" s="2" customFormat="1" ht="16.5" customHeight="1">
      <c r="A192" s="37"/>
      <c r="B192" s="38"/>
      <c r="C192" s="218" t="s">
        <v>8</v>
      </c>
      <c r="D192" s="218" t="s">
        <v>147</v>
      </c>
      <c r="E192" s="219" t="s">
        <v>230</v>
      </c>
      <c r="F192" s="220" t="s">
        <v>231</v>
      </c>
      <c r="G192" s="221" t="s">
        <v>196</v>
      </c>
      <c r="H192" s="222">
        <v>2648.1790000000001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151</v>
      </c>
      <c r="AT192" s="230" t="s">
        <v>147</v>
      </c>
      <c r="AU192" s="230" t="s">
        <v>82</v>
      </c>
      <c r="AY192" s="16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151</v>
      </c>
      <c r="BM192" s="230" t="s">
        <v>232</v>
      </c>
    </row>
    <row r="193" s="2" customFormat="1" ht="33" customHeight="1">
      <c r="A193" s="37"/>
      <c r="B193" s="38"/>
      <c r="C193" s="218" t="s">
        <v>177</v>
      </c>
      <c r="D193" s="218" t="s">
        <v>147</v>
      </c>
      <c r="E193" s="219" t="s">
        <v>233</v>
      </c>
      <c r="F193" s="220" t="s">
        <v>234</v>
      </c>
      <c r="G193" s="221" t="s">
        <v>235</v>
      </c>
      <c r="H193" s="222">
        <v>5296.3580000000002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151</v>
      </c>
      <c r="AT193" s="230" t="s">
        <v>147</v>
      </c>
      <c r="AU193" s="230" t="s">
        <v>82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151</v>
      </c>
      <c r="BM193" s="230" t="s">
        <v>236</v>
      </c>
    </row>
    <row r="194" s="13" customFormat="1">
      <c r="A194" s="13"/>
      <c r="B194" s="232"/>
      <c r="C194" s="233"/>
      <c r="D194" s="234" t="s">
        <v>156</v>
      </c>
      <c r="E194" s="235" t="s">
        <v>1</v>
      </c>
      <c r="F194" s="236" t="s">
        <v>237</v>
      </c>
      <c r="G194" s="233"/>
      <c r="H194" s="237">
        <v>5296.3580000000002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156</v>
      </c>
      <c r="AU194" s="243" t="s">
        <v>82</v>
      </c>
      <c r="AV194" s="13" t="s">
        <v>82</v>
      </c>
      <c r="AW194" s="13" t="s">
        <v>158</v>
      </c>
      <c r="AX194" s="13" t="s">
        <v>72</v>
      </c>
      <c r="AY194" s="243" t="s">
        <v>145</v>
      </c>
    </row>
    <row r="195" s="14" customFormat="1">
      <c r="A195" s="14"/>
      <c r="B195" s="244"/>
      <c r="C195" s="245"/>
      <c r="D195" s="234" t="s">
        <v>156</v>
      </c>
      <c r="E195" s="246" t="s">
        <v>1</v>
      </c>
      <c r="F195" s="247" t="s">
        <v>159</v>
      </c>
      <c r="G195" s="245"/>
      <c r="H195" s="248">
        <v>5296.3580000000002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156</v>
      </c>
      <c r="AU195" s="254" t="s">
        <v>82</v>
      </c>
      <c r="AV195" s="14" t="s">
        <v>151</v>
      </c>
      <c r="AW195" s="14" t="s">
        <v>158</v>
      </c>
      <c r="AX195" s="14" t="s">
        <v>80</v>
      </c>
      <c r="AY195" s="254" t="s">
        <v>145</v>
      </c>
    </row>
    <row r="196" s="2" customFormat="1" ht="24.15" customHeight="1">
      <c r="A196" s="37"/>
      <c r="B196" s="38"/>
      <c r="C196" s="218" t="s">
        <v>238</v>
      </c>
      <c r="D196" s="218" t="s">
        <v>147</v>
      </c>
      <c r="E196" s="219" t="s">
        <v>239</v>
      </c>
      <c r="F196" s="220" t="s">
        <v>240</v>
      </c>
      <c r="G196" s="221" t="s">
        <v>196</v>
      </c>
      <c r="H196" s="222">
        <v>22.643999999999998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151</v>
      </c>
      <c r="AT196" s="230" t="s">
        <v>147</v>
      </c>
      <c r="AU196" s="230" t="s">
        <v>82</v>
      </c>
      <c r="AY196" s="16" t="s">
        <v>145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151</v>
      </c>
      <c r="BM196" s="230" t="s">
        <v>241</v>
      </c>
    </row>
    <row r="197" s="13" customFormat="1">
      <c r="A197" s="13"/>
      <c r="B197" s="232"/>
      <c r="C197" s="233"/>
      <c r="D197" s="234" t="s">
        <v>156</v>
      </c>
      <c r="E197" s="235" t="s">
        <v>1</v>
      </c>
      <c r="F197" s="236" t="s">
        <v>214</v>
      </c>
      <c r="G197" s="233"/>
      <c r="H197" s="237">
        <v>36.863999999999997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156</v>
      </c>
      <c r="AU197" s="243" t="s">
        <v>82</v>
      </c>
      <c r="AV197" s="13" t="s">
        <v>82</v>
      </c>
      <c r="AW197" s="13" t="s">
        <v>158</v>
      </c>
      <c r="AX197" s="13" t="s">
        <v>72</v>
      </c>
      <c r="AY197" s="243" t="s">
        <v>145</v>
      </c>
    </row>
    <row r="198" s="13" customFormat="1">
      <c r="A198" s="13"/>
      <c r="B198" s="232"/>
      <c r="C198" s="233"/>
      <c r="D198" s="234" t="s">
        <v>156</v>
      </c>
      <c r="E198" s="235" t="s">
        <v>1</v>
      </c>
      <c r="F198" s="236" t="s">
        <v>242</v>
      </c>
      <c r="G198" s="233"/>
      <c r="H198" s="237">
        <v>-14.220000000000001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156</v>
      </c>
      <c r="AU198" s="243" t="s">
        <v>82</v>
      </c>
      <c r="AV198" s="13" t="s">
        <v>82</v>
      </c>
      <c r="AW198" s="13" t="s">
        <v>158</v>
      </c>
      <c r="AX198" s="13" t="s">
        <v>72</v>
      </c>
      <c r="AY198" s="243" t="s">
        <v>145</v>
      </c>
    </row>
    <row r="199" s="14" customFormat="1">
      <c r="A199" s="14"/>
      <c r="B199" s="244"/>
      <c r="C199" s="245"/>
      <c r="D199" s="234" t="s">
        <v>156</v>
      </c>
      <c r="E199" s="246" t="s">
        <v>1</v>
      </c>
      <c r="F199" s="247" t="s">
        <v>159</v>
      </c>
      <c r="G199" s="245"/>
      <c r="H199" s="248">
        <v>22.643999999999998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156</v>
      </c>
      <c r="AU199" s="254" t="s">
        <v>82</v>
      </c>
      <c r="AV199" s="14" t="s">
        <v>151</v>
      </c>
      <c r="AW199" s="14" t="s">
        <v>158</v>
      </c>
      <c r="AX199" s="14" t="s">
        <v>80</v>
      </c>
      <c r="AY199" s="254" t="s">
        <v>145</v>
      </c>
    </row>
    <row r="200" s="2" customFormat="1" ht="16.5" customHeight="1">
      <c r="A200" s="37"/>
      <c r="B200" s="38"/>
      <c r="C200" s="255" t="s">
        <v>182</v>
      </c>
      <c r="D200" s="255" t="s">
        <v>243</v>
      </c>
      <c r="E200" s="256" t="s">
        <v>244</v>
      </c>
      <c r="F200" s="257" t="s">
        <v>245</v>
      </c>
      <c r="G200" s="258" t="s">
        <v>235</v>
      </c>
      <c r="H200" s="259">
        <v>45.287999999999997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155</v>
      </c>
      <c r="AT200" s="230" t="s">
        <v>243</v>
      </c>
      <c r="AU200" s="230" t="s">
        <v>82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151</v>
      </c>
      <c r="BM200" s="230" t="s">
        <v>89</v>
      </c>
    </row>
    <row r="201" s="13" customFormat="1">
      <c r="A201" s="13"/>
      <c r="B201" s="232"/>
      <c r="C201" s="233"/>
      <c r="D201" s="234" t="s">
        <v>156</v>
      </c>
      <c r="E201" s="235" t="s">
        <v>1</v>
      </c>
      <c r="F201" s="236" t="s">
        <v>246</v>
      </c>
      <c r="G201" s="233"/>
      <c r="H201" s="237">
        <v>45.287999999999997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156</v>
      </c>
      <c r="AU201" s="243" t="s">
        <v>82</v>
      </c>
      <c r="AV201" s="13" t="s">
        <v>82</v>
      </c>
      <c r="AW201" s="13" t="s">
        <v>158</v>
      </c>
      <c r="AX201" s="13" t="s">
        <v>72</v>
      </c>
      <c r="AY201" s="243" t="s">
        <v>145</v>
      </c>
    </row>
    <row r="202" s="14" customFormat="1">
      <c r="A202" s="14"/>
      <c r="B202" s="244"/>
      <c r="C202" s="245"/>
      <c r="D202" s="234" t="s">
        <v>156</v>
      </c>
      <c r="E202" s="246" t="s">
        <v>1</v>
      </c>
      <c r="F202" s="247" t="s">
        <v>159</v>
      </c>
      <c r="G202" s="245"/>
      <c r="H202" s="248">
        <v>45.287999999999997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156</v>
      </c>
      <c r="AU202" s="254" t="s">
        <v>82</v>
      </c>
      <c r="AV202" s="14" t="s">
        <v>151</v>
      </c>
      <c r="AW202" s="14" t="s">
        <v>158</v>
      </c>
      <c r="AX202" s="14" t="s">
        <v>80</v>
      </c>
      <c r="AY202" s="254" t="s">
        <v>145</v>
      </c>
    </row>
    <row r="203" s="2" customFormat="1" ht="24.15" customHeight="1">
      <c r="A203" s="37"/>
      <c r="B203" s="38"/>
      <c r="C203" s="218" t="s">
        <v>247</v>
      </c>
      <c r="D203" s="218" t="s">
        <v>147</v>
      </c>
      <c r="E203" s="219" t="s">
        <v>248</v>
      </c>
      <c r="F203" s="220" t="s">
        <v>249</v>
      </c>
      <c r="G203" s="221" t="s">
        <v>154</v>
      </c>
      <c r="H203" s="222">
        <v>2531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151</v>
      </c>
      <c r="AT203" s="230" t="s">
        <v>147</v>
      </c>
      <c r="AU203" s="230" t="s">
        <v>82</v>
      </c>
      <c r="AY203" s="16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151</v>
      </c>
      <c r="BM203" s="230" t="s">
        <v>250</v>
      </c>
    </row>
    <row r="204" s="13" customFormat="1">
      <c r="A204" s="13"/>
      <c r="B204" s="232"/>
      <c r="C204" s="233"/>
      <c r="D204" s="234" t="s">
        <v>156</v>
      </c>
      <c r="E204" s="235" t="s">
        <v>1</v>
      </c>
      <c r="F204" s="236" t="s">
        <v>251</v>
      </c>
      <c r="G204" s="233"/>
      <c r="H204" s="237">
        <v>41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156</v>
      </c>
      <c r="AU204" s="243" t="s">
        <v>82</v>
      </c>
      <c r="AV204" s="13" t="s">
        <v>82</v>
      </c>
      <c r="AW204" s="13" t="s">
        <v>158</v>
      </c>
      <c r="AX204" s="13" t="s">
        <v>72</v>
      </c>
      <c r="AY204" s="243" t="s">
        <v>145</v>
      </c>
    </row>
    <row r="205" s="13" customFormat="1">
      <c r="A205" s="13"/>
      <c r="B205" s="232"/>
      <c r="C205" s="233"/>
      <c r="D205" s="234" t="s">
        <v>156</v>
      </c>
      <c r="E205" s="235" t="s">
        <v>1</v>
      </c>
      <c r="F205" s="236" t="s">
        <v>252</v>
      </c>
      <c r="G205" s="233"/>
      <c r="H205" s="237">
        <v>2490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156</v>
      </c>
      <c r="AU205" s="243" t="s">
        <v>82</v>
      </c>
      <c r="AV205" s="13" t="s">
        <v>82</v>
      </c>
      <c r="AW205" s="13" t="s">
        <v>158</v>
      </c>
      <c r="AX205" s="13" t="s">
        <v>72</v>
      </c>
      <c r="AY205" s="243" t="s">
        <v>145</v>
      </c>
    </row>
    <row r="206" s="14" customFormat="1">
      <c r="A206" s="14"/>
      <c r="B206" s="244"/>
      <c r="C206" s="245"/>
      <c r="D206" s="234" t="s">
        <v>156</v>
      </c>
      <c r="E206" s="246" t="s">
        <v>1</v>
      </c>
      <c r="F206" s="247" t="s">
        <v>159</v>
      </c>
      <c r="G206" s="245"/>
      <c r="H206" s="248">
        <v>2531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156</v>
      </c>
      <c r="AU206" s="254" t="s">
        <v>82</v>
      </c>
      <c r="AV206" s="14" t="s">
        <v>151</v>
      </c>
      <c r="AW206" s="14" t="s">
        <v>158</v>
      </c>
      <c r="AX206" s="14" t="s">
        <v>80</v>
      </c>
      <c r="AY206" s="254" t="s">
        <v>145</v>
      </c>
    </row>
    <row r="207" s="2" customFormat="1" ht="16.5" customHeight="1">
      <c r="A207" s="37"/>
      <c r="B207" s="38"/>
      <c r="C207" s="255" t="s">
        <v>83</v>
      </c>
      <c r="D207" s="255" t="s">
        <v>243</v>
      </c>
      <c r="E207" s="256" t="s">
        <v>253</v>
      </c>
      <c r="F207" s="257" t="s">
        <v>254</v>
      </c>
      <c r="G207" s="258" t="s">
        <v>196</v>
      </c>
      <c r="H207" s="259">
        <v>379.64999999999998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37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155</v>
      </c>
      <c r="AT207" s="230" t="s">
        <v>243</v>
      </c>
      <c r="AU207" s="230" t="s">
        <v>82</v>
      </c>
      <c r="AY207" s="16" t="s">
        <v>145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151</v>
      </c>
      <c r="BM207" s="230" t="s">
        <v>255</v>
      </c>
    </row>
    <row r="208" s="13" customFormat="1">
      <c r="A208" s="13"/>
      <c r="B208" s="232"/>
      <c r="C208" s="233"/>
      <c r="D208" s="234" t="s">
        <v>156</v>
      </c>
      <c r="E208" s="235" t="s">
        <v>1</v>
      </c>
      <c r="F208" s="236" t="s">
        <v>256</v>
      </c>
      <c r="G208" s="233"/>
      <c r="H208" s="237">
        <v>379.64999999999998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156</v>
      </c>
      <c r="AU208" s="243" t="s">
        <v>82</v>
      </c>
      <c r="AV208" s="13" t="s">
        <v>82</v>
      </c>
      <c r="AW208" s="13" t="s">
        <v>158</v>
      </c>
      <c r="AX208" s="13" t="s">
        <v>72</v>
      </c>
      <c r="AY208" s="243" t="s">
        <v>145</v>
      </c>
    </row>
    <row r="209" s="14" customFormat="1">
      <c r="A209" s="14"/>
      <c r="B209" s="244"/>
      <c r="C209" s="245"/>
      <c r="D209" s="234" t="s">
        <v>156</v>
      </c>
      <c r="E209" s="246" t="s">
        <v>1</v>
      </c>
      <c r="F209" s="247" t="s">
        <v>159</v>
      </c>
      <c r="G209" s="245"/>
      <c r="H209" s="248">
        <v>379.64999999999998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156</v>
      </c>
      <c r="AU209" s="254" t="s">
        <v>82</v>
      </c>
      <c r="AV209" s="14" t="s">
        <v>151</v>
      </c>
      <c r="AW209" s="14" t="s">
        <v>158</v>
      </c>
      <c r="AX209" s="14" t="s">
        <v>80</v>
      </c>
      <c r="AY209" s="254" t="s">
        <v>145</v>
      </c>
    </row>
    <row r="210" s="2" customFormat="1" ht="24.15" customHeight="1">
      <c r="A210" s="37"/>
      <c r="B210" s="38"/>
      <c r="C210" s="218" t="s">
        <v>7</v>
      </c>
      <c r="D210" s="218" t="s">
        <v>147</v>
      </c>
      <c r="E210" s="219" t="s">
        <v>257</v>
      </c>
      <c r="F210" s="220" t="s">
        <v>258</v>
      </c>
      <c r="G210" s="221" t="s">
        <v>154</v>
      </c>
      <c r="H210" s="222">
        <v>2531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37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151</v>
      </c>
      <c r="AT210" s="230" t="s">
        <v>147</v>
      </c>
      <c r="AU210" s="230" t="s">
        <v>82</v>
      </c>
      <c r="AY210" s="16" t="s">
        <v>145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80</v>
      </c>
      <c r="BK210" s="231">
        <f>ROUND(I210*H210,2)</f>
        <v>0</v>
      </c>
      <c r="BL210" s="16" t="s">
        <v>151</v>
      </c>
      <c r="BM210" s="230" t="s">
        <v>259</v>
      </c>
    </row>
    <row r="211" s="13" customFormat="1">
      <c r="A211" s="13"/>
      <c r="B211" s="232"/>
      <c r="C211" s="233"/>
      <c r="D211" s="234" t="s">
        <v>156</v>
      </c>
      <c r="E211" s="235" t="s">
        <v>1</v>
      </c>
      <c r="F211" s="236" t="s">
        <v>251</v>
      </c>
      <c r="G211" s="233"/>
      <c r="H211" s="237">
        <v>41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156</v>
      </c>
      <c r="AU211" s="243" t="s">
        <v>82</v>
      </c>
      <c r="AV211" s="13" t="s">
        <v>82</v>
      </c>
      <c r="AW211" s="13" t="s">
        <v>158</v>
      </c>
      <c r="AX211" s="13" t="s">
        <v>72</v>
      </c>
      <c r="AY211" s="243" t="s">
        <v>145</v>
      </c>
    </row>
    <row r="212" s="13" customFormat="1">
      <c r="A212" s="13"/>
      <c r="B212" s="232"/>
      <c r="C212" s="233"/>
      <c r="D212" s="234" t="s">
        <v>156</v>
      </c>
      <c r="E212" s="235" t="s">
        <v>1</v>
      </c>
      <c r="F212" s="236" t="s">
        <v>252</v>
      </c>
      <c r="G212" s="233"/>
      <c r="H212" s="237">
        <v>2490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156</v>
      </c>
      <c r="AU212" s="243" t="s">
        <v>82</v>
      </c>
      <c r="AV212" s="13" t="s">
        <v>82</v>
      </c>
      <c r="AW212" s="13" t="s">
        <v>158</v>
      </c>
      <c r="AX212" s="13" t="s">
        <v>72</v>
      </c>
      <c r="AY212" s="243" t="s">
        <v>145</v>
      </c>
    </row>
    <row r="213" s="14" customFormat="1">
      <c r="A213" s="14"/>
      <c r="B213" s="244"/>
      <c r="C213" s="245"/>
      <c r="D213" s="234" t="s">
        <v>156</v>
      </c>
      <c r="E213" s="246" t="s">
        <v>1</v>
      </c>
      <c r="F213" s="247" t="s">
        <v>159</v>
      </c>
      <c r="G213" s="245"/>
      <c r="H213" s="248">
        <v>2531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156</v>
      </c>
      <c r="AU213" s="254" t="s">
        <v>82</v>
      </c>
      <c r="AV213" s="14" t="s">
        <v>151</v>
      </c>
      <c r="AW213" s="14" t="s">
        <v>158</v>
      </c>
      <c r="AX213" s="14" t="s">
        <v>80</v>
      </c>
      <c r="AY213" s="254" t="s">
        <v>145</v>
      </c>
    </row>
    <row r="214" s="2" customFormat="1" ht="16.5" customHeight="1">
      <c r="A214" s="37"/>
      <c r="B214" s="38"/>
      <c r="C214" s="255" t="s">
        <v>193</v>
      </c>
      <c r="D214" s="255" t="s">
        <v>243</v>
      </c>
      <c r="E214" s="256" t="s">
        <v>260</v>
      </c>
      <c r="F214" s="257" t="s">
        <v>261</v>
      </c>
      <c r="G214" s="258" t="s">
        <v>262</v>
      </c>
      <c r="H214" s="259">
        <v>50.619999999999997</v>
      </c>
      <c r="I214" s="260"/>
      <c r="J214" s="261">
        <f>ROUND(I214*H214,2)</f>
        <v>0</v>
      </c>
      <c r="K214" s="262"/>
      <c r="L214" s="263"/>
      <c r="M214" s="264" t="s">
        <v>1</v>
      </c>
      <c r="N214" s="265" t="s">
        <v>37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155</v>
      </c>
      <c r="AT214" s="230" t="s">
        <v>243</v>
      </c>
      <c r="AU214" s="230" t="s">
        <v>82</v>
      </c>
      <c r="AY214" s="16" t="s">
        <v>145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80</v>
      </c>
      <c r="BK214" s="231">
        <f>ROUND(I214*H214,2)</f>
        <v>0</v>
      </c>
      <c r="BL214" s="16" t="s">
        <v>151</v>
      </c>
      <c r="BM214" s="230" t="s">
        <v>263</v>
      </c>
    </row>
    <row r="215" s="13" customFormat="1">
      <c r="A215" s="13"/>
      <c r="B215" s="232"/>
      <c r="C215" s="233"/>
      <c r="D215" s="234" t="s">
        <v>156</v>
      </c>
      <c r="E215" s="235" t="s">
        <v>1</v>
      </c>
      <c r="F215" s="236" t="s">
        <v>264</v>
      </c>
      <c r="G215" s="233"/>
      <c r="H215" s="237">
        <v>50.620000000000005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156</v>
      </c>
      <c r="AU215" s="243" t="s">
        <v>82</v>
      </c>
      <c r="AV215" s="13" t="s">
        <v>82</v>
      </c>
      <c r="AW215" s="13" t="s">
        <v>158</v>
      </c>
      <c r="AX215" s="13" t="s">
        <v>72</v>
      </c>
      <c r="AY215" s="243" t="s">
        <v>145</v>
      </c>
    </row>
    <row r="216" s="14" customFormat="1">
      <c r="A216" s="14"/>
      <c r="B216" s="244"/>
      <c r="C216" s="245"/>
      <c r="D216" s="234" t="s">
        <v>156</v>
      </c>
      <c r="E216" s="246" t="s">
        <v>1</v>
      </c>
      <c r="F216" s="247" t="s">
        <v>159</v>
      </c>
      <c r="G216" s="245"/>
      <c r="H216" s="248">
        <v>50.620000000000005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156</v>
      </c>
      <c r="AU216" s="254" t="s">
        <v>82</v>
      </c>
      <c r="AV216" s="14" t="s">
        <v>151</v>
      </c>
      <c r="AW216" s="14" t="s">
        <v>158</v>
      </c>
      <c r="AX216" s="14" t="s">
        <v>80</v>
      </c>
      <c r="AY216" s="254" t="s">
        <v>145</v>
      </c>
    </row>
    <row r="217" s="2" customFormat="1" ht="24.15" customHeight="1">
      <c r="A217" s="37"/>
      <c r="B217" s="38"/>
      <c r="C217" s="218" t="s">
        <v>265</v>
      </c>
      <c r="D217" s="218" t="s">
        <v>147</v>
      </c>
      <c r="E217" s="219" t="s">
        <v>266</v>
      </c>
      <c r="F217" s="220" t="s">
        <v>267</v>
      </c>
      <c r="G217" s="221" t="s">
        <v>154</v>
      </c>
      <c r="H217" s="222">
        <v>2531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37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151</v>
      </c>
      <c r="AT217" s="230" t="s">
        <v>147</v>
      </c>
      <c r="AU217" s="230" t="s">
        <v>82</v>
      </c>
      <c r="AY217" s="16" t="s">
        <v>145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80</v>
      </c>
      <c r="BK217" s="231">
        <f>ROUND(I217*H217,2)</f>
        <v>0</v>
      </c>
      <c r="BL217" s="16" t="s">
        <v>151</v>
      </c>
      <c r="BM217" s="230" t="s">
        <v>92</v>
      </c>
    </row>
    <row r="218" s="13" customFormat="1">
      <c r="A218" s="13"/>
      <c r="B218" s="232"/>
      <c r="C218" s="233"/>
      <c r="D218" s="234" t="s">
        <v>156</v>
      </c>
      <c r="E218" s="235" t="s">
        <v>1</v>
      </c>
      <c r="F218" s="236" t="s">
        <v>251</v>
      </c>
      <c r="G218" s="233"/>
      <c r="H218" s="237">
        <v>41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156</v>
      </c>
      <c r="AU218" s="243" t="s">
        <v>82</v>
      </c>
      <c r="AV218" s="13" t="s">
        <v>82</v>
      </c>
      <c r="AW218" s="13" t="s">
        <v>158</v>
      </c>
      <c r="AX218" s="13" t="s">
        <v>72</v>
      </c>
      <c r="AY218" s="243" t="s">
        <v>145</v>
      </c>
    </row>
    <row r="219" s="13" customFormat="1">
      <c r="A219" s="13"/>
      <c r="B219" s="232"/>
      <c r="C219" s="233"/>
      <c r="D219" s="234" t="s">
        <v>156</v>
      </c>
      <c r="E219" s="235" t="s">
        <v>1</v>
      </c>
      <c r="F219" s="236" t="s">
        <v>252</v>
      </c>
      <c r="G219" s="233"/>
      <c r="H219" s="237">
        <v>2490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156</v>
      </c>
      <c r="AU219" s="243" t="s">
        <v>82</v>
      </c>
      <c r="AV219" s="13" t="s">
        <v>82</v>
      </c>
      <c r="AW219" s="13" t="s">
        <v>158</v>
      </c>
      <c r="AX219" s="13" t="s">
        <v>72</v>
      </c>
      <c r="AY219" s="243" t="s">
        <v>145</v>
      </c>
    </row>
    <row r="220" s="14" customFormat="1">
      <c r="A220" s="14"/>
      <c r="B220" s="244"/>
      <c r="C220" s="245"/>
      <c r="D220" s="234" t="s">
        <v>156</v>
      </c>
      <c r="E220" s="246" t="s">
        <v>1</v>
      </c>
      <c r="F220" s="247" t="s">
        <v>159</v>
      </c>
      <c r="G220" s="245"/>
      <c r="H220" s="248">
        <v>2531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156</v>
      </c>
      <c r="AU220" s="254" t="s">
        <v>82</v>
      </c>
      <c r="AV220" s="14" t="s">
        <v>151</v>
      </c>
      <c r="AW220" s="14" t="s">
        <v>158</v>
      </c>
      <c r="AX220" s="14" t="s">
        <v>80</v>
      </c>
      <c r="AY220" s="254" t="s">
        <v>145</v>
      </c>
    </row>
    <row r="221" s="2" customFormat="1" ht="24.15" customHeight="1">
      <c r="A221" s="37"/>
      <c r="B221" s="38"/>
      <c r="C221" s="218" t="s">
        <v>197</v>
      </c>
      <c r="D221" s="218" t="s">
        <v>147</v>
      </c>
      <c r="E221" s="219" t="s">
        <v>268</v>
      </c>
      <c r="F221" s="220" t="s">
        <v>269</v>
      </c>
      <c r="G221" s="221" t="s">
        <v>154</v>
      </c>
      <c r="H221" s="222">
        <v>3473.5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37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151</v>
      </c>
      <c r="AT221" s="230" t="s">
        <v>147</v>
      </c>
      <c r="AU221" s="230" t="s">
        <v>82</v>
      </c>
      <c r="AY221" s="16" t="s">
        <v>145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80</v>
      </c>
      <c r="BK221" s="231">
        <f>ROUND(I221*H221,2)</f>
        <v>0</v>
      </c>
      <c r="BL221" s="16" t="s">
        <v>151</v>
      </c>
      <c r="BM221" s="230" t="s">
        <v>270</v>
      </c>
    </row>
    <row r="222" s="13" customFormat="1">
      <c r="A222" s="13"/>
      <c r="B222" s="232"/>
      <c r="C222" s="233"/>
      <c r="D222" s="234" t="s">
        <v>156</v>
      </c>
      <c r="E222" s="235" t="s">
        <v>1</v>
      </c>
      <c r="F222" s="236" t="s">
        <v>271</v>
      </c>
      <c r="G222" s="233"/>
      <c r="H222" s="237">
        <v>1230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156</v>
      </c>
      <c r="AU222" s="243" t="s">
        <v>82</v>
      </c>
      <c r="AV222" s="13" t="s">
        <v>82</v>
      </c>
      <c r="AW222" s="13" t="s">
        <v>158</v>
      </c>
      <c r="AX222" s="13" t="s">
        <v>72</v>
      </c>
      <c r="AY222" s="243" t="s">
        <v>145</v>
      </c>
    </row>
    <row r="223" s="13" customFormat="1">
      <c r="A223" s="13"/>
      <c r="B223" s="232"/>
      <c r="C223" s="233"/>
      <c r="D223" s="234" t="s">
        <v>156</v>
      </c>
      <c r="E223" s="235" t="s">
        <v>1</v>
      </c>
      <c r="F223" s="236" t="s">
        <v>272</v>
      </c>
      <c r="G223" s="233"/>
      <c r="H223" s="237">
        <v>1135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156</v>
      </c>
      <c r="AU223" s="243" t="s">
        <v>82</v>
      </c>
      <c r="AV223" s="13" t="s">
        <v>82</v>
      </c>
      <c r="AW223" s="13" t="s">
        <v>158</v>
      </c>
      <c r="AX223" s="13" t="s">
        <v>72</v>
      </c>
      <c r="AY223" s="243" t="s">
        <v>145</v>
      </c>
    </row>
    <row r="224" s="13" customFormat="1">
      <c r="A224" s="13"/>
      <c r="B224" s="232"/>
      <c r="C224" s="233"/>
      <c r="D224" s="234" t="s">
        <v>156</v>
      </c>
      <c r="E224" s="235" t="s">
        <v>1</v>
      </c>
      <c r="F224" s="236" t="s">
        <v>273</v>
      </c>
      <c r="G224" s="233"/>
      <c r="H224" s="237">
        <v>930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156</v>
      </c>
      <c r="AU224" s="243" t="s">
        <v>82</v>
      </c>
      <c r="AV224" s="13" t="s">
        <v>82</v>
      </c>
      <c r="AW224" s="13" t="s">
        <v>158</v>
      </c>
      <c r="AX224" s="13" t="s">
        <v>72</v>
      </c>
      <c r="AY224" s="243" t="s">
        <v>145</v>
      </c>
    </row>
    <row r="225" s="13" customFormat="1">
      <c r="A225" s="13"/>
      <c r="B225" s="232"/>
      <c r="C225" s="233"/>
      <c r="D225" s="234" t="s">
        <v>156</v>
      </c>
      <c r="E225" s="235" t="s">
        <v>1</v>
      </c>
      <c r="F225" s="236" t="s">
        <v>274</v>
      </c>
      <c r="G225" s="233"/>
      <c r="H225" s="237">
        <v>32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156</v>
      </c>
      <c r="AU225" s="243" t="s">
        <v>82</v>
      </c>
      <c r="AV225" s="13" t="s">
        <v>82</v>
      </c>
      <c r="AW225" s="13" t="s">
        <v>158</v>
      </c>
      <c r="AX225" s="13" t="s">
        <v>72</v>
      </c>
      <c r="AY225" s="243" t="s">
        <v>145</v>
      </c>
    </row>
    <row r="226" s="13" customFormat="1">
      <c r="A226" s="13"/>
      <c r="B226" s="232"/>
      <c r="C226" s="233"/>
      <c r="D226" s="234" t="s">
        <v>156</v>
      </c>
      <c r="E226" s="235" t="s">
        <v>1</v>
      </c>
      <c r="F226" s="236" t="s">
        <v>275</v>
      </c>
      <c r="G226" s="233"/>
      <c r="H226" s="237">
        <v>22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156</v>
      </c>
      <c r="AU226" s="243" t="s">
        <v>82</v>
      </c>
      <c r="AV226" s="13" t="s">
        <v>82</v>
      </c>
      <c r="AW226" s="13" t="s">
        <v>158</v>
      </c>
      <c r="AX226" s="13" t="s">
        <v>72</v>
      </c>
      <c r="AY226" s="243" t="s">
        <v>145</v>
      </c>
    </row>
    <row r="227" s="13" customFormat="1">
      <c r="A227" s="13"/>
      <c r="B227" s="232"/>
      <c r="C227" s="233"/>
      <c r="D227" s="234" t="s">
        <v>156</v>
      </c>
      <c r="E227" s="235" t="s">
        <v>1</v>
      </c>
      <c r="F227" s="236" t="s">
        <v>276</v>
      </c>
      <c r="G227" s="233"/>
      <c r="H227" s="237">
        <v>3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156</v>
      </c>
      <c r="AU227" s="243" t="s">
        <v>82</v>
      </c>
      <c r="AV227" s="13" t="s">
        <v>82</v>
      </c>
      <c r="AW227" s="13" t="s">
        <v>158</v>
      </c>
      <c r="AX227" s="13" t="s">
        <v>72</v>
      </c>
      <c r="AY227" s="243" t="s">
        <v>145</v>
      </c>
    </row>
    <row r="228" s="13" customFormat="1">
      <c r="A228" s="13"/>
      <c r="B228" s="232"/>
      <c r="C228" s="233"/>
      <c r="D228" s="234" t="s">
        <v>156</v>
      </c>
      <c r="E228" s="235" t="s">
        <v>1</v>
      </c>
      <c r="F228" s="236" t="s">
        <v>277</v>
      </c>
      <c r="G228" s="233"/>
      <c r="H228" s="237">
        <v>1.5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156</v>
      </c>
      <c r="AU228" s="243" t="s">
        <v>82</v>
      </c>
      <c r="AV228" s="13" t="s">
        <v>82</v>
      </c>
      <c r="AW228" s="13" t="s">
        <v>158</v>
      </c>
      <c r="AX228" s="13" t="s">
        <v>72</v>
      </c>
      <c r="AY228" s="243" t="s">
        <v>145</v>
      </c>
    </row>
    <row r="229" s="13" customFormat="1">
      <c r="A229" s="13"/>
      <c r="B229" s="232"/>
      <c r="C229" s="233"/>
      <c r="D229" s="234" t="s">
        <v>156</v>
      </c>
      <c r="E229" s="235" t="s">
        <v>1</v>
      </c>
      <c r="F229" s="236" t="s">
        <v>278</v>
      </c>
      <c r="G229" s="233"/>
      <c r="H229" s="237">
        <v>120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156</v>
      </c>
      <c r="AU229" s="243" t="s">
        <v>82</v>
      </c>
      <c r="AV229" s="13" t="s">
        <v>82</v>
      </c>
      <c r="AW229" s="13" t="s">
        <v>158</v>
      </c>
      <c r="AX229" s="13" t="s">
        <v>72</v>
      </c>
      <c r="AY229" s="243" t="s">
        <v>145</v>
      </c>
    </row>
    <row r="230" s="14" customFormat="1">
      <c r="A230" s="14"/>
      <c r="B230" s="244"/>
      <c r="C230" s="245"/>
      <c r="D230" s="234" t="s">
        <v>156</v>
      </c>
      <c r="E230" s="246" t="s">
        <v>1</v>
      </c>
      <c r="F230" s="247" t="s">
        <v>159</v>
      </c>
      <c r="G230" s="245"/>
      <c r="H230" s="248">
        <v>3473.5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156</v>
      </c>
      <c r="AU230" s="254" t="s">
        <v>82</v>
      </c>
      <c r="AV230" s="14" t="s">
        <v>151</v>
      </c>
      <c r="AW230" s="14" t="s">
        <v>158</v>
      </c>
      <c r="AX230" s="14" t="s">
        <v>80</v>
      </c>
      <c r="AY230" s="254" t="s">
        <v>145</v>
      </c>
    </row>
    <row r="231" s="2" customFormat="1" ht="24.15" customHeight="1">
      <c r="A231" s="37"/>
      <c r="B231" s="38"/>
      <c r="C231" s="218" t="s">
        <v>279</v>
      </c>
      <c r="D231" s="218" t="s">
        <v>147</v>
      </c>
      <c r="E231" s="219" t="s">
        <v>280</v>
      </c>
      <c r="F231" s="220" t="s">
        <v>281</v>
      </c>
      <c r="G231" s="221" t="s">
        <v>154</v>
      </c>
      <c r="H231" s="222">
        <v>35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37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151</v>
      </c>
      <c r="AT231" s="230" t="s">
        <v>147</v>
      </c>
      <c r="AU231" s="230" t="s">
        <v>82</v>
      </c>
      <c r="AY231" s="16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80</v>
      </c>
      <c r="BK231" s="231">
        <f>ROUND(I231*H231,2)</f>
        <v>0</v>
      </c>
      <c r="BL231" s="16" t="s">
        <v>151</v>
      </c>
      <c r="BM231" s="230" t="s">
        <v>282</v>
      </c>
    </row>
    <row r="232" s="2" customFormat="1" ht="16.5" customHeight="1">
      <c r="A232" s="37"/>
      <c r="B232" s="38"/>
      <c r="C232" s="255" t="s">
        <v>213</v>
      </c>
      <c r="D232" s="255" t="s">
        <v>243</v>
      </c>
      <c r="E232" s="256" t="s">
        <v>283</v>
      </c>
      <c r="F232" s="257" t="s">
        <v>284</v>
      </c>
      <c r="G232" s="258" t="s">
        <v>196</v>
      </c>
      <c r="H232" s="259">
        <v>8.75</v>
      </c>
      <c r="I232" s="260"/>
      <c r="J232" s="261">
        <f>ROUND(I232*H232,2)</f>
        <v>0</v>
      </c>
      <c r="K232" s="262"/>
      <c r="L232" s="263"/>
      <c r="M232" s="264" t="s">
        <v>1</v>
      </c>
      <c r="N232" s="265" t="s">
        <v>37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155</v>
      </c>
      <c r="AT232" s="230" t="s">
        <v>243</v>
      </c>
      <c r="AU232" s="230" t="s">
        <v>82</v>
      </c>
      <c r="AY232" s="16" t="s">
        <v>145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80</v>
      </c>
      <c r="BK232" s="231">
        <f>ROUND(I232*H232,2)</f>
        <v>0</v>
      </c>
      <c r="BL232" s="16" t="s">
        <v>151</v>
      </c>
      <c r="BM232" s="230" t="s">
        <v>285</v>
      </c>
    </row>
    <row r="233" s="13" customFormat="1">
      <c r="A233" s="13"/>
      <c r="B233" s="232"/>
      <c r="C233" s="233"/>
      <c r="D233" s="234" t="s">
        <v>156</v>
      </c>
      <c r="E233" s="235" t="s">
        <v>1</v>
      </c>
      <c r="F233" s="236" t="s">
        <v>286</v>
      </c>
      <c r="G233" s="233"/>
      <c r="H233" s="237">
        <v>8.75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156</v>
      </c>
      <c r="AU233" s="243" t="s">
        <v>82</v>
      </c>
      <c r="AV233" s="13" t="s">
        <v>82</v>
      </c>
      <c r="AW233" s="13" t="s">
        <v>158</v>
      </c>
      <c r="AX233" s="13" t="s">
        <v>72</v>
      </c>
      <c r="AY233" s="243" t="s">
        <v>145</v>
      </c>
    </row>
    <row r="234" s="14" customFormat="1">
      <c r="A234" s="14"/>
      <c r="B234" s="244"/>
      <c r="C234" s="245"/>
      <c r="D234" s="234" t="s">
        <v>156</v>
      </c>
      <c r="E234" s="246" t="s">
        <v>1</v>
      </c>
      <c r="F234" s="247" t="s">
        <v>159</v>
      </c>
      <c r="G234" s="245"/>
      <c r="H234" s="248">
        <v>8.75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156</v>
      </c>
      <c r="AU234" s="254" t="s">
        <v>82</v>
      </c>
      <c r="AV234" s="14" t="s">
        <v>151</v>
      </c>
      <c r="AW234" s="14" t="s">
        <v>158</v>
      </c>
      <c r="AX234" s="14" t="s">
        <v>80</v>
      </c>
      <c r="AY234" s="254" t="s">
        <v>145</v>
      </c>
    </row>
    <row r="235" s="12" customFormat="1" ht="22.8" customHeight="1">
      <c r="A235" s="12"/>
      <c r="B235" s="202"/>
      <c r="C235" s="203"/>
      <c r="D235" s="204" t="s">
        <v>71</v>
      </c>
      <c r="E235" s="216" t="s">
        <v>82</v>
      </c>
      <c r="F235" s="216" t="s">
        <v>287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SUM(P236:P249)</f>
        <v>0</v>
      </c>
      <c r="Q235" s="210"/>
      <c r="R235" s="211">
        <f>SUM(R236:R249)</f>
        <v>141.75871274120001</v>
      </c>
      <c r="S235" s="210"/>
      <c r="T235" s="212">
        <f>SUM(T236:T249)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80</v>
      </c>
      <c r="AT235" s="214" t="s">
        <v>71</v>
      </c>
      <c r="AU235" s="214" t="s">
        <v>80</v>
      </c>
      <c r="AY235" s="213" t="s">
        <v>145</v>
      </c>
      <c r="BK235" s="215">
        <f>SUM(BK236:BK249)</f>
        <v>0</v>
      </c>
    </row>
    <row r="236" s="2" customFormat="1" ht="33" customHeight="1">
      <c r="A236" s="37"/>
      <c r="B236" s="38"/>
      <c r="C236" s="218" t="s">
        <v>288</v>
      </c>
      <c r="D236" s="218" t="s">
        <v>147</v>
      </c>
      <c r="E236" s="219" t="s">
        <v>289</v>
      </c>
      <c r="F236" s="220" t="s">
        <v>290</v>
      </c>
      <c r="G236" s="221" t="s">
        <v>196</v>
      </c>
      <c r="H236" s="222">
        <v>52.600000000000001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37</v>
      </c>
      <c r="O236" s="90"/>
      <c r="P236" s="228">
        <f>O236*H236</f>
        <v>0</v>
      </c>
      <c r="Q236" s="228">
        <v>1.665</v>
      </c>
      <c r="R236" s="228">
        <f>Q236*H236</f>
        <v>87.579000000000008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151</v>
      </c>
      <c r="AT236" s="230" t="s">
        <v>147</v>
      </c>
      <c r="AU236" s="230" t="s">
        <v>82</v>
      </c>
      <c r="AY236" s="16" t="s">
        <v>145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151</v>
      </c>
      <c r="BM236" s="230" t="s">
        <v>291</v>
      </c>
    </row>
    <row r="237" s="13" customFormat="1">
      <c r="A237" s="13"/>
      <c r="B237" s="232"/>
      <c r="C237" s="233"/>
      <c r="D237" s="234" t="s">
        <v>156</v>
      </c>
      <c r="E237" s="235" t="s">
        <v>1</v>
      </c>
      <c r="F237" s="236" t="s">
        <v>292</v>
      </c>
      <c r="G237" s="233"/>
      <c r="H237" s="237">
        <v>52.600000000000001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156</v>
      </c>
      <c r="AU237" s="243" t="s">
        <v>82</v>
      </c>
      <c r="AV237" s="13" t="s">
        <v>82</v>
      </c>
      <c r="AW237" s="13" t="s">
        <v>158</v>
      </c>
      <c r="AX237" s="13" t="s">
        <v>72</v>
      </c>
      <c r="AY237" s="243" t="s">
        <v>145</v>
      </c>
    </row>
    <row r="238" s="14" customFormat="1">
      <c r="A238" s="14"/>
      <c r="B238" s="244"/>
      <c r="C238" s="245"/>
      <c r="D238" s="234" t="s">
        <v>156</v>
      </c>
      <c r="E238" s="246" t="s">
        <v>1</v>
      </c>
      <c r="F238" s="247" t="s">
        <v>159</v>
      </c>
      <c r="G238" s="245"/>
      <c r="H238" s="248">
        <v>52.600000000000001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156</v>
      </c>
      <c r="AU238" s="254" t="s">
        <v>82</v>
      </c>
      <c r="AV238" s="14" t="s">
        <v>151</v>
      </c>
      <c r="AW238" s="14" t="s">
        <v>158</v>
      </c>
      <c r="AX238" s="14" t="s">
        <v>80</v>
      </c>
      <c r="AY238" s="254" t="s">
        <v>145</v>
      </c>
    </row>
    <row r="239" s="2" customFormat="1" ht="24.15" customHeight="1">
      <c r="A239" s="37"/>
      <c r="B239" s="38"/>
      <c r="C239" s="218" t="s">
        <v>217</v>
      </c>
      <c r="D239" s="218" t="s">
        <v>147</v>
      </c>
      <c r="E239" s="219" t="s">
        <v>293</v>
      </c>
      <c r="F239" s="220" t="s">
        <v>294</v>
      </c>
      <c r="G239" s="221" t="s">
        <v>154</v>
      </c>
      <c r="H239" s="222">
        <v>462.88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37</v>
      </c>
      <c r="O239" s="90"/>
      <c r="P239" s="228">
        <f>O239*H239</f>
        <v>0</v>
      </c>
      <c r="Q239" s="228">
        <v>0.00016694</v>
      </c>
      <c r="R239" s="228">
        <f>Q239*H239</f>
        <v>0.077273187199999996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151</v>
      </c>
      <c r="AT239" s="230" t="s">
        <v>147</v>
      </c>
      <c r="AU239" s="230" t="s">
        <v>82</v>
      </c>
      <c r="AY239" s="16" t="s">
        <v>145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80</v>
      </c>
      <c r="BK239" s="231">
        <f>ROUND(I239*H239,2)</f>
        <v>0</v>
      </c>
      <c r="BL239" s="16" t="s">
        <v>151</v>
      </c>
      <c r="BM239" s="230" t="s">
        <v>95</v>
      </c>
    </row>
    <row r="240" s="2" customFormat="1" ht="16.5" customHeight="1">
      <c r="A240" s="37"/>
      <c r="B240" s="38"/>
      <c r="C240" s="255" t="s">
        <v>295</v>
      </c>
      <c r="D240" s="255" t="s">
        <v>243</v>
      </c>
      <c r="E240" s="256" t="s">
        <v>296</v>
      </c>
      <c r="F240" s="257" t="s">
        <v>297</v>
      </c>
      <c r="G240" s="258" t="s">
        <v>154</v>
      </c>
      <c r="H240" s="259">
        <v>462.88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37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155</v>
      </c>
      <c r="AT240" s="230" t="s">
        <v>243</v>
      </c>
      <c r="AU240" s="230" t="s">
        <v>82</v>
      </c>
      <c r="AY240" s="16" t="s">
        <v>145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80</v>
      </c>
      <c r="BK240" s="231">
        <f>ROUND(I240*H240,2)</f>
        <v>0</v>
      </c>
      <c r="BL240" s="16" t="s">
        <v>151</v>
      </c>
      <c r="BM240" s="230" t="s">
        <v>298</v>
      </c>
    </row>
    <row r="241" s="13" customFormat="1">
      <c r="A241" s="13"/>
      <c r="B241" s="232"/>
      <c r="C241" s="233"/>
      <c r="D241" s="234" t="s">
        <v>156</v>
      </c>
      <c r="E241" s="235" t="s">
        <v>1</v>
      </c>
      <c r="F241" s="236" t="s">
        <v>299</v>
      </c>
      <c r="G241" s="233"/>
      <c r="H241" s="237">
        <v>462.88000000000005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156</v>
      </c>
      <c r="AU241" s="243" t="s">
        <v>82</v>
      </c>
      <c r="AV241" s="13" t="s">
        <v>82</v>
      </c>
      <c r="AW241" s="13" t="s">
        <v>158</v>
      </c>
      <c r="AX241" s="13" t="s">
        <v>72</v>
      </c>
      <c r="AY241" s="243" t="s">
        <v>145</v>
      </c>
    </row>
    <row r="242" s="14" customFormat="1">
      <c r="A242" s="14"/>
      <c r="B242" s="244"/>
      <c r="C242" s="245"/>
      <c r="D242" s="234" t="s">
        <v>156</v>
      </c>
      <c r="E242" s="246" t="s">
        <v>1</v>
      </c>
      <c r="F242" s="247" t="s">
        <v>159</v>
      </c>
      <c r="G242" s="245"/>
      <c r="H242" s="248">
        <v>462.88000000000005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156</v>
      </c>
      <c r="AU242" s="254" t="s">
        <v>82</v>
      </c>
      <c r="AV242" s="14" t="s">
        <v>151</v>
      </c>
      <c r="AW242" s="14" t="s">
        <v>158</v>
      </c>
      <c r="AX242" s="14" t="s">
        <v>80</v>
      </c>
      <c r="AY242" s="254" t="s">
        <v>145</v>
      </c>
    </row>
    <row r="243" s="2" customFormat="1" ht="21.75" customHeight="1">
      <c r="A243" s="37"/>
      <c r="B243" s="38"/>
      <c r="C243" s="218" t="s">
        <v>86</v>
      </c>
      <c r="D243" s="218" t="s">
        <v>147</v>
      </c>
      <c r="E243" s="219" t="s">
        <v>300</v>
      </c>
      <c r="F243" s="220" t="s">
        <v>301</v>
      </c>
      <c r="G243" s="221" t="s">
        <v>196</v>
      </c>
      <c r="H243" s="222">
        <v>10.52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37</v>
      </c>
      <c r="O243" s="90"/>
      <c r="P243" s="228">
        <f>O243*H243</f>
        <v>0</v>
      </c>
      <c r="Q243" s="228">
        <v>1.9199999999999999</v>
      </c>
      <c r="R243" s="228">
        <f>Q243*H243</f>
        <v>20.198399999999999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151</v>
      </c>
      <c r="AT243" s="230" t="s">
        <v>147</v>
      </c>
      <c r="AU243" s="230" t="s">
        <v>82</v>
      </c>
      <c r="AY243" s="16" t="s">
        <v>145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80</v>
      </c>
      <c r="BK243" s="231">
        <f>ROUND(I243*H243,2)</f>
        <v>0</v>
      </c>
      <c r="BL243" s="16" t="s">
        <v>151</v>
      </c>
      <c r="BM243" s="230" t="s">
        <v>302</v>
      </c>
    </row>
    <row r="244" s="13" customFormat="1">
      <c r="A244" s="13"/>
      <c r="B244" s="232"/>
      <c r="C244" s="233"/>
      <c r="D244" s="234" t="s">
        <v>156</v>
      </c>
      <c r="E244" s="235" t="s">
        <v>1</v>
      </c>
      <c r="F244" s="236" t="s">
        <v>303</v>
      </c>
      <c r="G244" s="233"/>
      <c r="H244" s="237">
        <v>10.520000000000001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156</v>
      </c>
      <c r="AU244" s="243" t="s">
        <v>82</v>
      </c>
      <c r="AV244" s="13" t="s">
        <v>82</v>
      </c>
      <c r="AW244" s="13" t="s">
        <v>158</v>
      </c>
      <c r="AX244" s="13" t="s">
        <v>72</v>
      </c>
      <c r="AY244" s="243" t="s">
        <v>145</v>
      </c>
    </row>
    <row r="245" s="14" customFormat="1">
      <c r="A245" s="14"/>
      <c r="B245" s="244"/>
      <c r="C245" s="245"/>
      <c r="D245" s="234" t="s">
        <v>156</v>
      </c>
      <c r="E245" s="246" t="s">
        <v>1</v>
      </c>
      <c r="F245" s="247" t="s">
        <v>159</v>
      </c>
      <c r="G245" s="245"/>
      <c r="H245" s="248">
        <v>10.520000000000001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156</v>
      </c>
      <c r="AU245" s="254" t="s">
        <v>82</v>
      </c>
      <c r="AV245" s="14" t="s">
        <v>151</v>
      </c>
      <c r="AW245" s="14" t="s">
        <v>158</v>
      </c>
      <c r="AX245" s="14" t="s">
        <v>80</v>
      </c>
      <c r="AY245" s="254" t="s">
        <v>145</v>
      </c>
    </row>
    <row r="246" s="2" customFormat="1" ht="24.15" customHeight="1">
      <c r="A246" s="37"/>
      <c r="B246" s="38"/>
      <c r="C246" s="218" t="s">
        <v>304</v>
      </c>
      <c r="D246" s="218" t="s">
        <v>147</v>
      </c>
      <c r="E246" s="219" t="s">
        <v>305</v>
      </c>
      <c r="F246" s="220" t="s">
        <v>306</v>
      </c>
      <c r="G246" s="221" t="s">
        <v>186</v>
      </c>
      <c r="H246" s="222">
        <v>263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37</v>
      </c>
      <c r="O246" s="90"/>
      <c r="P246" s="228">
        <f>O246*H246</f>
        <v>0</v>
      </c>
      <c r="Q246" s="228">
        <v>0.00048959999999999997</v>
      </c>
      <c r="R246" s="228">
        <f>Q246*H246</f>
        <v>0.12876479999999999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151</v>
      </c>
      <c r="AT246" s="230" t="s">
        <v>147</v>
      </c>
      <c r="AU246" s="230" t="s">
        <v>82</v>
      </c>
      <c r="AY246" s="16" t="s">
        <v>145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80</v>
      </c>
      <c r="BK246" s="231">
        <f>ROUND(I246*H246,2)</f>
        <v>0</v>
      </c>
      <c r="BL246" s="16" t="s">
        <v>151</v>
      </c>
      <c r="BM246" s="230" t="s">
        <v>307</v>
      </c>
    </row>
    <row r="247" s="2" customFormat="1" ht="16.5" customHeight="1">
      <c r="A247" s="37"/>
      <c r="B247" s="38"/>
      <c r="C247" s="218" t="s">
        <v>226</v>
      </c>
      <c r="D247" s="218" t="s">
        <v>147</v>
      </c>
      <c r="E247" s="219" t="s">
        <v>308</v>
      </c>
      <c r="F247" s="220" t="s">
        <v>309</v>
      </c>
      <c r="G247" s="221" t="s">
        <v>196</v>
      </c>
      <c r="H247" s="222">
        <v>13.5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37</v>
      </c>
      <c r="O247" s="90"/>
      <c r="P247" s="228">
        <f>O247*H247</f>
        <v>0</v>
      </c>
      <c r="Q247" s="228">
        <v>2.5018722040000001</v>
      </c>
      <c r="R247" s="228">
        <f>Q247*H247</f>
        <v>33.775274754000002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151</v>
      </c>
      <c r="AT247" s="230" t="s">
        <v>147</v>
      </c>
      <c r="AU247" s="230" t="s">
        <v>82</v>
      </c>
      <c r="AY247" s="16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80</v>
      </c>
      <c r="BK247" s="231">
        <f>ROUND(I247*H247,2)</f>
        <v>0</v>
      </c>
      <c r="BL247" s="16" t="s">
        <v>151</v>
      </c>
      <c r="BM247" s="230" t="s">
        <v>310</v>
      </c>
    </row>
    <row r="248" s="13" customFormat="1">
      <c r="A248" s="13"/>
      <c r="B248" s="232"/>
      <c r="C248" s="233"/>
      <c r="D248" s="234" t="s">
        <v>156</v>
      </c>
      <c r="E248" s="235" t="s">
        <v>1</v>
      </c>
      <c r="F248" s="236" t="s">
        <v>218</v>
      </c>
      <c r="G248" s="233"/>
      <c r="H248" s="237">
        <v>13.5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156</v>
      </c>
      <c r="AU248" s="243" t="s">
        <v>82</v>
      </c>
      <c r="AV248" s="13" t="s">
        <v>82</v>
      </c>
      <c r="AW248" s="13" t="s">
        <v>158</v>
      </c>
      <c r="AX248" s="13" t="s">
        <v>72</v>
      </c>
      <c r="AY248" s="243" t="s">
        <v>145</v>
      </c>
    </row>
    <row r="249" s="14" customFormat="1">
      <c r="A249" s="14"/>
      <c r="B249" s="244"/>
      <c r="C249" s="245"/>
      <c r="D249" s="234" t="s">
        <v>156</v>
      </c>
      <c r="E249" s="246" t="s">
        <v>1</v>
      </c>
      <c r="F249" s="247" t="s">
        <v>159</v>
      </c>
      <c r="G249" s="245"/>
      <c r="H249" s="248">
        <v>13.5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156</v>
      </c>
      <c r="AU249" s="254" t="s">
        <v>82</v>
      </c>
      <c r="AV249" s="14" t="s">
        <v>151</v>
      </c>
      <c r="AW249" s="14" t="s">
        <v>158</v>
      </c>
      <c r="AX249" s="14" t="s">
        <v>80</v>
      </c>
      <c r="AY249" s="254" t="s">
        <v>145</v>
      </c>
    </row>
    <row r="250" s="12" customFormat="1" ht="22.8" customHeight="1">
      <c r="A250" s="12"/>
      <c r="B250" s="202"/>
      <c r="C250" s="203"/>
      <c r="D250" s="204" t="s">
        <v>71</v>
      </c>
      <c r="E250" s="216" t="s">
        <v>160</v>
      </c>
      <c r="F250" s="216" t="s">
        <v>311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SUM(P251:P259)</f>
        <v>0</v>
      </c>
      <c r="Q250" s="210"/>
      <c r="R250" s="211">
        <f>SUM(R251:R259)</f>
        <v>6.5143439999999995</v>
      </c>
      <c r="S250" s="210"/>
      <c r="T250" s="212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80</v>
      </c>
      <c r="AT250" s="214" t="s">
        <v>71</v>
      </c>
      <c r="AU250" s="214" t="s">
        <v>80</v>
      </c>
      <c r="AY250" s="213" t="s">
        <v>145</v>
      </c>
      <c r="BK250" s="215">
        <f>SUM(BK251:BK259)</f>
        <v>0</v>
      </c>
    </row>
    <row r="251" s="2" customFormat="1" ht="24.15" customHeight="1">
      <c r="A251" s="37"/>
      <c r="B251" s="38"/>
      <c r="C251" s="218" t="s">
        <v>312</v>
      </c>
      <c r="D251" s="218" t="s">
        <v>147</v>
      </c>
      <c r="E251" s="219" t="s">
        <v>313</v>
      </c>
      <c r="F251" s="220" t="s">
        <v>314</v>
      </c>
      <c r="G251" s="221" t="s">
        <v>186</v>
      </c>
      <c r="H251" s="222">
        <v>27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37</v>
      </c>
      <c r="O251" s="90"/>
      <c r="P251" s="228">
        <f>O251*H251</f>
        <v>0</v>
      </c>
      <c r="Q251" s="228">
        <v>0.24127199999999999</v>
      </c>
      <c r="R251" s="228">
        <f>Q251*H251</f>
        <v>6.5143439999999995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151</v>
      </c>
      <c r="AT251" s="230" t="s">
        <v>147</v>
      </c>
      <c r="AU251" s="230" t="s">
        <v>82</v>
      </c>
      <c r="AY251" s="16" t="s">
        <v>145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80</v>
      </c>
      <c r="BK251" s="231">
        <f>ROUND(I251*H251,2)</f>
        <v>0</v>
      </c>
      <c r="BL251" s="16" t="s">
        <v>151</v>
      </c>
      <c r="BM251" s="230" t="s">
        <v>98</v>
      </c>
    </row>
    <row r="252" s="13" customFormat="1">
      <c r="A252" s="13"/>
      <c r="B252" s="232"/>
      <c r="C252" s="233"/>
      <c r="D252" s="234" t="s">
        <v>156</v>
      </c>
      <c r="E252" s="235" t="s">
        <v>1</v>
      </c>
      <c r="F252" s="236" t="s">
        <v>315</v>
      </c>
      <c r="G252" s="233"/>
      <c r="H252" s="237">
        <v>27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156</v>
      </c>
      <c r="AU252" s="243" t="s">
        <v>82</v>
      </c>
      <c r="AV252" s="13" t="s">
        <v>82</v>
      </c>
      <c r="AW252" s="13" t="s">
        <v>158</v>
      </c>
      <c r="AX252" s="13" t="s">
        <v>72</v>
      </c>
      <c r="AY252" s="243" t="s">
        <v>145</v>
      </c>
    </row>
    <row r="253" s="14" customFormat="1">
      <c r="A253" s="14"/>
      <c r="B253" s="244"/>
      <c r="C253" s="245"/>
      <c r="D253" s="234" t="s">
        <v>156</v>
      </c>
      <c r="E253" s="246" t="s">
        <v>1</v>
      </c>
      <c r="F253" s="247" t="s">
        <v>159</v>
      </c>
      <c r="G253" s="245"/>
      <c r="H253" s="248">
        <v>27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156</v>
      </c>
      <c r="AU253" s="254" t="s">
        <v>82</v>
      </c>
      <c r="AV253" s="14" t="s">
        <v>151</v>
      </c>
      <c r="AW253" s="14" t="s">
        <v>158</v>
      </c>
      <c r="AX253" s="14" t="s">
        <v>80</v>
      </c>
      <c r="AY253" s="254" t="s">
        <v>145</v>
      </c>
    </row>
    <row r="254" s="2" customFormat="1" ht="24.15" customHeight="1">
      <c r="A254" s="37"/>
      <c r="B254" s="38"/>
      <c r="C254" s="255" t="s">
        <v>232</v>
      </c>
      <c r="D254" s="255" t="s">
        <v>243</v>
      </c>
      <c r="E254" s="256" t="s">
        <v>316</v>
      </c>
      <c r="F254" s="257" t="s">
        <v>317</v>
      </c>
      <c r="G254" s="258" t="s">
        <v>150</v>
      </c>
      <c r="H254" s="259">
        <v>178.19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37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155</v>
      </c>
      <c r="AT254" s="230" t="s">
        <v>243</v>
      </c>
      <c r="AU254" s="230" t="s">
        <v>82</v>
      </c>
      <c r="AY254" s="16" t="s">
        <v>145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80</v>
      </c>
      <c r="BK254" s="231">
        <f>ROUND(I254*H254,2)</f>
        <v>0</v>
      </c>
      <c r="BL254" s="16" t="s">
        <v>151</v>
      </c>
      <c r="BM254" s="230" t="s">
        <v>318</v>
      </c>
    </row>
    <row r="255" s="13" customFormat="1">
      <c r="A255" s="13"/>
      <c r="B255" s="232"/>
      <c r="C255" s="233"/>
      <c r="D255" s="234" t="s">
        <v>156</v>
      </c>
      <c r="E255" s="235" t="s">
        <v>1</v>
      </c>
      <c r="F255" s="236" t="s">
        <v>319</v>
      </c>
      <c r="G255" s="233"/>
      <c r="H255" s="237">
        <v>178.19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156</v>
      </c>
      <c r="AU255" s="243" t="s">
        <v>82</v>
      </c>
      <c r="AV255" s="13" t="s">
        <v>82</v>
      </c>
      <c r="AW255" s="13" t="s">
        <v>158</v>
      </c>
      <c r="AX255" s="13" t="s">
        <v>72</v>
      </c>
      <c r="AY255" s="243" t="s">
        <v>145</v>
      </c>
    </row>
    <row r="256" s="14" customFormat="1">
      <c r="A256" s="14"/>
      <c r="B256" s="244"/>
      <c r="C256" s="245"/>
      <c r="D256" s="234" t="s">
        <v>156</v>
      </c>
      <c r="E256" s="246" t="s">
        <v>1</v>
      </c>
      <c r="F256" s="247" t="s">
        <v>159</v>
      </c>
      <c r="G256" s="245"/>
      <c r="H256" s="248">
        <v>178.19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156</v>
      </c>
      <c r="AU256" s="254" t="s">
        <v>82</v>
      </c>
      <c r="AV256" s="14" t="s">
        <v>151</v>
      </c>
      <c r="AW256" s="14" t="s">
        <v>158</v>
      </c>
      <c r="AX256" s="14" t="s">
        <v>80</v>
      </c>
      <c r="AY256" s="254" t="s">
        <v>145</v>
      </c>
    </row>
    <row r="257" s="2" customFormat="1" ht="24.15" customHeight="1">
      <c r="A257" s="37"/>
      <c r="B257" s="38"/>
      <c r="C257" s="255" t="s">
        <v>320</v>
      </c>
      <c r="D257" s="255" t="s">
        <v>243</v>
      </c>
      <c r="E257" s="256" t="s">
        <v>321</v>
      </c>
      <c r="F257" s="257" t="s">
        <v>322</v>
      </c>
      <c r="G257" s="258" t="s">
        <v>150</v>
      </c>
      <c r="H257" s="259">
        <v>47.380000000000003</v>
      </c>
      <c r="I257" s="260"/>
      <c r="J257" s="261">
        <f>ROUND(I257*H257,2)</f>
        <v>0</v>
      </c>
      <c r="K257" s="262"/>
      <c r="L257" s="263"/>
      <c r="M257" s="264" t="s">
        <v>1</v>
      </c>
      <c r="N257" s="265" t="s">
        <v>37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155</v>
      </c>
      <c r="AT257" s="230" t="s">
        <v>243</v>
      </c>
      <c r="AU257" s="230" t="s">
        <v>82</v>
      </c>
      <c r="AY257" s="16" t="s">
        <v>145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80</v>
      </c>
      <c r="BK257" s="231">
        <f>ROUND(I257*H257,2)</f>
        <v>0</v>
      </c>
      <c r="BL257" s="16" t="s">
        <v>151</v>
      </c>
      <c r="BM257" s="230" t="s">
        <v>323</v>
      </c>
    </row>
    <row r="258" s="13" customFormat="1">
      <c r="A258" s="13"/>
      <c r="B258" s="232"/>
      <c r="C258" s="233"/>
      <c r="D258" s="234" t="s">
        <v>156</v>
      </c>
      <c r="E258" s="235" t="s">
        <v>1</v>
      </c>
      <c r="F258" s="236" t="s">
        <v>324</v>
      </c>
      <c r="G258" s="233"/>
      <c r="H258" s="237">
        <v>47.380000000000003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156</v>
      </c>
      <c r="AU258" s="243" t="s">
        <v>82</v>
      </c>
      <c r="AV258" s="13" t="s">
        <v>82</v>
      </c>
      <c r="AW258" s="13" t="s">
        <v>158</v>
      </c>
      <c r="AX258" s="13" t="s">
        <v>72</v>
      </c>
      <c r="AY258" s="243" t="s">
        <v>145</v>
      </c>
    </row>
    <row r="259" s="14" customFormat="1">
      <c r="A259" s="14"/>
      <c r="B259" s="244"/>
      <c r="C259" s="245"/>
      <c r="D259" s="234" t="s">
        <v>156</v>
      </c>
      <c r="E259" s="246" t="s">
        <v>1</v>
      </c>
      <c r="F259" s="247" t="s">
        <v>159</v>
      </c>
      <c r="G259" s="245"/>
      <c r="H259" s="248">
        <v>47.380000000000003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156</v>
      </c>
      <c r="AU259" s="254" t="s">
        <v>82</v>
      </c>
      <c r="AV259" s="14" t="s">
        <v>151</v>
      </c>
      <c r="AW259" s="14" t="s">
        <v>158</v>
      </c>
      <c r="AX259" s="14" t="s">
        <v>80</v>
      </c>
      <c r="AY259" s="254" t="s">
        <v>145</v>
      </c>
    </row>
    <row r="260" s="12" customFormat="1" ht="22.8" customHeight="1">
      <c r="A260" s="12"/>
      <c r="B260" s="202"/>
      <c r="C260" s="203"/>
      <c r="D260" s="204" t="s">
        <v>71</v>
      </c>
      <c r="E260" s="216" t="s">
        <v>151</v>
      </c>
      <c r="F260" s="216" t="s">
        <v>325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SUM(P261:P263)</f>
        <v>0</v>
      </c>
      <c r="Q260" s="210"/>
      <c r="R260" s="211">
        <f>SUM(R261:R263)</f>
        <v>18.497593030400001</v>
      </c>
      <c r="S260" s="210"/>
      <c r="T260" s="212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80</v>
      </c>
      <c r="AT260" s="214" t="s">
        <v>71</v>
      </c>
      <c r="AU260" s="214" t="s">
        <v>80</v>
      </c>
      <c r="AY260" s="213" t="s">
        <v>145</v>
      </c>
      <c r="BK260" s="215">
        <f>SUM(BK261:BK263)</f>
        <v>0</v>
      </c>
    </row>
    <row r="261" s="2" customFormat="1" ht="24.15" customHeight="1">
      <c r="A261" s="37"/>
      <c r="B261" s="38"/>
      <c r="C261" s="218" t="s">
        <v>236</v>
      </c>
      <c r="D261" s="218" t="s">
        <v>147</v>
      </c>
      <c r="E261" s="219" t="s">
        <v>326</v>
      </c>
      <c r="F261" s="220" t="s">
        <v>327</v>
      </c>
      <c r="G261" s="221" t="s">
        <v>186</v>
      </c>
      <c r="H261" s="222">
        <v>44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37</v>
      </c>
      <c r="O261" s="90"/>
      <c r="P261" s="228">
        <f>O261*H261</f>
        <v>0</v>
      </c>
      <c r="Q261" s="228">
        <v>0.42039984159999999</v>
      </c>
      <c r="R261" s="228">
        <f>Q261*H261</f>
        <v>18.497593030400001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151</v>
      </c>
      <c r="AT261" s="230" t="s">
        <v>147</v>
      </c>
      <c r="AU261" s="230" t="s">
        <v>82</v>
      </c>
      <c r="AY261" s="16" t="s">
        <v>145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151</v>
      </c>
      <c r="BM261" s="230" t="s">
        <v>328</v>
      </c>
    </row>
    <row r="262" s="13" customFormat="1">
      <c r="A262" s="13"/>
      <c r="B262" s="232"/>
      <c r="C262" s="233"/>
      <c r="D262" s="234" t="s">
        <v>156</v>
      </c>
      <c r="E262" s="235" t="s">
        <v>1</v>
      </c>
      <c r="F262" s="236" t="s">
        <v>329</v>
      </c>
      <c r="G262" s="233"/>
      <c r="H262" s="237">
        <v>44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156</v>
      </c>
      <c r="AU262" s="243" t="s">
        <v>82</v>
      </c>
      <c r="AV262" s="13" t="s">
        <v>82</v>
      </c>
      <c r="AW262" s="13" t="s">
        <v>158</v>
      </c>
      <c r="AX262" s="13" t="s">
        <v>72</v>
      </c>
      <c r="AY262" s="243" t="s">
        <v>145</v>
      </c>
    </row>
    <row r="263" s="14" customFormat="1">
      <c r="A263" s="14"/>
      <c r="B263" s="244"/>
      <c r="C263" s="245"/>
      <c r="D263" s="234" t="s">
        <v>156</v>
      </c>
      <c r="E263" s="246" t="s">
        <v>1</v>
      </c>
      <c r="F263" s="247" t="s">
        <v>159</v>
      </c>
      <c r="G263" s="245"/>
      <c r="H263" s="248">
        <v>44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156</v>
      </c>
      <c r="AU263" s="254" t="s">
        <v>82</v>
      </c>
      <c r="AV263" s="14" t="s">
        <v>151</v>
      </c>
      <c r="AW263" s="14" t="s">
        <v>158</v>
      </c>
      <c r="AX263" s="14" t="s">
        <v>80</v>
      </c>
      <c r="AY263" s="254" t="s">
        <v>145</v>
      </c>
    </row>
    <row r="264" s="12" customFormat="1" ht="22.8" customHeight="1">
      <c r="A264" s="12"/>
      <c r="B264" s="202"/>
      <c r="C264" s="203"/>
      <c r="D264" s="204" t="s">
        <v>71</v>
      </c>
      <c r="E264" s="216" t="s">
        <v>169</v>
      </c>
      <c r="F264" s="216" t="s">
        <v>330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SUM(P265:P320)</f>
        <v>0</v>
      </c>
      <c r="Q264" s="210"/>
      <c r="R264" s="211">
        <f>SUM(R265:R320)</f>
        <v>5158.9677499999989</v>
      </c>
      <c r="S264" s="210"/>
      <c r="T264" s="212">
        <f>SUM(T265:T320)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80</v>
      </c>
      <c r="AT264" s="214" t="s">
        <v>71</v>
      </c>
      <c r="AU264" s="214" t="s">
        <v>80</v>
      </c>
      <c r="AY264" s="213" t="s">
        <v>145</v>
      </c>
      <c r="BK264" s="215">
        <f>SUM(BK265:BK320)</f>
        <v>0</v>
      </c>
    </row>
    <row r="265" s="2" customFormat="1" ht="24.15" customHeight="1">
      <c r="A265" s="37"/>
      <c r="B265" s="38"/>
      <c r="C265" s="218" t="s">
        <v>331</v>
      </c>
      <c r="D265" s="218" t="s">
        <v>147</v>
      </c>
      <c r="E265" s="219" t="s">
        <v>332</v>
      </c>
      <c r="F265" s="220" t="s">
        <v>333</v>
      </c>
      <c r="G265" s="221" t="s">
        <v>154</v>
      </c>
      <c r="H265" s="222">
        <v>120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37</v>
      </c>
      <c r="O265" s="90"/>
      <c r="P265" s="228">
        <f>O265*H265</f>
        <v>0</v>
      </c>
      <c r="Q265" s="228">
        <v>0.38700000000000001</v>
      </c>
      <c r="R265" s="228">
        <f>Q265*H265</f>
        <v>46.439999999999998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151</v>
      </c>
      <c r="AT265" s="230" t="s">
        <v>147</v>
      </c>
      <c r="AU265" s="230" t="s">
        <v>82</v>
      </c>
      <c r="AY265" s="16" t="s">
        <v>145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80</v>
      </c>
      <c r="BK265" s="231">
        <f>ROUND(I265*H265,2)</f>
        <v>0</v>
      </c>
      <c r="BL265" s="16" t="s">
        <v>151</v>
      </c>
      <c r="BM265" s="230" t="s">
        <v>334</v>
      </c>
    </row>
    <row r="266" s="13" customFormat="1">
      <c r="A266" s="13"/>
      <c r="B266" s="232"/>
      <c r="C266" s="233"/>
      <c r="D266" s="234" t="s">
        <v>156</v>
      </c>
      <c r="E266" s="235" t="s">
        <v>1</v>
      </c>
      <c r="F266" s="236" t="s">
        <v>278</v>
      </c>
      <c r="G266" s="233"/>
      <c r="H266" s="237">
        <v>120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156</v>
      </c>
      <c r="AU266" s="243" t="s">
        <v>82</v>
      </c>
      <c r="AV266" s="13" t="s">
        <v>82</v>
      </c>
      <c r="AW266" s="13" t="s">
        <v>158</v>
      </c>
      <c r="AX266" s="13" t="s">
        <v>72</v>
      </c>
      <c r="AY266" s="243" t="s">
        <v>145</v>
      </c>
    </row>
    <row r="267" s="14" customFormat="1">
      <c r="A267" s="14"/>
      <c r="B267" s="244"/>
      <c r="C267" s="245"/>
      <c r="D267" s="234" t="s">
        <v>156</v>
      </c>
      <c r="E267" s="246" t="s">
        <v>1</v>
      </c>
      <c r="F267" s="247" t="s">
        <v>159</v>
      </c>
      <c r="G267" s="245"/>
      <c r="H267" s="248">
        <v>120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156</v>
      </c>
      <c r="AU267" s="254" t="s">
        <v>82</v>
      </c>
      <c r="AV267" s="14" t="s">
        <v>151</v>
      </c>
      <c r="AW267" s="14" t="s">
        <v>158</v>
      </c>
      <c r="AX267" s="14" t="s">
        <v>80</v>
      </c>
      <c r="AY267" s="254" t="s">
        <v>145</v>
      </c>
    </row>
    <row r="268" s="2" customFormat="1" ht="24.15" customHeight="1">
      <c r="A268" s="37"/>
      <c r="B268" s="38"/>
      <c r="C268" s="218" t="s">
        <v>241</v>
      </c>
      <c r="D268" s="218" t="s">
        <v>147</v>
      </c>
      <c r="E268" s="219" t="s">
        <v>335</v>
      </c>
      <c r="F268" s="220" t="s">
        <v>336</v>
      </c>
      <c r="G268" s="221" t="s">
        <v>154</v>
      </c>
      <c r="H268" s="222">
        <v>4780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37</v>
      </c>
      <c r="O268" s="90"/>
      <c r="P268" s="228">
        <f>O268*H268</f>
        <v>0</v>
      </c>
      <c r="Q268" s="228">
        <v>0.38700000000000001</v>
      </c>
      <c r="R268" s="228">
        <f>Q268*H268</f>
        <v>1849.8600000000001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151</v>
      </c>
      <c r="AT268" s="230" t="s">
        <v>147</v>
      </c>
      <c r="AU268" s="230" t="s">
        <v>82</v>
      </c>
      <c r="AY268" s="16" t="s">
        <v>145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80</v>
      </c>
      <c r="BK268" s="231">
        <f>ROUND(I268*H268,2)</f>
        <v>0</v>
      </c>
      <c r="BL268" s="16" t="s">
        <v>151</v>
      </c>
      <c r="BM268" s="230" t="s">
        <v>101</v>
      </c>
    </row>
    <row r="269" s="13" customFormat="1">
      <c r="A269" s="13"/>
      <c r="B269" s="232"/>
      <c r="C269" s="233"/>
      <c r="D269" s="234" t="s">
        <v>156</v>
      </c>
      <c r="E269" s="235" t="s">
        <v>1</v>
      </c>
      <c r="F269" s="236" t="s">
        <v>337</v>
      </c>
      <c r="G269" s="233"/>
      <c r="H269" s="237">
        <v>2460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156</v>
      </c>
      <c r="AU269" s="243" t="s">
        <v>82</v>
      </c>
      <c r="AV269" s="13" t="s">
        <v>82</v>
      </c>
      <c r="AW269" s="13" t="s">
        <v>158</v>
      </c>
      <c r="AX269" s="13" t="s">
        <v>72</v>
      </c>
      <c r="AY269" s="243" t="s">
        <v>145</v>
      </c>
    </row>
    <row r="270" s="13" customFormat="1">
      <c r="A270" s="13"/>
      <c r="B270" s="232"/>
      <c r="C270" s="233"/>
      <c r="D270" s="234" t="s">
        <v>156</v>
      </c>
      <c r="E270" s="235" t="s">
        <v>1</v>
      </c>
      <c r="F270" s="236" t="s">
        <v>338</v>
      </c>
      <c r="G270" s="233"/>
      <c r="H270" s="237">
        <v>2270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156</v>
      </c>
      <c r="AU270" s="243" t="s">
        <v>82</v>
      </c>
      <c r="AV270" s="13" t="s">
        <v>82</v>
      </c>
      <c r="AW270" s="13" t="s">
        <v>158</v>
      </c>
      <c r="AX270" s="13" t="s">
        <v>72</v>
      </c>
      <c r="AY270" s="243" t="s">
        <v>145</v>
      </c>
    </row>
    <row r="271" s="13" customFormat="1">
      <c r="A271" s="13"/>
      <c r="B271" s="232"/>
      <c r="C271" s="233"/>
      <c r="D271" s="234" t="s">
        <v>156</v>
      </c>
      <c r="E271" s="235" t="s">
        <v>1</v>
      </c>
      <c r="F271" s="236" t="s">
        <v>339</v>
      </c>
      <c r="G271" s="233"/>
      <c r="H271" s="237">
        <v>44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156</v>
      </c>
      <c r="AU271" s="243" t="s">
        <v>82</v>
      </c>
      <c r="AV271" s="13" t="s">
        <v>82</v>
      </c>
      <c r="AW271" s="13" t="s">
        <v>158</v>
      </c>
      <c r="AX271" s="13" t="s">
        <v>72</v>
      </c>
      <c r="AY271" s="243" t="s">
        <v>145</v>
      </c>
    </row>
    <row r="272" s="13" customFormat="1">
      <c r="A272" s="13"/>
      <c r="B272" s="232"/>
      <c r="C272" s="233"/>
      <c r="D272" s="234" t="s">
        <v>156</v>
      </c>
      <c r="E272" s="235" t="s">
        <v>1</v>
      </c>
      <c r="F272" s="236" t="s">
        <v>340</v>
      </c>
      <c r="G272" s="233"/>
      <c r="H272" s="237">
        <v>6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156</v>
      </c>
      <c r="AU272" s="243" t="s">
        <v>82</v>
      </c>
      <c r="AV272" s="13" t="s">
        <v>82</v>
      </c>
      <c r="AW272" s="13" t="s">
        <v>158</v>
      </c>
      <c r="AX272" s="13" t="s">
        <v>72</v>
      </c>
      <c r="AY272" s="243" t="s">
        <v>145</v>
      </c>
    </row>
    <row r="273" s="14" customFormat="1">
      <c r="A273" s="14"/>
      <c r="B273" s="244"/>
      <c r="C273" s="245"/>
      <c r="D273" s="234" t="s">
        <v>156</v>
      </c>
      <c r="E273" s="246" t="s">
        <v>1</v>
      </c>
      <c r="F273" s="247" t="s">
        <v>159</v>
      </c>
      <c r="G273" s="245"/>
      <c r="H273" s="248">
        <v>4780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156</v>
      </c>
      <c r="AU273" s="254" t="s">
        <v>82</v>
      </c>
      <c r="AV273" s="14" t="s">
        <v>151</v>
      </c>
      <c r="AW273" s="14" t="s">
        <v>158</v>
      </c>
      <c r="AX273" s="14" t="s">
        <v>80</v>
      </c>
      <c r="AY273" s="254" t="s">
        <v>145</v>
      </c>
    </row>
    <row r="274" s="2" customFormat="1" ht="24.15" customHeight="1">
      <c r="A274" s="37"/>
      <c r="B274" s="38"/>
      <c r="C274" s="218" t="s">
        <v>341</v>
      </c>
      <c r="D274" s="218" t="s">
        <v>147</v>
      </c>
      <c r="E274" s="219" t="s">
        <v>342</v>
      </c>
      <c r="F274" s="220" t="s">
        <v>343</v>
      </c>
      <c r="G274" s="221" t="s">
        <v>154</v>
      </c>
      <c r="H274" s="222">
        <v>5743.5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37</v>
      </c>
      <c r="O274" s="90"/>
      <c r="P274" s="228">
        <f>O274*H274</f>
        <v>0</v>
      </c>
      <c r="Q274" s="228">
        <v>0.46000000000000002</v>
      </c>
      <c r="R274" s="228">
        <f>Q274*H274</f>
        <v>2642.0100000000002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151</v>
      </c>
      <c r="AT274" s="230" t="s">
        <v>147</v>
      </c>
      <c r="AU274" s="230" t="s">
        <v>82</v>
      </c>
      <c r="AY274" s="16" t="s">
        <v>145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80</v>
      </c>
      <c r="BK274" s="231">
        <f>ROUND(I274*H274,2)</f>
        <v>0</v>
      </c>
      <c r="BL274" s="16" t="s">
        <v>151</v>
      </c>
      <c r="BM274" s="230" t="s">
        <v>344</v>
      </c>
    </row>
    <row r="275" s="13" customFormat="1">
      <c r="A275" s="13"/>
      <c r="B275" s="232"/>
      <c r="C275" s="233"/>
      <c r="D275" s="234" t="s">
        <v>156</v>
      </c>
      <c r="E275" s="235" t="s">
        <v>1</v>
      </c>
      <c r="F275" s="236" t="s">
        <v>345</v>
      </c>
      <c r="G275" s="233"/>
      <c r="H275" s="237">
        <v>1230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156</v>
      </c>
      <c r="AU275" s="243" t="s">
        <v>82</v>
      </c>
      <c r="AV275" s="13" t="s">
        <v>82</v>
      </c>
      <c r="AW275" s="13" t="s">
        <v>158</v>
      </c>
      <c r="AX275" s="13" t="s">
        <v>72</v>
      </c>
      <c r="AY275" s="243" t="s">
        <v>145</v>
      </c>
    </row>
    <row r="276" s="13" customFormat="1">
      <c r="A276" s="13"/>
      <c r="B276" s="232"/>
      <c r="C276" s="233"/>
      <c r="D276" s="234" t="s">
        <v>156</v>
      </c>
      <c r="E276" s="235" t="s">
        <v>1</v>
      </c>
      <c r="F276" s="236" t="s">
        <v>346</v>
      </c>
      <c r="G276" s="233"/>
      <c r="H276" s="237">
        <v>1230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156</v>
      </c>
      <c r="AU276" s="243" t="s">
        <v>82</v>
      </c>
      <c r="AV276" s="13" t="s">
        <v>82</v>
      </c>
      <c r="AW276" s="13" t="s">
        <v>158</v>
      </c>
      <c r="AX276" s="13" t="s">
        <v>72</v>
      </c>
      <c r="AY276" s="243" t="s">
        <v>145</v>
      </c>
    </row>
    <row r="277" s="13" customFormat="1">
      <c r="A277" s="13"/>
      <c r="B277" s="232"/>
      <c r="C277" s="233"/>
      <c r="D277" s="234" t="s">
        <v>156</v>
      </c>
      <c r="E277" s="235" t="s">
        <v>1</v>
      </c>
      <c r="F277" s="236" t="s">
        <v>347</v>
      </c>
      <c r="G277" s="233"/>
      <c r="H277" s="237">
        <v>1135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156</v>
      </c>
      <c r="AU277" s="243" t="s">
        <v>82</v>
      </c>
      <c r="AV277" s="13" t="s">
        <v>82</v>
      </c>
      <c r="AW277" s="13" t="s">
        <v>158</v>
      </c>
      <c r="AX277" s="13" t="s">
        <v>72</v>
      </c>
      <c r="AY277" s="243" t="s">
        <v>145</v>
      </c>
    </row>
    <row r="278" s="13" customFormat="1">
      <c r="A278" s="13"/>
      <c r="B278" s="232"/>
      <c r="C278" s="233"/>
      <c r="D278" s="234" t="s">
        <v>156</v>
      </c>
      <c r="E278" s="235" t="s">
        <v>1</v>
      </c>
      <c r="F278" s="236" t="s">
        <v>348</v>
      </c>
      <c r="G278" s="233"/>
      <c r="H278" s="237">
        <v>22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156</v>
      </c>
      <c r="AU278" s="243" t="s">
        <v>82</v>
      </c>
      <c r="AV278" s="13" t="s">
        <v>82</v>
      </c>
      <c r="AW278" s="13" t="s">
        <v>158</v>
      </c>
      <c r="AX278" s="13" t="s">
        <v>72</v>
      </c>
      <c r="AY278" s="243" t="s">
        <v>145</v>
      </c>
    </row>
    <row r="279" s="13" customFormat="1">
      <c r="A279" s="13"/>
      <c r="B279" s="232"/>
      <c r="C279" s="233"/>
      <c r="D279" s="234" t="s">
        <v>156</v>
      </c>
      <c r="E279" s="235" t="s">
        <v>1</v>
      </c>
      <c r="F279" s="236" t="s">
        <v>349</v>
      </c>
      <c r="G279" s="233"/>
      <c r="H279" s="237">
        <v>3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156</v>
      </c>
      <c r="AU279" s="243" t="s">
        <v>82</v>
      </c>
      <c r="AV279" s="13" t="s">
        <v>82</v>
      </c>
      <c r="AW279" s="13" t="s">
        <v>158</v>
      </c>
      <c r="AX279" s="13" t="s">
        <v>72</v>
      </c>
      <c r="AY279" s="243" t="s">
        <v>145</v>
      </c>
    </row>
    <row r="280" s="13" customFormat="1">
      <c r="A280" s="13"/>
      <c r="B280" s="232"/>
      <c r="C280" s="233"/>
      <c r="D280" s="234" t="s">
        <v>156</v>
      </c>
      <c r="E280" s="235" t="s">
        <v>1</v>
      </c>
      <c r="F280" s="236" t="s">
        <v>350</v>
      </c>
      <c r="G280" s="233"/>
      <c r="H280" s="237">
        <v>1135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156</v>
      </c>
      <c r="AU280" s="243" t="s">
        <v>82</v>
      </c>
      <c r="AV280" s="13" t="s">
        <v>82</v>
      </c>
      <c r="AW280" s="13" t="s">
        <v>158</v>
      </c>
      <c r="AX280" s="13" t="s">
        <v>72</v>
      </c>
      <c r="AY280" s="243" t="s">
        <v>145</v>
      </c>
    </row>
    <row r="281" s="13" customFormat="1">
      <c r="A281" s="13"/>
      <c r="B281" s="232"/>
      <c r="C281" s="233"/>
      <c r="D281" s="234" t="s">
        <v>156</v>
      </c>
      <c r="E281" s="235" t="s">
        <v>1</v>
      </c>
      <c r="F281" s="236" t="s">
        <v>351</v>
      </c>
      <c r="G281" s="233"/>
      <c r="H281" s="237">
        <v>22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156</v>
      </c>
      <c r="AU281" s="243" t="s">
        <v>82</v>
      </c>
      <c r="AV281" s="13" t="s">
        <v>82</v>
      </c>
      <c r="AW281" s="13" t="s">
        <v>158</v>
      </c>
      <c r="AX281" s="13" t="s">
        <v>72</v>
      </c>
      <c r="AY281" s="243" t="s">
        <v>145</v>
      </c>
    </row>
    <row r="282" s="13" customFormat="1">
      <c r="A282" s="13"/>
      <c r="B282" s="232"/>
      <c r="C282" s="233"/>
      <c r="D282" s="234" t="s">
        <v>156</v>
      </c>
      <c r="E282" s="235" t="s">
        <v>1</v>
      </c>
      <c r="F282" s="236" t="s">
        <v>352</v>
      </c>
      <c r="G282" s="233"/>
      <c r="H282" s="237">
        <v>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156</v>
      </c>
      <c r="AU282" s="243" t="s">
        <v>82</v>
      </c>
      <c r="AV282" s="13" t="s">
        <v>82</v>
      </c>
      <c r="AW282" s="13" t="s">
        <v>158</v>
      </c>
      <c r="AX282" s="13" t="s">
        <v>72</v>
      </c>
      <c r="AY282" s="243" t="s">
        <v>145</v>
      </c>
    </row>
    <row r="283" s="13" customFormat="1">
      <c r="A283" s="13"/>
      <c r="B283" s="232"/>
      <c r="C283" s="233"/>
      <c r="D283" s="234" t="s">
        <v>156</v>
      </c>
      <c r="E283" s="235" t="s">
        <v>1</v>
      </c>
      <c r="F283" s="236" t="s">
        <v>353</v>
      </c>
      <c r="G283" s="233"/>
      <c r="H283" s="237">
        <v>930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156</v>
      </c>
      <c r="AU283" s="243" t="s">
        <v>82</v>
      </c>
      <c r="AV283" s="13" t="s">
        <v>82</v>
      </c>
      <c r="AW283" s="13" t="s">
        <v>158</v>
      </c>
      <c r="AX283" s="13" t="s">
        <v>72</v>
      </c>
      <c r="AY283" s="243" t="s">
        <v>145</v>
      </c>
    </row>
    <row r="284" s="13" customFormat="1">
      <c r="A284" s="13"/>
      <c r="B284" s="232"/>
      <c r="C284" s="233"/>
      <c r="D284" s="234" t="s">
        <v>156</v>
      </c>
      <c r="E284" s="235" t="s">
        <v>1</v>
      </c>
      <c r="F284" s="236" t="s">
        <v>354</v>
      </c>
      <c r="G284" s="233"/>
      <c r="H284" s="237">
        <v>32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156</v>
      </c>
      <c r="AU284" s="243" t="s">
        <v>82</v>
      </c>
      <c r="AV284" s="13" t="s">
        <v>82</v>
      </c>
      <c r="AW284" s="13" t="s">
        <v>158</v>
      </c>
      <c r="AX284" s="13" t="s">
        <v>72</v>
      </c>
      <c r="AY284" s="243" t="s">
        <v>145</v>
      </c>
    </row>
    <row r="285" s="13" customFormat="1">
      <c r="A285" s="13"/>
      <c r="B285" s="232"/>
      <c r="C285" s="233"/>
      <c r="D285" s="234" t="s">
        <v>156</v>
      </c>
      <c r="E285" s="235" t="s">
        <v>1</v>
      </c>
      <c r="F285" s="236" t="s">
        <v>355</v>
      </c>
      <c r="G285" s="233"/>
      <c r="H285" s="237">
        <v>1.5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156</v>
      </c>
      <c r="AU285" s="243" t="s">
        <v>82</v>
      </c>
      <c r="AV285" s="13" t="s">
        <v>82</v>
      </c>
      <c r="AW285" s="13" t="s">
        <v>158</v>
      </c>
      <c r="AX285" s="13" t="s">
        <v>72</v>
      </c>
      <c r="AY285" s="243" t="s">
        <v>145</v>
      </c>
    </row>
    <row r="286" s="14" customFormat="1">
      <c r="A286" s="14"/>
      <c r="B286" s="244"/>
      <c r="C286" s="245"/>
      <c r="D286" s="234" t="s">
        <v>156</v>
      </c>
      <c r="E286" s="246" t="s">
        <v>1</v>
      </c>
      <c r="F286" s="247" t="s">
        <v>159</v>
      </c>
      <c r="G286" s="245"/>
      <c r="H286" s="248">
        <v>5743.5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156</v>
      </c>
      <c r="AU286" s="254" t="s">
        <v>82</v>
      </c>
      <c r="AV286" s="14" t="s">
        <v>151</v>
      </c>
      <c r="AW286" s="14" t="s">
        <v>158</v>
      </c>
      <c r="AX286" s="14" t="s">
        <v>80</v>
      </c>
      <c r="AY286" s="254" t="s">
        <v>145</v>
      </c>
    </row>
    <row r="287" s="2" customFormat="1" ht="24.15" customHeight="1">
      <c r="A287" s="37"/>
      <c r="B287" s="38"/>
      <c r="C287" s="218" t="s">
        <v>89</v>
      </c>
      <c r="D287" s="218" t="s">
        <v>147</v>
      </c>
      <c r="E287" s="219" t="s">
        <v>356</v>
      </c>
      <c r="F287" s="220" t="s">
        <v>357</v>
      </c>
      <c r="G287" s="221" t="s">
        <v>154</v>
      </c>
      <c r="H287" s="222">
        <v>1230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37</v>
      </c>
      <c r="O287" s="90"/>
      <c r="P287" s="228">
        <f>O287*H287</f>
        <v>0</v>
      </c>
      <c r="Q287" s="228">
        <v>0.0065199999999999998</v>
      </c>
      <c r="R287" s="228">
        <f>Q287*H287</f>
        <v>8.0196000000000005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151</v>
      </c>
      <c r="AT287" s="230" t="s">
        <v>147</v>
      </c>
      <c r="AU287" s="230" t="s">
        <v>82</v>
      </c>
      <c r="AY287" s="16" t="s">
        <v>145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80</v>
      </c>
      <c r="BK287" s="231">
        <f>ROUND(I287*H287,2)</f>
        <v>0</v>
      </c>
      <c r="BL287" s="16" t="s">
        <v>151</v>
      </c>
      <c r="BM287" s="230" t="s">
        <v>358</v>
      </c>
    </row>
    <row r="288" s="13" customFormat="1">
      <c r="A288" s="13"/>
      <c r="B288" s="232"/>
      <c r="C288" s="233"/>
      <c r="D288" s="234" t="s">
        <v>156</v>
      </c>
      <c r="E288" s="235" t="s">
        <v>1</v>
      </c>
      <c r="F288" s="236" t="s">
        <v>271</v>
      </c>
      <c r="G288" s="233"/>
      <c r="H288" s="237">
        <v>1230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156</v>
      </c>
      <c r="AU288" s="243" t="s">
        <v>82</v>
      </c>
      <c r="AV288" s="13" t="s">
        <v>82</v>
      </c>
      <c r="AW288" s="13" t="s">
        <v>158</v>
      </c>
      <c r="AX288" s="13" t="s">
        <v>72</v>
      </c>
      <c r="AY288" s="243" t="s">
        <v>145</v>
      </c>
    </row>
    <row r="289" s="14" customFormat="1">
      <c r="A289" s="14"/>
      <c r="B289" s="244"/>
      <c r="C289" s="245"/>
      <c r="D289" s="234" t="s">
        <v>156</v>
      </c>
      <c r="E289" s="246" t="s">
        <v>1</v>
      </c>
      <c r="F289" s="247" t="s">
        <v>159</v>
      </c>
      <c r="G289" s="245"/>
      <c r="H289" s="248">
        <v>1230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156</v>
      </c>
      <c r="AU289" s="254" t="s">
        <v>82</v>
      </c>
      <c r="AV289" s="14" t="s">
        <v>151</v>
      </c>
      <c r="AW289" s="14" t="s">
        <v>158</v>
      </c>
      <c r="AX289" s="14" t="s">
        <v>80</v>
      </c>
      <c r="AY289" s="254" t="s">
        <v>145</v>
      </c>
    </row>
    <row r="290" s="2" customFormat="1" ht="21.75" customHeight="1">
      <c r="A290" s="37"/>
      <c r="B290" s="38"/>
      <c r="C290" s="218" t="s">
        <v>359</v>
      </c>
      <c r="D290" s="218" t="s">
        <v>147</v>
      </c>
      <c r="E290" s="219" t="s">
        <v>360</v>
      </c>
      <c r="F290" s="220" t="s">
        <v>361</v>
      </c>
      <c r="G290" s="221" t="s">
        <v>154</v>
      </c>
      <c r="H290" s="222">
        <v>1334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37</v>
      </c>
      <c r="O290" s="90"/>
      <c r="P290" s="228">
        <f>O290*H290</f>
        <v>0</v>
      </c>
      <c r="Q290" s="228">
        <v>0.00071000000000000002</v>
      </c>
      <c r="R290" s="228">
        <f>Q290*H290</f>
        <v>0.94713999999999998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151</v>
      </c>
      <c r="AT290" s="230" t="s">
        <v>147</v>
      </c>
      <c r="AU290" s="230" t="s">
        <v>82</v>
      </c>
      <c r="AY290" s="16" t="s">
        <v>145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80</v>
      </c>
      <c r="BK290" s="231">
        <f>ROUND(I290*H290,2)</f>
        <v>0</v>
      </c>
      <c r="BL290" s="16" t="s">
        <v>151</v>
      </c>
      <c r="BM290" s="230" t="s">
        <v>362</v>
      </c>
    </row>
    <row r="291" s="13" customFormat="1">
      <c r="A291" s="13"/>
      <c r="B291" s="232"/>
      <c r="C291" s="233"/>
      <c r="D291" s="234" t="s">
        <v>156</v>
      </c>
      <c r="E291" s="235" t="s">
        <v>1</v>
      </c>
      <c r="F291" s="236" t="s">
        <v>271</v>
      </c>
      <c r="G291" s="233"/>
      <c r="H291" s="237">
        <v>1230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156</v>
      </c>
      <c r="AU291" s="243" t="s">
        <v>82</v>
      </c>
      <c r="AV291" s="13" t="s">
        <v>82</v>
      </c>
      <c r="AW291" s="13" t="s">
        <v>158</v>
      </c>
      <c r="AX291" s="13" t="s">
        <v>72</v>
      </c>
      <c r="AY291" s="243" t="s">
        <v>145</v>
      </c>
    </row>
    <row r="292" s="13" customFormat="1">
      <c r="A292" s="13"/>
      <c r="B292" s="232"/>
      <c r="C292" s="233"/>
      <c r="D292" s="234" t="s">
        <v>156</v>
      </c>
      <c r="E292" s="235" t="s">
        <v>1</v>
      </c>
      <c r="F292" s="236" t="s">
        <v>363</v>
      </c>
      <c r="G292" s="233"/>
      <c r="H292" s="237">
        <v>78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156</v>
      </c>
      <c r="AU292" s="243" t="s">
        <v>82</v>
      </c>
      <c r="AV292" s="13" t="s">
        <v>82</v>
      </c>
      <c r="AW292" s="13" t="s">
        <v>158</v>
      </c>
      <c r="AX292" s="13" t="s">
        <v>72</v>
      </c>
      <c r="AY292" s="243" t="s">
        <v>145</v>
      </c>
    </row>
    <row r="293" s="13" customFormat="1">
      <c r="A293" s="13"/>
      <c r="B293" s="232"/>
      <c r="C293" s="233"/>
      <c r="D293" s="234" t="s">
        <v>156</v>
      </c>
      <c r="E293" s="235" t="s">
        <v>1</v>
      </c>
      <c r="F293" s="236" t="s">
        <v>364</v>
      </c>
      <c r="G293" s="233"/>
      <c r="H293" s="237">
        <v>26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156</v>
      </c>
      <c r="AU293" s="243" t="s">
        <v>82</v>
      </c>
      <c r="AV293" s="13" t="s">
        <v>82</v>
      </c>
      <c r="AW293" s="13" t="s">
        <v>158</v>
      </c>
      <c r="AX293" s="13" t="s">
        <v>72</v>
      </c>
      <c r="AY293" s="243" t="s">
        <v>145</v>
      </c>
    </row>
    <row r="294" s="14" customFormat="1">
      <c r="A294" s="14"/>
      <c r="B294" s="244"/>
      <c r="C294" s="245"/>
      <c r="D294" s="234" t="s">
        <v>156</v>
      </c>
      <c r="E294" s="246" t="s">
        <v>1</v>
      </c>
      <c r="F294" s="247" t="s">
        <v>159</v>
      </c>
      <c r="G294" s="245"/>
      <c r="H294" s="248">
        <v>1334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156</v>
      </c>
      <c r="AU294" s="254" t="s">
        <v>82</v>
      </c>
      <c r="AV294" s="14" t="s">
        <v>151</v>
      </c>
      <c r="AW294" s="14" t="s">
        <v>158</v>
      </c>
      <c r="AX294" s="14" t="s">
        <v>80</v>
      </c>
      <c r="AY294" s="254" t="s">
        <v>145</v>
      </c>
    </row>
    <row r="295" s="2" customFormat="1" ht="33" customHeight="1">
      <c r="A295" s="37"/>
      <c r="B295" s="38"/>
      <c r="C295" s="218" t="s">
        <v>250</v>
      </c>
      <c r="D295" s="218" t="s">
        <v>147</v>
      </c>
      <c r="E295" s="219" t="s">
        <v>365</v>
      </c>
      <c r="F295" s="220" t="s">
        <v>366</v>
      </c>
      <c r="G295" s="221" t="s">
        <v>154</v>
      </c>
      <c r="H295" s="222">
        <v>1230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37</v>
      </c>
      <c r="O295" s="90"/>
      <c r="P295" s="228">
        <f>O295*H295</f>
        <v>0</v>
      </c>
      <c r="Q295" s="228">
        <v>0.10373</v>
      </c>
      <c r="R295" s="228">
        <f>Q295*H295</f>
        <v>127.58790000000001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151</v>
      </c>
      <c r="AT295" s="230" t="s">
        <v>147</v>
      </c>
      <c r="AU295" s="230" t="s">
        <v>82</v>
      </c>
      <c r="AY295" s="16" t="s">
        <v>145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80</v>
      </c>
      <c r="BK295" s="231">
        <f>ROUND(I295*H295,2)</f>
        <v>0</v>
      </c>
      <c r="BL295" s="16" t="s">
        <v>151</v>
      </c>
      <c r="BM295" s="230" t="s">
        <v>367</v>
      </c>
    </row>
    <row r="296" s="13" customFormat="1">
      <c r="A296" s="13"/>
      <c r="B296" s="232"/>
      <c r="C296" s="233"/>
      <c r="D296" s="234" t="s">
        <v>156</v>
      </c>
      <c r="E296" s="235" t="s">
        <v>1</v>
      </c>
      <c r="F296" s="236" t="s">
        <v>271</v>
      </c>
      <c r="G296" s="233"/>
      <c r="H296" s="237">
        <v>1230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156</v>
      </c>
      <c r="AU296" s="243" t="s">
        <v>82</v>
      </c>
      <c r="AV296" s="13" t="s">
        <v>82</v>
      </c>
      <c r="AW296" s="13" t="s">
        <v>158</v>
      </c>
      <c r="AX296" s="13" t="s">
        <v>72</v>
      </c>
      <c r="AY296" s="243" t="s">
        <v>145</v>
      </c>
    </row>
    <row r="297" s="14" customFormat="1">
      <c r="A297" s="14"/>
      <c r="B297" s="244"/>
      <c r="C297" s="245"/>
      <c r="D297" s="234" t="s">
        <v>156</v>
      </c>
      <c r="E297" s="246" t="s">
        <v>1</v>
      </c>
      <c r="F297" s="247" t="s">
        <v>159</v>
      </c>
      <c r="G297" s="245"/>
      <c r="H297" s="248">
        <v>1230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156</v>
      </c>
      <c r="AU297" s="254" t="s">
        <v>82</v>
      </c>
      <c r="AV297" s="14" t="s">
        <v>151</v>
      </c>
      <c r="AW297" s="14" t="s">
        <v>158</v>
      </c>
      <c r="AX297" s="14" t="s">
        <v>80</v>
      </c>
      <c r="AY297" s="254" t="s">
        <v>145</v>
      </c>
    </row>
    <row r="298" s="2" customFormat="1" ht="33" customHeight="1">
      <c r="A298" s="37"/>
      <c r="B298" s="38"/>
      <c r="C298" s="218" t="s">
        <v>368</v>
      </c>
      <c r="D298" s="218" t="s">
        <v>147</v>
      </c>
      <c r="E298" s="219" t="s">
        <v>369</v>
      </c>
      <c r="F298" s="220" t="s">
        <v>370</v>
      </c>
      <c r="G298" s="221" t="s">
        <v>154</v>
      </c>
      <c r="H298" s="222">
        <v>104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37</v>
      </c>
      <c r="O298" s="90"/>
      <c r="P298" s="228">
        <f>O298*H298</f>
        <v>0</v>
      </c>
      <c r="Q298" s="228">
        <v>0.12966</v>
      </c>
      <c r="R298" s="228">
        <f>Q298*H298</f>
        <v>13.484639999999999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151</v>
      </c>
      <c r="AT298" s="230" t="s">
        <v>147</v>
      </c>
      <c r="AU298" s="230" t="s">
        <v>82</v>
      </c>
      <c r="AY298" s="16" t="s">
        <v>145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80</v>
      </c>
      <c r="BK298" s="231">
        <f>ROUND(I298*H298,2)</f>
        <v>0</v>
      </c>
      <c r="BL298" s="16" t="s">
        <v>151</v>
      </c>
      <c r="BM298" s="230" t="s">
        <v>371</v>
      </c>
    </row>
    <row r="299" s="13" customFormat="1">
      <c r="A299" s="13"/>
      <c r="B299" s="232"/>
      <c r="C299" s="233"/>
      <c r="D299" s="234" t="s">
        <v>156</v>
      </c>
      <c r="E299" s="235" t="s">
        <v>1</v>
      </c>
      <c r="F299" s="236" t="s">
        <v>363</v>
      </c>
      <c r="G299" s="233"/>
      <c r="H299" s="237">
        <v>78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156</v>
      </c>
      <c r="AU299" s="243" t="s">
        <v>82</v>
      </c>
      <c r="AV299" s="13" t="s">
        <v>82</v>
      </c>
      <c r="AW299" s="13" t="s">
        <v>158</v>
      </c>
      <c r="AX299" s="13" t="s">
        <v>72</v>
      </c>
      <c r="AY299" s="243" t="s">
        <v>145</v>
      </c>
    </row>
    <row r="300" s="13" customFormat="1">
      <c r="A300" s="13"/>
      <c r="B300" s="232"/>
      <c r="C300" s="233"/>
      <c r="D300" s="234" t="s">
        <v>156</v>
      </c>
      <c r="E300" s="235" t="s">
        <v>1</v>
      </c>
      <c r="F300" s="236" t="s">
        <v>364</v>
      </c>
      <c r="G300" s="233"/>
      <c r="H300" s="237">
        <v>26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156</v>
      </c>
      <c r="AU300" s="243" t="s">
        <v>82</v>
      </c>
      <c r="AV300" s="13" t="s">
        <v>82</v>
      </c>
      <c r="AW300" s="13" t="s">
        <v>158</v>
      </c>
      <c r="AX300" s="13" t="s">
        <v>72</v>
      </c>
      <c r="AY300" s="243" t="s">
        <v>145</v>
      </c>
    </row>
    <row r="301" s="14" customFormat="1">
      <c r="A301" s="14"/>
      <c r="B301" s="244"/>
      <c r="C301" s="245"/>
      <c r="D301" s="234" t="s">
        <v>156</v>
      </c>
      <c r="E301" s="246" t="s">
        <v>1</v>
      </c>
      <c r="F301" s="247" t="s">
        <v>159</v>
      </c>
      <c r="G301" s="245"/>
      <c r="H301" s="248">
        <v>104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156</v>
      </c>
      <c r="AU301" s="254" t="s">
        <v>82</v>
      </c>
      <c r="AV301" s="14" t="s">
        <v>151</v>
      </c>
      <c r="AW301" s="14" t="s">
        <v>158</v>
      </c>
      <c r="AX301" s="14" t="s">
        <v>80</v>
      </c>
      <c r="AY301" s="254" t="s">
        <v>145</v>
      </c>
    </row>
    <row r="302" s="2" customFormat="1" ht="24.15" customHeight="1">
      <c r="A302" s="37"/>
      <c r="B302" s="38"/>
      <c r="C302" s="218" t="s">
        <v>255</v>
      </c>
      <c r="D302" s="218" t="s">
        <v>147</v>
      </c>
      <c r="E302" s="219" t="s">
        <v>372</v>
      </c>
      <c r="F302" s="220" t="s">
        <v>373</v>
      </c>
      <c r="G302" s="221" t="s">
        <v>154</v>
      </c>
      <c r="H302" s="222">
        <v>1230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37</v>
      </c>
      <c r="O302" s="90"/>
      <c r="P302" s="228">
        <f>O302*H302</f>
        <v>0</v>
      </c>
      <c r="Q302" s="228">
        <v>0.20746000000000001</v>
      </c>
      <c r="R302" s="228">
        <f>Q302*H302</f>
        <v>255.17580000000001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151</v>
      </c>
      <c r="AT302" s="230" t="s">
        <v>147</v>
      </c>
      <c r="AU302" s="230" t="s">
        <v>82</v>
      </c>
      <c r="AY302" s="16" t="s">
        <v>145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80</v>
      </c>
      <c r="BK302" s="231">
        <f>ROUND(I302*H302,2)</f>
        <v>0</v>
      </c>
      <c r="BL302" s="16" t="s">
        <v>151</v>
      </c>
      <c r="BM302" s="230" t="s">
        <v>374</v>
      </c>
    </row>
    <row r="303" s="13" customFormat="1">
      <c r="A303" s="13"/>
      <c r="B303" s="232"/>
      <c r="C303" s="233"/>
      <c r="D303" s="234" t="s">
        <v>156</v>
      </c>
      <c r="E303" s="235" t="s">
        <v>1</v>
      </c>
      <c r="F303" s="236" t="s">
        <v>271</v>
      </c>
      <c r="G303" s="233"/>
      <c r="H303" s="237">
        <v>1230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156</v>
      </c>
      <c r="AU303" s="243" t="s">
        <v>82</v>
      </c>
      <c r="AV303" s="13" t="s">
        <v>82</v>
      </c>
      <c r="AW303" s="13" t="s">
        <v>158</v>
      </c>
      <c r="AX303" s="13" t="s">
        <v>72</v>
      </c>
      <c r="AY303" s="243" t="s">
        <v>145</v>
      </c>
    </row>
    <row r="304" s="14" customFormat="1">
      <c r="A304" s="14"/>
      <c r="B304" s="244"/>
      <c r="C304" s="245"/>
      <c r="D304" s="234" t="s">
        <v>156</v>
      </c>
      <c r="E304" s="246" t="s">
        <v>1</v>
      </c>
      <c r="F304" s="247" t="s">
        <v>159</v>
      </c>
      <c r="G304" s="245"/>
      <c r="H304" s="248">
        <v>1230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156</v>
      </c>
      <c r="AU304" s="254" t="s">
        <v>82</v>
      </c>
      <c r="AV304" s="14" t="s">
        <v>151</v>
      </c>
      <c r="AW304" s="14" t="s">
        <v>158</v>
      </c>
      <c r="AX304" s="14" t="s">
        <v>80</v>
      </c>
      <c r="AY304" s="254" t="s">
        <v>145</v>
      </c>
    </row>
    <row r="305" s="2" customFormat="1" ht="24.15" customHeight="1">
      <c r="A305" s="37"/>
      <c r="B305" s="38"/>
      <c r="C305" s="218" t="s">
        <v>375</v>
      </c>
      <c r="D305" s="218" t="s">
        <v>147</v>
      </c>
      <c r="E305" s="219" t="s">
        <v>376</v>
      </c>
      <c r="F305" s="220" t="s">
        <v>377</v>
      </c>
      <c r="G305" s="221" t="s">
        <v>154</v>
      </c>
      <c r="H305" s="222">
        <v>963.5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37</v>
      </c>
      <c r="O305" s="90"/>
      <c r="P305" s="228">
        <f>O305*H305</f>
        <v>0</v>
      </c>
      <c r="Q305" s="228">
        <v>0.089219999999999994</v>
      </c>
      <c r="R305" s="228">
        <f>Q305*H305</f>
        <v>85.963470000000001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151</v>
      </c>
      <c r="AT305" s="230" t="s">
        <v>147</v>
      </c>
      <c r="AU305" s="230" t="s">
        <v>82</v>
      </c>
      <c r="AY305" s="16" t="s">
        <v>145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80</v>
      </c>
      <c r="BK305" s="231">
        <f>ROUND(I305*H305,2)</f>
        <v>0</v>
      </c>
      <c r="BL305" s="16" t="s">
        <v>151</v>
      </c>
      <c r="BM305" s="230" t="s">
        <v>378</v>
      </c>
    </row>
    <row r="306" s="13" customFormat="1">
      <c r="A306" s="13"/>
      <c r="B306" s="232"/>
      <c r="C306" s="233"/>
      <c r="D306" s="234" t="s">
        <v>156</v>
      </c>
      <c r="E306" s="235" t="s">
        <v>1</v>
      </c>
      <c r="F306" s="236" t="s">
        <v>273</v>
      </c>
      <c r="G306" s="233"/>
      <c r="H306" s="237">
        <v>930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156</v>
      </c>
      <c r="AU306" s="243" t="s">
        <v>82</v>
      </c>
      <c r="AV306" s="13" t="s">
        <v>82</v>
      </c>
      <c r="AW306" s="13" t="s">
        <v>158</v>
      </c>
      <c r="AX306" s="13" t="s">
        <v>72</v>
      </c>
      <c r="AY306" s="243" t="s">
        <v>145</v>
      </c>
    </row>
    <row r="307" s="13" customFormat="1">
      <c r="A307" s="13"/>
      <c r="B307" s="232"/>
      <c r="C307" s="233"/>
      <c r="D307" s="234" t="s">
        <v>156</v>
      </c>
      <c r="E307" s="235" t="s">
        <v>1</v>
      </c>
      <c r="F307" s="236" t="s">
        <v>274</v>
      </c>
      <c r="G307" s="233"/>
      <c r="H307" s="237">
        <v>32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156</v>
      </c>
      <c r="AU307" s="243" t="s">
        <v>82</v>
      </c>
      <c r="AV307" s="13" t="s">
        <v>82</v>
      </c>
      <c r="AW307" s="13" t="s">
        <v>158</v>
      </c>
      <c r="AX307" s="13" t="s">
        <v>72</v>
      </c>
      <c r="AY307" s="243" t="s">
        <v>145</v>
      </c>
    </row>
    <row r="308" s="13" customFormat="1">
      <c r="A308" s="13"/>
      <c r="B308" s="232"/>
      <c r="C308" s="233"/>
      <c r="D308" s="234" t="s">
        <v>156</v>
      </c>
      <c r="E308" s="235" t="s">
        <v>1</v>
      </c>
      <c r="F308" s="236" t="s">
        <v>277</v>
      </c>
      <c r="G308" s="233"/>
      <c r="H308" s="237">
        <v>1.5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156</v>
      </c>
      <c r="AU308" s="243" t="s">
        <v>82</v>
      </c>
      <c r="AV308" s="13" t="s">
        <v>82</v>
      </c>
      <c r="AW308" s="13" t="s">
        <v>158</v>
      </c>
      <c r="AX308" s="13" t="s">
        <v>72</v>
      </c>
      <c r="AY308" s="243" t="s">
        <v>145</v>
      </c>
    </row>
    <row r="309" s="14" customFormat="1">
      <c r="A309" s="14"/>
      <c r="B309" s="244"/>
      <c r="C309" s="245"/>
      <c r="D309" s="234" t="s">
        <v>156</v>
      </c>
      <c r="E309" s="246" t="s">
        <v>1</v>
      </c>
      <c r="F309" s="247" t="s">
        <v>159</v>
      </c>
      <c r="G309" s="245"/>
      <c r="H309" s="248">
        <v>963.5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156</v>
      </c>
      <c r="AU309" s="254" t="s">
        <v>82</v>
      </c>
      <c r="AV309" s="14" t="s">
        <v>151</v>
      </c>
      <c r="AW309" s="14" t="s">
        <v>158</v>
      </c>
      <c r="AX309" s="14" t="s">
        <v>80</v>
      </c>
      <c r="AY309" s="254" t="s">
        <v>145</v>
      </c>
    </row>
    <row r="310" s="2" customFormat="1" ht="21.75" customHeight="1">
      <c r="A310" s="37"/>
      <c r="B310" s="38"/>
      <c r="C310" s="255" t="s">
        <v>259</v>
      </c>
      <c r="D310" s="255" t="s">
        <v>243</v>
      </c>
      <c r="E310" s="256" t="s">
        <v>379</v>
      </c>
      <c r="F310" s="257" t="s">
        <v>380</v>
      </c>
      <c r="G310" s="258" t="s">
        <v>154</v>
      </c>
      <c r="H310" s="259">
        <v>957.89999999999998</v>
      </c>
      <c r="I310" s="260"/>
      <c r="J310" s="261">
        <f>ROUND(I310*H310,2)</f>
        <v>0</v>
      </c>
      <c r="K310" s="262"/>
      <c r="L310" s="263"/>
      <c r="M310" s="264" t="s">
        <v>1</v>
      </c>
      <c r="N310" s="265" t="s">
        <v>37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155</v>
      </c>
      <c r="AT310" s="230" t="s">
        <v>243</v>
      </c>
      <c r="AU310" s="230" t="s">
        <v>82</v>
      </c>
      <c r="AY310" s="16" t="s">
        <v>145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80</v>
      </c>
      <c r="BK310" s="231">
        <f>ROUND(I310*H310,2)</f>
        <v>0</v>
      </c>
      <c r="BL310" s="16" t="s">
        <v>151</v>
      </c>
      <c r="BM310" s="230" t="s">
        <v>381</v>
      </c>
    </row>
    <row r="311" s="2" customFormat="1" ht="24.15" customHeight="1">
      <c r="A311" s="37"/>
      <c r="B311" s="38"/>
      <c r="C311" s="255" t="s">
        <v>382</v>
      </c>
      <c r="D311" s="255" t="s">
        <v>243</v>
      </c>
      <c r="E311" s="256" t="s">
        <v>383</v>
      </c>
      <c r="F311" s="257" t="s">
        <v>384</v>
      </c>
      <c r="G311" s="258" t="s">
        <v>154</v>
      </c>
      <c r="H311" s="259">
        <v>32.960000000000001</v>
      </c>
      <c r="I311" s="260"/>
      <c r="J311" s="261">
        <f>ROUND(I311*H311,2)</f>
        <v>0</v>
      </c>
      <c r="K311" s="262"/>
      <c r="L311" s="263"/>
      <c r="M311" s="264" t="s">
        <v>1</v>
      </c>
      <c r="N311" s="265" t="s">
        <v>37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155</v>
      </c>
      <c r="AT311" s="230" t="s">
        <v>243</v>
      </c>
      <c r="AU311" s="230" t="s">
        <v>82</v>
      </c>
      <c r="AY311" s="16" t="s">
        <v>145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80</v>
      </c>
      <c r="BK311" s="231">
        <f>ROUND(I311*H311,2)</f>
        <v>0</v>
      </c>
      <c r="BL311" s="16" t="s">
        <v>151</v>
      </c>
      <c r="BM311" s="230" t="s">
        <v>385</v>
      </c>
    </row>
    <row r="312" s="2" customFormat="1" ht="24.15" customHeight="1">
      <c r="A312" s="37"/>
      <c r="B312" s="38"/>
      <c r="C312" s="255" t="s">
        <v>263</v>
      </c>
      <c r="D312" s="255" t="s">
        <v>243</v>
      </c>
      <c r="E312" s="256" t="s">
        <v>386</v>
      </c>
      <c r="F312" s="257" t="s">
        <v>387</v>
      </c>
      <c r="G312" s="258" t="s">
        <v>186</v>
      </c>
      <c r="H312" s="259">
        <v>9</v>
      </c>
      <c r="I312" s="260"/>
      <c r="J312" s="261">
        <f>ROUND(I312*H312,2)</f>
        <v>0</v>
      </c>
      <c r="K312" s="262"/>
      <c r="L312" s="263"/>
      <c r="M312" s="264" t="s">
        <v>1</v>
      </c>
      <c r="N312" s="265" t="s">
        <v>37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155</v>
      </c>
      <c r="AT312" s="230" t="s">
        <v>243</v>
      </c>
      <c r="AU312" s="230" t="s">
        <v>82</v>
      </c>
      <c r="AY312" s="16" t="s">
        <v>145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80</v>
      </c>
      <c r="BK312" s="231">
        <f>ROUND(I312*H312,2)</f>
        <v>0</v>
      </c>
      <c r="BL312" s="16" t="s">
        <v>151</v>
      </c>
      <c r="BM312" s="230" t="s">
        <v>388</v>
      </c>
    </row>
    <row r="313" s="2" customFormat="1" ht="24.15" customHeight="1">
      <c r="A313" s="37"/>
      <c r="B313" s="38"/>
      <c r="C313" s="218" t="s">
        <v>389</v>
      </c>
      <c r="D313" s="218" t="s">
        <v>147</v>
      </c>
      <c r="E313" s="219" t="s">
        <v>390</v>
      </c>
      <c r="F313" s="220" t="s">
        <v>391</v>
      </c>
      <c r="G313" s="221" t="s">
        <v>154</v>
      </c>
      <c r="H313" s="222">
        <v>1160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37</v>
      </c>
      <c r="O313" s="90"/>
      <c r="P313" s="228">
        <f>O313*H313</f>
        <v>0</v>
      </c>
      <c r="Q313" s="228">
        <v>0.11162</v>
      </c>
      <c r="R313" s="228">
        <f>Q313*H313</f>
        <v>129.47919999999999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151</v>
      </c>
      <c r="AT313" s="230" t="s">
        <v>147</v>
      </c>
      <c r="AU313" s="230" t="s">
        <v>82</v>
      </c>
      <c r="AY313" s="16" t="s">
        <v>145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80</v>
      </c>
      <c r="BK313" s="231">
        <f>ROUND(I313*H313,2)</f>
        <v>0</v>
      </c>
      <c r="BL313" s="16" t="s">
        <v>151</v>
      </c>
      <c r="BM313" s="230" t="s">
        <v>392</v>
      </c>
    </row>
    <row r="314" s="13" customFormat="1">
      <c r="A314" s="13"/>
      <c r="B314" s="232"/>
      <c r="C314" s="233"/>
      <c r="D314" s="234" t="s">
        <v>156</v>
      </c>
      <c r="E314" s="235" t="s">
        <v>1</v>
      </c>
      <c r="F314" s="236" t="s">
        <v>272</v>
      </c>
      <c r="G314" s="233"/>
      <c r="H314" s="237">
        <v>1135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156</v>
      </c>
      <c r="AU314" s="243" t="s">
        <v>82</v>
      </c>
      <c r="AV314" s="13" t="s">
        <v>82</v>
      </c>
      <c r="AW314" s="13" t="s">
        <v>158</v>
      </c>
      <c r="AX314" s="13" t="s">
        <v>72</v>
      </c>
      <c r="AY314" s="243" t="s">
        <v>145</v>
      </c>
    </row>
    <row r="315" s="13" customFormat="1">
      <c r="A315" s="13"/>
      <c r="B315" s="232"/>
      <c r="C315" s="233"/>
      <c r="D315" s="234" t="s">
        <v>156</v>
      </c>
      <c r="E315" s="235" t="s">
        <v>1</v>
      </c>
      <c r="F315" s="236" t="s">
        <v>275</v>
      </c>
      <c r="G315" s="233"/>
      <c r="H315" s="237">
        <v>22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156</v>
      </c>
      <c r="AU315" s="243" t="s">
        <v>82</v>
      </c>
      <c r="AV315" s="13" t="s">
        <v>82</v>
      </c>
      <c r="AW315" s="13" t="s">
        <v>158</v>
      </c>
      <c r="AX315" s="13" t="s">
        <v>72</v>
      </c>
      <c r="AY315" s="243" t="s">
        <v>145</v>
      </c>
    </row>
    <row r="316" s="13" customFormat="1">
      <c r="A316" s="13"/>
      <c r="B316" s="232"/>
      <c r="C316" s="233"/>
      <c r="D316" s="234" t="s">
        <v>156</v>
      </c>
      <c r="E316" s="235" t="s">
        <v>1</v>
      </c>
      <c r="F316" s="236" t="s">
        <v>393</v>
      </c>
      <c r="G316" s="233"/>
      <c r="H316" s="237">
        <v>3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156</v>
      </c>
      <c r="AU316" s="243" t="s">
        <v>82</v>
      </c>
      <c r="AV316" s="13" t="s">
        <v>82</v>
      </c>
      <c r="AW316" s="13" t="s">
        <v>158</v>
      </c>
      <c r="AX316" s="13" t="s">
        <v>72</v>
      </c>
      <c r="AY316" s="243" t="s">
        <v>145</v>
      </c>
    </row>
    <row r="317" s="14" customFormat="1">
      <c r="A317" s="14"/>
      <c r="B317" s="244"/>
      <c r="C317" s="245"/>
      <c r="D317" s="234" t="s">
        <v>156</v>
      </c>
      <c r="E317" s="246" t="s">
        <v>1</v>
      </c>
      <c r="F317" s="247" t="s">
        <v>159</v>
      </c>
      <c r="G317" s="245"/>
      <c r="H317" s="248">
        <v>1160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156</v>
      </c>
      <c r="AU317" s="254" t="s">
        <v>82</v>
      </c>
      <c r="AV317" s="14" t="s">
        <v>151</v>
      </c>
      <c r="AW317" s="14" t="s">
        <v>158</v>
      </c>
      <c r="AX317" s="14" t="s">
        <v>80</v>
      </c>
      <c r="AY317" s="254" t="s">
        <v>145</v>
      </c>
    </row>
    <row r="318" s="2" customFormat="1" ht="21.75" customHeight="1">
      <c r="A318" s="37"/>
      <c r="B318" s="38"/>
      <c r="C318" s="255" t="s">
        <v>92</v>
      </c>
      <c r="D318" s="255" t="s">
        <v>243</v>
      </c>
      <c r="E318" s="256" t="s">
        <v>394</v>
      </c>
      <c r="F318" s="257" t="s">
        <v>395</v>
      </c>
      <c r="G318" s="258" t="s">
        <v>154</v>
      </c>
      <c r="H318" s="259">
        <v>89.861000000000004</v>
      </c>
      <c r="I318" s="260"/>
      <c r="J318" s="261">
        <f>ROUND(I318*H318,2)</f>
        <v>0</v>
      </c>
      <c r="K318" s="262"/>
      <c r="L318" s="263"/>
      <c r="M318" s="264" t="s">
        <v>1</v>
      </c>
      <c r="N318" s="265" t="s">
        <v>37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155</v>
      </c>
      <c r="AT318" s="230" t="s">
        <v>243</v>
      </c>
      <c r="AU318" s="230" t="s">
        <v>82</v>
      </c>
      <c r="AY318" s="16" t="s">
        <v>145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80</v>
      </c>
      <c r="BK318" s="231">
        <f>ROUND(I318*H318,2)</f>
        <v>0</v>
      </c>
      <c r="BL318" s="16" t="s">
        <v>151</v>
      </c>
      <c r="BM318" s="230" t="s">
        <v>396</v>
      </c>
    </row>
    <row r="319" s="2" customFormat="1" ht="21.75" customHeight="1">
      <c r="A319" s="37"/>
      <c r="B319" s="38"/>
      <c r="C319" s="255" t="s">
        <v>397</v>
      </c>
      <c r="D319" s="255" t="s">
        <v>243</v>
      </c>
      <c r="E319" s="256" t="s">
        <v>398</v>
      </c>
      <c r="F319" s="257" t="s">
        <v>399</v>
      </c>
      <c r="G319" s="258" t="s">
        <v>154</v>
      </c>
      <c r="H319" s="259">
        <v>1101.8489999999999</v>
      </c>
      <c r="I319" s="260"/>
      <c r="J319" s="261">
        <f>ROUND(I319*H319,2)</f>
        <v>0</v>
      </c>
      <c r="K319" s="262"/>
      <c r="L319" s="263"/>
      <c r="M319" s="264" t="s">
        <v>1</v>
      </c>
      <c r="N319" s="265" t="s">
        <v>37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155</v>
      </c>
      <c r="AT319" s="230" t="s">
        <v>243</v>
      </c>
      <c r="AU319" s="230" t="s">
        <v>82</v>
      </c>
      <c r="AY319" s="16" t="s">
        <v>145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80</v>
      </c>
      <c r="BK319" s="231">
        <f>ROUND(I319*H319,2)</f>
        <v>0</v>
      </c>
      <c r="BL319" s="16" t="s">
        <v>151</v>
      </c>
      <c r="BM319" s="230" t="s">
        <v>400</v>
      </c>
    </row>
    <row r="320" s="2" customFormat="1" ht="24.15" customHeight="1">
      <c r="A320" s="37"/>
      <c r="B320" s="38"/>
      <c r="C320" s="255" t="s">
        <v>270</v>
      </c>
      <c r="D320" s="255" t="s">
        <v>243</v>
      </c>
      <c r="E320" s="256" t="s">
        <v>401</v>
      </c>
      <c r="F320" s="257" t="s">
        <v>402</v>
      </c>
      <c r="G320" s="258" t="s">
        <v>154</v>
      </c>
      <c r="H320" s="259">
        <v>3.0899999999999999</v>
      </c>
      <c r="I320" s="260"/>
      <c r="J320" s="261">
        <f>ROUND(I320*H320,2)</f>
        <v>0</v>
      </c>
      <c r="K320" s="262"/>
      <c r="L320" s="263"/>
      <c r="M320" s="264" t="s">
        <v>1</v>
      </c>
      <c r="N320" s="265" t="s">
        <v>37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155</v>
      </c>
      <c r="AT320" s="230" t="s">
        <v>243</v>
      </c>
      <c r="AU320" s="230" t="s">
        <v>82</v>
      </c>
      <c r="AY320" s="16" t="s">
        <v>145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80</v>
      </c>
      <c r="BK320" s="231">
        <f>ROUND(I320*H320,2)</f>
        <v>0</v>
      </c>
      <c r="BL320" s="16" t="s">
        <v>151</v>
      </c>
      <c r="BM320" s="230" t="s">
        <v>403</v>
      </c>
    </row>
    <row r="321" s="12" customFormat="1" ht="22.8" customHeight="1">
      <c r="A321" s="12"/>
      <c r="B321" s="202"/>
      <c r="C321" s="203"/>
      <c r="D321" s="204" t="s">
        <v>71</v>
      </c>
      <c r="E321" s="216" t="s">
        <v>155</v>
      </c>
      <c r="F321" s="216" t="s">
        <v>404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SUM(P322:P334)</f>
        <v>0</v>
      </c>
      <c r="Q321" s="210"/>
      <c r="R321" s="211">
        <f>SUM(R322:R334)</f>
        <v>2.3907180000000001</v>
      </c>
      <c r="S321" s="210"/>
      <c r="T321" s="212">
        <f>SUM(T322:T334)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80</v>
      </c>
      <c r="AT321" s="214" t="s">
        <v>71</v>
      </c>
      <c r="AU321" s="214" t="s">
        <v>80</v>
      </c>
      <c r="AY321" s="213" t="s">
        <v>145</v>
      </c>
      <c r="BK321" s="215">
        <f>SUM(BK322:BK334)</f>
        <v>0</v>
      </c>
    </row>
    <row r="322" s="2" customFormat="1" ht="16.5" customHeight="1">
      <c r="A322" s="37"/>
      <c r="B322" s="38"/>
      <c r="C322" s="218" t="s">
        <v>405</v>
      </c>
      <c r="D322" s="218" t="s">
        <v>147</v>
      </c>
      <c r="E322" s="219" t="s">
        <v>406</v>
      </c>
      <c r="F322" s="220" t="s">
        <v>407</v>
      </c>
      <c r="G322" s="221" t="s">
        <v>150</v>
      </c>
      <c r="H322" s="222">
        <v>3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37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151</v>
      </c>
      <c r="AT322" s="230" t="s">
        <v>147</v>
      </c>
      <c r="AU322" s="230" t="s">
        <v>82</v>
      </c>
      <c r="AY322" s="16" t="s">
        <v>145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80</v>
      </c>
      <c r="BK322" s="231">
        <f>ROUND(I322*H322,2)</f>
        <v>0</v>
      </c>
      <c r="BL322" s="16" t="s">
        <v>151</v>
      </c>
      <c r="BM322" s="230" t="s">
        <v>408</v>
      </c>
    </row>
    <row r="323" s="2" customFormat="1" ht="24.15" customHeight="1">
      <c r="A323" s="37"/>
      <c r="B323" s="38"/>
      <c r="C323" s="218" t="s">
        <v>282</v>
      </c>
      <c r="D323" s="218" t="s">
        <v>147</v>
      </c>
      <c r="E323" s="219" t="s">
        <v>409</v>
      </c>
      <c r="F323" s="220" t="s">
        <v>410</v>
      </c>
      <c r="G323" s="221" t="s">
        <v>150</v>
      </c>
      <c r="H323" s="222">
        <v>1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37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151</v>
      </c>
      <c r="AT323" s="230" t="s">
        <v>147</v>
      </c>
      <c r="AU323" s="230" t="s">
        <v>82</v>
      </c>
      <c r="AY323" s="16" t="s">
        <v>145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80</v>
      </c>
      <c r="BK323" s="231">
        <f>ROUND(I323*H323,2)</f>
        <v>0</v>
      </c>
      <c r="BL323" s="16" t="s">
        <v>151</v>
      </c>
      <c r="BM323" s="230" t="s">
        <v>411</v>
      </c>
    </row>
    <row r="324" s="2" customFormat="1" ht="24.15" customHeight="1">
      <c r="A324" s="37"/>
      <c r="B324" s="38"/>
      <c r="C324" s="218" t="s">
        <v>412</v>
      </c>
      <c r="D324" s="218" t="s">
        <v>147</v>
      </c>
      <c r="E324" s="219" t="s">
        <v>413</v>
      </c>
      <c r="F324" s="220" t="s">
        <v>414</v>
      </c>
      <c r="G324" s="221" t="s">
        <v>150</v>
      </c>
      <c r="H324" s="222">
        <v>11</v>
      </c>
      <c r="I324" s="223"/>
      <c r="J324" s="224">
        <f>ROUND(I324*H324,2)</f>
        <v>0</v>
      </c>
      <c r="K324" s="225"/>
      <c r="L324" s="43"/>
      <c r="M324" s="226" t="s">
        <v>1</v>
      </c>
      <c r="N324" s="227" t="s">
        <v>37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151</v>
      </c>
      <c r="AT324" s="230" t="s">
        <v>147</v>
      </c>
      <c r="AU324" s="230" t="s">
        <v>82</v>
      </c>
      <c r="AY324" s="16" t="s">
        <v>145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80</v>
      </c>
      <c r="BK324" s="231">
        <f>ROUND(I324*H324,2)</f>
        <v>0</v>
      </c>
      <c r="BL324" s="16" t="s">
        <v>151</v>
      </c>
      <c r="BM324" s="230" t="s">
        <v>415</v>
      </c>
    </row>
    <row r="325" s="2" customFormat="1" ht="24.15" customHeight="1">
      <c r="A325" s="37"/>
      <c r="B325" s="38"/>
      <c r="C325" s="255" t="s">
        <v>285</v>
      </c>
      <c r="D325" s="255" t="s">
        <v>243</v>
      </c>
      <c r="E325" s="256" t="s">
        <v>416</v>
      </c>
      <c r="F325" s="257" t="s">
        <v>417</v>
      </c>
      <c r="G325" s="258" t="s">
        <v>150</v>
      </c>
      <c r="H325" s="259">
        <v>11</v>
      </c>
      <c r="I325" s="260"/>
      <c r="J325" s="261">
        <f>ROUND(I325*H325,2)</f>
        <v>0</v>
      </c>
      <c r="K325" s="262"/>
      <c r="L325" s="263"/>
      <c r="M325" s="264" t="s">
        <v>1</v>
      </c>
      <c r="N325" s="265" t="s">
        <v>37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155</v>
      </c>
      <c r="AT325" s="230" t="s">
        <v>243</v>
      </c>
      <c r="AU325" s="230" t="s">
        <v>82</v>
      </c>
      <c r="AY325" s="16" t="s">
        <v>145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80</v>
      </c>
      <c r="BK325" s="231">
        <f>ROUND(I325*H325,2)</f>
        <v>0</v>
      </c>
      <c r="BL325" s="16" t="s">
        <v>151</v>
      </c>
      <c r="BM325" s="230" t="s">
        <v>418</v>
      </c>
    </row>
    <row r="326" s="2" customFormat="1" ht="21.75" customHeight="1">
      <c r="A326" s="37"/>
      <c r="B326" s="38"/>
      <c r="C326" s="255" t="s">
        <v>419</v>
      </c>
      <c r="D326" s="255" t="s">
        <v>243</v>
      </c>
      <c r="E326" s="256" t="s">
        <v>420</v>
      </c>
      <c r="F326" s="257" t="s">
        <v>421</v>
      </c>
      <c r="G326" s="258" t="s">
        <v>150</v>
      </c>
      <c r="H326" s="259">
        <v>11</v>
      </c>
      <c r="I326" s="260"/>
      <c r="J326" s="261">
        <f>ROUND(I326*H326,2)</f>
        <v>0</v>
      </c>
      <c r="K326" s="262"/>
      <c r="L326" s="263"/>
      <c r="M326" s="264" t="s">
        <v>1</v>
      </c>
      <c r="N326" s="265" t="s">
        <v>37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155</v>
      </c>
      <c r="AT326" s="230" t="s">
        <v>243</v>
      </c>
      <c r="AU326" s="230" t="s">
        <v>82</v>
      </c>
      <c r="AY326" s="16" t="s">
        <v>145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80</v>
      </c>
      <c r="BK326" s="231">
        <f>ROUND(I326*H326,2)</f>
        <v>0</v>
      </c>
      <c r="BL326" s="16" t="s">
        <v>151</v>
      </c>
      <c r="BM326" s="230" t="s">
        <v>422</v>
      </c>
    </row>
    <row r="327" s="2" customFormat="1" ht="24.15" customHeight="1">
      <c r="A327" s="37"/>
      <c r="B327" s="38"/>
      <c r="C327" s="255" t="s">
        <v>291</v>
      </c>
      <c r="D327" s="255" t="s">
        <v>243</v>
      </c>
      <c r="E327" s="256" t="s">
        <v>423</v>
      </c>
      <c r="F327" s="257" t="s">
        <v>424</v>
      </c>
      <c r="G327" s="258" t="s">
        <v>150</v>
      </c>
      <c r="H327" s="259">
        <v>11</v>
      </c>
      <c r="I327" s="260"/>
      <c r="J327" s="261">
        <f>ROUND(I327*H327,2)</f>
        <v>0</v>
      </c>
      <c r="K327" s="262"/>
      <c r="L327" s="263"/>
      <c r="M327" s="264" t="s">
        <v>1</v>
      </c>
      <c r="N327" s="265" t="s">
        <v>37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155</v>
      </c>
      <c r="AT327" s="230" t="s">
        <v>243</v>
      </c>
      <c r="AU327" s="230" t="s">
        <v>82</v>
      </c>
      <c r="AY327" s="16" t="s">
        <v>145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80</v>
      </c>
      <c r="BK327" s="231">
        <f>ROUND(I327*H327,2)</f>
        <v>0</v>
      </c>
      <c r="BL327" s="16" t="s">
        <v>151</v>
      </c>
      <c r="BM327" s="230" t="s">
        <v>425</v>
      </c>
    </row>
    <row r="328" s="2" customFormat="1" ht="24.15" customHeight="1">
      <c r="A328" s="37"/>
      <c r="B328" s="38"/>
      <c r="C328" s="255" t="s">
        <v>426</v>
      </c>
      <c r="D328" s="255" t="s">
        <v>243</v>
      </c>
      <c r="E328" s="256" t="s">
        <v>427</v>
      </c>
      <c r="F328" s="257" t="s">
        <v>428</v>
      </c>
      <c r="G328" s="258" t="s">
        <v>150</v>
      </c>
      <c r="H328" s="259">
        <v>11</v>
      </c>
      <c r="I328" s="260"/>
      <c r="J328" s="261">
        <f>ROUND(I328*H328,2)</f>
        <v>0</v>
      </c>
      <c r="K328" s="262"/>
      <c r="L328" s="263"/>
      <c r="M328" s="264" t="s">
        <v>1</v>
      </c>
      <c r="N328" s="265" t="s">
        <v>37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155</v>
      </c>
      <c r="AT328" s="230" t="s">
        <v>243</v>
      </c>
      <c r="AU328" s="230" t="s">
        <v>82</v>
      </c>
      <c r="AY328" s="16" t="s">
        <v>145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80</v>
      </c>
      <c r="BK328" s="231">
        <f>ROUND(I328*H328,2)</f>
        <v>0</v>
      </c>
      <c r="BL328" s="16" t="s">
        <v>151</v>
      </c>
      <c r="BM328" s="230" t="s">
        <v>429</v>
      </c>
    </row>
    <row r="329" s="2" customFormat="1" ht="24.15" customHeight="1">
      <c r="A329" s="37"/>
      <c r="B329" s="38"/>
      <c r="C329" s="255" t="s">
        <v>95</v>
      </c>
      <c r="D329" s="255" t="s">
        <v>243</v>
      </c>
      <c r="E329" s="256" t="s">
        <v>430</v>
      </c>
      <c r="F329" s="257" t="s">
        <v>431</v>
      </c>
      <c r="G329" s="258" t="s">
        <v>150</v>
      </c>
      <c r="H329" s="259">
        <v>11</v>
      </c>
      <c r="I329" s="260"/>
      <c r="J329" s="261">
        <f>ROUND(I329*H329,2)</f>
        <v>0</v>
      </c>
      <c r="K329" s="262"/>
      <c r="L329" s="263"/>
      <c r="M329" s="264" t="s">
        <v>1</v>
      </c>
      <c r="N329" s="265" t="s">
        <v>37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155</v>
      </c>
      <c r="AT329" s="230" t="s">
        <v>243</v>
      </c>
      <c r="AU329" s="230" t="s">
        <v>82</v>
      </c>
      <c r="AY329" s="16" t="s">
        <v>145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80</v>
      </c>
      <c r="BK329" s="231">
        <f>ROUND(I329*H329,2)</f>
        <v>0</v>
      </c>
      <c r="BL329" s="16" t="s">
        <v>151</v>
      </c>
      <c r="BM329" s="230" t="s">
        <v>432</v>
      </c>
    </row>
    <row r="330" s="2" customFormat="1" ht="24.15" customHeight="1">
      <c r="A330" s="37"/>
      <c r="B330" s="38"/>
      <c r="C330" s="218" t="s">
        <v>433</v>
      </c>
      <c r="D330" s="218" t="s">
        <v>147</v>
      </c>
      <c r="E330" s="219" t="s">
        <v>434</v>
      </c>
      <c r="F330" s="220" t="s">
        <v>435</v>
      </c>
      <c r="G330" s="221" t="s">
        <v>150</v>
      </c>
      <c r="H330" s="222">
        <v>11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37</v>
      </c>
      <c r="O330" s="90"/>
      <c r="P330" s="228">
        <f>O330*H330</f>
        <v>0</v>
      </c>
      <c r="Q330" s="228">
        <v>0.217338</v>
      </c>
      <c r="R330" s="228">
        <f>Q330*H330</f>
        <v>2.3907180000000001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151</v>
      </c>
      <c r="AT330" s="230" t="s">
        <v>147</v>
      </c>
      <c r="AU330" s="230" t="s">
        <v>82</v>
      </c>
      <c r="AY330" s="16" t="s">
        <v>145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80</v>
      </c>
      <c r="BK330" s="231">
        <f>ROUND(I330*H330,2)</f>
        <v>0</v>
      </c>
      <c r="BL330" s="16" t="s">
        <v>151</v>
      </c>
      <c r="BM330" s="230" t="s">
        <v>436</v>
      </c>
    </row>
    <row r="331" s="2" customFormat="1" ht="16.5" customHeight="1">
      <c r="A331" s="37"/>
      <c r="B331" s="38"/>
      <c r="C331" s="255" t="s">
        <v>298</v>
      </c>
      <c r="D331" s="255" t="s">
        <v>243</v>
      </c>
      <c r="E331" s="256" t="s">
        <v>437</v>
      </c>
      <c r="F331" s="257" t="s">
        <v>438</v>
      </c>
      <c r="G331" s="258" t="s">
        <v>150</v>
      </c>
      <c r="H331" s="259">
        <v>11</v>
      </c>
      <c r="I331" s="260"/>
      <c r="J331" s="261">
        <f>ROUND(I331*H331,2)</f>
        <v>0</v>
      </c>
      <c r="K331" s="262"/>
      <c r="L331" s="263"/>
      <c r="M331" s="264" t="s">
        <v>1</v>
      </c>
      <c r="N331" s="265" t="s">
        <v>37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155</v>
      </c>
      <c r="AT331" s="230" t="s">
        <v>243</v>
      </c>
      <c r="AU331" s="230" t="s">
        <v>82</v>
      </c>
      <c r="AY331" s="16" t="s">
        <v>145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80</v>
      </c>
      <c r="BK331" s="231">
        <f>ROUND(I331*H331,2)</f>
        <v>0</v>
      </c>
      <c r="BL331" s="16" t="s">
        <v>151</v>
      </c>
      <c r="BM331" s="230" t="s">
        <v>439</v>
      </c>
    </row>
    <row r="332" s="2" customFormat="1" ht="16.5" customHeight="1">
      <c r="A332" s="37"/>
      <c r="B332" s="38"/>
      <c r="C332" s="255" t="s">
        <v>440</v>
      </c>
      <c r="D332" s="255" t="s">
        <v>243</v>
      </c>
      <c r="E332" s="256" t="s">
        <v>441</v>
      </c>
      <c r="F332" s="257" t="s">
        <v>442</v>
      </c>
      <c r="G332" s="258" t="s">
        <v>150</v>
      </c>
      <c r="H332" s="259">
        <v>11</v>
      </c>
      <c r="I332" s="260"/>
      <c r="J332" s="261">
        <f>ROUND(I332*H332,2)</f>
        <v>0</v>
      </c>
      <c r="K332" s="262"/>
      <c r="L332" s="263"/>
      <c r="M332" s="264" t="s">
        <v>1</v>
      </c>
      <c r="N332" s="265" t="s">
        <v>37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155</v>
      </c>
      <c r="AT332" s="230" t="s">
        <v>243</v>
      </c>
      <c r="AU332" s="230" t="s">
        <v>82</v>
      </c>
      <c r="AY332" s="16" t="s">
        <v>145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80</v>
      </c>
      <c r="BK332" s="231">
        <f>ROUND(I332*H332,2)</f>
        <v>0</v>
      </c>
      <c r="BL332" s="16" t="s">
        <v>151</v>
      </c>
      <c r="BM332" s="230" t="s">
        <v>443</v>
      </c>
    </row>
    <row r="333" s="2" customFormat="1" ht="21.75" customHeight="1">
      <c r="A333" s="37"/>
      <c r="B333" s="38"/>
      <c r="C333" s="218" t="s">
        <v>302</v>
      </c>
      <c r="D333" s="218" t="s">
        <v>147</v>
      </c>
      <c r="E333" s="219" t="s">
        <v>444</v>
      </c>
      <c r="F333" s="220" t="s">
        <v>445</v>
      </c>
      <c r="G333" s="221" t="s">
        <v>150</v>
      </c>
      <c r="H333" s="222">
        <v>7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37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151</v>
      </c>
      <c r="AT333" s="230" t="s">
        <v>147</v>
      </c>
      <c r="AU333" s="230" t="s">
        <v>82</v>
      </c>
      <c r="AY333" s="16" t="s">
        <v>145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80</v>
      </c>
      <c r="BK333" s="231">
        <f>ROUND(I333*H333,2)</f>
        <v>0</v>
      </c>
      <c r="BL333" s="16" t="s">
        <v>151</v>
      </c>
      <c r="BM333" s="230" t="s">
        <v>446</v>
      </c>
    </row>
    <row r="334" s="2" customFormat="1" ht="24.15" customHeight="1">
      <c r="A334" s="37"/>
      <c r="B334" s="38"/>
      <c r="C334" s="218" t="s">
        <v>447</v>
      </c>
      <c r="D334" s="218" t="s">
        <v>147</v>
      </c>
      <c r="E334" s="219" t="s">
        <v>448</v>
      </c>
      <c r="F334" s="220" t="s">
        <v>449</v>
      </c>
      <c r="G334" s="221" t="s">
        <v>150</v>
      </c>
      <c r="H334" s="222">
        <v>1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37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151</v>
      </c>
      <c r="AT334" s="230" t="s">
        <v>147</v>
      </c>
      <c r="AU334" s="230" t="s">
        <v>82</v>
      </c>
      <c r="AY334" s="16" t="s">
        <v>145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80</v>
      </c>
      <c r="BK334" s="231">
        <f>ROUND(I334*H334,2)</f>
        <v>0</v>
      </c>
      <c r="BL334" s="16" t="s">
        <v>151</v>
      </c>
      <c r="BM334" s="230" t="s">
        <v>450</v>
      </c>
    </row>
    <row r="335" s="12" customFormat="1" ht="22.8" customHeight="1">
      <c r="A335" s="12"/>
      <c r="B335" s="202"/>
      <c r="C335" s="203"/>
      <c r="D335" s="204" t="s">
        <v>71</v>
      </c>
      <c r="E335" s="216" t="s">
        <v>190</v>
      </c>
      <c r="F335" s="216" t="s">
        <v>451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SUM(P336:P384)</f>
        <v>0</v>
      </c>
      <c r="Q335" s="210"/>
      <c r="R335" s="211">
        <f>SUM(R336:R384)</f>
        <v>231.24974020799996</v>
      </c>
      <c r="S335" s="210"/>
      <c r="T335" s="212">
        <f>SUM(T336:T384)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80</v>
      </c>
      <c r="AT335" s="214" t="s">
        <v>71</v>
      </c>
      <c r="AU335" s="214" t="s">
        <v>80</v>
      </c>
      <c r="AY335" s="213" t="s">
        <v>145</v>
      </c>
      <c r="BK335" s="215">
        <f>SUM(BK336:BK384)</f>
        <v>0</v>
      </c>
    </row>
    <row r="336" s="2" customFormat="1" ht="24.15" customHeight="1">
      <c r="A336" s="37"/>
      <c r="B336" s="38"/>
      <c r="C336" s="218" t="s">
        <v>307</v>
      </c>
      <c r="D336" s="218" t="s">
        <v>147</v>
      </c>
      <c r="E336" s="219" t="s">
        <v>452</v>
      </c>
      <c r="F336" s="220" t="s">
        <v>453</v>
      </c>
      <c r="G336" s="221" t="s">
        <v>150</v>
      </c>
      <c r="H336" s="222">
        <v>8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37</v>
      </c>
      <c r="O336" s="90"/>
      <c r="P336" s="228">
        <f>O336*H336</f>
        <v>0</v>
      </c>
      <c r="Q336" s="228">
        <v>0.00069999999999999999</v>
      </c>
      <c r="R336" s="228">
        <f>Q336*H336</f>
        <v>0.0055999999999999999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151</v>
      </c>
      <c r="AT336" s="230" t="s">
        <v>147</v>
      </c>
      <c r="AU336" s="230" t="s">
        <v>82</v>
      </c>
      <c r="AY336" s="16" t="s">
        <v>145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80</v>
      </c>
      <c r="BK336" s="231">
        <f>ROUND(I336*H336,2)</f>
        <v>0</v>
      </c>
      <c r="BL336" s="16" t="s">
        <v>151</v>
      </c>
      <c r="BM336" s="230" t="s">
        <v>454</v>
      </c>
    </row>
    <row r="337" s="2" customFormat="1" ht="16.5" customHeight="1">
      <c r="A337" s="37"/>
      <c r="B337" s="38"/>
      <c r="C337" s="255" t="s">
        <v>455</v>
      </c>
      <c r="D337" s="255" t="s">
        <v>243</v>
      </c>
      <c r="E337" s="256" t="s">
        <v>456</v>
      </c>
      <c r="F337" s="257" t="s">
        <v>457</v>
      </c>
      <c r="G337" s="258" t="s">
        <v>150</v>
      </c>
      <c r="H337" s="259">
        <v>8</v>
      </c>
      <c r="I337" s="260"/>
      <c r="J337" s="261">
        <f>ROUND(I337*H337,2)</f>
        <v>0</v>
      </c>
      <c r="K337" s="262"/>
      <c r="L337" s="263"/>
      <c r="M337" s="264" t="s">
        <v>1</v>
      </c>
      <c r="N337" s="265" t="s">
        <v>37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155</v>
      </c>
      <c r="AT337" s="230" t="s">
        <v>243</v>
      </c>
      <c r="AU337" s="230" t="s">
        <v>82</v>
      </c>
      <c r="AY337" s="16" t="s">
        <v>145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80</v>
      </c>
      <c r="BK337" s="231">
        <f>ROUND(I337*H337,2)</f>
        <v>0</v>
      </c>
      <c r="BL337" s="16" t="s">
        <v>151</v>
      </c>
      <c r="BM337" s="230" t="s">
        <v>458</v>
      </c>
    </row>
    <row r="338" s="2" customFormat="1" ht="24.15" customHeight="1">
      <c r="A338" s="37"/>
      <c r="B338" s="38"/>
      <c r="C338" s="218" t="s">
        <v>310</v>
      </c>
      <c r="D338" s="218" t="s">
        <v>147</v>
      </c>
      <c r="E338" s="219" t="s">
        <v>459</v>
      </c>
      <c r="F338" s="220" t="s">
        <v>460</v>
      </c>
      <c r="G338" s="221" t="s">
        <v>150</v>
      </c>
      <c r="H338" s="222">
        <v>8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37</v>
      </c>
      <c r="O338" s="90"/>
      <c r="P338" s="228">
        <f>O338*H338</f>
        <v>0</v>
      </c>
      <c r="Q338" s="228">
        <v>0.11240500000000001</v>
      </c>
      <c r="R338" s="228">
        <f>Q338*H338</f>
        <v>0.89924000000000004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151</v>
      </c>
      <c r="AT338" s="230" t="s">
        <v>147</v>
      </c>
      <c r="AU338" s="230" t="s">
        <v>82</v>
      </c>
      <c r="AY338" s="16" t="s">
        <v>145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80</v>
      </c>
      <c r="BK338" s="231">
        <f>ROUND(I338*H338,2)</f>
        <v>0</v>
      </c>
      <c r="BL338" s="16" t="s">
        <v>151</v>
      </c>
      <c r="BM338" s="230" t="s">
        <v>461</v>
      </c>
    </row>
    <row r="339" s="2" customFormat="1" ht="21.75" customHeight="1">
      <c r="A339" s="37"/>
      <c r="B339" s="38"/>
      <c r="C339" s="255" t="s">
        <v>462</v>
      </c>
      <c r="D339" s="255" t="s">
        <v>243</v>
      </c>
      <c r="E339" s="256" t="s">
        <v>463</v>
      </c>
      <c r="F339" s="257" t="s">
        <v>464</v>
      </c>
      <c r="G339" s="258" t="s">
        <v>150</v>
      </c>
      <c r="H339" s="259">
        <v>8</v>
      </c>
      <c r="I339" s="260"/>
      <c r="J339" s="261">
        <f>ROUND(I339*H339,2)</f>
        <v>0</v>
      </c>
      <c r="K339" s="262"/>
      <c r="L339" s="263"/>
      <c r="M339" s="264" t="s">
        <v>1</v>
      </c>
      <c r="N339" s="265" t="s">
        <v>37</v>
      </c>
      <c r="O339" s="90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155</v>
      </c>
      <c r="AT339" s="230" t="s">
        <v>243</v>
      </c>
      <c r="AU339" s="230" t="s">
        <v>82</v>
      </c>
      <c r="AY339" s="16" t="s">
        <v>145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80</v>
      </c>
      <c r="BK339" s="231">
        <f>ROUND(I339*H339,2)</f>
        <v>0</v>
      </c>
      <c r="BL339" s="16" t="s">
        <v>151</v>
      </c>
      <c r="BM339" s="230" t="s">
        <v>465</v>
      </c>
    </row>
    <row r="340" s="2" customFormat="1" ht="16.5" customHeight="1">
      <c r="A340" s="37"/>
      <c r="B340" s="38"/>
      <c r="C340" s="255" t="s">
        <v>98</v>
      </c>
      <c r="D340" s="255" t="s">
        <v>243</v>
      </c>
      <c r="E340" s="256" t="s">
        <v>466</v>
      </c>
      <c r="F340" s="257" t="s">
        <v>467</v>
      </c>
      <c r="G340" s="258" t="s">
        <v>150</v>
      </c>
      <c r="H340" s="259">
        <v>8</v>
      </c>
      <c r="I340" s="260"/>
      <c r="J340" s="261">
        <f>ROUND(I340*H340,2)</f>
        <v>0</v>
      </c>
      <c r="K340" s="262"/>
      <c r="L340" s="263"/>
      <c r="M340" s="264" t="s">
        <v>1</v>
      </c>
      <c r="N340" s="265" t="s">
        <v>37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155</v>
      </c>
      <c r="AT340" s="230" t="s">
        <v>243</v>
      </c>
      <c r="AU340" s="230" t="s">
        <v>82</v>
      </c>
      <c r="AY340" s="16" t="s">
        <v>145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80</v>
      </c>
      <c r="BK340" s="231">
        <f>ROUND(I340*H340,2)</f>
        <v>0</v>
      </c>
      <c r="BL340" s="16" t="s">
        <v>151</v>
      </c>
      <c r="BM340" s="230" t="s">
        <v>468</v>
      </c>
    </row>
    <row r="341" s="2" customFormat="1" ht="16.5" customHeight="1">
      <c r="A341" s="37"/>
      <c r="B341" s="38"/>
      <c r="C341" s="255" t="s">
        <v>469</v>
      </c>
      <c r="D341" s="255" t="s">
        <v>243</v>
      </c>
      <c r="E341" s="256" t="s">
        <v>470</v>
      </c>
      <c r="F341" s="257" t="s">
        <v>471</v>
      </c>
      <c r="G341" s="258" t="s">
        <v>150</v>
      </c>
      <c r="H341" s="259">
        <v>8</v>
      </c>
      <c r="I341" s="260"/>
      <c r="J341" s="261">
        <f>ROUND(I341*H341,2)</f>
        <v>0</v>
      </c>
      <c r="K341" s="262"/>
      <c r="L341" s="263"/>
      <c r="M341" s="264" t="s">
        <v>1</v>
      </c>
      <c r="N341" s="265" t="s">
        <v>37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155</v>
      </c>
      <c r="AT341" s="230" t="s">
        <v>243</v>
      </c>
      <c r="AU341" s="230" t="s">
        <v>82</v>
      </c>
      <c r="AY341" s="16" t="s">
        <v>145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80</v>
      </c>
      <c r="BK341" s="231">
        <f>ROUND(I341*H341,2)</f>
        <v>0</v>
      </c>
      <c r="BL341" s="16" t="s">
        <v>151</v>
      </c>
      <c r="BM341" s="230" t="s">
        <v>472</v>
      </c>
    </row>
    <row r="342" s="2" customFormat="1" ht="21.75" customHeight="1">
      <c r="A342" s="37"/>
      <c r="B342" s="38"/>
      <c r="C342" s="255" t="s">
        <v>318</v>
      </c>
      <c r="D342" s="255" t="s">
        <v>243</v>
      </c>
      <c r="E342" s="256" t="s">
        <v>473</v>
      </c>
      <c r="F342" s="257" t="s">
        <v>474</v>
      </c>
      <c r="G342" s="258" t="s">
        <v>150</v>
      </c>
      <c r="H342" s="259">
        <v>16</v>
      </c>
      <c r="I342" s="260"/>
      <c r="J342" s="261">
        <f>ROUND(I342*H342,2)</f>
        <v>0</v>
      </c>
      <c r="K342" s="262"/>
      <c r="L342" s="263"/>
      <c r="M342" s="264" t="s">
        <v>1</v>
      </c>
      <c r="N342" s="265" t="s">
        <v>37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155</v>
      </c>
      <c r="AT342" s="230" t="s">
        <v>243</v>
      </c>
      <c r="AU342" s="230" t="s">
        <v>82</v>
      </c>
      <c r="AY342" s="16" t="s">
        <v>145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80</v>
      </c>
      <c r="BK342" s="231">
        <f>ROUND(I342*H342,2)</f>
        <v>0</v>
      </c>
      <c r="BL342" s="16" t="s">
        <v>151</v>
      </c>
      <c r="BM342" s="230" t="s">
        <v>475</v>
      </c>
    </row>
    <row r="343" s="2" customFormat="1" ht="16.5" customHeight="1">
      <c r="A343" s="37"/>
      <c r="B343" s="38"/>
      <c r="C343" s="218" t="s">
        <v>476</v>
      </c>
      <c r="D343" s="218" t="s">
        <v>147</v>
      </c>
      <c r="E343" s="219" t="s">
        <v>477</v>
      </c>
      <c r="F343" s="220" t="s">
        <v>478</v>
      </c>
      <c r="G343" s="221" t="s">
        <v>150</v>
      </c>
      <c r="H343" s="222">
        <v>5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37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151</v>
      </c>
      <c r="AT343" s="230" t="s">
        <v>147</v>
      </c>
      <c r="AU343" s="230" t="s">
        <v>82</v>
      </c>
      <c r="AY343" s="16" t="s">
        <v>145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80</v>
      </c>
      <c r="BK343" s="231">
        <f>ROUND(I343*H343,2)</f>
        <v>0</v>
      </c>
      <c r="BL343" s="16" t="s">
        <v>151</v>
      </c>
      <c r="BM343" s="230" t="s">
        <v>479</v>
      </c>
    </row>
    <row r="344" s="2" customFormat="1" ht="16.5" customHeight="1">
      <c r="A344" s="37"/>
      <c r="B344" s="38"/>
      <c r="C344" s="218" t="s">
        <v>323</v>
      </c>
      <c r="D344" s="218" t="s">
        <v>147</v>
      </c>
      <c r="E344" s="219" t="s">
        <v>480</v>
      </c>
      <c r="F344" s="220" t="s">
        <v>481</v>
      </c>
      <c r="G344" s="221" t="s">
        <v>150</v>
      </c>
      <c r="H344" s="222">
        <v>4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37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151</v>
      </c>
      <c r="AT344" s="230" t="s">
        <v>147</v>
      </c>
      <c r="AU344" s="230" t="s">
        <v>82</v>
      </c>
      <c r="AY344" s="16" t="s">
        <v>145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80</v>
      </c>
      <c r="BK344" s="231">
        <f>ROUND(I344*H344,2)</f>
        <v>0</v>
      </c>
      <c r="BL344" s="16" t="s">
        <v>151</v>
      </c>
      <c r="BM344" s="230" t="s">
        <v>482</v>
      </c>
    </row>
    <row r="345" s="2" customFormat="1" ht="24.15" customHeight="1">
      <c r="A345" s="37"/>
      <c r="B345" s="38"/>
      <c r="C345" s="218" t="s">
        <v>483</v>
      </c>
      <c r="D345" s="218" t="s">
        <v>147</v>
      </c>
      <c r="E345" s="219" t="s">
        <v>484</v>
      </c>
      <c r="F345" s="220" t="s">
        <v>485</v>
      </c>
      <c r="G345" s="221" t="s">
        <v>150</v>
      </c>
      <c r="H345" s="222">
        <v>4</v>
      </c>
      <c r="I345" s="223"/>
      <c r="J345" s="224">
        <f>ROUND(I345*H345,2)</f>
        <v>0</v>
      </c>
      <c r="K345" s="225"/>
      <c r="L345" s="43"/>
      <c r="M345" s="226" t="s">
        <v>1</v>
      </c>
      <c r="N345" s="227" t="s">
        <v>37</v>
      </c>
      <c r="O345" s="90"/>
      <c r="P345" s="228">
        <f>O345*H345</f>
        <v>0</v>
      </c>
      <c r="Q345" s="228">
        <v>0.0005375</v>
      </c>
      <c r="R345" s="228">
        <f>Q345*H345</f>
        <v>0.00215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151</v>
      </c>
      <c r="AT345" s="230" t="s">
        <v>147</v>
      </c>
      <c r="AU345" s="230" t="s">
        <v>82</v>
      </c>
      <c r="AY345" s="16" t="s">
        <v>145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80</v>
      </c>
      <c r="BK345" s="231">
        <f>ROUND(I345*H345,2)</f>
        <v>0</v>
      </c>
      <c r="BL345" s="16" t="s">
        <v>151</v>
      </c>
      <c r="BM345" s="230" t="s">
        <v>486</v>
      </c>
    </row>
    <row r="346" s="2" customFormat="1" ht="16.5" customHeight="1">
      <c r="A346" s="37"/>
      <c r="B346" s="38"/>
      <c r="C346" s="218" t="s">
        <v>328</v>
      </c>
      <c r="D346" s="218" t="s">
        <v>147</v>
      </c>
      <c r="E346" s="219" t="s">
        <v>487</v>
      </c>
      <c r="F346" s="220" t="s">
        <v>488</v>
      </c>
      <c r="G346" s="221" t="s">
        <v>154</v>
      </c>
      <c r="H346" s="222">
        <v>4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37</v>
      </c>
      <c r="O346" s="90"/>
      <c r="P346" s="228">
        <f>O346*H346</f>
        <v>0</v>
      </c>
      <c r="Q346" s="228">
        <v>1.22E-05</v>
      </c>
      <c r="R346" s="228">
        <f>Q346*H346</f>
        <v>4.88E-05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151</v>
      </c>
      <c r="AT346" s="230" t="s">
        <v>147</v>
      </c>
      <c r="AU346" s="230" t="s">
        <v>82</v>
      </c>
      <c r="AY346" s="16" t="s">
        <v>145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80</v>
      </c>
      <c r="BK346" s="231">
        <f>ROUND(I346*H346,2)</f>
        <v>0</v>
      </c>
      <c r="BL346" s="16" t="s">
        <v>151</v>
      </c>
      <c r="BM346" s="230" t="s">
        <v>489</v>
      </c>
    </row>
    <row r="347" s="2" customFormat="1" ht="33" customHeight="1">
      <c r="A347" s="37"/>
      <c r="B347" s="38"/>
      <c r="C347" s="218" t="s">
        <v>490</v>
      </c>
      <c r="D347" s="218" t="s">
        <v>147</v>
      </c>
      <c r="E347" s="219" t="s">
        <v>491</v>
      </c>
      <c r="F347" s="220" t="s">
        <v>492</v>
      </c>
      <c r="G347" s="221" t="s">
        <v>186</v>
      </c>
      <c r="H347" s="222">
        <v>639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37</v>
      </c>
      <c r="O347" s="90"/>
      <c r="P347" s="228">
        <f>O347*H347</f>
        <v>0</v>
      </c>
      <c r="Q347" s="228">
        <v>0.15539952000000001</v>
      </c>
      <c r="R347" s="228">
        <f>Q347*H347</f>
        <v>99.300293280000005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151</v>
      </c>
      <c r="AT347" s="230" t="s">
        <v>147</v>
      </c>
      <c r="AU347" s="230" t="s">
        <v>82</v>
      </c>
      <c r="AY347" s="16" t="s">
        <v>145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80</v>
      </c>
      <c r="BK347" s="231">
        <f>ROUND(I347*H347,2)</f>
        <v>0</v>
      </c>
      <c r="BL347" s="16" t="s">
        <v>151</v>
      </c>
      <c r="BM347" s="230" t="s">
        <v>493</v>
      </c>
    </row>
    <row r="348" s="13" customFormat="1">
      <c r="A348" s="13"/>
      <c r="B348" s="232"/>
      <c r="C348" s="233"/>
      <c r="D348" s="234" t="s">
        <v>156</v>
      </c>
      <c r="E348" s="235" t="s">
        <v>1</v>
      </c>
      <c r="F348" s="236" t="s">
        <v>494</v>
      </c>
      <c r="G348" s="233"/>
      <c r="H348" s="237">
        <v>639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156</v>
      </c>
      <c r="AU348" s="243" t="s">
        <v>82</v>
      </c>
      <c r="AV348" s="13" t="s">
        <v>82</v>
      </c>
      <c r="AW348" s="13" t="s">
        <v>158</v>
      </c>
      <c r="AX348" s="13" t="s">
        <v>72</v>
      </c>
      <c r="AY348" s="243" t="s">
        <v>145</v>
      </c>
    </row>
    <row r="349" s="14" customFormat="1">
      <c r="A349" s="14"/>
      <c r="B349" s="244"/>
      <c r="C349" s="245"/>
      <c r="D349" s="234" t="s">
        <v>156</v>
      </c>
      <c r="E349" s="246" t="s">
        <v>1</v>
      </c>
      <c r="F349" s="247" t="s">
        <v>159</v>
      </c>
      <c r="G349" s="245"/>
      <c r="H349" s="248">
        <v>639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156</v>
      </c>
      <c r="AU349" s="254" t="s">
        <v>82</v>
      </c>
      <c r="AV349" s="14" t="s">
        <v>151</v>
      </c>
      <c r="AW349" s="14" t="s">
        <v>158</v>
      </c>
      <c r="AX349" s="14" t="s">
        <v>80</v>
      </c>
      <c r="AY349" s="254" t="s">
        <v>145</v>
      </c>
    </row>
    <row r="350" s="2" customFormat="1" ht="24.15" customHeight="1">
      <c r="A350" s="37"/>
      <c r="B350" s="38"/>
      <c r="C350" s="255" t="s">
        <v>334</v>
      </c>
      <c r="D350" s="255" t="s">
        <v>243</v>
      </c>
      <c r="E350" s="256" t="s">
        <v>495</v>
      </c>
      <c r="F350" s="257" t="s">
        <v>496</v>
      </c>
      <c r="G350" s="258" t="s">
        <v>186</v>
      </c>
      <c r="H350" s="259">
        <v>43.859999999999999</v>
      </c>
      <c r="I350" s="260"/>
      <c r="J350" s="261">
        <f>ROUND(I350*H350,2)</f>
        <v>0</v>
      </c>
      <c r="K350" s="262"/>
      <c r="L350" s="263"/>
      <c r="M350" s="264" t="s">
        <v>1</v>
      </c>
      <c r="N350" s="265" t="s">
        <v>37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155</v>
      </c>
      <c r="AT350" s="230" t="s">
        <v>243</v>
      </c>
      <c r="AU350" s="230" t="s">
        <v>82</v>
      </c>
      <c r="AY350" s="16" t="s">
        <v>145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80</v>
      </c>
      <c r="BK350" s="231">
        <f>ROUND(I350*H350,2)</f>
        <v>0</v>
      </c>
      <c r="BL350" s="16" t="s">
        <v>151</v>
      </c>
      <c r="BM350" s="230" t="s">
        <v>497</v>
      </c>
    </row>
    <row r="351" s="13" customFormat="1">
      <c r="A351" s="13"/>
      <c r="B351" s="232"/>
      <c r="C351" s="233"/>
      <c r="D351" s="234" t="s">
        <v>156</v>
      </c>
      <c r="E351" s="235" t="s">
        <v>1</v>
      </c>
      <c r="F351" s="236" t="s">
        <v>498</v>
      </c>
      <c r="G351" s="233"/>
      <c r="H351" s="237">
        <v>43.859999999999999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156</v>
      </c>
      <c r="AU351" s="243" t="s">
        <v>82</v>
      </c>
      <c r="AV351" s="13" t="s">
        <v>82</v>
      </c>
      <c r="AW351" s="13" t="s">
        <v>158</v>
      </c>
      <c r="AX351" s="13" t="s">
        <v>72</v>
      </c>
      <c r="AY351" s="243" t="s">
        <v>145</v>
      </c>
    </row>
    <row r="352" s="14" customFormat="1">
      <c r="A352" s="14"/>
      <c r="B352" s="244"/>
      <c r="C352" s="245"/>
      <c r="D352" s="234" t="s">
        <v>156</v>
      </c>
      <c r="E352" s="246" t="s">
        <v>1</v>
      </c>
      <c r="F352" s="247" t="s">
        <v>159</v>
      </c>
      <c r="G352" s="245"/>
      <c r="H352" s="248">
        <v>43.859999999999999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156</v>
      </c>
      <c r="AU352" s="254" t="s">
        <v>82</v>
      </c>
      <c r="AV352" s="14" t="s">
        <v>151</v>
      </c>
      <c r="AW352" s="14" t="s">
        <v>158</v>
      </c>
      <c r="AX352" s="14" t="s">
        <v>80</v>
      </c>
      <c r="AY352" s="254" t="s">
        <v>145</v>
      </c>
    </row>
    <row r="353" s="2" customFormat="1" ht="24.15" customHeight="1">
      <c r="A353" s="37"/>
      <c r="B353" s="38"/>
      <c r="C353" s="255" t="s">
        <v>499</v>
      </c>
      <c r="D353" s="255" t="s">
        <v>243</v>
      </c>
      <c r="E353" s="256" t="s">
        <v>500</v>
      </c>
      <c r="F353" s="257" t="s">
        <v>501</v>
      </c>
      <c r="G353" s="258" t="s">
        <v>186</v>
      </c>
      <c r="H353" s="259">
        <v>24.48</v>
      </c>
      <c r="I353" s="260"/>
      <c r="J353" s="261">
        <f>ROUND(I353*H353,2)</f>
        <v>0</v>
      </c>
      <c r="K353" s="262"/>
      <c r="L353" s="263"/>
      <c r="M353" s="264" t="s">
        <v>1</v>
      </c>
      <c r="N353" s="265" t="s">
        <v>37</v>
      </c>
      <c r="O353" s="90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155</v>
      </c>
      <c r="AT353" s="230" t="s">
        <v>243</v>
      </c>
      <c r="AU353" s="230" t="s">
        <v>82</v>
      </c>
      <c r="AY353" s="16" t="s">
        <v>145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80</v>
      </c>
      <c r="BK353" s="231">
        <f>ROUND(I353*H353,2)</f>
        <v>0</v>
      </c>
      <c r="BL353" s="16" t="s">
        <v>151</v>
      </c>
      <c r="BM353" s="230" t="s">
        <v>502</v>
      </c>
    </row>
    <row r="354" s="13" customFormat="1">
      <c r="A354" s="13"/>
      <c r="B354" s="232"/>
      <c r="C354" s="233"/>
      <c r="D354" s="234" t="s">
        <v>156</v>
      </c>
      <c r="E354" s="235" t="s">
        <v>1</v>
      </c>
      <c r="F354" s="236" t="s">
        <v>503</v>
      </c>
      <c r="G354" s="233"/>
      <c r="H354" s="237">
        <v>24.48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156</v>
      </c>
      <c r="AU354" s="243" t="s">
        <v>82</v>
      </c>
      <c r="AV354" s="13" t="s">
        <v>82</v>
      </c>
      <c r="AW354" s="13" t="s">
        <v>158</v>
      </c>
      <c r="AX354" s="13" t="s">
        <v>72</v>
      </c>
      <c r="AY354" s="243" t="s">
        <v>145</v>
      </c>
    </row>
    <row r="355" s="14" customFormat="1">
      <c r="A355" s="14"/>
      <c r="B355" s="244"/>
      <c r="C355" s="245"/>
      <c r="D355" s="234" t="s">
        <v>156</v>
      </c>
      <c r="E355" s="246" t="s">
        <v>1</v>
      </c>
      <c r="F355" s="247" t="s">
        <v>159</v>
      </c>
      <c r="G355" s="245"/>
      <c r="H355" s="248">
        <v>24.48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156</v>
      </c>
      <c r="AU355" s="254" t="s">
        <v>82</v>
      </c>
      <c r="AV355" s="14" t="s">
        <v>151</v>
      </c>
      <c r="AW355" s="14" t="s">
        <v>158</v>
      </c>
      <c r="AX355" s="14" t="s">
        <v>80</v>
      </c>
      <c r="AY355" s="254" t="s">
        <v>145</v>
      </c>
    </row>
    <row r="356" s="2" customFormat="1" ht="16.5" customHeight="1">
      <c r="A356" s="37"/>
      <c r="B356" s="38"/>
      <c r="C356" s="255" t="s">
        <v>101</v>
      </c>
      <c r="D356" s="255" t="s">
        <v>243</v>
      </c>
      <c r="E356" s="256" t="s">
        <v>504</v>
      </c>
      <c r="F356" s="257" t="s">
        <v>505</v>
      </c>
      <c r="G356" s="258" t="s">
        <v>186</v>
      </c>
      <c r="H356" s="259">
        <v>583.44000000000005</v>
      </c>
      <c r="I356" s="260"/>
      <c r="J356" s="261">
        <f>ROUND(I356*H356,2)</f>
        <v>0</v>
      </c>
      <c r="K356" s="262"/>
      <c r="L356" s="263"/>
      <c r="M356" s="264" t="s">
        <v>1</v>
      </c>
      <c r="N356" s="265" t="s">
        <v>37</v>
      </c>
      <c r="O356" s="90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155</v>
      </c>
      <c r="AT356" s="230" t="s">
        <v>243</v>
      </c>
      <c r="AU356" s="230" t="s">
        <v>82</v>
      </c>
      <c r="AY356" s="16" t="s">
        <v>145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80</v>
      </c>
      <c r="BK356" s="231">
        <f>ROUND(I356*H356,2)</f>
        <v>0</v>
      </c>
      <c r="BL356" s="16" t="s">
        <v>151</v>
      </c>
      <c r="BM356" s="230" t="s">
        <v>506</v>
      </c>
    </row>
    <row r="357" s="13" customFormat="1">
      <c r="A357" s="13"/>
      <c r="B357" s="232"/>
      <c r="C357" s="233"/>
      <c r="D357" s="234" t="s">
        <v>156</v>
      </c>
      <c r="E357" s="235" t="s">
        <v>1</v>
      </c>
      <c r="F357" s="236" t="s">
        <v>507</v>
      </c>
      <c r="G357" s="233"/>
      <c r="H357" s="237">
        <v>583.44000000000005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156</v>
      </c>
      <c r="AU357" s="243" t="s">
        <v>82</v>
      </c>
      <c r="AV357" s="13" t="s">
        <v>82</v>
      </c>
      <c r="AW357" s="13" t="s">
        <v>158</v>
      </c>
      <c r="AX357" s="13" t="s">
        <v>72</v>
      </c>
      <c r="AY357" s="243" t="s">
        <v>145</v>
      </c>
    </row>
    <row r="358" s="14" customFormat="1">
      <c r="A358" s="14"/>
      <c r="B358" s="244"/>
      <c r="C358" s="245"/>
      <c r="D358" s="234" t="s">
        <v>156</v>
      </c>
      <c r="E358" s="246" t="s">
        <v>1</v>
      </c>
      <c r="F358" s="247" t="s">
        <v>159</v>
      </c>
      <c r="G358" s="245"/>
      <c r="H358" s="248">
        <v>583.44000000000005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156</v>
      </c>
      <c r="AU358" s="254" t="s">
        <v>82</v>
      </c>
      <c r="AV358" s="14" t="s">
        <v>151</v>
      </c>
      <c r="AW358" s="14" t="s">
        <v>158</v>
      </c>
      <c r="AX358" s="14" t="s">
        <v>80</v>
      </c>
      <c r="AY358" s="254" t="s">
        <v>145</v>
      </c>
    </row>
    <row r="359" s="2" customFormat="1" ht="24.15" customHeight="1">
      <c r="A359" s="37"/>
      <c r="B359" s="38"/>
      <c r="C359" s="218" t="s">
        <v>508</v>
      </c>
      <c r="D359" s="218" t="s">
        <v>147</v>
      </c>
      <c r="E359" s="219" t="s">
        <v>509</v>
      </c>
      <c r="F359" s="220" t="s">
        <v>510</v>
      </c>
      <c r="G359" s="221" t="s">
        <v>186</v>
      </c>
      <c r="H359" s="222">
        <v>983</v>
      </c>
      <c r="I359" s="223"/>
      <c r="J359" s="224">
        <f>ROUND(I359*H359,2)</f>
        <v>0</v>
      </c>
      <c r="K359" s="225"/>
      <c r="L359" s="43"/>
      <c r="M359" s="226" t="s">
        <v>1</v>
      </c>
      <c r="N359" s="227" t="s">
        <v>37</v>
      </c>
      <c r="O359" s="90"/>
      <c r="P359" s="228">
        <f>O359*H359</f>
        <v>0</v>
      </c>
      <c r="Q359" s="228">
        <v>0.10094599999999999</v>
      </c>
      <c r="R359" s="228">
        <f>Q359*H359</f>
        <v>99.229917999999998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151</v>
      </c>
      <c r="AT359" s="230" t="s">
        <v>147</v>
      </c>
      <c r="AU359" s="230" t="s">
        <v>82</v>
      </c>
      <c r="AY359" s="16" t="s">
        <v>145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80</v>
      </c>
      <c r="BK359" s="231">
        <f>ROUND(I359*H359,2)</f>
        <v>0</v>
      </c>
      <c r="BL359" s="16" t="s">
        <v>151</v>
      </c>
      <c r="BM359" s="230" t="s">
        <v>511</v>
      </c>
    </row>
    <row r="360" s="2" customFormat="1" ht="16.5" customHeight="1">
      <c r="A360" s="37"/>
      <c r="B360" s="38"/>
      <c r="C360" s="255" t="s">
        <v>344</v>
      </c>
      <c r="D360" s="255" t="s">
        <v>243</v>
      </c>
      <c r="E360" s="256" t="s">
        <v>512</v>
      </c>
      <c r="F360" s="257" t="s">
        <v>513</v>
      </c>
      <c r="G360" s="258" t="s">
        <v>186</v>
      </c>
      <c r="H360" s="259">
        <v>1002.66</v>
      </c>
      <c r="I360" s="260"/>
      <c r="J360" s="261">
        <f>ROUND(I360*H360,2)</f>
        <v>0</v>
      </c>
      <c r="K360" s="262"/>
      <c r="L360" s="263"/>
      <c r="M360" s="264" t="s">
        <v>1</v>
      </c>
      <c r="N360" s="265" t="s">
        <v>37</v>
      </c>
      <c r="O360" s="90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155</v>
      </c>
      <c r="AT360" s="230" t="s">
        <v>243</v>
      </c>
      <c r="AU360" s="230" t="s">
        <v>82</v>
      </c>
      <c r="AY360" s="16" t="s">
        <v>145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80</v>
      </c>
      <c r="BK360" s="231">
        <f>ROUND(I360*H360,2)</f>
        <v>0</v>
      </c>
      <c r="BL360" s="16" t="s">
        <v>151</v>
      </c>
      <c r="BM360" s="230" t="s">
        <v>514</v>
      </c>
    </row>
    <row r="361" s="13" customFormat="1">
      <c r="A361" s="13"/>
      <c r="B361" s="232"/>
      <c r="C361" s="233"/>
      <c r="D361" s="234" t="s">
        <v>156</v>
      </c>
      <c r="E361" s="235" t="s">
        <v>1</v>
      </c>
      <c r="F361" s="236" t="s">
        <v>515</v>
      </c>
      <c r="G361" s="233"/>
      <c r="H361" s="237">
        <v>1002.66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156</v>
      </c>
      <c r="AU361" s="243" t="s">
        <v>82</v>
      </c>
      <c r="AV361" s="13" t="s">
        <v>82</v>
      </c>
      <c r="AW361" s="13" t="s">
        <v>158</v>
      </c>
      <c r="AX361" s="13" t="s">
        <v>72</v>
      </c>
      <c r="AY361" s="243" t="s">
        <v>145</v>
      </c>
    </row>
    <row r="362" s="14" customFormat="1">
      <c r="A362" s="14"/>
      <c r="B362" s="244"/>
      <c r="C362" s="245"/>
      <c r="D362" s="234" t="s">
        <v>156</v>
      </c>
      <c r="E362" s="246" t="s">
        <v>1</v>
      </c>
      <c r="F362" s="247" t="s">
        <v>159</v>
      </c>
      <c r="G362" s="245"/>
      <c r="H362" s="248">
        <v>1002.66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156</v>
      </c>
      <c r="AU362" s="254" t="s">
        <v>82</v>
      </c>
      <c r="AV362" s="14" t="s">
        <v>151</v>
      </c>
      <c r="AW362" s="14" t="s">
        <v>158</v>
      </c>
      <c r="AX362" s="14" t="s">
        <v>80</v>
      </c>
      <c r="AY362" s="254" t="s">
        <v>145</v>
      </c>
    </row>
    <row r="363" s="2" customFormat="1" ht="24.15" customHeight="1">
      <c r="A363" s="37"/>
      <c r="B363" s="38"/>
      <c r="C363" s="218" t="s">
        <v>516</v>
      </c>
      <c r="D363" s="218" t="s">
        <v>147</v>
      </c>
      <c r="E363" s="219" t="s">
        <v>517</v>
      </c>
      <c r="F363" s="220" t="s">
        <v>518</v>
      </c>
      <c r="G363" s="221" t="s">
        <v>186</v>
      </c>
      <c r="H363" s="222">
        <v>120</v>
      </c>
      <c r="I363" s="223"/>
      <c r="J363" s="224">
        <f>ROUND(I363*H363,2)</f>
        <v>0</v>
      </c>
      <c r="K363" s="225"/>
      <c r="L363" s="43"/>
      <c r="M363" s="226" t="s">
        <v>1</v>
      </c>
      <c r="N363" s="227" t="s">
        <v>37</v>
      </c>
      <c r="O363" s="90"/>
      <c r="P363" s="228">
        <f>O363*H363</f>
        <v>0</v>
      </c>
      <c r="Q363" s="228">
        <v>5.5600000000000003E-05</v>
      </c>
      <c r="R363" s="228">
        <f>Q363*H363</f>
        <v>0.006672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151</v>
      </c>
      <c r="AT363" s="230" t="s">
        <v>147</v>
      </c>
      <c r="AU363" s="230" t="s">
        <v>82</v>
      </c>
      <c r="AY363" s="16" t="s">
        <v>145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80</v>
      </c>
      <c r="BK363" s="231">
        <f>ROUND(I363*H363,2)</f>
        <v>0</v>
      </c>
      <c r="BL363" s="16" t="s">
        <v>151</v>
      </c>
      <c r="BM363" s="230" t="s">
        <v>519</v>
      </c>
    </row>
    <row r="364" s="2" customFormat="1" ht="24.15" customHeight="1">
      <c r="A364" s="37"/>
      <c r="B364" s="38"/>
      <c r="C364" s="218" t="s">
        <v>358</v>
      </c>
      <c r="D364" s="218" t="s">
        <v>147</v>
      </c>
      <c r="E364" s="219" t="s">
        <v>520</v>
      </c>
      <c r="F364" s="220" t="s">
        <v>521</v>
      </c>
      <c r="G364" s="221" t="s">
        <v>150</v>
      </c>
      <c r="H364" s="222">
        <v>2</v>
      </c>
      <c r="I364" s="223"/>
      <c r="J364" s="224">
        <f>ROUND(I364*H364,2)</f>
        <v>0</v>
      </c>
      <c r="K364" s="225"/>
      <c r="L364" s="43"/>
      <c r="M364" s="226" t="s">
        <v>1</v>
      </c>
      <c r="N364" s="227" t="s">
        <v>37</v>
      </c>
      <c r="O364" s="90"/>
      <c r="P364" s="228">
        <f>O364*H364</f>
        <v>0</v>
      </c>
      <c r="Q364" s="228">
        <v>14.149740338999999</v>
      </c>
      <c r="R364" s="228">
        <f>Q364*H364</f>
        <v>28.299480677999998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151</v>
      </c>
      <c r="AT364" s="230" t="s">
        <v>147</v>
      </c>
      <c r="AU364" s="230" t="s">
        <v>82</v>
      </c>
      <c r="AY364" s="16" t="s">
        <v>145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80</v>
      </c>
      <c r="BK364" s="231">
        <f>ROUND(I364*H364,2)</f>
        <v>0</v>
      </c>
      <c r="BL364" s="16" t="s">
        <v>151</v>
      </c>
      <c r="BM364" s="230" t="s">
        <v>522</v>
      </c>
    </row>
    <row r="365" s="2" customFormat="1" ht="24.15" customHeight="1">
      <c r="A365" s="37"/>
      <c r="B365" s="38"/>
      <c r="C365" s="218" t="s">
        <v>523</v>
      </c>
      <c r="D365" s="218" t="s">
        <v>147</v>
      </c>
      <c r="E365" s="219" t="s">
        <v>524</v>
      </c>
      <c r="F365" s="220" t="s">
        <v>525</v>
      </c>
      <c r="G365" s="221" t="s">
        <v>186</v>
      </c>
      <c r="H365" s="222">
        <v>120</v>
      </c>
      <c r="I365" s="223"/>
      <c r="J365" s="224">
        <f>ROUND(I365*H365,2)</f>
        <v>0</v>
      </c>
      <c r="K365" s="225"/>
      <c r="L365" s="43"/>
      <c r="M365" s="226" t="s">
        <v>1</v>
      </c>
      <c r="N365" s="227" t="s">
        <v>37</v>
      </c>
      <c r="O365" s="90"/>
      <c r="P365" s="228">
        <f>O365*H365</f>
        <v>0</v>
      </c>
      <c r="Q365" s="228">
        <v>1.6449999999999999E-06</v>
      </c>
      <c r="R365" s="228">
        <f>Q365*H365</f>
        <v>0.0001974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151</v>
      </c>
      <c r="AT365" s="230" t="s">
        <v>147</v>
      </c>
      <c r="AU365" s="230" t="s">
        <v>82</v>
      </c>
      <c r="AY365" s="16" t="s">
        <v>145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80</v>
      </c>
      <c r="BK365" s="231">
        <f>ROUND(I365*H365,2)</f>
        <v>0</v>
      </c>
      <c r="BL365" s="16" t="s">
        <v>151</v>
      </c>
      <c r="BM365" s="230" t="s">
        <v>526</v>
      </c>
    </row>
    <row r="366" s="2" customFormat="1" ht="16.5" customHeight="1">
      <c r="A366" s="37"/>
      <c r="B366" s="38"/>
      <c r="C366" s="218" t="s">
        <v>362</v>
      </c>
      <c r="D366" s="218" t="s">
        <v>147</v>
      </c>
      <c r="E366" s="219" t="s">
        <v>527</v>
      </c>
      <c r="F366" s="220" t="s">
        <v>528</v>
      </c>
      <c r="G366" s="221" t="s">
        <v>186</v>
      </c>
      <c r="H366" s="222">
        <v>3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37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151</v>
      </c>
      <c r="AT366" s="230" t="s">
        <v>147</v>
      </c>
      <c r="AU366" s="230" t="s">
        <v>82</v>
      </c>
      <c r="AY366" s="16" t="s">
        <v>145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80</v>
      </c>
      <c r="BK366" s="231">
        <f>ROUND(I366*H366,2)</f>
        <v>0</v>
      </c>
      <c r="BL366" s="16" t="s">
        <v>151</v>
      </c>
      <c r="BM366" s="230" t="s">
        <v>529</v>
      </c>
    </row>
    <row r="367" s="2" customFormat="1" ht="24.15" customHeight="1">
      <c r="A367" s="37"/>
      <c r="B367" s="38"/>
      <c r="C367" s="218" t="s">
        <v>530</v>
      </c>
      <c r="D367" s="218" t="s">
        <v>147</v>
      </c>
      <c r="E367" s="219" t="s">
        <v>531</v>
      </c>
      <c r="F367" s="220" t="s">
        <v>532</v>
      </c>
      <c r="G367" s="221" t="s">
        <v>186</v>
      </c>
      <c r="H367" s="222">
        <v>11.5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37</v>
      </c>
      <c r="O367" s="90"/>
      <c r="P367" s="228">
        <f>O367*H367</f>
        <v>0</v>
      </c>
      <c r="Q367" s="228">
        <v>0.29220869999999999</v>
      </c>
      <c r="R367" s="228">
        <f>Q367*H367</f>
        <v>3.36040005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151</v>
      </c>
      <c r="AT367" s="230" t="s">
        <v>147</v>
      </c>
      <c r="AU367" s="230" t="s">
        <v>82</v>
      </c>
      <c r="AY367" s="16" t="s">
        <v>145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80</v>
      </c>
      <c r="BK367" s="231">
        <f>ROUND(I367*H367,2)</f>
        <v>0</v>
      </c>
      <c r="BL367" s="16" t="s">
        <v>151</v>
      </c>
      <c r="BM367" s="230" t="s">
        <v>533</v>
      </c>
    </row>
    <row r="368" s="13" customFormat="1">
      <c r="A368" s="13"/>
      <c r="B368" s="232"/>
      <c r="C368" s="233"/>
      <c r="D368" s="234" t="s">
        <v>156</v>
      </c>
      <c r="E368" s="235" t="s">
        <v>1</v>
      </c>
      <c r="F368" s="236" t="s">
        <v>534</v>
      </c>
      <c r="G368" s="233"/>
      <c r="H368" s="237">
        <v>11.5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156</v>
      </c>
      <c r="AU368" s="243" t="s">
        <v>82</v>
      </c>
      <c r="AV368" s="13" t="s">
        <v>82</v>
      </c>
      <c r="AW368" s="13" t="s">
        <v>158</v>
      </c>
      <c r="AX368" s="13" t="s">
        <v>72</v>
      </c>
      <c r="AY368" s="243" t="s">
        <v>145</v>
      </c>
    </row>
    <row r="369" s="14" customFormat="1">
      <c r="A369" s="14"/>
      <c r="B369" s="244"/>
      <c r="C369" s="245"/>
      <c r="D369" s="234" t="s">
        <v>156</v>
      </c>
      <c r="E369" s="246" t="s">
        <v>1</v>
      </c>
      <c r="F369" s="247" t="s">
        <v>159</v>
      </c>
      <c r="G369" s="245"/>
      <c r="H369" s="248">
        <v>11.5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156</v>
      </c>
      <c r="AU369" s="254" t="s">
        <v>82</v>
      </c>
      <c r="AV369" s="14" t="s">
        <v>151</v>
      </c>
      <c r="AW369" s="14" t="s">
        <v>158</v>
      </c>
      <c r="AX369" s="14" t="s">
        <v>80</v>
      </c>
      <c r="AY369" s="254" t="s">
        <v>145</v>
      </c>
    </row>
    <row r="370" s="2" customFormat="1" ht="24.15" customHeight="1">
      <c r="A370" s="37"/>
      <c r="B370" s="38"/>
      <c r="C370" s="255" t="s">
        <v>367</v>
      </c>
      <c r="D370" s="255" t="s">
        <v>243</v>
      </c>
      <c r="E370" s="256" t="s">
        <v>535</v>
      </c>
      <c r="F370" s="257" t="s">
        <v>536</v>
      </c>
      <c r="G370" s="258" t="s">
        <v>186</v>
      </c>
      <c r="H370" s="259">
        <v>10</v>
      </c>
      <c r="I370" s="260"/>
      <c r="J370" s="261">
        <f>ROUND(I370*H370,2)</f>
        <v>0</v>
      </c>
      <c r="K370" s="262"/>
      <c r="L370" s="263"/>
      <c r="M370" s="264" t="s">
        <v>1</v>
      </c>
      <c r="N370" s="265" t="s">
        <v>37</v>
      </c>
      <c r="O370" s="90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155</v>
      </c>
      <c r="AT370" s="230" t="s">
        <v>243</v>
      </c>
      <c r="AU370" s="230" t="s">
        <v>82</v>
      </c>
      <c r="AY370" s="16" t="s">
        <v>145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80</v>
      </c>
      <c r="BK370" s="231">
        <f>ROUND(I370*H370,2)</f>
        <v>0</v>
      </c>
      <c r="BL370" s="16" t="s">
        <v>151</v>
      </c>
      <c r="BM370" s="230" t="s">
        <v>537</v>
      </c>
    </row>
    <row r="371" s="2" customFormat="1" ht="24.15" customHeight="1">
      <c r="A371" s="37"/>
      <c r="B371" s="38"/>
      <c r="C371" s="255" t="s">
        <v>538</v>
      </c>
      <c r="D371" s="255" t="s">
        <v>243</v>
      </c>
      <c r="E371" s="256" t="s">
        <v>539</v>
      </c>
      <c r="F371" s="257" t="s">
        <v>540</v>
      </c>
      <c r="G371" s="258" t="s">
        <v>150</v>
      </c>
      <c r="H371" s="259">
        <v>6</v>
      </c>
      <c r="I371" s="260"/>
      <c r="J371" s="261">
        <f>ROUND(I371*H371,2)</f>
        <v>0</v>
      </c>
      <c r="K371" s="262"/>
      <c r="L371" s="263"/>
      <c r="M371" s="264" t="s">
        <v>1</v>
      </c>
      <c r="N371" s="265" t="s">
        <v>37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155</v>
      </c>
      <c r="AT371" s="230" t="s">
        <v>243</v>
      </c>
      <c r="AU371" s="230" t="s">
        <v>82</v>
      </c>
      <c r="AY371" s="16" t="s">
        <v>145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80</v>
      </c>
      <c r="BK371" s="231">
        <f>ROUND(I371*H371,2)</f>
        <v>0</v>
      </c>
      <c r="BL371" s="16" t="s">
        <v>151</v>
      </c>
      <c r="BM371" s="230" t="s">
        <v>541</v>
      </c>
    </row>
    <row r="372" s="2" customFormat="1" ht="24.15" customHeight="1">
      <c r="A372" s="37"/>
      <c r="B372" s="38"/>
      <c r="C372" s="255" t="s">
        <v>371</v>
      </c>
      <c r="D372" s="255" t="s">
        <v>243</v>
      </c>
      <c r="E372" s="256" t="s">
        <v>542</v>
      </c>
      <c r="F372" s="257" t="s">
        <v>543</v>
      </c>
      <c r="G372" s="258" t="s">
        <v>150</v>
      </c>
      <c r="H372" s="259">
        <v>3</v>
      </c>
      <c r="I372" s="260"/>
      <c r="J372" s="261">
        <f>ROUND(I372*H372,2)</f>
        <v>0</v>
      </c>
      <c r="K372" s="262"/>
      <c r="L372" s="263"/>
      <c r="M372" s="264" t="s">
        <v>1</v>
      </c>
      <c r="N372" s="265" t="s">
        <v>37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155</v>
      </c>
      <c r="AT372" s="230" t="s">
        <v>243</v>
      </c>
      <c r="AU372" s="230" t="s">
        <v>82</v>
      </c>
      <c r="AY372" s="16" t="s">
        <v>145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80</v>
      </c>
      <c r="BK372" s="231">
        <f>ROUND(I372*H372,2)</f>
        <v>0</v>
      </c>
      <c r="BL372" s="16" t="s">
        <v>151</v>
      </c>
      <c r="BM372" s="230" t="s">
        <v>544</v>
      </c>
    </row>
    <row r="373" s="2" customFormat="1" ht="16.5" customHeight="1">
      <c r="A373" s="37"/>
      <c r="B373" s="38"/>
      <c r="C373" s="255" t="s">
        <v>545</v>
      </c>
      <c r="D373" s="255" t="s">
        <v>243</v>
      </c>
      <c r="E373" s="256" t="s">
        <v>546</v>
      </c>
      <c r="F373" s="257" t="s">
        <v>547</v>
      </c>
      <c r="G373" s="258" t="s">
        <v>186</v>
      </c>
      <c r="H373" s="259">
        <v>8.5</v>
      </c>
      <c r="I373" s="260"/>
      <c r="J373" s="261">
        <f>ROUND(I373*H373,2)</f>
        <v>0</v>
      </c>
      <c r="K373" s="262"/>
      <c r="L373" s="263"/>
      <c r="M373" s="264" t="s">
        <v>1</v>
      </c>
      <c r="N373" s="265" t="s">
        <v>37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155</v>
      </c>
      <c r="AT373" s="230" t="s">
        <v>243</v>
      </c>
      <c r="AU373" s="230" t="s">
        <v>82</v>
      </c>
      <c r="AY373" s="16" t="s">
        <v>145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80</v>
      </c>
      <c r="BK373" s="231">
        <f>ROUND(I373*H373,2)</f>
        <v>0</v>
      </c>
      <c r="BL373" s="16" t="s">
        <v>151</v>
      </c>
      <c r="BM373" s="230" t="s">
        <v>548</v>
      </c>
    </row>
    <row r="374" s="2" customFormat="1" ht="16.5" customHeight="1">
      <c r="A374" s="37"/>
      <c r="B374" s="38"/>
      <c r="C374" s="255" t="s">
        <v>374</v>
      </c>
      <c r="D374" s="255" t="s">
        <v>243</v>
      </c>
      <c r="E374" s="256" t="s">
        <v>549</v>
      </c>
      <c r="F374" s="257" t="s">
        <v>550</v>
      </c>
      <c r="G374" s="258" t="s">
        <v>186</v>
      </c>
      <c r="H374" s="259">
        <v>3</v>
      </c>
      <c r="I374" s="260"/>
      <c r="J374" s="261">
        <f>ROUND(I374*H374,2)</f>
        <v>0</v>
      </c>
      <c r="K374" s="262"/>
      <c r="L374" s="263"/>
      <c r="M374" s="264" t="s">
        <v>1</v>
      </c>
      <c r="N374" s="265" t="s">
        <v>37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155</v>
      </c>
      <c r="AT374" s="230" t="s">
        <v>243</v>
      </c>
      <c r="AU374" s="230" t="s">
        <v>82</v>
      </c>
      <c r="AY374" s="16" t="s">
        <v>145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80</v>
      </c>
      <c r="BK374" s="231">
        <f>ROUND(I374*H374,2)</f>
        <v>0</v>
      </c>
      <c r="BL374" s="16" t="s">
        <v>151</v>
      </c>
      <c r="BM374" s="230" t="s">
        <v>551</v>
      </c>
    </row>
    <row r="375" s="2" customFormat="1" ht="16.5" customHeight="1">
      <c r="A375" s="37"/>
      <c r="B375" s="38"/>
      <c r="C375" s="218" t="s">
        <v>552</v>
      </c>
      <c r="D375" s="218" t="s">
        <v>147</v>
      </c>
      <c r="E375" s="219" t="s">
        <v>553</v>
      </c>
      <c r="F375" s="220" t="s">
        <v>554</v>
      </c>
      <c r="G375" s="221" t="s">
        <v>150</v>
      </c>
      <c r="H375" s="222">
        <v>2</v>
      </c>
      <c r="I375" s="223"/>
      <c r="J375" s="224">
        <f>ROUND(I375*H375,2)</f>
        <v>0</v>
      </c>
      <c r="K375" s="225"/>
      <c r="L375" s="43"/>
      <c r="M375" s="226" t="s">
        <v>1</v>
      </c>
      <c r="N375" s="227" t="s">
        <v>37</v>
      </c>
      <c r="O375" s="90"/>
      <c r="P375" s="228">
        <f>O375*H375</f>
        <v>0</v>
      </c>
      <c r="Q375" s="228">
        <v>0.072870000000000004</v>
      </c>
      <c r="R375" s="228">
        <f>Q375*H375</f>
        <v>0.14574000000000001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151</v>
      </c>
      <c r="AT375" s="230" t="s">
        <v>147</v>
      </c>
      <c r="AU375" s="230" t="s">
        <v>82</v>
      </c>
      <c r="AY375" s="16" t="s">
        <v>145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80</v>
      </c>
      <c r="BK375" s="231">
        <f>ROUND(I375*H375,2)</f>
        <v>0</v>
      </c>
      <c r="BL375" s="16" t="s">
        <v>151</v>
      </c>
      <c r="BM375" s="230" t="s">
        <v>555</v>
      </c>
    </row>
    <row r="376" s="2" customFormat="1" ht="24.15" customHeight="1">
      <c r="A376" s="37"/>
      <c r="B376" s="38"/>
      <c r="C376" s="255" t="s">
        <v>378</v>
      </c>
      <c r="D376" s="255" t="s">
        <v>243</v>
      </c>
      <c r="E376" s="256" t="s">
        <v>556</v>
      </c>
      <c r="F376" s="257" t="s">
        <v>557</v>
      </c>
      <c r="G376" s="258" t="s">
        <v>150</v>
      </c>
      <c r="H376" s="259">
        <v>2</v>
      </c>
      <c r="I376" s="260"/>
      <c r="J376" s="261">
        <f>ROUND(I376*H376,2)</f>
        <v>0</v>
      </c>
      <c r="K376" s="262"/>
      <c r="L376" s="263"/>
      <c r="M376" s="264" t="s">
        <v>1</v>
      </c>
      <c r="N376" s="265" t="s">
        <v>37</v>
      </c>
      <c r="O376" s="90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155</v>
      </c>
      <c r="AT376" s="230" t="s">
        <v>243</v>
      </c>
      <c r="AU376" s="230" t="s">
        <v>82</v>
      </c>
      <c r="AY376" s="16" t="s">
        <v>145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80</v>
      </c>
      <c r="BK376" s="231">
        <f>ROUND(I376*H376,2)</f>
        <v>0</v>
      </c>
      <c r="BL376" s="16" t="s">
        <v>151</v>
      </c>
      <c r="BM376" s="230" t="s">
        <v>558</v>
      </c>
    </row>
    <row r="377" s="2" customFormat="1" ht="24.15" customHeight="1">
      <c r="A377" s="37"/>
      <c r="B377" s="38"/>
      <c r="C377" s="218" t="s">
        <v>559</v>
      </c>
      <c r="D377" s="218" t="s">
        <v>147</v>
      </c>
      <c r="E377" s="219" t="s">
        <v>560</v>
      </c>
      <c r="F377" s="220" t="s">
        <v>561</v>
      </c>
      <c r="G377" s="221" t="s">
        <v>186</v>
      </c>
      <c r="H377" s="222">
        <v>20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37</v>
      </c>
      <c r="O377" s="90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151</v>
      </c>
      <c r="AT377" s="230" t="s">
        <v>147</v>
      </c>
      <c r="AU377" s="230" t="s">
        <v>82</v>
      </c>
      <c r="AY377" s="16" t="s">
        <v>145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80</v>
      </c>
      <c r="BK377" s="231">
        <f>ROUND(I377*H377,2)</f>
        <v>0</v>
      </c>
      <c r="BL377" s="16" t="s">
        <v>151</v>
      </c>
      <c r="BM377" s="230" t="s">
        <v>562</v>
      </c>
    </row>
    <row r="378" s="2" customFormat="1" ht="37.8" customHeight="1">
      <c r="A378" s="37"/>
      <c r="B378" s="38"/>
      <c r="C378" s="218" t="s">
        <v>381</v>
      </c>
      <c r="D378" s="218" t="s">
        <v>147</v>
      </c>
      <c r="E378" s="219" t="s">
        <v>563</v>
      </c>
      <c r="F378" s="220" t="s">
        <v>564</v>
      </c>
      <c r="G378" s="221" t="s">
        <v>196</v>
      </c>
      <c r="H378" s="222">
        <v>4.8799999999999999</v>
      </c>
      <c r="I378" s="223"/>
      <c r="J378" s="224">
        <f>ROUND(I378*H378,2)</f>
        <v>0</v>
      </c>
      <c r="K378" s="225"/>
      <c r="L378" s="43"/>
      <c r="M378" s="226" t="s">
        <v>1</v>
      </c>
      <c r="N378" s="227" t="s">
        <v>37</v>
      </c>
      <c r="O378" s="90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151</v>
      </c>
      <c r="AT378" s="230" t="s">
        <v>147</v>
      </c>
      <c r="AU378" s="230" t="s">
        <v>82</v>
      </c>
      <c r="AY378" s="16" t="s">
        <v>145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80</v>
      </c>
      <c r="BK378" s="231">
        <f>ROUND(I378*H378,2)</f>
        <v>0</v>
      </c>
      <c r="BL378" s="16" t="s">
        <v>151</v>
      </c>
      <c r="BM378" s="230" t="s">
        <v>565</v>
      </c>
    </row>
    <row r="379" s="13" customFormat="1">
      <c r="A379" s="13"/>
      <c r="B379" s="232"/>
      <c r="C379" s="233"/>
      <c r="D379" s="234" t="s">
        <v>156</v>
      </c>
      <c r="E379" s="235" t="s">
        <v>1</v>
      </c>
      <c r="F379" s="236" t="s">
        <v>566</v>
      </c>
      <c r="G379" s="233"/>
      <c r="H379" s="237">
        <v>3.2000000000000002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156</v>
      </c>
      <c r="AU379" s="243" t="s">
        <v>82</v>
      </c>
      <c r="AV379" s="13" t="s">
        <v>82</v>
      </c>
      <c r="AW379" s="13" t="s">
        <v>158</v>
      </c>
      <c r="AX379" s="13" t="s">
        <v>72</v>
      </c>
      <c r="AY379" s="243" t="s">
        <v>145</v>
      </c>
    </row>
    <row r="380" s="13" customFormat="1">
      <c r="A380" s="13"/>
      <c r="B380" s="232"/>
      <c r="C380" s="233"/>
      <c r="D380" s="234" t="s">
        <v>156</v>
      </c>
      <c r="E380" s="235" t="s">
        <v>1</v>
      </c>
      <c r="F380" s="236" t="s">
        <v>567</v>
      </c>
      <c r="G380" s="233"/>
      <c r="H380" s="237">
        <v>1.6800000000000002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156</v>
      </c>
      <c r="AU380" s="243" t="s">
        <v>82</v>
      </c>
      <c r="AV380" s="13" t="s">
        <v>82</v>
      </c>
      <c r="AW380" s="13" t="s">
        <v>158</v>
      </c>
      <c r="AX380" s="13" t="s">
        <v>72</v>
      </c>
      <c r="AY380" s="243" t="s">
        <v>145</v>
      </c>
    </row>
    <row r="381" s="14" customFormat="1">
      <c r="A381" s="14"/>
      <c r="B381" s="244"/>
      <c r="C381" s="245"/>
      <c r="D381" s="234" t="s">
        <v>156</v>
      </c>
      <c r="E381" s="246" t="s">
        <v>1</v>
      </c>
      <c r="F381" s="247" t="s">
        <v>159</v>
      </c>
      <c r="G381" s="245"/>
      <c r="H381" s="248">
        <v>4.8800000000000008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156</v>
      </c>
      <c r="AU381" s="254" t="s">
        <v>82</v>
      </c>
      <c r="AV381" s="14" t="s">
        <v>151</v>
      </c>
      <c r="AW381" s="14" t="s">
        <v>158</v>
      </c>
      <c r="AX381" s="14" t="s">
        <v>80</v>
      </c>
      <c r="AY381" s="254" t="s">
        <v>145</v>
      </c>
    </row>
    <row r="382" s="2" customFormat="1" ht="21.75" customHeight="1">
      <c r="A382" s="37"/>
      <c r="B382" s="38"/>
      <c r="C382" s="218" t="s">
        <v>568</v>
      </c>
      <c r="D382" s="218" t="s">
        <v>147</v>
      </c>
      <c r="E382" s="219" t="s">
        <v>569</v>
      </c>
      <c r="F382" s="220" t="s">
        <v>570</v>
      </c>
      <c r="G382" s="221" t="s">
        <v>196</v>
      </c>
      <c r="H382" s="222">
        <v>3.6000000000000001</v>
      </c>
      <c r="I382" s="223"/>
      <c r="J382" s="224">
        <f>ROUND(I382*H382,2)</f>
        <v>0</v>
      </c>
      <c r="K382" s="225"/>
      <c r="L382" s="43"/>
      <c r="M382" s="226" t="s">
        <v>1</v>
      </c>
      <c r="N382" s="227" t="s">
        <v>37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151</v>
      </c>
      <c r="AT382" s="230" t="s">
        <v>147</v>
      </c>
      <c r="AU382" s="230" t="s">
        <v>82</v>
      </c>
      <c r="AY382" s="16" t="s">
        <v>145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80</v>
      </c>
      <c r="BK382" s="231">
        <f>ROUND(I382*H382,2)</f>
        <v>0</v>
      </c>
      <c r="BL382" s="16" t="s">
        <v>151</v>
      </c>
      <c r="BM382" s="230" t="s">
        <v>571</v>
      </c>
    </row>
    <row r="383" s="13" customFormat="1">
      <c r="A383" s="13"/>
      <c r="B383" s="232"/>
      <c r="C383" s="233"/>
      <c r="D383" s="234" t="s">
        <v>156</v>
      </c>
      <c r="E383" s="235" t="s">
        <v>1</v>
      </c>
      <c r="F383" s="236" t="s">
        <v>572</v>
      </c>
      <c r="G383" s="233"/>
      <c r="H383" s="237">
        <v>3.5999999999999996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156</v>
      </c>
      <c r="AU383" s="243" t="s">
        <v>82</v>
      </c>
      <c r="AV383" s="13" t="s">
        <v>82</v>
      </c>
      <c r="AW383" s="13" t="s">
        <v>158</v>
      </c>
      <c r="AX383" s="13" t="s">
        <v>72</v>
      </c>
      <c r="AY383" s="243" t="s">
        <v>145</v>
      </c>
    </row>
    <row r="384" s="14" customFormat="1">
      <c r="A384" s="14"/>
      <c r="B384" s="244"/>
      <c r="C384" s="245"/>
      <c r="D384" s="234" t="s">
        <v>156</v>
      </c>
      <c r="E384" s="246" t="s">
        <v>1</v>
      </c>
      <c r="F384" s="247" t="s">
        <v>159</v>
      </c>
      <c r="G384" s="245"/>
      <c r="H384" s="248">
        <v>3.5999999999999996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156</v>
      </c>
      <c r="AU384" s="254" t="s">
        <v>82</v>
      </c>
      <c r="AV384" s="14" t="s">
        <v>151</v>
      </c>
      <c r="AW384" s="14" t="s">
        <v>158</v>
      </c>
      <c r="AX384" s="14" t="s">
        <v>80</v>
      </c>
      <c r="AY384" s="254" t="s">
        <v>145</v>
      </c>
    </row>
    <row r="385" s="12" customFormat="1" ht="22.8" customHeight="1">
      <c r="A385" s="12"/>
      <c r="B385" s="202"/>
      <c r="C385" s="203"/>
      <c r="D385" s="204" t="s">
        <v>71</v>
      </c>
      <c r="E385" s="216" t="s">
        <v>573</v>
      </c>
      <c r="F385" s="216" t="s">
        <v>574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SUM(P386:P392)</f>
        <v>0</v>
      </c>
      <c r="Q385" s="210"/>
      <c r="R385" s="211">
        <f>SUM(R386:R392)</f>
        <v>0</v>
      </c>
      <c r="S385" s="210"/>
      <c r="T385" s="212">
        <f>SUM(T386:T392)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80</v>
      </c>
      <c r="AT385" s="214" t="s">
        <v>71</v>
      </c>
      <c r="AU385" s="214" t="s">
        <v>80</v>
      </c>
      <c r="AY385" s="213" t="s">
        <v>145</v>
      </c>
      <c r="BK385" s="215">
        <f>SUM(BK386:BK392)</f>
        <v>0</v>
      </c>
    </row>
    <row r="386" s="2" customFormat="1" ht="21.75" customHeight="1">
      <c r="A386" s="37"/>
      <c r="B386" s="38"/>
      <c r="C386" s="218" t="s">
        <v>385</v>
      </c>
      <c r="D386" s="218" t="s">
        <v>147</v>
      </c>
      <c r="E386" s="219" t="s">
        <v>575</v>
      </c>
      <c r="F386" s="220" t="s">
        <v>576</v>
      </c>
      <c r="G386" s="221" t="s">
        <v>235</v>
      </c>
      <c r="H386" s="222">
        <v>621.58600000000001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37</v>
      </c>
      <c r="O386" s="90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151</v>
      </c>
      <c r="AT386" s="230" t="s">
        <v>147</v>
      </c>
      <c r="AU386" s="230" t="s">
        <v>82</v>
      </c>
      <c r="AY386" s="16" t="s">
        <v>145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80</v>
      </c>
      <c r="BK386" s="231">
        <f>ROUND(I386*H386,2)</f>
        <v>0</v>
      </c>
      <c r="BL386" s="16" t="s">
        <v>151</v>
      </c>
      <c r="BM386" s="230" t="s">
        <v>577</v>
      </c>
    </row>
    <row r="387" s="2" customFormat="1" ht="24.15" customHeight="1">
      <c r="A387" s="37"/>
      <c r="B387" s="38"/>
      <c r="C387" s="218" t="s">
        <v>578</v>
      </c>
      <c r="D387" s="218" t="s">
        <v>147</v>
      </c>
      <c r="E387" s="219" t="s">
        <v>579</v>
      </c>
      <c r="F387" s="220" t="s">
        <v>580</v>
      </c>
      <c r="G387" s="221" t="s">
        <v>235</v>
      </c>
      <c r="H387" s="222">
        <v>11810.134</v>
      </c>
      <c r="I387" s="223"/>
      <c r="J387" s="224">
        <f>ROUND(I387*H387,2)</f>
        <v>0</v>
      </c>
      <c r="K387" s="225"/>
      <c r="L387" s="43"/>
      <c r="M387" s="226" t="s">
        <v>1</v>
      </c>
      <c r="N387" s="227" t="s">
        <v>37</v>
      </c>
      <c r="O387" s="90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151</v>
      </c>
      <c r="AT387" s="230" t="s">
        <v>147</v>
      </c>
      <c r="AU387" s="230" t="s">
        <v>82</v>
      </c>
      <c r="AY387" s="16" t="s">
        <v>145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80</v>
      </c>
      <c r="BK387" s="231">
        <f>ROUND(I387*H387,2)</f>
        <v>0</v>
      </c>
      <c r="BL387" s="16" t="s">
        <v>151</v>
      </c>
      <c r="BM387" s="230" t="s">
        <v>581</v>
      </c>
    </row>
    <row r="388" s="13" customFormat="1">
      <c r="A388" s="13"/>
      <c r="B388" s="232"/>
      <c r="C388" s="233"/>
      <c r="D388" s="234" t="s">
        <v>156</v>
      </c>
      <c r="E388" s="235" t="s">
        <v>1</v>
      </c>
      <c r="F388" s="236" t="s">
        <v>582</v>
      </c>
      <c r="G388" s="233"/>
      <c r="H388" s="237">
        <v>11810.134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156</v>
      </c>
      <c r="AU388" s="243" t="s">
        <v>82</v>
      </c>
      <c r="AV388" s="13" t="s">
        <v>82</v>
      </c>
      <c r="AW388" s="13" t="s">
        <v>158</v>
      </c>
      <c r="AX388" s="13" t="s">
        <v>72</v>
      </c>
      <c r="AY388" s="243" t="s">
        <v>145</v>
      </c>
    </row>
    <row r="389" s="14" customFormat="1">
      <c r="A389" s="14"/>
      <c r="B389" s="244"/>
      <c r="C389" s="245"/>
      <c r="D389" s="234" t="s">
        <v>156</v>
      </c>
      <c r="E389" s="246" t="s">
        <v>1</v>
      </c>
      <c r="F389" s="247" t="s">
        <v>159</v>
      </c>
      <c r="G389" s="245"/>
      <c r="H389" s="248">
        <v>11810.134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156</v>
      </c>
      <c r="AU389" s="254" t="s">
        <v>82</v>
      </c>
      <c r="AV389" s="14" t="s">
        <v>151</v>
      </c>
      <c r="AW389" s="14" t="s">
        <v>158</v>
      </c>
      <c r="AX389" s="14" t="s">
        <v>80</v>
      </c>
      <c r="AY389" s="254" t="s">
        <v>145</v>
      </c>
    </row>
    <row r="390" s="2" customFormat="1" ht="37.8" customHeight="1">
      <c r="A390" s="37"/>
      <c r="B390" s="38"/>
      <c r="C390" s="218" t="s">
        <v>388</v>
      </c>
      <c r="D390" s="218" t="s">
        <v>147</v>
      </c>
      <c r="E390" s="219" t="s">
        <v>583</v>
      </c>
      <c r="F390" s="220" t="s">
        <v>584</v>
      </c>
      <c r="G390" s="221" t="s">
        <v>235</v>
      </c>
      <c r="H390" s="222">
        <v>211.06</v>
      </c>
      <c r="I390" s="223"/>
      <c r="J390" s="224">
        <f>ROUND(I390*H390,2)</f>
        <v>0</v>
      </c>
      <c r="K390" s="225"/>
      <c r="L390" s="43"/>
      <c r="M390" s="226" t="s">
        <v>1</v>
      </c>
      <c r="N390" s="227" t="s">
        <v>37</v>
      </c>
      <c r="O390" s="90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151</v>
      </c>
      <c r="AT390" s="230" t="s">
        <v>147</v>
      </c>
      <c r="AU390" s="230" t="s">
        <v>82</v>
      </c>
      <c r="AY390" s="16" t="s">
        <v>145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80</v>
      </c>
      <c r="BK390" s="231">
        <f>ROUND(I390*H390,2)</f>
        <v>0</v>
      </c>
      <c r="BL390" s="16" t="s">
        <v>151</v>
      </c>
      <c r="BM390" s="230" t="s">
        <v>585</v>
      </c>
    </row>
    <row r="391" s="2" customFormat="1" ht="44.25" customHeight="1">
      <c r="A391" s="37"/>
      <c r="B391" s="38"/>
      <c r="C391" s="218" t="s">
        <v>586</v>
      </c>
      <c r="D391" s="218" t="s">
        <v>147</v>
      </c>
      <c r="E391" s="219" t="s">
        <v>587</v>
      </c>
      <c r="F391" s="220" t="s">
        <v>588</v>
      </c>
      <c r="G391" s="221" t="s">
        <v>235</v>
      </c>
      <c r="H391" s="222">
        <v>91.349999999999994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37</v>
      </c>
      <c r="O391" s="90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151</v>
      </c>
      <c r="AT391" s="230" t="s">
        <v>147</v>
      </c>
      <c r="AU391" s="230" t="s">
        <v>82</v>
      </c>
      <c r="AY391" s="16" t="s">
        <v>145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80</v>
      </c>
      <c r="BK391" s="231">
        <f>ROUND(I391*H391,2)</f>
        <v>0</v>
      </c>
      <c r="BL391" s="16" t="s">
        <v>151</v>
      </c>
      <c r="BM391" s="230" t="s">
        <v>589</v>
      </c>
    </row>
    <row r="392" s="2" customFormat="1" ht="44.25" customHeight="1">
      <c r="A392" s="37"/>
      <c r="B392" s="38"/>
      <c r="C392" s="218" t="s">
        <v>392</v>
      </c>
      <c r="D392" s="218" t="s">
        <v>147</v>
      </c>
      <c r="E392" s="219" t="s">
        <v>590</v>
      </c>
      <c r="F392" s="220" t="s">
        <v>591</v>
      </c>
      <c r="G392" s="221" t="s">
        <v>235</v>
      </c>
      <c r="H392" s="222">
        <v>331.50599999999997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37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151</v>
      </c>
      <c r="AT392" s="230" t="s">
        <v>147</v>
      </c>
      <c r="AU392" s="230" t="s">
        <v>82</v>
      </c>
      <c r="AY392" s="16" t="s">
        <v>145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80</v>
      </c>
      <c r="BK392" s="231">
        <f>ROUND(I392*H392,2)</f>
        <v>0</v>
      </c>
      <c r="BL392" s="16" t="s">
        <v>151</v>
      </c>
      <c r="BM392" s="230" t="s">
        <v>592</v>
      </c>
    </row>
    <row r="393" s="12" customFormat="1" ht="22.8" customHeight="1">
      <c r="A393" s="12"/>
      <c r="B393" s="202"/>
      <c r="C393" s="203"/>
      <c r="D393" s="204" t="s">
        <v>71</v>
      </c>
      <c r="E393" s="216" t="s">
        <v>593</v>
      </c>
      <c r="F393" s="216" t="s">
        <v>594</v>
      </c>
      <c r="G393" s="203"/>
      <c r="H393" s="203"/>
      <c r="I393" s="206"/>
      <c r="J393" s="217">
        <f>BK393</f>
        <v>0</v>
      </c>
      <c r="K393" s="203"/>
      <c r="L393" s="208"/>
      <c r="M393" s="209"/>
      <c r="N393" s="210"/>
      <c r="O393" s="210"/>
      <c r="P393" s="211">
        <f>P394</f>
        <v>0</v>
      </c>
      <c r="Q393" s="210"/>
      <c r="R393" s="211">
        <f>R394</f>
        <v>0</v>
      </c>
      <c r="S393" s="210"/>
      <c r="T393" s="212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3" t="s">
        <v>80</v>
      </c>
      <c r="AT393" s="214" t="s">
        <v>71</v>
      </c>
      <c r="AU393" s="214" t="s">
        <v>80</v>
      </c>
      <c r="AY393" s="213" t="s">
        <v>145</v>
      </c>
      <c r="BK393" s="215">
        <f>BK394</f>
        <v>0</v>
      </c>
    </row>
    <row r="394" s="2" customFormat="1" ht="33" customHeight="1">
      <c r="A394" s="37"/>
      <c r="B394" s="38"/>
      <c r="C394" s="218" t="s">
        <v>595</v>
      </c>
      <c r="D394" s="218" t="s">
        <v>147</v>
      </c>
      <c r="E394" s="219" t="s">
        <v>596</v>
      </c>
      <c r="F394" s="220" t="s">
        <v>597</v>
      </c>
      <c r="G394" s="221" t="s">
        <v>235</v>
      </c>
      <c r="H394" s="222">
        <v>3934.5369999999998</v>
      </c>
      <c r="I394" s="223"/>
      <c r="J394" s="224">
        <f>ROUND(I394*H394,2)</f>
        <v>0</v>
      </c>
      <c r="K394" s="225"/>
      <c r="L394" s="43"/>
      <c r="M394" s="226" t="s">
        <v>1</v>
      </c>
      <c r="N394" s="227" t="s">
        <v>37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151</v>
      </c>
      <c r="AT394" s="230" t="s">
        <v>147</v>
      </c>
      <c r="AU394" s="230" t="s">
        <v>82</v>
      </c>
      <c r="AY394" s="16" t="s">
        <v>145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80</v>
      </c>
      <c r="BK394" s="231">
        <f>ROUND(I394*H394,2)</f>
        <v>0</v>
      </c>
      <c r="BL394" s="16" t="s">
        <v>151</v>
      </c>
      <c r="BM394" s="230" t="s">
        <v>598</v>
      </c>
    </row>
    <row r="395" s="12" customFormat="1" ht="25.92" customHeight="1">
      <c r="A395" s="12"/>
      <c r="B395" s="202"/>
      <c r="C395" s="203"/>
      <c r="D395" s="204" t="s">
        <v>71</v>
      </c>
      <c r="E395" s="205" t="s">
        <v>599</v>
      </c>
      <c r="F395" s="205" t="s">
        <v>600</v>
      </c>
      <c r="G395" s="203"/>
      <c r="H395" s="203"/>
      <c r="I395" s="206"/>
      <c r="J395" s="207">
        <f>BK395</f>
        <v>0</v>
      </c>
      <c r="K395" s="203"/>
      <c r="L395" s="208"/>
      <c r="M395" s="209"/>
      <c r="N395" s="210"/>
      <c r="O395" s="210"/>
      <c r="P395" s="211">
        <f>P396+P414+P424</f>
        <v>0</v>
      </c>
      <c r="Q395" s="210"/>
      <c r="R395" s="211">
        <f>R396+R414+R424</f>
        <v>0.0212</v>
      </c>
      <c r="S395" s="210"/>
      <c r="T395" s="212">
        <f>T396+T414+T424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82</v>
      </c>
      <c r="AT395" s="214" t="s">
        <v>71</v>
      </c>
      <c r="AU395" s="214" t="s">
        <v>72</v>
      </c>
      <c r="AY395" s="213" t="s">
        <v>145</v>
      </c>
      <c r="BK395" s="215">
        <f>BK396+BK414+BK424</f>
        <v>0</v>
      </c>
    </row>
    <row r="396" s="12" customFormat="1" ht="22.8" customHeight="1">
      <c r="A396" s="12"/>
      <c r="B396" s="202"/>
      <c r="C396" s="203"/>
      <c r="D396" s="204" t="s">
        <v>71</v>
      </c>
      <c r="E396" s="216" t="s">
        <v>601</v>
      </c>
      <c r="F396" s="216" t="s">
        <v>602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SUM(P397:P413)</f>
        <v>0</v>
      </c>
      <c r="Q396" s="210"/>
      <c r="R396" s="211">
        <f>SUM(R397:R413)</f>
        <v>0.0212</v>
      </c>
      <c r="S396" s="210"/>
      <c r="T396" s="212">
        <f>SUM(T397:T413)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82</v>
      </c>
      <c r="AT396" s="214" t="s">
        <v>71</v>
      </c>
      <c r="AU396" s="214" t="s">
        <v>80</v>
      </c>
      <c r="AY396" s="213" t="s">
        <v>145</v>
      </c>
      <c r="BK396" s="215">
        <f>SUM(BK397:BK413)</f>
        <v>0</v>
      </c>
    </row>
    <row r="397" s="2" customFormat="1" ht="24.15" customHeight="1">
      <c r="A397" s="37"/>
      <c r="B397" s="38"/>
      <c r="C397" s="218" t="s">
        <v>396</v>
      </c>
      <c r="D397" s="218" t="s">
        <v>147</v>
      </c>
      <c r="E397" s="219" t="s">
        <v>603</v>
      </c>
      <c r="F397" s="220" t="s">
        <v>604</v>
      </c>
      <c r="G397" s="221" t="s">
        <v>154</v>
      </c>
      <c r="H397" s="222">
        <v>2390</v>
      </c>
      <c r="I397" s="223"/>
      <c r="J397" s="224">
        <f>ROUND(I397*H397,2)</f>
        <v>0</v>
      </c>
      <c r="K397" s="225"/>
      <c r="L397" s="43"/>
      <c r="M397" s="226" t="s">
        <v>1</v>
      </c>
      <c r="N397" s="227" t="s">
        <v>37</v>
      </c>
      <c r="O397" s="90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177</v>
      </c>
      <c r="AT397" s="230" t="s">
        <v>147</v>
      </c>
      <c r="AU397" s="230" t="s">
        <v>82</v>
      </c>
      <c r="AY397" s="16" t="s">
        <v>145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80</v>
      </c>
      <c r="BK397" s="231">
        <f>ROUND(I397*H397,2)</f>
        <v>0</v>
      </c>
      <c r="BL397" s="16" t="s">
        <v>177</v>
      </c>
      <c r="BM397" s="230" t="s">
        <v>605</v>
      </c>
    </row>
    <row r="398" s="13" customFormat="1">
      <c r="A398" s="13"/>
      <c r="B398" s="232"/>
      <c r="C398" s="233"/>
      <c r="D398" s="234" t="s">
        <v>156</v>
      </c>
      <c r="E398" s="235" t="s">
        <v>1</v>
      </c>
      <c r="F398" s="236" t="s">
        <v>606</v>
      </c>
      <c r="G398" s="233"/>
      <c r="H398" s="237">
        <v>1230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156</v>
      </c>
      <c r="AU398" s="243" t="s">
        <v>82</v>
      </c>
      <c r="AV398" s="13" t="s">
        <v>82</v>
      </c>
      <c r="AW398" s="13" t="s">
        <v>158</v>
      </c>
      <c r="AX398" s="13" t="s">
        <v>72</v>
      </c>
      <c r="AY398" s="243" t="s">
        <v>145</v>
      </c>
    </row>
    <row r="399" s="13" customFormat="1">
      <c r="A399" s="13"/>
      <c r="B399" s="232"/>
      <c r="C399" s="233"/>
      <c r="D399" s="234" t="s">
        <v>156</v>
      </c>
      <c r="E399" s="235" t="s">
        <v>1</v>
      </c>
      <c r="F399" s="236" t="s">
        <v>607</v>
      </c>
      <c r="G399" s="233"/>
      <c r="H399" s="237">
        <v>1135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156</v>
      </c>
      <c r="AU399" s="243" t="s">
        <v>82</v>
      </c>
      <c r="AV399" s="13" t="s">
        <v>82</v>
      </c>
      <c r="AW399" s="13" t="s">
        <v>158</v>
      </c>
      <c r="AX399" s="13" t="s">
        <v>72</v>
      </c>
      <c r="AY399" s="243" t="s">
        <v>145</v>
      </c>
    </row>
    <row r="400" s="13" customFormat="1">
      <c r="A400" s="13"/>
      <c r="B400" s="232"/>
      <c r="C400" s="233"/>
      <c r="D400" s="234" t="s">
        <v>156</v>
      </c>
      <c r="E400" s="235" t="s">
        <v>1</v>
      </c>
      <c r="F400" s="236" t="s">
        <v>608</v>
      </c>
      <c r="G400" s="233"/>
      <c r="H400" s="237">
        <v>22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156</v>
      </c>
      <c r="AU400" s="243" t="s">
        <v>82</v>
      </c>
      <c r="AV400" s="13" t="s">
        <v>82</v>
      </c>
      <c r="AW400" s="13" t="s">
        <v>158</v>
      </c>
      <c r="AX400" s="13" t="s">
        <v>72</v>
      </c>
      <c r="AY400" s="243" t="s">
        <v>145</v>
      </c>
    </row>
    <row r="401" s="13" customFormat="1">
      <c r="A401" s="13"/>
      <c r="B401" s="232"/>
      <c r="C401" s="233"/>
      <c r="D401" s="234" t="s">
        <v>156</v>
      </c>
      <c r="E401" s="235" t="s">
        <v>1</v>
      </c>
      <c r="F401" s="236" t="s">
        <v>609</v>
      </c>
      <c r="G401" s="233"/>
      <c r="H401" s="237">
        <v>3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156</v>
      </c>
      <c r="AU401" s="243" t="s">
        <v>82</v>
      </c>
      <c r="AV401" s="13" t="s">
        <v>82</v>
      </c>
      <c r="AW401" s="13" t="s">
        <v>158</v>
      </c>
      <c r="AX401" s="13" t="s">
        <v>72</v>
      </c>
      <c r="AY401" s="243" t="s">
        <v>145</v>
      </c>
    </row>
    <row r="402" s="14" customFormat="1">
      <c r="A402" s="14"/>
      <c r="B402" s="244"/>
      <c r="C402" s="245"/>
      <c r="D402" s="234" t="s">
        <v>156</v>
      </c>
      <c r="E402" s="246" t="s">
        <v>1</v>
      </c>
      <c r="F402" s="247" t="s">
        <v>159</v>
      </c>
      <c r="G402" s="245"/>
      <c r="H402" s="248">
        <v>2390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156</v>
      </c>
      <c r="AU402" s="254" t="s">
        <v>82</v>
      </c>
      <c r="AV402" s="14" t="s">
        <v>151</v>
      </c>
      <c r="AW402" s="14" t="s">
        <v>158</v>
      </c>
      <c r="AX402" s="14" t="s">
        <v>80</v>
      </c>
      <c r="AY402" s="254" t="s">
        <v>145</v>
      </c>
    </row>
    <row r="403" s="2" customFormat="1" ht="16.5" customHeight="1">
      <c r="A403" s="37"/>
      <c r="B403" s="38"/>
      <c r="C403" s="255" t="s">
        <v>610</v>
      </c>
      <c r="D403" s="255" t="s">
        <v>243</v>
      </c>
      <c r="E403" s="256" t="s">
        <v>611</v>
      </c>
      <c r="F403" s="257" t="s">
        <v>612</v>
      </c>
      <c r="G403" s="258" t="s">
        <v>154</v>
      </c>
      <c r="H403" s="259">
        <v>2748.5</v>
      </c>
      <c r="I403" s="260"/>
      <c r="J403" s="261">
        <f>ROUND(I403*H403,2)</f>
        <v>0</v>
      </c>
      <c r="K403" s="262"/>
      <c r="L403" s="263"/>
      <c r="M403" s="264" t="s">
        <v>1</v>
      </c>
      <c r="N403" s="265" t="s">
        <v>37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226</v>
      </c>
      <c r="AT403" s="230" t="s">
        <v>243</v>
      </c>
      <c r="AU403" s="230" t="s">
        <v>82</v>
      </c>
      <c r="AY403" s="16" t="s">
        <v>145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80</v>
      </c>
      <c r="BK403" s="231">
        <f>ROUND(I403*H403,2)</f>
        <v>0</v>
      </c>
      <c r="BL403" s="16" t="s">
        <v>177</v>
      </c>
      <c r="BM403" s="230" t="s">
        <v>613</v>
      </c>
    </row>
    <row r="404" s="13" customFormat="1">
      <c r="A404" s="13"/>
      <c r="B404" s="232"/>
      <c r="C404" s="233"/>
      <c r="D404" s="234" t="s">
        <v>156</v>
      </c>
      <c r="E404" s="235" t="s">
        <v>1</v>
      </c>
      <c r="F404" s="236" t="s">
        <v>614</v>
      </c>
      <c r="G404" s="233"/>
      <c r="H404" s="237">
        <v>2748.5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156</v>
      </c>
      <c r="AU404" s="243" t="s">
        <v>82</v>
      </c>
      <c r="AV404" s="13" t="s">
        <v>82</v>
      </c>
      <c r="AW404" s="13" t="s">
        <v>158</v>
      </c>
      <c r="AX404" s="13" t="s">
        <v>72</v>
      </c>
      <c r="AY404" s="243" t="s">
        <v>145</v>
      </c>
    </row>
    <row r="405" s="14" customFormat="1">
      <c r="A405" s="14"/>
      <c r="B405" s="244"/>
      <c r="C405" s="245"/>
      <c r="D405" s="234" t="s">
        <v>156</v>
      </c>
      <c r="E405" s="246" t="s">
        <v>1</v>
      </c>
      <c r="F405" s="247" t="s">
        <v>159</v>
      </c>
      <c r="G405" s="245"/>
      <c r="H405" s="248">
        <v>2748.5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156</v>
      </c>
      <c r="AU405" s="254" t="s">
        <v>82</v>
      </c>
      <c r="AV405" s="14" t="s">
        <v>151</v>
      </c>
      <c r="AW405" s="14" t="s">
        <v>158</v>
      </c>
      <c r="AX405" s="14" t="s">
        <v>80</v>
      </c>
      <c r="AY405" s="254" t="s">
        <v>145</v>
      </c>
    </row>
    <row r="406" s="2" customFormat="1" ht="24.15" customHeight="1">
      <c r="A406" s="37"/>
      <c r="B406" s="38"/>
      <c r="C406" s="218" t="s">
        <v>400</v>
      </c>
      <c r="D406" s="218" t="s">
        <v>147</v>
      </c>
      <c r="E406" s="219" t="s">
        <v>615</v>
      </c>
      <c r="F406" s="220" t="s">
        <v>616</v>
      </c>
      <c r="G406" s="221" t="s">
        <v>154</v>
      </c>
      <c r="H406" s="222">
        <v>20</v>
      </c>
      <c r="I406" s="223"/>
      <c r="J406" s="224">
        <f>ROUND(I406*H406,2)</f>
        <v>0</v>
      </c>
      <c r="K406" s="225"/>
      <c r="L406" s="43"/>
      <c r="M406" s="226" t="s">
        <v>1</v>
      </c>
      <c r="N406" s="227" t="s">
        <v>37</v>
      </c>
      <c r="O406" s="90"/>
      <c r="P406" s="228">
        <f>O406*H406</f>
        <v>0</v>
      </c>
      <c r="Q406" s="228">
        <v>0.00034499999999999998</v>
      </c>
      <c r="R406" s="228">
        <f>Q406*H406</f>
        <v>0.0068999999999999999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177</v>
      </c>
      <c r="AT406" s="230" t="s">
        <v>147</v>
      </c>
      <c r="AU406" s="230" t="s">
        <v>82</v>
      </c>
      <c r="AY406" s="16" t="s">
        <v>145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80</v>
      </c>
      <c r="BK406" s="231">
        <f>ROUND(I406*H406,2)</f>
        <v>0</v>
      </c>
      <c r="BL406" s="16" t="s">
        <v>177</v>
      </c>
      <c r="BM406" s="230" t="s">
        <v>617</v>
      </c>
    </row>
    <row r="407" s="13" customFormat="1">
      <c r="A407" s="13"/>
      <c r="B407" s="232"/>
      <c r="C407" s="233"/>
      <c r="D407" s="234" t="s">
        <v>156</v>
      </c>
      <c r="E407" s="235" t="s">
        <v>1</v>
      </c>
      <c r="F407" s="236" t="s">
        <v>618</v>
      </c>
      <c r="G407" s="233"/>
      <c r="H407" s="237">
        <v>20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156</v>
      </c>
      <c r="AU407" s="243" t="s">
        <v>82</v>
      </c>
      <c r="AV407" s="13" t="s">
        <v>82</v>
      </c>
      <c r="AW407" s="13" t="s">
        <v>158</v>
      </c>
      <c r="AX407" s="13" t="s">
        <v>72</v>
      </c>
      <c r="AY407" s="243" t="s">
        <v>145</v>
      </c>
    </row>
    <row r="408" s="14" customFormat="1">
      <c r="A408" s="14"/>
      <c r="B408" s="244"/>
      <c r="C408" s="245"/>
      <c r="D408" s="234" t="s">
        <v>156</v>
      </c>
      <c r="E408" s="246" t="s">
        <v>1</v>
      </c>
      <c r="F408" s="247" t="s">
        <v>159</v>
      </c>
      <c r="G408" s="245"/>
      <c r="H408" s="248">
        <v>20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156</v>
      </c>
      <c r="AU408" s="254" t="s">
        <v>82</v>
      </c>
      <c r="AV408" s="14" t="s">
        <v>151</v>
      </c>
      <c r="AW408" s="14" t="s">
        <v>158</v>
      </c>
      <c r="AX408" s="14" t="s">
        <v>80</v>
      </c>
      <c r="AY408" s="254" t="s">
        <v>145</v>
      </c>
    </row>
    <row r="409" s="2" customFormat="1" ht="24.15" customHeight="1">
      <c r="A409" s="37"/>
      <c r="B409" s="38"/>
      <c r="C409" s="218" t="s">
        <v>619</v>
      </c>
      <c r="D409" s="218" t="s">
        <v>147</v>
      </c>
      <c r="E409" s="219" t="s">
        <v>620</v>
      </c>
      <c r="F409" s="220" t="s">
        <v>621</v>
      </c>
      <c r="G409" s="221" t="s">
        <v>154</v>
      </c>
      <c r="H409" s="222">
        <v>20</v>
      </c>
      <c r="I409" s="223"/>
      <c r="J409" s="224">
        <f>ROUND(I409*H409,2)</f>
        <v>0</v>
      </c>
      <c r="K409" s="225"/>
      <c r="L409" s="43"/>
      <c r="M409" s="226" t="s">
        <v>1</v>
      </c>
      <c r="N409" s="227" t="s">
        <v>37</v>
      </c>
      <c r="O409" s="90"/>
      <c r="P409" s="228">
        <f>O409*H409</f>
        <v>0</v>
      </c>
      <c r="Q409" s="228">
        <v>0.00039500000000000001</v>
      </c>
      <c r="R409" s="228">
        <f>Q409*H409</f>
        <v>0.0079000000000000008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177</v>
      </c>
      <c r="AT409" s="230" t="s">
        <v>147</v>
      </c>
      <c r="AU409" s="230" t="s">
        <v>82</v>
      </c>
      <c r="AY409" s="16" t="s">
        <v>145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80</v>
      </c>
      <c r="BK409" s="231">
        <f>ROUND(I409*H409,2)</f>
        <v>0</v>
      </c>
      <c r="BL409" s="16" t="s">
        <v>177</v>
      </c>
      <c r="BM409" s="230" t="s">
        <v>622</v>
      </c>
    </row>
    <row r="410" s="13" customFormat="1">
      <c r="A410" s="13"/>
      <c r="B410" s="232"/>
      <c r="C410" s="233"/>
      <c r="D410" s="234" t="s">
        <v>156</v>
      </c>
      <c r="E410" s="235" t="s">
        <v>1</v>
      </c>
      <c r="F410" s="236" t="s">
        <v>618</v>
      </c>
      <c r="G410" s="233"/>
      <c r="H410" s="237">
        <v>20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156</v>
      </c>
      <c r="AU410" s="243" t="s">
        <v>82</v>
      </c>
      <c r="AV410" s="13" t="s">
        <v>82</v>
      </c>
      <c r="AW410" s="13" t="s">
        <v>158</v>
      </c>
      <c r="AX410" s="13" t="s">
        <v>72</v>
      </c>
      <c r="AY410" s="243" t="s">
        <v>145</v>
      </c>
    </row>
    <row r="411" s="14" customFormat="1">
      <c r="A411" s="14"/>
      <c r="B411" s="244"/>
      <c r="C411" s="245"/>
      <c r="D411" s="234" t="s">
        <v>156</v>
      </c>
      <c r="E411" s="246" t="s">
        <v>1</v>
      </c>
      <c r="F411" s="247" t="s">
        <v>159</v>
      </c>
      <c r="G411" s="245"/>
      <c r="H411" s="248">
        <v>20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156</v>
      </c>
      <c r="AU411" s="254" t="s">
        <v>82</v>
      </c>
      <c r="AV411" s="14" t="s">
        <v>151</v>
      </c>
      <c r="AW411" s="14" t="s">
        <v>158</v>
      </c>
      <c r="AX411" s="14" t="s">
        <v>80</v>
      </c>
      <c r="AY411" s="254" t="s">
        <v>145</v>
      </c>
    </row>
    <row r="412" s="2" customFormat="1" ht="24.15" customHeight="1">
      <c r="A412" s="37"/>
      <c r="B412" s="38"/>
      <c r="C412" s="218" t="s">
        <v>403</v>
      </c>
      <c r="D412" s="218" t="s">
        <v>147</v>
      </c>
      <c r="E412" s="219" t="s">
        <v>623</v>
      </c>
      <c r="F412" s="220" t="s">
        <v>624</v>
      </c>
      <c r="G412" s="221" t="s">
        <v>186</v>
      </c>
      <c r="H412" s="222">
        <v>40</v>
      </c>
      <c r="I412" s="223"/>
      <c r="J412" s="224">
        <f>ROUND(I412*H412,2)</f>
        <v>0</v>
      </c>
      <c r="K412" s="225"/>
      <c r="L412" s="43"/>
      <c r="M412" s="226" t="s">
        <v>1</v>
      </c>
      <c r="N412" s="227" t="s">
        <v>37</v>
      </c>
      <c r="O412" s="90"/>
      <c r="P412" s="228">
        <f>O412*H412</f>
        <v>0</v>
      </c>
      <c r="Q412" s="228">
        <v>0.00016000000000000001</v>
      </c>
      <c r="R412" s="228">
        <f>Q412*H412</f>
        <v>0.0064000000000000003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177</v>
      </c>
      <c r="AT412" s="230" t="s">
        <v>147</v>
      </c>
      <c r="AU412" s="230" t="s">
        <v>82</v>
      </c>
      <c r="AY412" s="16" t="s">
        <v>145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80</v>
      </c>
      <c r="BK412" s="231">
        <f>ROUND(I412*H412,2)</f>
        <v>0</v>
      </c>
      <c r="BL412" s="16" t="s">
        <v>177</v>
      </c>
      <c r="BM412" s="230" t="s">
        <v>625</v>
      </c>
    </row>
    <row r="413" s="2" customFormat="1" ht="24.15" customHeight="1">
      <c r="A413" s="37"/>
      <c r="B413" s="38"/>
      <c r="C413" s="218" t="s">
        <v>626</v>
      </c>
      <c r="D413" s="218" t="s">
        <v>147</v>
      </c>
      <c r="E413" s="219" t="s">
        <v>627</v>
      </c>
      <c r="F413" s="220" t="s">
        <v>628</v>
      </c>
      <c r="G413" s="221" t="s">
        <v>629</v>
      </c>
      <c r="H413" s="266"/>
      <c r="I413" s="223"/>
      <c r="J413" s="224">
        <f>ROUND(I413*H413,2)</f>
        <v>0</v>
      </c>
      <c r="K413" s="225"/>
      <c r="L413" s="43"/>
      <c r="M413" s="226" t="s">
        <v>1</v>
      </c>
      <c r="N413" s="227" t="s">
        <v>37</v>
      </c>
      <c r="O413" s="90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0" t="s">
        <v>177</v>
      </c>
      <c r="AT413" s="230" t="s">
        <v>147</v>
      </c>
      <c r="AU413" s="230" t="s">
        <v>82</v>
      </c>
      <c r="AY413" s="16" t="s">
        <v>145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6" t="s">
        <v>80</v>
      </c>
      <c r="BK413" s="231">
        <f>ROUND(I413*H413,2)</f>
        <v>0</v>
      </c>
      <c r="BL413" s="16" t="s">
        <v>177</v>
      </c>
      <c r="BM413" s="230" t="s">
        <v>630</v>
      </c>
    </row>
    <row r="414" s="12" customFormat="1" ht="22.8" customHeight="1">
      <c r="A414" s="12"/>
      <c r="B414" s="202"/>
      <c r="C414" s="203"/>
      <c r="D414" s="204" t="s">
        <v>71</v>
      </c>
      <c r="E414" s="216" t="s">
        <v>631</v>
      </c>
      <c r="F414" s="216" t="s">
        <v>632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SUM(P415:P423)</f>
        <v>0</v>
      </c>
      <c r="Q414" s="210"/>
      <c r="R414" s="211">
        <f>SUM(R415:R423)</f>
        <v>0</v>
      </c>
      <c r="S414" s="210"/>
      <c r="T414" s="212">
        <f>SUM(T415:T423)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82</v>
      </c>
      <c r="AT414" s="214" t="s">
        <v>71</v>
      </c>
      <c r="AU414" s="214" t="s">
        <v>80</v>
      </c>
      <c r="AY414" s="213" t="s">
        <v>145</v>
      </c>
      <c r="BK414" s="215">
        <f>SUM(BK415:BK423)</f>
        <v>0</v>
      </c>
    </row>
    <row r="415" s="2" customFormat="1" ht="16.5" customHeight="1">
      <c r="A415" s="37"/>
      <c r="B415" s="38"/>
      <c r="C415" s="218" t="s">
        <v>408</v>
      </c>
      <c r="D415" s="218" t="s">
        <v>147</v>
      </c>
      <c r="E415" s="219" t="s">
        <v>633</v>
      </c>
      <c r="F415" s="220" t="s">
        <v>634</v>
      </c>
      <c r="G415" s="221" t="s">
        <v>186</v>
      </c>
      <c r="H415" s="222">
        <v>370</v>
      </c>
      <c r="I415" s="223"/>
      <c r="J415" s="224">
        <f>ROUND(I415*H415,2)</f>
        <v>0</v>
      </c>
      <c r="K415" s="225"/>
      <c r="L415" s="43"/>
      <c r="M415" s="226" t="s">
        <v>1</v>
      </c>
      <c r="N415" s="227" t="s">
        <v>37</v>
      </c>
      <c r="O415" s="90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177</v>
      </c>
      <c r="AT415" s="230" t="s">
        <v>147</v>
      </c>
      <c r="AU415" s="230" t="s">
        <v>82</v>
      </c>
      <c r="AY415" s="16" t="s">
        <v>145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80</v>
      </c>
      <c r="BK415" s="231">
        <f>ROUND(I415*H415,2)</f>
        <v>0</v>
      </c>
      <c r="BL415" s="16" t="s">
        <v>177</v>
      </c>
      <c r="BM415" s="230" t="s">
        <v>635</v>
      </c>
    </row>
    <row r="416" s="13" customFormat="1">
      <c r="A416" s="13"/>
      <c r="B416" s="232"/>
      <c r="C416" s="233"/>
      <c r="D416" s="234" t="s">
        <v>156</v>
      </c>
      <c r="E416" s="235" t="s">
        <v>1</v>
      </c>
      <c r="F416" s="236" t="s">
        <v>636</v>
      </c>
      <c r="G416" s="233"/>
      <c r="H416" s="237">
        <v>214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156</v>
      </c>
      <c r="AU416" s="243" t="s">
        <v>82</v>
      </c>
      <c r="AV416" s="13" t="s">
        <v>82</v>
      </c>
      <c r="AW416" s="13" t="s">
        <v>158</v>
      </c>
      <c r="AX416" s="13" t="s">
        <v>72</v>
      </c>
      <c r="AY416" s="243" t="s">
        <v>145</v>
      </c>
    </row>
    <row r="417" s="13" customFormat="1">
      <c r="A417" s="13"/>
      <c r="B417" s="232"/>
      <c r="C417" s="233"/>
      <c r="D417" s="234" t="s">
        <v>156</v>
      </c>
      <c r="E417" s="235" t="s">
        <v>1</v>
      </c>
      <c r="F417" s="236" t="s">
        <v>637</v>
      </c>
      <c r="G417" s="233"/>
      <c r="H417" s="237">
        <v>14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156</v>
      </c>
      <c r="AU417" s="243" t="s">
        <v>82</v>
      </c>
      <c r="AV417" s="13" t="s">
        <v>82</v>
      </c>
      <c r="AW417" s="13" t="s">
        <v>158</v>
      </c>
      <c r="AX417" s="13" t="s">
        <v>72</v>
      </c>
      <c r="AY417" s="243" t="s">
        <v>145</v>
      </c>
    </row>
    <row r="418" s="13" customFormat="1">
      <c r="A418" s="13"/>
      <c r="B418" s="232"/>
      <c r="C418" s="233"/>
      <c r="D418" s="234" t="s">
        <v>156</v>
      </c>
      <c r="E418" s="235" t="s">
        <v>1</v>
      </c>
      <c r="F418" s="236" t="s">
        <v>638</v>
      </c>
      <c r="G418" s="233"/>
      <c r="H418" s="237">
        <v>29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156</v>
      </c>
      <c r="AU418" s="243" t="s">
        <v>82</v>
      </c>
      <c r="AV418" s="13" t="s">
        <v>82</v>
      </c>
      <c r="AW418" s="13" t="s">
        <v>158</v>
      </c>
      <c r="AX418" s="13" t="s">
        <v>72</v>
      </c>
      <c r="AY418" s="243" t="s">
        <v>145</v>
      </c>
    </row>
    <row r="419" s="13" customFormat="1">
      <c r="A419" s="13"/>
      <c r="B419" s="232"/>
      <c r="C419" s="233"/>
      <c r="D419" s="234" t="s">
        <v>156</v>
      </c>
      <c r="E419" s="235" t="s">
        <v>1</v>
      </c>
      <c r="F419" s="236" t="s">
        <v>639</v>
      </c>
      <c r="G419" s="233"/>
      <c r="H419" s="237">
        <v>83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156</v>
      </c>
      <c r="AU419" s="243" t="s">
        <v>82</v>
      </c>
      <c r="AV419" s="13" t="s">
        <v>82</v>
      </c>
      <c r="AW419" s="13" t="s">
        <v>158</v>
      </c>
      <c r="AX419" s="13" t="s">
        <v>72</v>
      </c>
      <c r="AY419" s="243" t="s">
        <v>145</v>
      </c>
    </row>
    <row r="420" s="13" customFormat="1">
      <c r="A420" s="13"/>
      <c r="B420" s="232"/>
      <c r="C420" s="233"/>
      <c r="D420" s="234" t="s">
        <v>156</v>
      </c>
      <c r="E420" s="235" t="s">
        <v>1</v>
      </c>
      <c r="F420" s="236" t="s">
        <v>640</v>
      </c>
      <c r="G420" s="233"/>
      <c r="H420" s="237">
        <v>15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156</v>
      </c>
      <c r="AU420" s="243" t="s">
        <v>82</v>
      </c>
      <c r="AV420" s="13" t="s">
        <v>82</v>
      </c>
      <c r="AW420" s="13" t="s">
        <v>158</v>
      </c>
      <c r="AX420" s="13" t="s">
        <v>72</v>
      </c>
      <c r="AY420" s="243" t="s">
        <v>145</v>
      </c>
    </row>
    <row r="421" s="13" customFormat="1">
      <c r="A421" s="13"/>
      <c r="B421" s="232"/>
      <c r="C421" s="233"/>
      <c r="D421" s="234" t="s">
        <v>156</v>
      </c>
      <c r="E421" s="235" t="s">
        <v>1</v>
      </c>
      <c r="F421" s="236" t="s">
        <v>641</v>
      </c>
      <c r="G421" s="233"/>
      <c r="H421" s="237">
        <v>15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156</v>
      </c>
      <c r="AU421" s="243" t="s">
        <v>82</v>
      </c>
      <c r="AV421" s="13" t="s">
        <v>82</v>
      </c>
      <c r="AW421" s="13" t="s">
        <v>158</v>
      </c>
      <c r="AX421" s="13" t="s">
        <v>72</v>
      </c>
      <c r="AY421" s="243" t="s">
        <v>145</v>
      </c>
    </row>
    <row r="422" s="14" customFormat="1">
      <c r="A422" s="14"/>
      <c r="B422" s="244"/>
      <c r="C422" s="245"/>
      <c r="D422" s="234" t="s">
        <v>156</v>
      </c>
      <c r="E422" s="246" t="s">
        <v>1</v>
      </c>
      <c r="F422" s="247" t="s">
        <v>159</v>
      </c>
      <c r="G422" s="245"/>
      <c r="H422" s="248">
        <v>370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156</v>
      </c>
      <c r="AU422" s="254" t="s">
        <v>82</v>
      </c>
      <c r="AV422" s="14" t="s">
        <v>151</v>
      </c>
      <c r="AW422" s="14" t="s">
        <v>158</v>
      </c>
      <c r="AX422" s="14" t="s">
        <v>80</v>
      </c>
      <c r="AY422" s="254" t="s">
        <v>145</v>
      </c>
    </row>
    <row r="423" s="2" customFormat="1" ht="16.5" customHeight="1">
      <c r="A423" s="37"/>
      <c r="B423" s="38"/>
      <c r="C423" s="218" t="s">
        <v>642</v>
      </c>
      <c r="D423" s="218" t="s">
        <v>147</v>
      </c>
      <c r="E423" s="219" t="s">
        <v>643</v>
      </c>
      <c r="F423" s="220" t="s">
        <v>644</v>
      </c>
      <c r="G423" s="221" t="s">
        <v>186</v>
      </c>
      <c r="H423" s="222">
        <v>22</v>
      </c>
      <c r="I423" s="223"/>
      <c r="J423" s="224">
        <f>ROUND(I423*H423,2)</f>
        <v>0</v>
      </c>
      <c r="K423" s="225"/>
      <c r="L423" s="43"/>
      <c r="M423" s="226" t="s">
        <v>1</v>
      </c>
      <c r="N423" s="227" t="s">
        <v>37</v>
      </c>
      <c r="O423" s="90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177</v>
      </c>
      <c r="AT423" s="230" t="s">
        <v>147</v>
      </c>
      <c r="AU423" s="230" t="s">
        <v>82</v>
      </c>
      <c r="AY423" s="16" t="s">
        <v>145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80</v>
      </c>
      <c r="BK423" s="231">
        <f>ROUND(I423*H423,2)</f>
        <v>0</v>
      </c>
      <c r="BL423" s="16" t="s">
        <v>177</v>
      </c>
      <c r="BM423" s="230" t="s">
        <v>645</v>
      </c>
    </row>
    <row r="424" s="12" customFormat="1" ht="22.8" customHeight="1">
      <c r="A424" s="12"/>
      <c r="B424" s="202"/>
      <c r="C424" s="203"/>
      <c r="D424" s="204" t="s">
        <v>71</v>
      </c>
      <c r="E424" s="216" t="s">
        <v>646</v>
      </c>
      <c r="F424" s="216" t="s">
        <v>647</v>
      </c>
      <c r="G424" s="203"/>
      <c r="H424" s="203"/>
      <c r="I424" s="206"/>
      <c r="J424" s="217">
        <f>BK424</f>
        <v>0</v>
      </c>
      <c r="K424" s="203"/>
      <c r="L424" s="208"/>
      <c r="M424" s="209"/>
      <c r="N424" s="210"/>
      <c r="O424" s="210"/>
      <c r="P424" s="211">
        <f>SUM(P425:P427)</f>
        <v>0</v>
      </c>
      <c r="Q424" s="210"/>
      <c r="R424" s="211">
        <f>SUM(R425:R427)</f>
        <v>0</v>
      </c>
      <c r="S424" s="210"/>
      <c r="T424" s="212">
        <f>SUM(T425:T427)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3" t="s">
        <v>82</v>
      </c>
      <c r="AT424" s="214" t="s">
        <v>71</v>
      </c>
      <c r="AU424" s="214" t="s">
        <v>80</v>
      </c>
      <c r="AY424" s="213" t="s">
        <v>145</v>
      </c>
      <c r="BK424" s="215">
        <f>SUM(BK425:BK427)</f>
        <v>0</v>
      </c>
    </row>
    <row r="425" s="2" customFormat="1" ht="16.5" customHeight="1">
      <c r="A425" s="37"/>
      <c r="B425" s="38"/>
      <c r="C425" s="218" t="s">
        <v>411</v>
      </c>
      <c r="D425" s="218" t="s">
        <v>147</v>
      </c>
      <c r="E425" s="219" t="s">
        <v>648</v>
      </c>
      <c r="F425" s="220" t="s">
        <v>649</v>
      </c>
      <c r="G425" s="221" t="s">
        <v>186</v>
      </c>
      <c r="H425" s="222">
        <v>49.5</v>
      </c>
      <c r="I425" s="223"/>
      <c r="J425" s="224">
        <f>ROUND(I425*H425,2)</f>
        <v>0</v>
      </c>
      <c r="K425" s="225"/>
      <c r="L425" s="43"/>
      <c r="M425" s="226" t="s">
        <v>1</v>
      </c>
      <c r="N425" s="227" t="s">
        <v>37</v>
      </c>
      <c r="O425" s="90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177</v>
      </c>
      <c r="AT425" s="230" t="s">
        <v>147</v>
      </c>
      <c r="AU425" s="230" t="s">
        <v>82</v>
      </c>
      <c r="AY425" s="16" t="s">
        <v>145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80</v>
      </c>
      <c r="BK425" s="231">
        <f>ROUND(I425*H425,2)</f>
        <v>0</v>
      </c>
      <c r="BL425" s="16" t="s">
        <v>177</v>
      </c>
      <c r="BM425" s="230" t="s">
        <v>650</v>
      </c>
    </row>
    <row r="426" s="2" customFormat="1" ht="24.15" customHeight="1">
      <c r="A426" s="37"/>
      <c r="B426" s="38"/>
      <c r="C426" s="218" t="s">
        <v>651</v>
      </c>
      <c r="D426" s="218" t="s">
        <v>147</v>
      </c>
      <c r="E426" s="219" t="s">
        <v>652</v>
      </c>
      <c r="F426" s="220" t="s">
        <v>653</v>
      </c>
      <c r="G426" s="221" t="s">
        <v>186</v>
      </c>
      <c r="H426" s="222">
        <v>20</v>
      </c>
      <c r="I426" s="223"/>
      <c r="J426" s="224">
        <f>ROUND(I426*H426,2)</f>
        <v>0</v>
      </c>
      <c r="K426" s="225"/>
      <c r="L426" s="43"/>
      <c r="M426" s="226" t="s">
        <v>1</v>
      </c>
      <c r="N426" s="227" t="s">
        <v>37</v>
      </c>
      <c r="O426" s="90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177</v>
      </c>
      <c r="AT426" s="230" t="s">
        <v>147</v>
      </c>
      <c r="AU426" s="230" t="s">
        <v>82</v>
      </c>
      <c r="AY426" s="16" t="s">
        <v>145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80</v>
      </c>
      <c r="BK426" s="231">
        <f>ROUND(I426*H426,2)</f>
        <v>0</v>
      </c>
      <c r="BL426" s="16" t="s">
        <v>177</v>
      </c>
      <c r="BM426" s="230" t="s">
        <v>654</v>
      </c>
    </row>
    <row r="427" s="2" customFormat="1" ht="16.5" customHeight="1">
      <c r="A427" s="37"/>
      <c r="B427" s="38"/>
      <c r="C427" s="218" t="s">
        <v>415</v>
      </c>
      <c r="D427" s="218" t="s">
        <v>147</v>
      </c>
      <c r="E427" s="219" t="s">
        <v>655</v>
      </c>
      <c r="F427" s="220" t="s">
        <v>656</v>
      </c>
      <c r="G427" s="221" t="s">
        <v>150</v>
      </c>
      <c r="H427" s="222">
        <v>4</v>
      </c>
      <c r="I427" s="223"/>
      <c r="J427" s="224">
        <f>ROUND(I427*H427,2)</f>
        <v>0</v>
      </c>
      <c r="K427" s="225"/>
      <c r="L427" s="43"/>
      <c r="M427" s="226" t="s">
        <v>1</v>
      </c>
      <c r="N427" s="227" t="s">
        <v>37</v>
      </c>
      <c r="O427" s="90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177</v>
      </c>
      <c r="AT427" s="230" t="s">
        <v>147</v>
      </c>
      <c r="AU427" s="230" t="s">
        <v>82</v>
      </c>
      <c r="AY427" s="16" t="s">
        <v>145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80</v>
      </c>
      <c r="BK427" s="231">
        <f>ROUND(I427*H427,2)</f>
        <v>0</v>
      </c>
      <c r="BL427" s="16" t="s">
        <v>177</v>
      </c>
      <c r="BM427" s="230" t="s">
        <v>657</v>
      </c>
    </row>
    <row r="428" s="12" customFormat="1" ht="25.92" customHeight="1">
      <c r="A428" s="12"/>
      <c r="B428" s="202"/>
      <c r="C428" s="203"/>
      <c r="D428" s="204" t="s">
        <v>71</v>
      </c>
      <c r="E428" s="205" t="s">
        <v>658</v>
      </c>
      <c r="F428" s="205" t="s">
        <v>659</v>
      </c>
      <c r="G428" s="203"/>
      <c r="H428" s="203"/>
      <c r="I428" s="206"/>
      <c r="J428" s="207">
        <f>BK428</f>
        <v>0</v>
      </c>
      <c r="K428" s="203"/>
      <c r="L428" s="208"/>
      <c r="M428" s="209"/>
      <c r="N428" s="210"/>
      <c r="O428" s="210"/>
      <c r="P428" s="211">
        <f>SUM(P429:P431)</f>
        <v>0</v>
      </c>
      <c r="Q428" s="210"/>
      <c r="R428" s="211">
        <f>SUM(R429:R431)</f>
        <v>0</v>
      </c>
      <c r="S428" s="210"/>
      <c r="T428" s="212">
        <f>SUM(T429:T431)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151</v>
      </c>
      <c r="AT428" s="214" t="s">
        <v>71</v>
      </c>
      <c r="AU428" s="214" t="s">
        <v>72</v>
      </c>
      <c r="AY428" s="213" t="s">
        <v>145</v>
      </c>
      <c r="BK428" s="215">
        <f>SUM(BK429:BK431)</f>
        <v>0</v>
      </c>
    </row>
    <row r="429" s="2" customFormat="1" ht="16.5" customHeight="1">
      <c r="A429" s="37"/>
      <c r="B429" s="38"/>
      <c r="C429" s="218" t="s">
        <v>660</v>
      </c>
      <c r="D429" s="218" t="s">
        <v>147</v>
      </c>
      <c r="E429" s="219" t="s">
        <v>661</v>
      </c>
      <c r="F429" s="220" t="s">
        <v>662</v>
      </c>
      <c r="G429" s="221" t="s">
        <v>663</v>
      </c>
      <c r="H429" s="222">
        <v>1</v>
      </c>
      <c r="I429" s="223"/>
      <c r="J429" s="224">
        <f>ROUND(I429*H429,2)</f>
        <v>0</v>
      </c>
      <c r="K429" s="225"/>
      <c r="L429" s="43"/>
      <c r="M429" s="226" t="s">
        <v>1</v>
      </c>
      <c r="N429" s="227" t="s">
        <v>37</v>
      </c>
      <c r="O429" s="90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0" t="s">
        <v>664</v>
      </c>
      <c r="AT429" s="230" t="s">
        <v>147</v>
      </c>
      <c r="AU429" s="230" t="s">
        <v>80</v>
      </c>
      <c r="AY429" s="16" t="s">
        <v>145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6" t="s">
        <v>80</v>
      </c>
      <c r="BK429" s="231">
        <f>ROUND(I429*H429,2)</f>
        <v>0</v>
      </c>
      <c r="BL429" s="16" t="s">
        <v>664</v>
      </c>
      <c r="BM429" s="230" t="s">
        <v>665</v>
      </c>
    </row>
    <row r="430" s="2" customFormat="1" ht="16.5" customHeight="1">
      <c r="A430" s="37"/>
      <c r="B430" s="38"/>
      <c r="C430" s="218" t="s">
        <v>418</v>
      </c>
      <c r="D430" s="218" t="s">
        <v>147</v>
      </c>
      <c r="E430" s="219" t="s">
        <v>666</v>
      </c>
      <c r="F430" s="220" t="s">
        <v>667</v>
      </c>
      <c r="G430" s="221" t="s">
        <v>150</v>
      </c>
      <c r="H430" s="222">
        <v>10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37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664</v>
      </c>
      <c r="AT430" s="230" t="s">
        <v>147</v>
      </c>
      <c r="AU430" s="230" t="s">
        <v>80</v>
      </c>
      <c r="AY430" s="16" t="s">
        <v>145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80</v>
      </c>
      <c r="BK430" s="231">
        <f>ROUND(I430*H430,2)</f>
        <v>0</v>
      </c>
      <c r="BL430" s="16" t="s">
        <v>664</v>
      </c>
      <c r="BM430" s="230" t="s">
        <v>668</v>
      </c>
    </row>
    <row r="431" s="2" customFormat="1" ht="16.5" customHeight="1">
      <c r="A431" s="37"/>
      <c r="B431" s="38"/>
      <c r="C431" s="218" t="s">
        <v>669</v>
      </c>
      <c r="D431" s="218" t="s">
        <v>147</v>
      </c>
      <c r="E431" s="219" t="s">
        <v>670</v>
      </c>
      <c r="F431" s="220" t="s">
        <v>671</v>
      </c>
      <c r="G431" s="221" t="s">
        <v>672</v>
      </c>
      <c r="H431" s="222">
        <v>1</v>
      </c>
      <c r="I431" s="223"/>
      <c r="J431" s="224">
        <f>ROUND(I431*H431,2)</f>
        <v>0</v>
      </c>
      <c r="K431" s="225"/>
      <c r="L431" s="43"/>
      <c r="M431" s="226" t="s">
        <v>1</v>
      </c>
      <c r="N431" s="227" t="s">
        <v>37</v>
      </c>
      <c r="O431" s="90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664</v>
      </c>
      <c r="AT431" s="230" t="s">
        <v>147</v>
      </c>
      <c r="AU431" s="230" t="s">
        <v>80</v>
      </c>
      <c r="AY431" s="16" t="s">
        <v>145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80</v>
      </c>
      <c r="BK431" s="231">
        <f>ROUND(I431*H431,2)</f>
        <v>0</v>
      </c>
      <c r="BL431" s="16" t="s">
        <v>664</v>
      </c>
      <c r="BM431" s="230" t="s">
        <v>673</v>
      </c>
    </row>
    <row r="432" s="12" customFormat="1" ht="25.92" customHeight="1">
      <c r="A432" s="12"/>
      <c r="B432" s="202"/>
      <c r="C432" s="203"/>
      <c r="D432" s="204" t="s">
        <v>71</v>
      </c>
      <c r="E432" s="205" t="s">
        <v>674</v>
      </c>
      <c r="F432" s="205" t="s">
        <v>675</v>
      </c>
      <c r="G432" s="203"/>
      <c r="H432" s="203"/>
      <c r="I432" s="206"/>
      <c r="J432" s="207">
        <f>BK432</f>
        <v>0</v>
      </c>
      <c r="K432" s="203"/>
      <c r="L432" s="208"/>
      <c r="M432" s="209"/>
      <c r="N432" s="210"/>
      <c r="O432" s="210"/>
      <c r="P432" s="211">
        <f>P433+P438</f>
        <v>0</v>
      </c>
      <c r="Q432" s="210"/>
      <c r="R432" s="211">
        <f>R433+R438</f>
        <v>0</v>
      </c>
      <c r="S432" s="210"/>
      <c r="T432" s="212">
        <f>T433+T438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169</v>
      </c>
      <c r="AT432" s="214" t="s">
        <v>71</v>
      </c>
      <c r="AU432" s="214" t="s">
        <v>72</v>
      </c>
      <c r="AY432" s="213" t="s">
        <v>145</v>
      </c>
      <c r="BK432" s="215">
        <f>BK433+BK438</f>
        <v>0</v>
      </c>
    </row>
    <row r="433" s="12" customFormat="1" ht="22.8" customHeight="1">
      <c r="A433" s="12"/>
      <c r="B433" s="202"/>
      <c r="C433" s="203"/>
      <c r="D433" s="204" t="s">
        <v>71</v>
      </c>
      <c r="E433" s="216" t="s">
        <v>676</v>
      </c>
      <c r="F433" s="216" t="s">
        <v>677</v>
      </c>
      <c r="G433" s="203"/>
      <c r="H433" s="203"/>
      <c r="I433" s="206"/>
      <c r="J433" s="217">
        <f>BK433</f>
        <v>0</v>
      </c>
      <c r="K433" s="203"/>
      <c r="L433" s="208"/>
      <c r="M433" s="209"/>
      <c r="N433" s="210"/>
      <c r="O433" s="210"/>
      <c r="P433" s="211">
        <f>SUM(P434:P437)</f>
        <v>0</v>
      </c>
      <c r="Q433" s="210"/>
      <c r="R433" s="211">
        <f>SUM(R434:R437)</f>
        <v>0</v>
      </c>
      <c r="S433" s="210"/>
      <c r="T433" s="212">
        <f>SUM(T434:T437)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3" t="s">
        <v>169</v>
      </c>
      <c r="AT433" s="214" t="s">
        <v>71</v>
      </c>
      <c r="AU433" s="214" t="s">
        <v>80</v>
      </c>
      <c r="AY433" s="213" t="s">
        <v>145</v>
      </c>
      <c r="BK433" s="215">
        <f>SUM(BK434:BK437)</f>
        <v>0</v>
      </c>
    </row>
    <row r="434" s="2" customFormat="1" ht="16.5" customHeight="1">
      <c r="A434" s="37"/>
      <c r="B434" s="38"/>
      <c r="C434" s="218" t="s">
        <v>422</v>
      </c>
      <c r="D434" s="218" t="s">
        <v>147</v>
      </c>
      <c r="E434" s="219" t="s">
        <v>678</v>
      </c>
      <c r="F434" s="220" t="s">
        <v>679</v>
      </c>
      <c r="G434" s="221" t="s">
        <v>680</v>
      </c>
      <c r="H434" s="222">
        <v>1</v>
      </c>
      <c r="I434" s="223"/>
      <c r="J434" s="224">
        <f>ROUND(I434*H434,2)</f>
        <v>0</v>
      </c>
      <c r="K434" s="225"/>
      <c r="L434" s="43"/>
      <c r="M434" s="226" t="s">
        <v>1</v>
      </c>
      <c r="N434" s="227" t="s">
        <v>37</v>
      </c>
      <c r="O434" s="90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681</v>
      </c>
      <c r="AT434" s="230" t="s">
        <v>147</v>
      </c>
      <c r="AU434" s="230" t="s">
        <v>82</v>
      </c>
      <c r="AY434" s="16" t="s">
        <v>145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80</v>
      </c>
      <c r="BK434" s="231">
        <f>ROUND(I434*H434,2)</f>
        <v>0</v>
      </c>
      <c r="BL434" s="16" t="s">
        <v>681</v>
      </c>
      <c r="BM434" s="230" t="s">
        <v>682</v>
      </c>
    </row>
    <row r="435" s="2" customFormat="1" ht="16.5" customHeight="1">
      <c r="A435" s="37"/>
      <c r="B435" s="38"/>
      <c r="C435" s="218" t="s">
        <v>683</v>
      </c>
      <c r="D435" s="218" t="s">
        <v>147</v>
      </c>
      <c r="E435" s="219" t="s">
        <v>684</v>
      </c>
      <c r="F435" s="220" t="s">
        <v>685</v>
      </c>
      <c r="G435" s="221" t="s">
        <v>680</v>
      </c>
      <c r="H435" s="222">
        <v>1</v>
      </c>
      <c r="I435" s="223"/>
      <c r="J435" s="224">
        <f>ROUND(I435*H435,2)</f>
        <v>0</v>
      </c>
      <c r="K435" s="225"/>
      <c r="L435" s="43"/>
      <c r="M435" s="226" t="s">
        <v>1</v>
      </c>
      <c r="N435" s="227" t="s">
        <v>37</v>
      </c>
      <c r="O435" s="90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681</v>
      </c>
      <c r="AT435" s="230" t="s">
        <v>147</v>
      </c>
      <c r="AU435" s="230" t="s">
        <v>82</v>
      </c>
      <c r="AY435" s="16" t="s">
        <v>145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80</v>
      </c>
      <c r="BK435" s="231">
        <f>ROUND(I435*H435,2)</f>
        <v>0</v>
      </c>
      <c r="BL435" s="16" t="s">
        <v>681</v>
      </c>
      <c r="BM435" s="230" t="s">
        <v>686</v>
      </c>
    </row>
    <row r="436" s="2" customFormat="1" ht="21.75" customHeight="1">
      <c r="A436" s="37"/>
      <c r="B436" s="38"/>
      <c r="C436" s="218" t="s">
        <v>425</v>
      </c>
      <c r="D436" s="218" t="s">
        <v>147</v>
      </c>
      <c r="E436" s="219" t="s">
        <v>687</v>
      </c>
      <c r="F436" s="220" t="s">
        <v>688</v>
      </c>
      <c r="G436" s="221" t="s">
        <v>680</v>
      </c>
      <c r="H436" s="222">
        <v>1</v>
      </c>
      <c r="I436" s="223"/>
      <c r="J436" s="224">
        <f>ROUND(I436*H436,2)</f>
        <v>0</v>
      </c>
      <c r="K436" s="225"/>
      <c r="L436" s="43"/>
      <c r="M436" s="226" t="s">
        <v>1</v>
      </c>
      <c r="N436" s="227" t="s">
        <v>37</v>
      </c>
      <c r="O436" s="90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681</v>
      </c>
      <c r="AT436" s="230" t="s">
        <v>147</v>
      </c>
      <c r="AU436" s="230" t="s">
        <v>82</v>
      </c>
      <c r="AY436" s="16" t="s">
        <v>145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80</v>
      </c>
      <c r="BK436" s="231">
        <f>ROUND(I436*H436,2)</f>
        <v>0</v>
      </c>
      <c r="BL436" s="16" t="s">
        <v>681</v>
      </c>
      <c r="BM436" s="230" t="s">
        <v>689</v>
      </c>
    </row>
    <row r="437" s="2" customFormat="1" ht="16.5" customHeight="1">
      <c r="A437" s="37"/>
      <c r="B437" s="38"/>
      <c r="C437" s="218" t="s">
        <v>690</v>
      </c>
      <c r="D437" s="218" t="s">
        <v>147</v>
      </c>
      <c r="E437" s="219" t="s">
        <v>691</v>
      </c>
      <c r="F437" s="220" t="s">
        <v>692</v>
      </c>
      <c r="G437" s="221" t="s">
        <v>680</v>
      </c>
      <c r="H437" s="222">
        <v>1</v>
      </c>
      <c r="I437" s="223"/>
      <c r="J437" s="224">
        <f>ROUND(I437*H437,2)</f>
        <v>0</v>
      </c>
      <c r="K437" s="225"/>
      <c r="L437" s="43"/>
      <c r="M437" s="226" t="s">
        <v>1</v>
      </c>
      <c r="N437" s="227" t="s">
        <v>37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681</v>
      </c>
      <c r="AT437" s="230" t="s">
        <v>147</v>
      </c>
      <c r="AU437" s="230" t="s">
        <v>82</v>
      </c>
      <c r="AY437" s="16" t="s">
        <v>145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80</v>
      </c>
      <c r="BK437" s="231">
        <f>ROUND(I437*H437,2)</f>
        <v>0</v>
      </c>
      <c r="BL437" s="16" t="s">
        <v>681</v>
      </c>
      <c r="BM437" s="230" t="s">
        <v>693</v>
      </c>
    </row>
    <row r="438" s="12" customFormat="1" ht="22.8" customHeight="1">
      <c r="A438" s="12"/>
      <c r="B438" s="202"/>
      <c r="C438" s="203"/>
      <c r="D438" s="204" t="s">
        <v>71</v>
      </c>
      <c r="E438" s="216" t="s">
        <v>694</v>
      </c>
      <c r="F438" s="216" t="s">
        <v>695</v>
      </c>
      <c r="G438" s="203"/>
      <c r="H438" s="203"/>
      <c r="I438" s="206"/>
      <c r="J438" s="217">
        <f>BK438</f>
        <v>0</v>
      </c>
      <c r="K438" s="203"/>
      <c r="L438" s="208"/>
      <c r="M438" s="209"/>
      <c r="N438" s="210"/>
      <c r="O438" s="210"/>
      <c r="P438" s="211">
        <f>SUM(P439:P441)</f>
        <v>0</v>
      </c>
      <c r="Q438" s="210"/>
      <c r="R438" s="211">
        <f>SUM(R439:R441)</f>
        <v>0</v>
      </c>
      <c r="S438" s="210"/>
      <c r="T438" s="212">
        <f>SUM(T439:T441)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3" t="s">
        <v>169</v>
      </c>
      <c r="AT438" s="214" t="s">
        <v>71</v>
      </c>
      <c r="AU438" s="214" t="s">
        <v>80</v>
      </c>
      <c r="AY438" s="213" t="s">
        <v>145</v>
      </c>
      <c r="BK438" s="215">
        <f>SUM(BK439:BK441)</f>
        <v>0</v>
      </c>
    </row>
    <row r="439" s="2" customFormat="1" ht="16.5" customHeight="1">
      <c r="A439" s="37"/>
      <c r="B439" s="38"/>
      <c r="C439" s="218" t="s">
        <v>429</v>
      </c>
      <c r="D439" s="218" t="s">
        <v>147</v>
      </c>
      <c r="E439" s="219" t="s">
        <v>696</v>
      </c>
      <c r="F439" s="220" t="s">
        <v>695</v>
      </c>
      <c r="G439" s="221" t="s">
        <v>680</v>
      </c>
      <c r="H439" s="222">
        <v>1</v>
      </c>
      <c r="I439" s="223"/>
      <c r="J439" s="224">
        <f>ROUND(I439*H439,2)</f>
        <v>0</v>
      </c>
      <c r="K439" s="225"/>
      <c r="L439" s="43"/>
      <c r="M439" s="226" t="s">
        <v>1</v>
      </c>
      <c r="N439" s="227" t="s">
        <v>37</v>
      </c>
      <c r="O439" s="90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0" t="s">
        <v>681</v>
      </c>
      <c r="AT439" s="230" t="s">
        <v>147</v>
      </c>
      <c r="AU439" s="230" t="s">
        <v>82</v>
      </c>
      <c r="AY439" s="16" t="s">
        <v>145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6" t="s">
        <v>80</v>
      </c>
      <c r="BK439" s="231">
        <f>ROUND(I439*H439,2)</f>
        <v>0</v>
      </c>
      <c r="BL439" s="16" t="s">
        <v>681</v>
      </c>
      <c r="BM439" s="230" t="s">
        <v>697</v>
      </c>
    </row>
    <row r="440" s="2" customFormat="1" ht="16.5" customHeight="1">
      <c r="A440" s="37"/>
      <c r="B440" s="38"/>
      <c r="C440" s="218" t="s">
        <v>698</v>
      </c>
      <c r="D440" s="218" t="s">
        <v>147</v>
      </c>
      <c r="E440" s="219" t="s">
        <v>699</v>
      </c>
      <c r="F440" s="220" t="s">
        <v>700</v>
      </c>
      <c r="G440" s="221" t="s">
        <v>680</v>
      </c>
      <c r="H440" s="222">
        <v>1</v>
      </c>
      <c r="I440" s="223"/>
      <c r="J440" s="224">
        <f>ROUND(I440*H440,2)</f>
        <v>0</v>
      </c>
      <c r="K440" s="225"/>
      <c r="L440" s="43"/>
      <c r="M440" s="226" t="s">
        <v>1</v>
      </c>
      <c r="N440" s="227" t="s">
        <v>37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681</v>
      </c>
      <c r="AT440" s="230" t="s">
        <v>147</v>
      </c>
      <c r="AU440" s="230" t="s">
        <v>82</v>
      </c>
      <c r="AY440" s="16" t="s">
        <v>145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80</v>
      </c>
      <c r="BK440" s="231">
        <f>ROUND(I440*H440,2)</f>
        <v>0</v>
      </c>
      <c r="BL440" s="16" t="s">
        <v>681</v>
      </c>
      <c r="BM440" s="230" t="s">
        <v>701</v>
      </c>
    </row>
    <row r="441" s="2" customFormat="1" ht="16.5" customHeight="1">
      <c r="A441" s="37"/>
      <c r="B441" s="38"/>
      <c r="C441" s="218" t="s">
        <v>432</v>
      </c>
      <c r="D441" s="218" t="s">
        <v>147</v>
      </c>
      <c r="E441" s="219" t="s">
        <v>702</v>
      </c>
      <c r="F441" s="220" t="s">
        <v>703</v>
      </c>
      <c r="G441" s="221" t="s">
        <v>680</v>
      </c>
      <c r="H441" s="222">
        <v>1</v>
      </c>
      <c r="I441" s="223"/>
      <c r="J441" s="224">
        <f>ROUND(I441*H441,2)</f>
        <v>0</v>
      </c>
      <c r="K441" s="225"/>
      <c r="L441" s="43"/>
      <c r="M441" s="267" t="s">
        <v>1</v>
      </c>
      <c r="N441" s="268" t="s">
        <v>37</v>
      </c>
      <c r="O441" s="269"/>
      <c r="P441" s="270">
        <f>O441*H441</f>
        <v>0</v>
      </c>
      <c r="Q441" s="270">
        <v>0</v>
      </c>
      <c r="R441" s="270">
        <f>Q441*H441</f>
        <v>0</v>
      </c>
      <c r="S441" s="270">
        <v>0</v>
      </c>
      <c r="T441" s="27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681</v>
      </c>
      <c r="AT441" s="230" t="s">
        <v>147</v>
      </c>
      <c r="AU441" s="230" t="s">
        <v>82</v>
      </c>
      <c r="AY441" s="16" t="s">
        <v>145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80</v>
      </c>
      <c r="BK441" s="231">
        <f>ROUND(I441*H441,2)</f>
        <v>0</v>
      </c>
      <c r="BL441" s="16" t="s">
        <v>681</v>
      </c>
      <c r="BM441" s="230" t="s">
        <v>704</v>
      </c>
    </row>
    <row r="442" s="2" customFormat="1" ht="6.96" customHeight="1">
      <c r="A442" s="37"/>
      <c r="B442" s="65"/>
      <c r="C442" s="66"/>
      <c r="D442" s="66"/>
      <c r="E442" s="66"/>
      <c r="F442" s="66"/>
      <c r="G442" s="66"/>
      <c r="H442" s="66"/>
      <c r="I442" s="66"/>
      <c r="J442" s="66"/>
      <c r="K442" s="66"/>
      <c r="L442" s="43"/>
      <c r="M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</row>
  </sheetData>
  <sheetProtection sheet="1" autoFilter="0" formatColumns="0" formatRows="0" objects="1" scenarios="1" spinCount="100000" saltValue="KDCUYapflcCnlUXZvLVal9Mg1bFiEVFzfjr7aeKuVd2M88x7fH+2h+X0kD2M4Kzk/QnRTT3WRHIOOAh4PS6lGQ==" hashValue="GmK0bTaZqx0FqkIY2SwYm2mZT3MpQneRLuOY4jMXtHQwr8PAv9XA/p+DSBYCZZIAQbQCjx+EkaMuLp6ovSHInA==" algorithmName="SHA-512" password="CC35"/>
  <autoFilter ref="C133:K441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705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ROUND((SUM(BE120:BE208)),  2)</f>
        <v>0</v>
      </c>
      <c r="G33" s="37"/>
      <c r="H33" s="37"/>
      <c r="I33" s="154">
        <v>0.20999999999999999</v>
      </c>
      <c r="J33" s="153">
        <f>ROUND(((SUM(BE120:BE208))*I33),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ROUND((SUM(BF120:BF208)),  2)</f>
        <v>0</v>
      </c>
      <c r="G34" s="37"/>
      <c r="H34" s="37"/>
      <c r="I34" s="154">
        <v>0.14999999999999999</v>
      </c>
      <c r="J34" s="153">
        <f>ROUND(((SUM(BF120:BF208))*I34),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ROUND((SUM(BG120:BG208)),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ROUND((SUM(BH120:BH208)),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ROUND((SUM(BI120:BI208)),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20 - SO 101 - Kácení stromů, výsadba dřevin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113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121</v>
      </c>
      <c r="E99" s="187"/>
      <c r="F99" s="187"/>
      <c r="G99" s="187"/>
      <c r="H99" s="187"/>
      <c r="I99" s="187"/>
      <c r="J99" s="188">
        <f>J197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706</v>
      </c>
      <c r="E100" s="181"/>
      <c r="F100" s="181"/>
      <c r="G100" s="181"/>
      <c r="H100" s="181"/>
      <c r="I100" s="181"/>
      <c r="J100" s="182">
        <f>J199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Rekonstrukce ul.Lesní, Cheb - II.etapa - 1.fáze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20 - SO 101 - Kácení stromů, výsadba dřevin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13. 9. 2023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30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131</v>
      </c>
      <c r="D119" s="193" t="s">
        <v>57</v>
      </c>
      <c r="E119" s="193" t="s">
        <v>53</v>
      </c>
      <c r="F119" s="193" t="s">
        <v>54</v>
      </c>
      <c r="G119" s="193" t="s">
        <v>132</v>
      </c>
      <c r="H119" s="193" t="s">
        <v>133</v>
      </c>
      <c r="I119" s="193" t="s">
        <v>134</v>
      </c>
      <c r="J119" s="194" t="s">
        <v>109</v>
      </c>
      <c r="K119" s="195" t="s">
        <v>135</v>
      </c>
      <c r="L119" s="196"/>
      <c r="M119" s="99" t="s">
        <v>1</v>
      </c>
      <c r="N119" s="100" t="s">
        <v>36</v>
      </c>
      <c r="O119" s="100" t="s">
        <v>136</v>
      </c>
      <c r="P119" s="100" t="s">
        <v>137</v>
      </c>
      <c r="Q119" s="100" t="s">
        <v>138</v>
      </c>
      <c r="R119" s="100" t="s">
        <v>139</v>
      </c>
      <c r="S119" s="100" t="s">
        <v>140</v>
      </c>
      <c r="T119" s="101" t="s">
        <v>141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142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P121+P199</f>
        <v>0</v>
      </c>
      <c r="Q120" s="103"/>
      <c r="R120" s="199">
        <f>R121+R199</f>
        <v>0</v>
      </c>
      <c r="S120" s="103"/>
      <c r="T120" s="200">
        <f>T121+T199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71</v>
      </c>
      <c r="AU120" s="16" t="s">
        <v>111</v>
      </c>
      <c r="BK120" s="201">
        <f>BK121+BK199</f>
        <v>0</v>
      </c>
    </row>
    <row r="121" s="12" customFormat="1" ht="25.92" customHeight="1">
      <c r="A121" s="12"/>
      <c r="B121" s="202"/>
      <c r="C121" s="203"/>
      <c r="D121" s="204" t="s">
        <v>71</v>
      </c>
      <c r="E121" s="205" t="s">
        <v>143</v>
      </c>
      <c r="F121" s="205" t="s">
        <v>144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P122+P197</f>
        <v>0</v>
      </c>
      <c r="Q121" s="210"/>
      <c r="R121" s="211">
        <f>R122+R197</f>
        <v>0</v>
      </c>
      <c r="S121" s="210"/>
      <c r="T121" s="212">
        <f>T122+T197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80</v>
      </c>
      <c r="AT121" s="214" t="s">
        <v>71</v>
      </c>
      <c r="AU121" s="214" t="s">
        <v>72</v>
      </c>
      <c r="AY121" s="213" t="s">
        <v>145</v>
      </c>
      <c r="BK121" s="215">
        <f>BK122+BK197</f>
        <v>0</v>
      </c>
    </row>
    <row r="122" s="12" customFormat="1" ht="22.8" customHeight="1">
      <c r="A122" s="12"/>
      <c r="B122" s="202"/>
      <c r="C122" s="203"/>
      <c r="D122" s="204" t="s">
        <v>71</v>
      </c>
      <c r="E122" s="216" t="s">
        <v>80</v>
      </c>
      <c r="F122" s="216" t="s">
        <v>146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SUM(P123:P196)</f>
        <v>0</v>
      </c>
      <c r="Q122" s="210"/>
      <c r="R122" s="211">
        <f>SUM(R123:R196)</f>
        <v>0</v>
      </c>
      <c r="S122" s="210"/>
      <c r="T122" s="212">
        <f>SUM(T123:T196)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80</v>
      </c>
      <c r="AT122" s="214" t="s">
        <v>71</v>
      </c>
      <c r="AU122" s="214" t="s">
        <v>80</v>
      </c>
      <c r="AY122" s="213" t="s">
        <v>145</v>
      </c>
      <c r="BK122" s="215">
        <f>SUM(BK123:BK196)</f>
        <v>0</v>
      </c>
    </row>
    <row r="123" s="2" customFormat="1" ht="33" customHeight="1">
      <c r="A123" s="37"/>
      <c r="B123" s="38"/>
      <c r="C123" s="218" t="s">
        <v>80</v>
      </c>
      <c r="D123" s="218" t="s">
        <v>147</v>
      </c>
      <c r="E123" s="219" t="s">
        <v>707</v>
      </c>
      <c r="F123" s="220" t="s">
        <v>708</v>
      </c>
      <c r="G123" s="221" t="s">
        <v>150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151</v>
      </c>
      <c r="AT123" s="230" t="s">
        <v>147</v>
      </c>
      <c r="AU123" s="230" t="s">
        <v>82</v>
      </c>
      <c r="AY123" s="16" t="s">
        <v>145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151</v>
      </c>
      <c r="BM123" s="230" t="s">
        <v>82</v>
      </c>
    </row>
    <row r="124" s="2" customFormat="1" ht="33" customHeight="1">
      <c r="A124" s="37"/>
      <c r="B124" s="38"/>
      <c r="C124" s="218" t="s">
        <v>82</v>
      </c>
      <c r="D124" s="218" t="s">
        <v>147</v>
      </c>
      <c r="E124" s="219" t="s">
        <v>709</v>
      </c>
      <c r="F124" s="220" t="s">
        <v>710</v>
      </c>
      <c r="G124" s="221" t="s">
        <v>150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151</v>
      </c>
      <c r="AT124" s="230" t="s">
        <v>147</v>
      </c>
      <c r="AU124" s="230" t="s">
        <v>82</v>
      </c>
      <c r="AY124" s="16" t="s">
        <v>145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151</v>
      </c>
      <c r="BM124" s="230" t="s">
        <v>151</v>
      </c>
    </row>
    <row r="125" s="2" customFormat="1" ht="33" customHeight="1">
      <c r="A125" s="37"/>
      <c r="B125" s="38"/>
      <c r="C125" s="218" t="s">
        <v>160</v>
      </c>
      <c r="D125" s="218" t="s">
        <v>147</v>
      </c>
      <c r="E125" s="219" t="s">
        <v>711</v>
      </c>
      <c r="F125" s="220" t="s">
        <v>712</v>
      </c>
      <c r="G125" s="221" t="s">
        <v>150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37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151</v>
      </c>
      <c r="AT125" s="230" t="s">
        <v>147</v>
      </c>
      <c r="AU125" s="230" t="s">
        <v>82</v>
      </c>
      <c r="AY125" s="16" t="s">
        <v>145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151</v>
      </c>
      <c r="BM125" s="230" t="s">
        <v>174</v>
      </c>
    </row>
    <row r="126" s="2" customFormat="1" ht="33" customHeight="1">
      <c r="A126" s="37"/>
      <c r="B126" s="38"/>
      <c r="C126" s="218" t="s">
        <v>151</v>
      </c>
      <c r="D126" s="218" t="s">
        <v>147</v>
      </c>
      <c r="E126" s="219" t="s">
        <v>713</v>
      </c>
      <c r="F126" s="220" t="s">
        <v>714</v>
      </c>
      <c r="G126" s="221" t="s">
        <v>150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151</v>
      </c>
      <c r="AT126" s="230" t="s">
        <v>147</v>
      </c>
      <c r="AU126" s="230" t="s">
        <v>82</v>
      </c>
      <c r="AY126" s="16" t="s">
        <v>145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151</v>
      </c>
      <c r="BM126" s="230" t="s">
        <v>155</v>
      </c>
    </row>
    <row r="127" s="2" customFormat="1" ht="33" customHeight="1">
      <c r="A127" s="37"/>
      <c r="B127" s="38"/>
      <c r="C127" s="218" t="s">
        <v>169</v>
      </c>
      <c r="D127" s="218" t="s">
        <v>147</v>
      </c>
      <c r="E127" s="219" t="s">
        <v>715</v>
      </c>
      <c r="F127" s="220" t="s">
        <v>716</v>
      </c>
      <c r="G127" s="221" t="s">
        <v>154</v>
      </c>
      <c r="H127" s="222">
        <v>1.27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151</v>
      </c>
      <c r="AT127" s="230" t="s">
        <v>147</v>
      </c>
      <c r="AU127" s="230" t="s">
        <v>82</v>
      </c>
      <c r="AY127" s="16" t="s">
        <v>145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151</v>
      </c>
      <c r="BM127" s="230" t="s">
        <v>77</v>
      </c>
    </row>
    <row r="128" s="13" customFormat="1">
      <c r="A128" s="13"/>
      <c r="B128" s="232"/>
      <c r="C128" s="233"/>
      <c r="D128" s="234" t="s">
        <v>156</v>
      </c>
      <c r="E128" s="235" t="s">
        <v>1</v>
      </c>
      <c r="F128" s="236" t="s">
        <v>717</v>
      </c>
      <c r="G128" s="233"/>
      <c r="H128" s="237">
        <v>0.17999999999999999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156</v>
      </c>
      <c r="AU128" s="243" t="s">
        <v>82</v>
      </c>
      <c r="AV128" s="13" t="s">
        <v>82</v>
      </c>
      <c r="AW128" s="13" t="s">
        <v>158</v>
      </c>
      <c r="AX128" s="13" t="s">
        <v>72</v>
      </c>
      <c r="AY128" s="243" t="s">
        <v>145</v>
      </c>
    </row>
    <row r="129" s="13" customFormat="1">
      <c r="A129" s="13"/>
      <c r="B129" s="232"/>
      <c r="C129" s="233"/>
      <c r="D129" s="234" t="s">
        <v>156</v>
      </c>
      <c r="E129" s="235" t="s">
        <v>1</v>
      </c>
      <c r="F129" s="236" t="s">
        <v>718</v>
      </c>
      <c r="G129" s="233"/>
      <c r="H129" s="237">
        <v>0.47999999999999998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156</v>
      </c>
      <c r="AU129" s="243" t="s">
        <v>82</v>
      </c>
      <c r="AV129" s="13" t="s">
        <v>82</v>
      </c>
      <c r="AW129" s="13" t="s">
        <v>158</v>
      </c>
      <c r="AX129" s="13" t="s">
        <v>72</v>
      </c>
      <c r="AY129" s="243" t="s">
        <v>145</v>
      </c>
    </row>
    <row r="130" s="13" customFormat="1">
      <c r="A130" s="13"/>
      <c r="B130" s="232"/>
      <c r="C130" s="233"/>
      <c r="D130" s="234" t="s">
        <v>156</v>
      </c>
      <c r="E130" s="235" t="s">
        <v>1</v>
      </c>
      <c r="F130" s="236" t="s">
        <v>719</v>
      </c>
      <c r="G130" s="233"/>
      <c r="H130" s="237">
        <v>0.26000000000000001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156</v>
      </c>
      <c r="AU130" s="243" t="s">
        <v>82</v>
      </c>
      <c r="AV130" s="13" t="s">
        <v>82</v>
      </c>
      <c r="AW130" s="13" t="s">
        <v>158</v>
      </c>
      <c r="AX130" s="13" t="s">
        <v>72</v>
      </c>
      <c r="AY130" s="243" t="s">
        <v>145</v>
      </c>
    </row>
    <row r="131" s="13" customFormat="1">
      <c r="A131" s="13"/>
      <c r="B131" s="232"/>
      <c r="C131" s="233"/>
      <c r="D131" s="234" t="s">
        <v>156</v>
      </c>
      <c r="E131" s="235" t="s">
        <v>1</v>
      </c>
      <c r="F131" s="236" t="s">
        <v>720</v>
      </c>
      <c r="G131" s="233"/>
      <c r="H131" s="237">
        <v>0.34999999999999998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156</v>
      </c>
      <c r="AU131" s="243" t="s">
        <v>82</v>
      </c>
      <c r="AV131" s="13" t="s">
        <v>82</v>
      </c>
      <c r="AW131" s="13" t="s">
        <v>158</v>
      </c>
      <c r="AX131" s="13" t="s">
        <v>72</v>
      </c>
      <c r="AY131" s="243" t="s">
        <v>145</v>
      </c>
    </row>
    <row r="132" s="14" customFormat="1">
      <c r="A132" s="14"/>
      <c r="B132" s="244"/>
      <c r="C132" s="245"/>
      <c r="D132" s="234" t="s">
        <v>156</v>
      </c>
      <c r="E132" s="246" t="s">
        <v>1</v>
      </c>
      <c r="F132" s="247" t="s">
        <v>159</v>
      </c>
      <c r="G132" s="245"/>
      <c r="H132" s="248">
        <v>1.27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156</v>
      </c>
      <c r="AU132" s="254" t="s">
        <v>82</v>
      </c>
      <c r="AV132" s="14" t="s">
        <v>151</v>
      </c>
      <c r="AW132" s="14" t="s">
        <v>158</v>
      </c>
      <c r="AX132" s="14" t="s">
        <v>80</v>
      </c>
      <c r="AY132" s="254" t="s">
        <v>145</v>
      </c>
    </row>
    <row r="133" s="2" customFormat="1" ht="44.25" customHeight="1">
      <c r="A133" s="37"/>
      <c r="B133" s="38"/>
      <c r="C133" s="218" t="s">
        <v>174</v>
      </c>
      <c r="D133" s="218" t="s">
        <v>147</v>
      </c>
      <c r="E133" s="219" t="s">
        <v>721</v>
      </c>
      <c r="F133" s="220" t="s">
        <v>722</v>
      </c>
      <c r="G133" s="221" t="s">
        <v>150</v>
      </c>
      <c r="H133" s="222">
        <v>2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151</v>
      </c>
      <c r="AT133" s="230" t="s">
        <v>147</v>
      </c>
      <c r="AU133" s="230" t="s">
        <v>82</v>
      </c>
      <c r="AY133" s="16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151</v>
      </c>
      <c r="BM133" s="230" t="s">
        <v>182</v>
      </c>
    </row>
    <row r="134" s="2" customFormat="1" ht="44.25" customHeight="1">
      <c r="A134" s="37"/>
      <c r="B134" s="38"/>
      <c r="C134" s="218" t="s">
        <v>179</v>
      </c>
      <c r="D134" s="218" t="s">
        <v>147</v>
      </c>
      <c r="E134" s="219" t="s">
        <v>723</v>
      </c>
      <c r="F134" s="220" t="s">
        <v>724</v>
      </c>
      <c r="G134" s="221" t="s">
        <v>150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151</v>
      </c>
      <c r="AT134" s="230" t="s">
        <v>147</v>
      </c>
      <c r="AU134" s="230" t="s">
        <v>82</v>
      </c>
      <c r="AY134" s="16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151</v>
      </c>
      <c r="BM134" s="230" t="s">
        <v>83</v>
      </c>
    </row>
    <row r="135" s="2" customFormat="1" ht="44.25" customHeight="1">
      <c r="A135" s="37"/>
      <c r="B135" s="38"/>
      <c r="C135" s="218" t="s">
        <v>155</v>
      </c>
      <c r="D135" s="218" t="s">
        <v>147</v>
      </c>
      <c r="E135" s="219" t="s">
        <v>725</v>
      </c>
      <c r="F135" s="220" t="s">
        <v>726</v>
      </c>
      <c r="G135" s="221" t="s">
        <v>150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151</v>
      </c>
      <c r="AT135" s="230" t="s">
        <v>147</v>
      </c>
      <c r="AU135" s="230" t="s">
        <v>82</v>
      </c>
      <c r="AY135" s="16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151</v>
      </c>
      <c r="BM135" s="230" t="s">
        <v>193</v>
      </c>
    </row>
    <row r="136" s="2" customFormat="1" ht="62.7" customHeight="1">
      <c r="A136" s="37"/>
      <c r="B136" s="38"/>
      <c r="C136" s="218" t="s">
        <v>190</v>
      </c>
      <c r="D136" s="218" t="s">
        <v>147</v>
      </c>
      <c r="E136" s="219" t="s">
        <v>727</v>
      </c>
      <c r="F136" s="220" t="s">
        <v>728</v>
      </c>
      <c r="G136" s="221" t="s">
        <v>150</v>
      </c>
      <c r="H136" s="222">
        <v>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151</v>
      </c>
      <c r="AT136" s="230" t="s">
        <v>147</v>
      </c>
      <c r="AU136" s="230" t="s">
        <v>82</v>
      </c>
      <c r="AY136" s="16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151</v>
      </c>
      <c r="BM136" s="230" t="s">
        <v>86</v>
      </c>
    </row>
    <row r="137" s="2" customFormat="1" ht="62.7" customHeight="1">
      <c r="A137" s="37"/>
      <c r="B137" s="38"/>
      <c r="C137" s="218" t="s">
        <v>77</v>
      </c>
      <c r="D137" s="218" t="s">
        <v>147</v>
      </c>
      <c r="E137" s="219" t="s">
        <v>729</v>
      </c>
      <c r="F137" s="220" t="s">
        <v>730</v>
      </c>
      <c r="G137" s="221" t="s">
        <v>150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151</v>
      </c>
      <c r="AT137" s="230" t="s">
        <v>147</v>
      </c>
      <c r="AU137" s="230" t="s">
        <v>82</v>
      </c>
      <c r="AY137" s="16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151</v>
      </c>
      <c r="BM137" s="230" t="s">
        <v>226</v>
      </c>
    </row>
    <row r="138" s="2" customFormat="1" ht="62.7" customHeight="1">
      <c r="A138" s="37"/>
      <c r="B138" s="38"/>
      <c r="C138" s="218" t="s">
        <v>210</v>
      </c>
      <c r="D138" s="218" t="s">
        <v>147</v>
      </c>
      <c r="E138" s="219" t="s">
        <v>731</v>
      </c>
      <c r="F138" s="220" t="s">
        <v>732</v>
      </c>
      <c r="G138" s="221" t="s">
        <v>150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147</v>
      </c>
      <c r="AU138" s="230" t="s">
        <v>82</v>
      </c>
      <c r="AY138" s="16" t="s">
        <v>145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151</v>
      </c>
      <c r="BM138" s="230" t="s">
        <v>232</v>
      </c>
    </row>
    <row r="139" s="2" customFormat="1" ht="44.25" customHeight="1">
      <c r="A139" s="37"/>
      <c r="B139" s="38"/>
      <c r="C139" s="218" t="s">
        <v>166</v>
      </c>
      <c r="D139" s="218" t="s">
        <v>147</v>
      </c>
      <c r="E139" s="219" t="s">
        <v>733</v>
      </c>
      <c r="F139" s="220" t="s">
        <v>734</v>
      </c>
      <c r="G139" s="221" t="s">
        <v>150</v>
      </c>
      <c r="H139" s="222">
        <v>8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147</v>
      </c>
      <c r="AU139" s="230" t="s">
        <v>82</v>
      </c>
      <c r="AY139" s="16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151</v>
      </c>
      <c r="BM139" s="230" t="s">
        <v>236</v>
      </c>
    </row>
    <row r="140" s="2" customFormat="1" ht="16.5" customHeight="1">
      <c r="A140" s="37"/>
      <c r="B140" s="38"/>
      <c r="C140" s="255" t="s">
        <v>220</v>
      </c>
      <c r="D140" s="255" t="s">
        <v>243</v>
      </c>
      <c r="E140" s="256" t="s">
        <v>735</v>
      </c>
      <c r="F140" s="257" t="s">
        <v>736</v>
      </c>
      <c r="G140" s="258" t="s">
        <v>196</v>
      </c>
      <c r="H140" s="259">
        <v>5.0999999999999996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155</v>
      </c>
      <c r="AT140" s="230" t="s">
        <v>243</v>
      </c>
      <c r="AU140" s="230" t="s">
        <v>82</v>
      </c>
      <c r="AY140" s="16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151</v>
      </c>
      <c r="BM140" s="230" t="s">
        <v>241</v>
      </c>
    </row>
    <row r="141" s="13" customFormat="1">
      <c r="A141" s="13"/>
      <c r="B141" s="232"/>
      <c r="C141" s="233"/>
      <c r="D141" s="234" t="s">
        <v>156</v>
      </c>
      <c r="E141" s="235" t="s">
        <v>1</v>
      </c>
      <c r="F141" s="236" t="s">
        <v>737</v>
      </c>
      <c r="G141" s="233"/>
      <c r="H141" s="237">
        <v>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156</v>
      </c>
      <c r="AU141" s="243" t="s">
        <v>82</v>
      </c>
      <c r="AV141" s="13" t="s">
        <v>82</v>
      </c>
      <c r="AW141" s="13" t="s">
        <v>158</v>
      </c>
      <c r="AX141" s="13" t="s">
        <v>72</v>
      </c>
      <c r="AY141" s="243" t="s">
        <v>145</v>
      </c>
    </row>
    <row r="142" s="13" customFormat="1">
      <c r="A142" s="13"/>
      <c r="B142" s="232"/>
      <c r="C142" s="233"/>
      <c r="D142" s="234" t="s">
        <v>156</v>
      </c>
      <c r="E142" s="235" t="s">
        <v>1</v>
      </c>
      <c r="F142" s="236" t="s">
        <v>738</v>
      </c>
      <c r="G142" s="233"/>
      <c r="H142" s="237">
        <v>1.1000000000000001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156</v>
      </c>
      <c r="AU142" s="243" t="s">
        <v>82</v>
      </c>
      <c r="AV142" s="13" t="s">
        <v>82</v>
      </c>
      <c r="AW142" s="13" t="s">
        <v>158</v>
      </c>
      <c r="AX142" s="13" t="s">
        <v>72</v>
      </c>
      <c r="AY142" s="243" t="s">
        <v>145</v>
      </c>
    </row>
    <row r="143" s="14" customFormat="1">
      <c r="A143" s="14"/>
      <c r="B143" s="244"/>
      <c r="C143" s="245"/>
      <c r="D143" s="234" t="s">
        <v>156</v>
      </c>
      <c r="E143" s="246" t="s">
        <v>1</v>
      </c>
      <c r="F143" s="247" t="s">
        <v>159</v>
      </c>
      <c r="G143" s="245"/>
      <c r="H143" s="248">
        <v>5.0999999999999996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156</v>
      </c>
      <c r="AU143" s="254" t="s">
        <v>82</v>
      </c>
      <c r="AV143" s="14" t="s">
        <v>151</v>
      </c>
      <c r="AW143" s="14" t="s">
        <v>158</v>
      </c>
      <c r="AX143" s="14" t="s">
        <v>80</v>
      </c>
      <c r="AY143" s="254" t="s">
        <v>145</v>
      </c>
    </row>
    <row r="144" s="2" customFormat="1" ht="44.25" customHeight="1">
      <c r="A144" s="37"/>
      <c r="B144" s="38"/>
      <c r="C144" s="218" t="s">
        <v>172</v>
      </c>
      <c r="D144" s="218" t="s">
        <v>147</v>
      </c>
      <c r="E144" s="219" t="s">
        <v>739</v>
      </c>
      <c r="F144" s="220" t="s">
        <v>740</v>
      </c>
      <c r="G144" s="221" t="s">
        <v>150</v>
      </c>
      <c r="H144" s="222">
        <v>110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147</v>
      </c>
      <c r="AU144" s="230" t="s">
        <v>82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151</v>
      </c>
      <c r="BM144" s="230" t="s">
        <v>89</v>
      </c>
    </row>
    <row r="145" s="2" customFormat="1" ht="37.8" customHeight="1">
      <c r="A145" s="37"/>
      <c r="B145" s="38"/>
      <c r="C145" s="218" t="s">
        <v>8</v>
      </c>
      <c r="D145" s="218" t="s">
        <v>147</v>
      </c>
      <c r="E145" s="219" t="s">
        <v>741</v>
      </c>
      <c r="F145" s="220" t="s">
        <v>742</v>
      </c>
      <c r="G145" s="221" t="s">
        <v>150</v>
      </c>
      <c r="H145" s="222">
        <v>110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151</v>
      </c>
      <c r="AT145" s="230" t="s">
        <v>147</v>
      </c>
      <c r="AU145" s="230" t="s">
        <v>82</v>
      </c>
      <c r="AY145" s="16" t="s">
        <v>145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151</v>
      </c>
      <c r="BM145" s="230" t="s">
        <v>250</v>
      </c>
    </row>
    <row r="146" s="2" customFormat="1" ht="37.8" customHeight="1">
      <c r="A146" s="37"/>
      <c r="B146" s="38"/>
      <c r="C146" s="218" t="s">
        <v>177</v>
      </c>
      <c r="D146" s="218" t="s">
        <v>147</v>
      </c>
      <c r="E146" s="219" t="s">
        <v>743</v>
      </c>
      <c r="F146" s="220" t="s">
        <v>744</v>
      </c>
      <c r="G146" s="221" t="s">
        <v>150</v>
      </c>
      <c r="H146" s="222">
        <v>8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151</v>
      </c>
      <c r="AT146" s="230" t="s">
        <v>147</v>
      </c>
      <c r="AU146" s="230" t="s">
        <v>82</v>
      </c>
      <c r="AY146" s="16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151</v>
      </c>
      <c r="BM146" s="230" t="s">
        <v>255</v>
      </c>
    </row>
    <row r="147" s="2" customFormat="1" ht="21.75" customHeight="1">
      <c r="A147" s="37"/>
      <c r="B147" s="38"/>
      <c r="C147" s="218" t="s">
        <v>238</v>
      </c>
      <c r="D147" s="218" t="s">
        <v>147</v>
      </c>
      <c r="E147" s="219" t="s">
        <v>745</v>
      </c>
      <c r="F147" s="220" t="s">
        <v>746</v>
      </c>
      <c r="G147" s="221" t="s">
        <v>150</v>
      </c>
      <c r="H147" s="222">
        <v>8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151</v>
      </c>
      <c r="AT147" s="230" t="s">
        <v>147</v>
      </c>
      <c r="AU147" s="230" t="s">
        <v>82</v>
      </c>
      <c r="AY147" s="16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151</v>
      </c>
      <c r="BM147" s="230" t="s">
        <v>259</v>
      </c>
    </row>
    <row r="148" s="2" customFormat="1" ht="21.75" customHeight="1">
      <c r="A148" s="37"/>
      <c r="B148" s="38"/>
      <c r="C148" s="255" t="s">
        <v>182</v>
      </c>
      <c r="D148" s="255" t="s">
        <v>243</v>
      </c>
      <c r="E148" s="256" t="s">
        <v>747</v>
      </c>
      <c r="F148" s="257" t="s">
        <v>748</v>
      </c>
      <c r="G148" s="258" t="s">
        <v>150</v>
      </c>
      <c r="H148" s="259">
        <v>24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155</v>
      </c>
      <c r="AT148" s="230" t="s">
        <v>243</v>
      </c>
      <c r="AU148" s="230" t="s">
        <v>82</v>
      </c>
      <c r="AY148" s="16" t="s">
        <v>145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151</v>
      </c>
      <c r="BM148" s="230" t="s">
        <v>263</v>
      </c>
    </row>
    <row r="149" s="13" customFormat="1">
      <c r="A149" s="13"/>
      <c r="B149" s="232"/>
      <c r="C149" s="233"/>
      <c r="D149" s="234" t="s">
        <v>156</v>
      </c>
      <c r="E149" s="235" t="s">
        <v>1</v>
      </c>
      <c r="F149" s="236" t="s">
        <v>749</v>
      </c>
      <c r="G149" s="233"/>
      <c r="H149" s="237">
        <v>24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156</v>
      </c>
      <c r="AU149" s="243" t="s">
        <v>82</v>
      </c>
      <c r="AV149" s="13" t="s">
        <v>82</v>
      </c>
      <c r="AW149" s="13" t="s">
        <v>158</v>
      </c>
      <c r="AX149" s="13" t="s">
        <v>72</v>
      </c>
      <c r="AY149" s="243" t="s">
        <v>145</v>
      </c>
    </row>
    <row r="150" s="14" customFormat="1">
      <c r="A150" s="14"/>
      <c r="B150" s="244"/>
      <c r="C150" s="245"/>
      <c r="D150" s="234" t="s">
        <v>156</v>
      </c>
      <c r="E150" s="246" t="s">
        <v>1</v>
      </c>
      <c r="F150" s="247" t="s">
        <v>159</v>
      </c>
      <c r="G150" s="245"/>
      <c r="H150" s="248">
        <v>24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156</v>
      </c>
      <c r="AU150" s="254" t="s">
        <v>82</v>
      </c>
      <c r="AV150" s="14" t="s">
        <v>151</v>
      </c>
      <c r="AW150" s="14" t="s">
        <v>158</v>
      </c>
      <c r="AX150" s="14" t="s">
        <v>80</v>
      </c>
      <c r="AY150" s="254" t="s">
        <v>145</v>
      </c>
    </row>
    <row r="151" s="2" customFormat="1" ht="21.75" customHeight="1">
      <c r="A151" s="37"/>
      <c r="B151" s="38"/>
      <c r="C151" s="255" t="s">
        <v>247</v>
      </c>
      <c r="D151" s="255" t="s">
        <v>243</v>
      </c>
      <c r="E151" s="256" t="s">
        <v>750</v>
      </c>
      <c r="F151" s="257" t="s">
        <v>751</v>
      </c>
      <c r="G151" s="258" t="s">
        <v>186</v>
      </c>
      <c r="H151" s="259">
        <v>12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155</v>
      </c>
      <c r="AT151" s="230" t="s">
        <v>243</v>
      </c>
      <c r="AU151" s="230" t="s">
        <v>82</v>
      </c>
      <c r="AY151" s="16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151</v>
      </c>
      <c r="BM151" s="230" t="s">
        <v>92</v>
      </c>
    </row>
    <row r="152" s="13" customFormat="1">
      <c r="A152" s="13"/>
      <c r="B152" s="232"/>
      <c r="C152" s="233"/>
      <c r="D152" s="234" t="s">
        <v>156</v>
      </c>
      <c r="E152" s="235" t="s">
        <v>1</v>
      </c>
      <c r="F152" s="236" t="s">
        <v>752</v>
      </c>
      <c r="G152" s="233"/>
      <c r="H152" s="237">
        <v>12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156</v>
      </c>
      <c r="AU152" s="243" t="s">
        <v>82</v>
      </c>
      <c r="AV152" s="13" t="s">
        <v>82</v>
      </c>
      <c r="AW152" s="13" t="s">
        <v>158</v>
      </c>
      <c r="AX152" s="13" t="s">
        <v>72</v>
      </c>
      <c r="AY152" s="243" t="s">
        <v>145</v>
      </c>
    </row>
    <row r="153" s="14" customFormat="1">
      <c r="A153" s="14"/>
      <c r="B153" s="244"/>
      <c r="C153" s="245"/>
      <c r="D153" s="234" t="s">
        <v>156</v>
      </c>
      <c r="E153" s="246" t="s">
        <v>1</v>
      </c>
      <c r="F153" s="247" t="s">
        <v>159</v>
      </c>
      <c r="G153" s="245"/>
      <c r="H153" s="248">
        <v>12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156</v>
      </c>
      <c r="AU153" s="254" t="s">
        <v>82</v>
      </c>
      <c r="AV153" s="14" t="s">
        <v>151</v>
      </c>
      <c r="AW153" s="14" t="s">
        <v>158</v>
      </c>
      <c r="AX153" s="14" t="s">
        <v>80</v>
      </c>
      <c r="AY153" s="254" t="s">
        <v>145</v>
      </c>
    </row>
    <row r="154" s="2" customFormat="1" ht="16.5" customHeight="1">
      <c r="A154" s="37"/>
      <c r="B154" s="38"/>
      <c r="C154" s="255" t="s">
        <v>83</v>
      </c>
      <c r="D154" s="255" t="s">
        <v>243</v>
      </c>
      <c r="E154" s="256" t="s">
        <v>753</v>
      </c>
      <c r="F154" s="257" t="s">
        <v>754</v>
      </c>
      <c r="G154" s="258" t="s">
        <v>150</v>
      </c>
      <c r="H154" s="259">
        <v>24</v>
      </c>
      <c r="I154" s="260"/>
      <c r="J154" s="261">
        <f>ROUND(I154*H154,2)</f>
        <v>0</v>
      </c>
      <c r="K154" s="262"/>
      <c r="L154" s="263"/>
      <c r="M154" s="264" t="s">
        <v>1</v>
      </c>
      <c r="N154" s="265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155</v>
      </c>
      <c r="AT154" s="230" t="s">
        <v>243</v>
      </c>
      <c r="AU154" s="230" t="s">
        <v>82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151</v>
      </c>
      <c r="BM154" s="230" t="s">
        <v>270</v>
      </c>
    </row>
    <row r="155" s="13" customFormat="1">
      <c r="A155" s="13"/>
      <c r="B155" s="232"/>
      <c r="C155" s="233"/>
      <c r="D155" s="234" t="s">
        <v>156</v>
      </c>
      <c r="E155" s="235" t="s">
        <v>1</v>
      </c>
      <c r="F155" s="236" t="s">
        <v>749</v>
      </c>
      <c r="G155" s="233"/>
      <c r="H155" s="237">
        <v>24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156</v>
      </c>
      <c r="AU155" s="243" t="s">
        <v>82</v>
      </c>
      <c r="AV155" s="13" t="s">
        <v>82</v>
      </c>
      <c r="AW155" s="13" t="s">
        <v>158</v>
      </c>
      <c r="AX155" s="13" t="s">
        <v>72</v>
      </c>
      <c r="AY155" s="243" t="s">
        <v>145</v>
      </c>
    </row>
    <row r="156" s="14" customFormat="1">
      <c r="A156" s="14"/>
      <c r="B156" s="244"/>
      <c r="C156" s="245"/>
      <c r="D156" s="234" t="s">
        <v>156</v>
      </c>
      <c r="E156" s="246" t="s">
        <v>1</v>
      </c>
      <c r="F156" s="247" t="s">
        <v>159</v>
      </c>
      <c r="G156" s="245"/>
      <c r="H156" s="248">
        <v>24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156</v>
      </c>
      <c r="AU156" s="254" t="s">
        <v>82</v>
      </c>
      <c r="AV156" s="14" t="s">
        <v>151</v>
      </c>
      <c r="AW156" s="14" t="s">
        <v>158</v>
      </c>
      <c r="AX156" s="14" t="s">
        <v>80</v>
      </c>
      <c r="AY156" s="254" t="s">
        <v>145</v>
      </c>
    </row>
    <row r="157" s="2" customFormat="1" ht="33" customHeight="1">
      <c r="A157" s="37"/>
      <c r="B157" s="38"/>
      <c r="C157" s="218" t="s">
        <v>7</v>
      </c>
      <c r="D157" s="218" t="s">
        <v>147</v>
      </c>
      <c r="E157" s="219" t="s">
        <v>755</v>
      </c>
      <c r="F157" s="220" t="s">
        <v>756</v>
      </c>
      <c r="G157" s="221" t="s">
        <v>150</v>
      </c>
      <c r="H157" s="222">
        <v>8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151</v>
      </c>
      <c r="AT157" s="230" t="s">
        <v>147</v>
      </c>
      <c r="AU157" s="230" t="s">
        <v>82</v>
      </c>
      <c r="AY157" s="16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151</v>
      </c>
      <c r="BM157" s="230" t="s">
        <v>282</v>
      </c>
    </row>
    <row r="158" s="2" customFormat="1" ht="24.15" customHeight="1">
      <c r="A158" s="37"/>
      <c r="B158" s="38"/>
      <c r="C158" s="218" t="s">
        <v>193</v>
      </c>
      <c r="D158" s="218" t="s">
        <v>147</v>
      </c>
      <c r="E158" s="219" t="s">
        <v>757</v>
      </c>
      <c r="F158" s="220" t="s">
        <v>758</v>
      </c>
      <c r="G158" s="221" t="s">
        <v>150</v>
      </c>
      <c r="H158" s="222">
        <v>8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151</v>
      </c>
      <c r="AT158" s="230" t="s">
        <v>147</v>
      </c>
      <c r="AU158" s="230" t="s">
        <v>82</v>
      </c>
      <c r="AY158" s="16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151</v>
      </c>
      <c r="BM158" s="230" t="s">
        <v>285</v>
      </c>
    </row>
    <row r="159" s="2" customFormat="1" ht="49.05" customHeight="1">
      <c r="A159" s="37"/>
      <c r="B159" s="38"/>
      <c r="C159" s="218" t="s">
        <v>265</v>
      </c>
      <c r="D159" s="218" t="s">
        <v>147</v>
      </c>
      <c r="E159" s="219" t="s">
        <v>759</v>
      </c>
      <c r="F159" s="220" t="s">
        <v>760</v>
      </c>
      <c r="G159" s="221" t="s">
        <v>154</v>
      </c>
      <c r="H159" s="222">
        <v>33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151</v>
      </c>
      <c r="AT159" s="230" t="s">
        <v>147</v>
      </c>
      <c r="AU159" s="230" t="s">
        <v>82</v>
      </c>
      <c r="AY159" s="16" t="s">
        <v>145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151</v>
      </c>
      <c r="BM159" s="230" t="s">
        <v>291</v>
      </c>
    </row>
    <row r="160" s="2" customFormat="1" ht="16.5" customHeight="1">
      <c r="A160" s="37"/>
      <c r="B160" s="38"/>
      <c r="C160" s="255" t="s">
        <v>197</v>
      </c>
      <c r="D160" s="255" t="s">
        <v>243</v>
      </c>
      <c r="E160" s="256" t="s">
        <v>761</v>
      </c>
      <c r="F160" s="257" t="s">
        <v>762</v>
      </c>
      <c r="G160" s="258" t="s">
        <v>763</v>
      </c>
      <c r="H160" s="259">
        <v>0.012999999999999999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155</v>
      </c>
      <c r="AT160" s="230" t="s">
        <v>243</v>
      </c>
      <c r="AU160" s="230" t="s">
        <v>82</v>
      </c>
      <c r="AY160" s="16" t="s">
        <v>145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151</v>
      </c>
      <c r="BM160" s="230" t="s">
        <v>95</v>
      </c>
    </row>
    <row r="161" s="13" customFormat="1">
      <c r="A161" s="13"/>
      <c r="B161" s="232"/>
      <c r="C161" s="233"/>
      <c r="D161" s="234" t="s">
        <v>156</v>
      </c>
      <c r="E161" s="235" t="s">
        <v>1</v>
      </c>
      <c r="F161" s="236" t="s">
        <v>764</v>
      </c>
      <c r="G161" s="233"/>
      <c r="H161" s="237">
        <v>0.0132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156</v>
      </c>
      <c r="AU161" s="243" t="s">
        <v>82</v>
      </c>
      <c r="AV161" s="13" t="s">
        <v>82</v>
      </c>
      <c r="AW161" s="13" t="s">
        <v>158</v>
      </c>
      <c r="AX161" s="13" t="s">
        <v>72</v>
      </c>
      <c r="AY161" s="243" t="s">
        <v>145</v>
      </c>
    </row>
    <row r="162" s="14" customFormat="1">
      <c r="A162" s="14"/>
      <c r="B162" s="244"/>
      <c r="C162" s="245"/>
      <c r="D162" s="234" t="s">
        <v>156</v>
      </c>
      <c r="E162" s="246" t="s">
        <v>1</v>
      </c>
      <c r="F162" s="247" t="s">
        <v>159</v>
      </c>
      <c r="G162" s="245"/>
      <c r="H162" s="248">
        <v>0.0132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156</v>
      </c>
      <c r="AU162" s="254" t="s">
        <v>82</v>
      </c>
      <c r="AV162" s="14" t="s">
        <v>151</v>
      </c>
      <c r="AW162" s="14" t="s">
        <v>158</v>
      </c>
      <c r="AX162" s="14" t="s">
        <v>80</v>
      </c>
      <c r="AY162" s="254" t="s">
        <v>145</v>
      </c>
    </row>
    <row r="163" s="2" customFormat="1" ht="33" customHeight="1">
      <c r="A163" s="37"/>
      <c r="B163" s="38"/>
      <c r="C163" s="218" t="s">
        <v>279</v>
      </c>
      <c r="D163" s="218" t="s">
        <v>147</v>
      </c>
      <c r="E163" s="219" t="s">
        <v>765</v>
      </c>
      <c r="F163" s="220" t="s">
        <v>766</v>
      </c>
      <c r="G163" s="221" t="s">
        <v>154</v>
      </c>
      <c r="H163" s="222">
        <v>33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151</v>
      </c>
      <c r="AT163" s="230" t="s">
        <v>147</v>
      </c>
      <c r="AU163" s="230" t="s">
        <v>82</v>
      </c>
      <c r="AY163" s="16" t="s">
        <v>145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151</v>
      </c>
      <c r="BM163" s="230" t="s">
        <v>298</v>
      </c>
    </row>
    <row r="164" s="2" customFormat="1" ht="16.5" customHeight="1">
      <c r="A164" s="37"/>
      <c r="B164" s="38"/>
      <c r="C164" s="255" t="s">
        <v>213</v>
      </c>
      <c r="D164" s="255" t="s">
        <v>243</v>
      </c>
      <c r="E164" s="256" t="s">
        <v>767</v>
      </c>
      <c r="F164" s="257" t="s">
        <v>768</v>
      </c>
      <c r="G164" s="258" t="s">
        <v>154</v>
      </c>
      <c r="H164" s="259">
        <v>36.299999999999997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155</v>
      </c>
      <c r="AT164" s="230" t="s">
        <v>243</v>
      </c>
      <c r="AU164" s="230" t="s">
        <v>82</v>
      </c>
      <c r="AY164" s="16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151</v>
      </c>
      <c r="BM164" s="230" t="s">
        <v>302</v>
      </c>
    </row>
    <row r="165" s="13" customFormat="1">
      <c r="A165" s="13"/>
      <c r="B165" s="232"/>
      <c r="C165" s="233"/>
      <c r="D165" s="234" t="s">
        <v>156</v>
      </c>
      <c r="E165" s="235" t="s">
        <v>1</v>
      </c>
      <c r="F165" s="236" t="s">
        <v>769</v>
      </c>
      <c r="G165" s="233"/>
      <c r="H165" s="237">
        <v>36.300000000000004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156</v>
      </c>
      <c r="AU165" s="243" t="s">
        <v>82</v>
      </c>
      <c r="AV165" s="13" t="s">
        <v>82</v>
      </c>
      <c r="AW165" s="13" t="s">
        <v>158</v>
      </c>
      <c r="AX165" s="13" t="s">
        <v>72</v>
      </c>
      <c r="AY165" s="243" t="s">
        <v>145</v>
      </c>
    </row>
    <row r="166" s="14" customFormat="1">
      <c r="A166" s="14"/>
      <c r="B166" s="244"/>
      <c r="C166" s="245"/>
      <c r="D166" s="234" t="s">
        <v>156</v>
      </c>
      <c r="E166" s="246" t="s">
        <v>1</v>
      </c>
      <c r="F166" s="247" t="s">
        <v>159</v>
      </c>
      <c r="G166" s="245"/>
      <c r="H166" s="248">
        <v>36.300000000000004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156</v>
      </c>
      <c r="AU166" s="254" t="s">
        <v>82</v>
      </c>
      <c r="AV166" s="14" t="s">
        <v>151</v>
      </c>
      <c r="AW166" s="14" t="s">
        <v>158</v>
      </c>
      <c r="AX166" s="14" t="s">
        <v>80</v>
      </c>
      <c r="AY166" s="254" t="s">
        <v>145</v>
      </c>
    </row>
    <row r="167" s="2" customFormat="1" ht="24.15" customHeight="1">
      <c r="A167" s="37"/>
      <c r="B167" s="38"/>
      <c r="C167" s="218" t="s">
        <v>288</v>
      </c>
      <c r="D167" s="218" t="s">
        <v>147</v>
      </c>
      <c r="E167" s="219" t="s">
        <v>770</v>
      </c>
      <c r="F167" s="220" t="s">
        <v>771</v>
      </c>
      <c r="G167" s="221" t="s">
        <v>154</v>
      </c>
      <c r="H167" s="222">
        <v>41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151</v>
      </c>
      <c r="AT167" s="230" t="s">
        <v>147</v>
      </c>
      <c r="AU167" s="230" t="s">
        <v>82</v>
      </c>
      <c r="AY167" s="16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151</v>
      </c>
      <c r="BM167" s="230" t="s">
        <v>307</v>
      </c>
    </row>
    <row r="168" s="13" customFormat="1">
      <c r="A168" s="13"/>
      <c r="B168" s="232"/>
      <c r="C168" s="233"/>
      <c r="D168" s="234" t="s">
        <v>156</v>
      </c>
      <c r="E168" s="235" t="s">
        <v>1</v>
      </c>
      <c r="F168" s="236" t="s">
        <v>772</v>
      </c>
      <c r="G168" s="233"/>
      <c r="H168" s="237">
        <v>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156</v>
      </c>
      <c r="AU168" s="243" t="s">
        <v>82</v>
      </c>
      <c r="AV168" s="13" t="s">
        <v>82</v>
      </c>
      <c r="AW168" s="13" t="s">
        <v>158</v>
      </c>
      <c r="AX168" s="13" t="s">
        <v>72</v>
      </c>
      <c r="AY168" s="243" t="s">
        <v>145</v>
      </c>
    </row>
    <row r="169" s="13" customFormat="1">
      <c r="A169" s="13"/>
      <c r="B169" s="232"/>
      <c r="C169" s="233"/>
      <c r="D169" s="234" t="s">
        <v>156</v>
      </c>
      <c r="E169" s="235" t="s">
        <v>1</v>
      </c>
      <c r="F169" s="236" t="s">
        <v>773</v>
      </c>
      <c r="G169" s="233"/>
      <c r="H169" s="237">
        <v>33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156</v>
      </c>
      <c r="AU169" s="243" t="s">
        <v>82</v>
      </c>
      <c r="AV169" s="13" t="s">
        <v>82</v>
      </c>
      <c r="AW169" s="13" t="s">
        <v>158</v>
      </c>
      <c r="AX169" s="13" t="s">
        <v>72</v>
      </c>
      <c r="AY169" s="243" t="s">
        <v>145</v>
      </c>
    </row>
    <row r="170" s="14" customFormat="1">
      <c r="A170" s="14"/>
      <c r="B170" s="244"/>
      <c r="C170" s="245"/>
      <c r="D170" s="234" t="s">
        <v>156</v>
      </c>
      <c r="E170" s="246" t="s">
        <v>1</v>
      </c>
      <c r="F170" s="247" t="s">
        <v>159</v>
      </c>
      <c r="G170" s="245"/>
      <c r="H170" s="248">
        <v>41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156</v>
      </c>
      <c r="AU170" s="254" t="s">
        <v>82</v>
      </c>
      <c r="AV170" s="14" t="s">
        <v>151</v>
      </c>
      <c r="AW170" s="14" t="s">
        <v>158</v>
      </c>
      <c r="AX170" s="14" t="s">
        <v>80</v>
      </c>
      <c r="AY170" s="254" t="s">
        <v>145</v>
      </c>
    </row>
    <row r="171" s="2" customFormat="1" ht="16.5" customHeight="1">
      <c r="A171" s="37"/>
      <c r="B171" s="38"/>
      <c r="C171" s="255" t="s">
        <v>217</v>
      </c>
      <c r="D171" s="255" t="s">
        <v>243</v>
      </c>
      <c r="E171" s="256" t="s">
        <v>283</v>
      </c>
      <c r="F171" s="257" t="s">
        <v>284</v>
      </c>
      <c r="G171" s="258" t="s">
        <v>196</v>
      </c>
      <c r="H171" s="259">
        <v>4.2229999999999999</v>
      </c>
      <c r="I171" s="260"/>
      <c r="J171" s="261">
        <f>ROUND(I171*H171,2)</f>
        <v>0</v>
      </c>
      <c r="K171" s="262"/>
      <c r="L171" s="263"/>
      <c r="M171" s="264" t="s">
        <v>1</v>
      </c>
      <c r="N171" s="265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155</v>
      </c>
      <c r="AT171" s="230" t="s">
        <v>243</v>
      </c>
      <c r="AU171" s="230" t="s">
        <v>82</v>
      </c>
      <c r="AY171" s="16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151</v>
      </c>
      <c r="BM171" s="230" t="s">
        <v>310</v>
      </c>
    </row>
    <row r="172" s="13" customFormat="1">
      <c r="A172" s="13"/>
      <c r="B172" s="232"/>
      <c r="C172" s="233"/>
      <c r="D172" s="234" t="s">
        <v>156</v>
      </c>
      <c r="E172" s="235" t="s">
        <v>1</v>
      </c>
      <c r="F172" s="236" t="s">
        <v>772</v>
      </c>
      <c r="G172" s="233"/>
      <c r="H172" s="237">
        <v>8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156</v>
      </c>
      <c r="AU172" s="243" t="s">
        <v>82</v>
      </c>
      <c r="AV172" s="13" t="s">
        <v>82</v>
      </c>
      <c r="AW172" s="13" t="s">
        <v>158</v>
      </c>
      <c r="AX172" s="13" t="s">
        <v>72</v>
      </c>
      <c r="AY172" s="243" t="s">
        <v>145</v>
      </c>
    </row>
    <row r="173" s="13" customFormat="1">
      <c r="A173" s="13"/>
      <c r="B173" s="232"/>
      <c r="C173" s="233"/>
      <c r="D173" s="234" t="s">
        <v>156</v>
      </c>
      <c r="E173" s="235" t="s">
        <v>1</v>
      </c>
      <c r="F173" s="236" t="s">
        <v>774</v>
      </c>
      <c r="G173" s="233"/>
      <c r="H173" s="237">
        <v>33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156</v>
      </c>
      <c r="AU173" s="243" t="s">
        <v>82</v>
      </c>
      <c r="AV173" s="13" t="s">
        <v>82</v>
      </c>
      <c r="AW173" s="13" t="s">
        <v>158</v>
      </c>
      <c r="AX173" s="13" t="s">
        <v>72</v>
      </c>
      <c r="AY173" s="243" t="s">
        <v>145</v>
      </c>
    </row>
    <row r="174" s="14" customFormat="1">
      <c r="A174" s="14"/>
      <c r="B174" s="244"/>
      <c r="C174" s="245"/>
      <c r="D174" s="234" t="s">
        <v>156</v>
      </c>
      <c r="E174" s="246" t="s">
        <v>1</v>
      </c>
      <c r="F174" s="247" t="s">
        <v>159</v>
      </c>
      <c r="G174" s="245"/>
      <c r="H174" s="248">
        <v>41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156</v>
      </c>
      <c r="AU174" s="254" t="s">
        <v>82</v>
      </c>
      <c r="AV174" s="14" t="s">
        <v>151</v>
      </c>
      <c r="AW174" s="14" t="s">
        <v>158</v>
      </c>
      <c r="AX174" s="14" t="s">
        <v>72</v>
      </c>
      <c r="AY174" s="254" t="s">
        <v>145</v>
      </c>
    </row>
    <row r="175" s="13" customFormat="1">
      <c r="A175" s="13"/>
      <c r="B175" s="232"/>
      <c r="C175" s="233"/>
      <c r="D175" s="234" t="s">
        <v>156</v>
      </c>
      <c r="E175" s="235" t="s">
        <v>1</v>
      </c>
      <c r="F175" s="236" t="s">
        <v>775</v>
      </c>
      <c r="G175" s="233"/>
      <c r="H175" s="237">
        <v>4.2229999999999999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156</v>
      </c>
      <c r="AU175" s="243" t="s">
        <v>82</v>
      </c>
      <c r="AV175" s="13" t="s">
        <v>82</v>
      </c>
      <c r="AW175" s="13" t="s">
        <v>158</v>
      </c>
      <c r="AX175" s="13" t="s">
        <v>72</v>
      </c>
      <c r="AY175" s="243" t="s">
        <v>145</v>
      </c>
    </row>
    <row r="176" s="14" customFormat="1">
      <c r="A176" s="14"/>
      <c r="B176" s="244"/>
      <c r="C176" s="245"/>
      <c r="D176" s="234" t="s">
        <v>156</v>
      </c>
      <c r="E176" s="246" t="s">
        <v>1</v>
      </c>
      <c r="F176" s="247" t="s">
        <v>159</v>
      </c>
      <c r="G176" s="245"/>
      <c r="H176" s="248">
        <v>4.2229999999999999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156</v>
      </c>
      <c r="AU176" s="254" t="s">
        <v>82</v>
      </c>
      <c r="AV176" s="14" t="s">
        <v>151</v>
      </c>
      <c r="AW176" s="14" t="s">
        <v>158</v>
      </c>
      <c r="AX176" s="14" t="s">
        <v>80</v>
      </c>
      <c r="AY176" s="254" t="s">
        <v>145</v>
      </c>
    </row>
    <row r="177" s="2" customFormat="1" ht="37.8" customHeight="1">
      <c r="A177" s="37"/>
      <c r="B177" s="38"/>
      <c r="C177" s="218" t="s">
        <v>295</v>
      </c>
      <c r="D177" s="218" t="s">
        <v>147</v>
      </c>
      <c r="E177" s="219" t="s">
        <v>776</v>
      </c>
      <c r="F177" s="220" t="s">
        <v>777</v>
      </c>
      <c r="G177" s="221" t="s">
        <v>235</v>
      </c>
      <c r="H177" s="222">
        <v>0.0030000000000000001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151</v>
      </c>
      <c r="AT177" s="230" t="s">
        <v>147</v>
      </c>
      <c r="AU177" s="230" t="s">
        <v>82</v>
      </c>
      <c r="AY177" s="16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151</v>
      </c>
      <c r="BM177" s="230" t="s">
        <v>98</v>
      </c>
    </row>
    <row r="178" s="13" customFormat="1">
      <c r="A178" s="13"/>
      <c r="B178" s="232"/>
      <c r="C178" s="233"/>
      <c r="D178" s="234" t="s">
        <v>156</v>
      </c>
      <c r="E178" s="235" t="s">
        <v>1</v>
      </c>
      <c r="F178" s="236" t="s">
        <v>778</v>
      </c>
      <c r="G178" s="233"/>
      <c r="H178" s="237">
        <v>0.40000000000000002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156</v>
      </c>
      <c r="AU178" s="243" t="s">
        <v>82</v>
      </c>
      <c r="AV178" s="13" t="s">
        <v>82</v>
      </c>
      <c r="AW178" s="13" t="s">
        <v>158</v>
      </c>
      <c r="AX178" s="13" t="s">
        <v>72</v>
      </c>
      <c r="AY178" s="243" t="s">
        <v>145</v>
      </c>
    </row>
    <row r="179" s="13" customFormat="1">
      <c r="A179" s="13"/>
      <c r="B179" s="232"/>
      <c r="C179" s="233"/>
      <c r="D179" s="234" t="s">
        <v>156</v>
      </c>
      <c r="E179" s="235" t="s">
        <v>1</v>
      </c>
      <c r="F179" s="236" t="s">
        <v>779</v>
      </c>
      <c r="G179" s="233"/>
      <c r="H179" s="237">
        <v>2.2000000000000002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156</v>
      </c>
      <c r="AU179" s="243" t="s">
        <v>82</v>
      </c>
      <c r="AV179" s="13" t="s">
        <v>82</v>
      </c>
      <c r="AW179" s="13" t="s">
        <v>158</v>
      </c>
      <c r="AX179" s="13" t="s">
        <v>72</v>
      </c>
      <c r="AY179" s="243" t="s">
        <v>145</v>
      </c>
    </row>
    <row r="180" s="14" customFormat="1">
      <c r="A180" s="14"/>
      <c r="B180" s="244"/>
      <c r="C180" s="245"/>
      <c r="D180" s="234" t="s">
        <v>156</v>
      </c>
      <c r="E180" s="246" t="s">
        <v>1</v>
      </c>
      <c r="F180" s="247" t="s">
        <v>159</v>
      </c>
      <c r="G180" s="245"/>
      <c r="H180" s="248">
        <v>2.6000000000000001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156</v>
      </c>
      <c r="AU180" s="254" t="s">
        <v>82</v>
      </c>
      <c r="AV180" s="14" t="s">
        <v>151</v>
      </c>
      <c r="AW180" s="14" t="s">
        <v>158</v>
      </c>
      <c r="AX180" s="14" t="s">
        <v>72</v>
      </c>
      <c r="AY180" s="254" t="s">
        <v>145</v>
      </c>
    </row>
    <row r="181" s="13" customFormat="1">
      <c r="A181" s="13"/>
      <c r="B181" s="232"/>
      <c r="C181" s="233"/>
      <c r="D181" s="234" t="s">
        <v>156</v>
      </c>
      <c r="E181" s="235" t="s">
        <v>1</v>
      </c>
      <c r="F181" s="236" t="s">
        <v>780</v>
      </c>
      <c r="G181" s="233"/>
      <c r="H181" s="237">
        <v>0.0026000000000000003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156</v>
      </c>
      <c r="AU181" s="243" t="s">
        <v>82</v>
      </c>
      <c r="AV181" s="13" t="s">
        <v>82</v>
      </c>
      <c r="AW181" s="13" t="s">
        <v>158</v>
      </c>
      <c r="AX181" s="13" t="s">
        <v>72</v>
      </c>
      <c r="AY181" s="243" t="s">
        <v>145</v>
      </c>
    </row>
    <row r="182" s="14" customFormat="1">
      <c r="A182" s="14"/>
      <c r="B182" s="244"/>
      <c r="C182" s="245"/>
      <c r="D182" s="234" t="s">
        <v>156</v>
      </c>
      <c r="E182" s="246" t="s">
        <v>1</v>
      </c>
      <c r="F182" s="247" t="s">
        <v>159</v>
      </c>
      <c r="G182" s="245"/>
      <c r="H182" s="248">
        <v>0.0026000000000000003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156</v>
      </c>
      <c r="AU182" s="254" t="s">
        <v>82</v>
      </c>
      <c r="AV182" s="14" t="s">
        <v>151</v>
      </c>
      <c r="AW182" s="14" t="s">
        <v>158</v>
      </c>
      <c r="AX182" s="14" t="s">
        <v>80</v>
      </c>
      <c r="AY182" s="254" t="s">
        <v>145</v>
      </c>
    </row>
    <row r="183" s="2" customFormat="1" ht="16.5" customHeight="1">
      <c r="A183" s="37"/>
      <c r="B183" s="38"/>
      <c r="C183" s="255" t="s">
        <v>86</v>
      </c>
      <c r="D183" s="255" t="s">
        <v>243</v>
      </c>
      <c r="E183" s="256" t="s">
        <v>781</v>
      </c>
      <c r="F183" s="257" t="s">
        <v>782</v>
      </c>
      <c r="G183" s="258" t="s">
        <v>262</v>
      </c>
      <c r="H183" s="259">
        <v>2.6000000000000001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155</v>
      </c>
      <c r="AT183" s="230" t="s">
        <v>243</v>
      </c>
      <c r="AU183" s="230" t="s">
        <v>82</v>
      </c>
      <c r="AY183" s="16" t="s">
        <v>145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151</v>
      </c>
      <c r="BM183" s="230" t="s">
        <v>318</v>
      </c>
    </row>
    <row r="184" s="13" customFormat="1">
      <c r="A184" s="13"/>
      <c r="B184" s="232"/>
      <c r="C184" s="233"/>
      <c r="D184" s="234" t="s">
        <v>156</v>
      </c>
      <c r="E184" s="235" t="s">
        <v>1</v>
      </c>
      <c r="F184" s="236" t="s">
        <v>783</v>
      </c>
      <c r="G184" s="233"/>
      <c r="H184" s="237">
        <v>0.40000000000000002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156</v>
      </c>
      <c r="AU184" s="243" t="s">
        <v>82</v>
      </c>
      <c r="AV184" s="13" t="s">
        <v>82</v>
      </c>
      <c r="AW184" s="13" t="s">
        <v>158</v>
      </c>
      <c r="AX184" s="13" t="s">
        <v>72</v>
      </c>
      <c r="AY184" s="243" t="s">
        <v>145</v>
      </c>
    </row>
    <row r="185" s="13" customFormat="1">
      <c r="A185" s="13"/>
      <c r="B185" s="232"/>
      <c r="C185" s="233"/>
      <c r="D185" s="234" t="s">
        <v>156</v>
      </c>
      <c r="E185" s="235" t="s">
        <v>1</v>
      </c>
      <c r="F185" s="236" t="s">
        <v>784</v>
      </c>
      <c r="G185" s="233"/>
      <c r="H185" s="237">
        <v>2.2000000000000002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156</v>
      </c>
      <c r="AU185" s="243" t="s">
        <v>82</v>
      </c>
      <c r="AV185" s="13" t="s">
        <v>82</v>
      </c>
      <c r="AW185" s="13" t="s">
        <v>158</v>
      </c>
      <c r="AX185" s="13" t="s">
        <v>72</v>
      </c>
      <c r="AY185" s="243" t="s">
        <v>145</v>
      </c>
    </row>
    <row r="186" s="14" customFormat="1">
      <c r="A186" s="14"/>
      <c r="B186" s="244"/>
      <c r="C186" s="245"/>
      <c r="D186" s="234" t="s">
        <v>156</v>
      </c>
      <c r="E186" s="246" t="s">
        <v>1</v>
      </c>
      <c r="F186" s="247" t="s">
        <v>159</v>
      </c>
      <c r="G186" s="245"/>
      <c r="H186" s="248">
        <v>2.6000000000000001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156</v>
      </c>
      <c r="AU186" s="254" t="s">
        <v>82</v>
      </c>
      <c r="AV186" s="14" t="s">
        <v>151</v>
      </c>
      <c r="AW186" s="14" t="s">
        <v>158</v>
      </c>
      <c r="AX186" s="14" t="s">
        <v>80</v>
      </c>
      <c r="AY186" s="254" t="s">
        <v>145</v>
      </c>
    </row>
    <row r="187" s="2" customFormat="1" ht="21.75" customHeight="1">
      <c r="A187" s="37"/>
      <c r="B187" s="38"/>
      <c r="C187" s="218" t="s">
        <v>304</v>
      </c>
      <c r="D187" s="218" t="s">
        <v>147</v>
      </c>
      <c r="E187" s="219" t="s">
        <v>785</v>
      </c>
      <c r="F187" s="220" t="s">
        <v>786</v>
      </c>
      <c r="G187" s="221" t="s">
        <v>196</v>
      </c>
      <c r="H187" s="222">
        <v>3.1800000000000002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151</v>
      </c>
      <c r="AT187" s="230" t="s">
        <v>147</v>
      </c>
      <c r="AU187" s="230" t="s">
        <v>82</v>
      </c>
      <c r="AY187" s="16" t="s">
        <v>145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151</v>
      </c>
      <c r="BM187" s="230" t="s">
        <v>323</v>
      </c>
    </row>
    <row r="188" s="13" customFormat="1">
      <c r="A188" s="13"/>
      <c r="B188" s="232"/>
      <c r="C188" s="233"/>
      <c r="D188" s="234" t="s">
        <v>156</v>
      </c>
      <c r="E188" s="235" t="s">
        <v>1</v>
      </c>
      <c r="F188" s="236" t="s">
        <v>787</v>
      </c>
      <c r="G188" s="233"/>
      <c r="H188" s="237">
        <v>0.40000000000000002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156</v>
      </c>
      <c r="AU188" s="243" t="s">
        <v>82</v>
      </c>
      <c r="AV188" s="13" t="s">
        <v>82</v>
      </c>
      <c r="AW188" s="13" t="s">
        <v>158</v>
      </c>
      <c r="AX188" s="13" t="s">
        <v>72</v>
      </c>
      <c r="AY188" s="243" t="s">
        <v>145</v>
      </c>
    </row>
    <row r="189" s="13" customFormat="1">
      <c r="A189" s="13"/>
      <c r="B189" s="232"/>
      <c r="C189" s="233"/>
      <c r="D189" s="234" t="s">
        <v>156</v>
      </c>
      <c r="E189" s="235" t="s">
        <v>1</v>
      </c>
      <c r="F189" s="236" t="s">
        <v>788</v>
      </c>
      <c r="G189" s="233"/>
      <c r="H189" s="237">
        <v>0.66000000000000003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156</v>
      </c>
      <c r="AU189" s="243" t="s">
        <v>82</v>
      </c>
      <c r="AV189" s="13" t="s">
        <v>82</v>
      </c>
      <c r="AW189" s="13" t="s">
        <v>158</v>
      </c>
      <c r="AX189" s="13" t="s">
        <v>72</v>
      </c>
      <c r="AY189" s="243" t="s">
        <v>145</v>
      </c>
    </row>
    <row r="190" s="14" customFormat="1">
      <c r="A190" s="14"/>
      <c r="B190" s="244"/>
      <c r="C190" s="245"/>
      <c r="D190" s="234" t="s">
        <v>156</v>
      </c>
      <c r="E190" s="246" t="s">
        <v>1</v>
      </c>
      <c r="F190" s="247" t="s">
        <v>159</v>
      </c>
      <c r="G190" s="245"/>
      <c r="H190" s="248">
        <v>1.0600000000000001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156</v>
      </c>
      <c r="AU190" s="254" t="s">
        <v>82</v>
      </c>
      <c r="AV190" s="14" t="s">
        <v>151</v>
      </c>
      <c r="AW190" s="14" t="s">
        <v>158</v>
      </c>
      <c r="AX190" s="14" t="s">
        <v>72</v>
      </c>
      <c r="AY190" s="254" t="s">
        <v>145</v>
      </c>
    </row>
    <row r="191" s="13" customFormat="1">
      <c r="A191" s="13"/>
      <c r="B191" s="232"/>
      <c r="C191" s="233"/>
      <c r="D191" s="234" t="s">
        <v>156</v>
      </c>
      <c r="E191" s="235" t="s">
        <v>1</v>
      </c>
      <c r="F191" s="236" t="s">
        <v>789</v>
      </c>
      <c r="G191" s="233"/>
      <c r="H191" s="237">
        <v>3.1800000000000002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156</v>
      </c>
      <c r="AU191" s="243" t="s">
        <v>82</v>
      </c>
      <c r="AV191" s="13" t="s">
        <v>82</v>
      </c>
      <c r="AW191" s="13" t="s">
        <v>158</v>
      </c>
      <c r="AX191" s="13" t="s">
        <v>72</v>
      </c>
      <c r="AY191" s="243" t="s">
        <v>145</v>
      </c>
    </row>
    <row r="192" s="14" customFormat="1">
      <c r="A192" s="14"/>
      <c r="B192" s="244"/>
      <c r="C192" s="245"/>
      <c r="D192" s="234" t="s">
        <v>156</v>
      </c>
      <c r="E192" s="246" t="s">
        <v>1</v>
      </c>
      <c r="F192" s="247" t="s">
        <v>159</v>
      </c>
      <c r="G192" s="245"/>
      <c r="H192" s="248">
        <v>3.1800000000000002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156</v>
      </c>
      <c r="AU192" s="254" t="s">
        <v>82</v>
      </c>
      <c r="AV192" s="14" t="s">
        <v>151</v>
      </c>
      <c r="AW192" s="14" t="s">
        <v>158</v>
      </c>
      <c r="AX192" s="14" t="s">
        <v>80</v>
      </c>
      <c r="AY192" s="254" t="s">
        <v>145</v>
      </c>
    </row>
    <row r="193" s="2" customFormat="1" ht="24.15" customHeight="1">
      <c r="A193" s="37"/>
      <c r="B193" s="38"/>
      <c r="C193" s="218" t="s">
        <v>226</v>
      </c>
      <c r="D193" s="218" t="s">
        <v>147</v>
      </c>
      <c r="E193" s="219" t="s">
        <v>790</v>
      </c>
      <c r="F193" s="220" t="s">
        <v>791</v>
      </c>
      <c r="G193" s="221" t="s">
        <v>792</v>
      </c>
      <c r="H193" s="222">
        <v>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151</v>
      </c>
      <c r="AT193" s="230" t="s">
        <v>147</v>
      </c>
      <c r="AU193" s="230" t="s">
        <v>82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151</v>
      </c>
      <c r="BM193" s="230" t="s">
        <v>328</v>
      </c>
    </row>
    <row r="194" s="2" customFormat="1" ht="16.5" customHeight="1">
      <c r="A194" s="37"/>
      <c r="B194" s="38"/>
      <c r="C194" s="218" t="s">
        <v>312</v>
      </c>
      <c r="D194" s="218" t="s">
        <v>147</v>
      </c>
      <c r="E194" s="219" t="s">
        <v>793</v>
      </c>
      <c r="F194" s="220" t="s">
        <v>794</v>
      </c>
      <c r="G194" s="221" t="s">
        <v>262</v>
      </c>
      <c r="H194" s="222">
        <v>2.3940000000000001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37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151</v>
      </c>
      <c r="AT194" s="230" t="s">
        <v>147</v>
      </c>
      <c r="AU194" s="230" t="s">
        <v>82</v>
      </c>
      <c r="AY194" s="16" t="s">
        <v>145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151</v>
      </c>
      <c r="BM194" s="230" t="s">
        <v>334</v>
      </c>
    </row>
    <row r="195" s="13" customFormat="1">
      <c r="A195" s="13"/>
      <c r="B195" s="232"/>
      <c r="C195" s="233"/>
      <c r="D195" s="234" t="s">
        <v>156</v>
      </c>
      <c r="E195" s="235" t="s">
        <v>1</v>
      </c>
      <c r="F195" s="236" t="s">
        <v>795</v>
      </c>
      <c r="G195" s="233"/>
      <c r="H195" s="237">
        <v>2.3935999999999997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156</v>
      </c>
      <c r="AU195" s="243" t="s">
        <v>82</v>
      </c>
      <c r="AV195" s="13" t="s">
        <v>82</v>
      </c>
      <c r="AW195" s="13" t="s">
        <v>158</v>
      </c>
      <c r="AX195" s="13" t="s">
        <v>72</v>
      </c>
      <c r="AY195" s="243" t="s">
        <v>145</v>
      </c>
    </row>
    <row r="196" s="14" customFormat="1">
      <c r="A196" s="14"/>
      <c r="B196" s="244"/>
      <c r="C196" s="245"/>
      <c r="D196" s="234" t="s">
        <v>156</v>
      </c>
      <c r="E196" s="246" t="s">
        <v>1</v>
      </c>
      <c r="F196" s="247" t="s">
        <v>159</v>
      </c>
      <c r="G196" s="245"/>
      <c r="H196" s="248">
        <v>2.3935999999999997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156</v>
      </c>
      <c r="AU196" s="254" t="s">
        <v>82</v>
      </c>
      <c r="AV196" s="14" t="s">
        <v>151</v>
      </c>
      <c r="AW196" s="14" t="s">
        <v>158</v>
      </c>
      <c r="AX196" s="14" t="s">
        <v>80</v>
      </c>
      <c r="AY196" s="254" t="s">
        <v>145</v>
      </c>
    </row>
    <row r="197" s="12" customFormat="1" ht="22.8" customHeight="1">
      <c r="A197" s="12"/>
      <c r="B197" s="202"/>
      <c r="C197" s="203"/>
      <c r="D197" s="204" t="s">
        <v>71</v>
      </c>
      <c r="E197" s="216" t="s">
        <v>593</v>
      </c>
      <c r="F197" s="216" t="s">
        <v>594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P198</f>
        <v>0</v>
      </c>
      <c r="Q197" s="210"/>
      <c r="R197" s="211">
        <f>R198</f>
        <v>0</v>
      </c>
      <c r="S197" s="210"/>
      <c r="T197" s="21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80</v>
      </c>
      <c r="AT197" s="214" t="s">
        <v>71</v>
      </c>
      <c r="AU197" s="214" t="s">
        <v>80</v>
      </c>
      <c r="AY197" s="213" t="s">
        <v>145</v>
      </c>
      <c r="BK197" s="215">
        <f>BK198</f>
        <v>0</v>
      </c>
    </row>
    <row r="198" s="2" customFormat="1" ht="24.15" customHeight="1">
      <c r="A198" s="37"/>
      <c r="B198" s="38"/>
      <c r="C198" s="218" t="s">
        <v>232</v>
      </c>
      <c r="D198" s="218" t="s">
        <v>147</v>
      </c>
      <c r="E198" s="219" t="s">
        <v>796</v>
      </c>
      <c r="F198" s="220" t="s">
        <v>797</v>
      </c>
      <c r="G198" s="221" t="s">
        <v>235</v>
      </c>
      <c r="H198" s="222">
        <v>2.137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151</v>
      </c>
      <c r="AT198" s="230" t="s">
        <v>147</v>
      </c>
      <c r="AU198" s="230" t="s">
        <v>82</v>
      </c>
      <c r="AY198" s="16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151</v>
      </c>
      <c r="BM198" s="230" t="s">
        <v>101</v>
      </c>
    </row>
    <row r="199" s="12" customFormat="1" ht="25.92" customHeight="1">
      <c r="A199" s="12"/>
      <c r="B199" s="202"/>
      <c r="C199" s="203"/>
      <c r="D199" s="204" t="s">
        <v>71</v>
      </c>
      <c r="E199" s="205" t="s">
        <v>798</v>
      </c>
      <c r="F199" s="205" t="s">
        <v>799</v>
      </c>
      <c r="G199" s="203"/>
      <c r="H199" s="203"/>
      <c r="I199" s="206"/>
      <c r="J199" s="207">
        <f>BK199</f>
        <v>0</v>
      </c>
      <c r="K199" s="203"/>
      <c r="L199" s="208"/>
      <c r="M199" s="209"/>
      <c r="N199" s="210"/>
      <c r="O199" s="210"/>
      <c r="P199" s="211">
        <f>SUM(P200:P208)</f>
        <v>0</v>
      </c>
      <c r="Q199" s="210"/>
      <c r="R199" s="211">
        <f>SUM(R200:R208)</f>
        <v>0</v>
      </c>
      <c r="S199" s="210"/>
      <c r="T199" s="212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80</v>
      </c>
      <c r="AT199" s="214" t="s">
        <v>71</v>
      </c>
      <c r="AU199" s="214" t="s">
        <v>72</v>
      </c>
      <c r="AY199" s="213" t="s">
        <v>145</v>
      </c>
      <c r="BK199" s="215">
        <f>SUM(BK200:BK208)</f>
        <v>0</v>
      </c>
    </row>
    <row r="200" s="2" customFormat="1" ht="16.5" customHeight="1">
      <c r="A200" s="37"/>
      <c r="B200" s="38"/>
      <c r="C200" s="255" t="s">
        <v>320</v>
      </c>
      <c r="D200" s="255" t="s">
        <v>243</v>
      </c>
      <c r="E200" s="256" t="s">
        <v>800</v>
      </c>
      <c r="F200" s="257" t="s">
        <v>801</v>
      </c>
      <c r="G200" s="258" t="s">
        <v>150</v>
      </c>
      <c r="H200" s="259">
        <v>1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155</v>
      </c>
      <c r="AT200" s="230" t="s">
        <v>243</v>
      </c>
      <c r="AU200" s="230" t="s">
        <v>80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151</v>
      </c>
      <c r="BM200" s="230" t="s">
        <v>344</v>
      </c>
    </row>
    <row r="201" s="2" customFormat="1" ht="16.5" customHeight="1">
      <c r="A201" s="37"/>
      <c r="B201" s="38"/>
      <c r="C201" s="255" t="s">
        <v>236</v>
      </c>
      <c r="D201" s="255" t="s">
        <v>243</v>
      </c>
      <c r="E201" s="256" t="s">
        <v>802</v>
      </c>
      <c r="F201" s="257" t="s">
        <v>803</v>
      </c>
      <c r="G201" s="258" t="s">
        <v>150</v>
      </c>
      <c r="H201" s="259">
        <v>1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37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155</v>
      </c>
      <c r="AT201" s="230" t="s">
        <v>243</v>
      </c>
      <c r="AU201" s="230" t="s">
        <v>80</v>
      </c>
      <c r="AY201" s="16" t="s">
        <v>145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151</v>
      </c>
      <c r="BM201" s="230" t="s">
        <v>358</v>
      </c>
    </row>
    <row r="202" s="2" customFormat="1" ht="16.5" customHeight="1">
      <c r="A202" s="37"/>
      <c r="B202" s="38"/>
      <c r="C202" s="255" t="s">
        <v>331</v>
      </c>
      <c r="D202" s="255" t="s">
        <v>243</v>
      </c>
      <c r="E202" s="256" t="s">
        <v>804</v>
      </c>
      <c r="F202" s="257" t="s">
        <v>805</v>
      </c>
      <c r="G202" s="258" t="s">
        <v>150</v>
      </c>
      <c r="H202" s="259">
        <v>1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155</v>
      </c>
      <c r="AT202" s="230" t="s">
        <v>243</v>
      </c>
      <c r="AU202" s="230" t="s">
        <v>80</v>
      </c>
      <c r="AY202" s="16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151</v>
      </c>
      <c r="BM202" s="230" t="s">
        <v>362</v>
      </c>
    </row>
    <row r="203" s="2" customFormat="1" ht="16.5" customHeight="1">
      <c r="A203" s="37"/>
      <c r="B203" s="38"/>
      <c r="C203" s="255" t="s">
        <v>241</v>
      </c>
      <c r="D203" s="255" t="s">
        <v>243</v>
      </c>
      <c r="E203" s="256" t="s">
        <v>806</v>
      </c>
      <c r="F203" s="257" t="s">
        <v>807</v>
      </c>
      <c r="G203" s="258" t="s">
        <v>150</v>
      </c>
      <c r="H203" s="259">
        <v>1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155</v>
      </c>
      <c r="AT203" s="230" t="s">
        <v>243</v>
      </c>
      <c r="AU203" s="230" t="s">
        <v>80</v>
      </c>
      <c r="AY203" s="16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151</v>
      </c>
      <c r="BM203" s="230" t="s">
        <v>367</v>
      </c>
    </row>
    <row r="204" s="2" customFormat="1" ht="16.5" customHeight="1">
      <c r="A204" s="37"/>
      <c r="B204" s="38"/>
      <c r="C204" s="255" t="s">
        <v>341</v>
      </c>
      <c r="D204" s="255" t="s">
        <v>243</v>
      </c>
      <c r="E204" s="256" t="s">
        <v>808</v>
      </c>
      <c r="F204" s="257" t="s">
        <v>809</v>
      </c>
      <c r="G204" s="258" t="s">
        <v>150</v>
      </c>
      <c r="H204" s="259">
        <v>1</v>
      </c>
      <c r="I204" s="260"/>
      <c r="J204" s="261">
        <f>ROUND(I204*H204,2)</f>
        <v>0</v>
      </c>
      <c r="K204" s="262"/>
      <c r="L204" s="263"/>
      <c r="M204" s="264" t="s">
        <v>1</v>
      </c>
      <c r="N204" s="265" t="s">
        <v>37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155</v>
      </c>
      <c r="AT204" s="230" t="s">
        <v>243</v>
      </c>
      <c r="AU204" s="230" t="s">
        <v>80</v>
      </c>
      <c r="AY204" s="16" t="s">
        <v>145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151</v>
      </c>
      <c r="BM204" s="230" t="s">
        <v>371</v>
      </c>
    </row>
    <row r="205" s="2" customFormat="1" ht="16.5" customHeight="1">
      <c r="A205" s="37"/>
      <c r="B205" s="38"/>
      <c r="C205" s="255" t="s">
        <v>89</v>
      </c>
      <c r="D205" s="255" t="s">
        <v>243</v>
      </c>
      <c r="E205" s="256" t="s">
        <v>810</v>
      </c>
      <c r="F205" s="257" t="s">
        <v>811</v>
      </c>
      <c r="G205" s="258" t="s">
        <v>150</v>
      </c>
      <c r="H205" s="259">
        <v>1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37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155</v>
      </c>
      <c r="AT205" s="230" t="s">
        <v>243</v>
      </c>
      <c r="AU205" s="230" t="s">
        <v>80</v>
      </c>
      <c r="AY205" s="16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151</v>
      </c>
      <c r="BM205" s="230" t="s">
        <v>374</v>
      </c>
    </row>
    <row r="206" s="2" customFormat="1" ht="16.5" customHeight="1">
      <c r="A206" s="37"/>
      <c r="B206" s="38"/>
      <c r="C206" s="255" t="s">
        <v>359</v>
      </c>
      <c r="D206" s="255" t="s">
        <v>243</v>
      </c>
      <c r="E206" s="256" t="s">
        <v>812</v>
      </c>
      <c r="F206" s="257" t="s">
        <v>813</v>
      </c>
      <c r="G206" s="258" t="s">
        <v>150</v>
      </c>
      <c r="H206" s="259">
        <v>1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37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155</v>
      </c>
      <c r="AT206" s="230" t="s">
        <v>243</v>
      </c>
      <c r="AU206" s="230" t="s">
        <v>80</v>
      </c>
      <c r="AY206" s="16" t="s">
        <v>145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151</v>
      </c>
      <c r="BM206" s="230" t="s">
        <v>378</v>
      </c>
    </row>
    <row r="207" s="2" customFormat="1" ht="16.5" customHeight="1">
      <c r="A207" s="37"/>
      <c r="B207" s="38"/>
      <c r="C207" s="255" t="s">
        <v>250</v>
      </c>
      <c r="D207" s="255" t="s">
        <v>243</v>
      </c>
      <c r="E207" s="256" t="s">
        <v>814</v>
      </c>
      <c r="F207" s="257" t="s">
        <v>815</v>
      </c>
      <c r="G207" s="258" t="s">
        <v>150</v>
      </c>
      <c r="H207" s="259">
        <v>1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37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155</v>
      </c>
      <c r="AT207" s="230" t="s">
        <v>243</v>
      </c>
      <c r="AU207" s="230" t="s">
        <v>80</v>
      </c>
      <c r="AY207" s="16" t="s">
        <v>145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151</v>
      </c>
      <c r="BM207" s="230" t="s">
        <v>381</v>
      </c>
    </row>
    <row r="208" s="2" customFormat="1" ht="16.5" customHeight="1">
      <c r="A208" s="37"/>
      <c r="B208" s="38"/>
      <c r="C208" s="255" t="s">
        <v>368</v>
      </c>
      <c r="D208" s="255" t="s">
        <v>243</v>
      </c>
      <c r="E208" s="256" t="s">
        <v>816</v>
      </c>
      <c r="F208" s="257" t="s">
        <v>817</v>
      </c>
      <c r="G208" s="258" t="s">
        <v>150</v>
      </c>
      <c r="H208" s="259">
        <v>110</v>
      </c>
      <c r="I208" s="260"/>
      <c r="J208" s="261">
        <f>ROUND(I208*H208,2)</f>
        <v>0</v>
      </c>
      <c r="K208" s="262"/>
      <c r="L208" s="263"/>
      <c r="M208" s="272" t="s">
        <v>1</v>
      </c>
      <c r="N208" s="273" t="s">
        <v>37</v>
      </c>
      <c r="O208" s="269"/>
      <c r="P208" s="270">
        <f>O208*H208</f>
        <v>0</v>
      </c>
      <c r="Q208" s="270">
        <v>0</v>
      </c>
      <c r="R208" s="270">
        <f>Q208*H208</f>
        <v>0</v>
      </c>
      <c r="S208" s="270">
        <v>0</v>
      </c>
      <c r="T208" s="27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155</v>
      </c>
      <c r="AT208" s="230" t="s">
        <v>243</v>
      </c>
      <c r="AU208" s="230" t="s">
        <v>80</v>
      </c>
      <c r="AY208" s="16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151</v>
      </c>
      <c r="BM208" s="230" t="s">
        <v>385</v>
      </c>
    </row>
    <row r="209" s="2" customFormat="1" ht="6.96" customHeight="1">
      <c r="A209" s="37"/>
      <c r="B209" s="65"/>
      <c r="C209" s="66"/>
      <c r="D209" s="66"/>
      <c r="E209" s="66"/>
      <c r="F209" s="66"/>
      <c r="G209" s="66"/>
      <c r="H209" s="66"/>
      <c r="I209" s="66"/>
      <c r="J209" s="66"/>
      <c r="K209" s="66"/>
      <c r="L209" s="43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sheetProtection sheet="1" autoFilter="0" formatColumns="0" formatRows="0" objects="1" scenarios="1" spinCount="100000" saltValue="zweWC7/ZOYx3/oDmKfv5bUHSbJJrtuQgoT5XxrTaUsMdlzYzY9X9KhMQg3FSYLwuMAdZCe4glCqCwUzFWLtJ/A==" hashValue="Vw5EQ5Vae4XVkU2obcDxOSZIV7UwopbGDqgvh0XSoHAeRsDMW92jzkt0sA0Wg7pwLbALxXTzbiTdSAL5pDXwUQ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ROUND(J133,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ROUND((SUM(BE133:BE209)),  2)</f>
        <v>0</v>
      </c>
      <c r="G33" s="37"/>
      <c r="H33" s="37"/>
      <c r="I33" s="154">
        <v>0.20999999999999999</v>
      </c>
      <c r="J33" s="153">
        <f>ROUND(((SUM(BE133:BE209))*I33),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ROUND((SUM(BF133:BF209)),  2)</f>
        <v>0</v>
      </c>
      <c r="G34" s="37"/>
      <c r="H34" s="37"/>
      <c r="I34" s="154">
        <v>0.14999999999999999</v>
      </c>
      <c r="J34" s="153">
        <f>ROUND(((SUM(BF133:BF209))*I34),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ROUND((SUM(BG133:BG209)),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ROUND((SUM(BH133:BH209)),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ROUND((SUM(BI133:BI209)),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30 - SO 501 - Přeložka teplovodu - stavební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819</v>
      </c>
      <c r="E97" s="181"/>
      <c r="F97" s="181"/>
      <c r="G97" s="181"/>
      <c r="H97" s="181"/>
      <c r="I97" s="181"/>
      <c r="J97" s="182">
        <f>J134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820</v>
      </c>
      <c r="E98" s="181"/>
      <c r="F98" s="181"/>
      <c r="G98" s="181"/>
      <c r="H98" s="181"/>
      <c r="I98" s="181"/>
      <c r="J98" s="182">
        <f>J151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821</v>
      </c>
      <c r="E99" s="181"/>
      <c r="F99" s="181"/>
      <c r="G99" s="181"/>
      <c r="H99" s="181"/>
      <c r="I99" s="181"/>
      <c r="J99" s="182">
        <f>J155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822</v>
      </c>
      <c r="E100" s="181"/>
      <c r="F100" s="181"/>
      <c r="G100" s="181"/>
      <c r="H100" s="181"/>
      <c r="I100" s="181"/>
      <c r="J100" s="182">
        <f>J157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823</v>
      </c>
      <c r="E101" s="181"/>
      <c r="F101" s="181"/>
      <c r="G101" s="181"/>
      <c r="H101" s="181"/>
      <c r="I101" s="181"/>
      <c r="J101" s="182">
        <f>J159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824</v>
      </c>
      <c r="E102" s="181"/>
      <c r="F102" s="181"/>
      <c r="G102" s="181"/>
      <c r="H102" s="181"/>
      <c r="I102" s="181"/>
      <c r="J102" s="182">
        <f>J163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825</v>
      </c>
      <c r="E103" s="181"/>
      <c r="F103" s="181"/>
      <c r="G103" s="181"/>
      <c r="H103" s="181"/>
      <c r="I103" s="181"/>
      <c r="J103" s="182">
        <f>J166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826</v>
      </c>
      <c r="E104" s="181"/>
      <c r="F104" s="181"/>
      <c r="G104" s="181"/>
      <c r="H104" s="181"/>
      <c r="I104" s="181"/>
      <c r="J104" s="182">
        <f>J168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827</v>
      </c>
      <c r="E105" s="181"/>
      <c r="F105" s="181"/>
      <c r="G105" s="181"/>
      <c r="H105" s="181"/>
      <c r="I105" s="181"/>
      <c r="J105" s="182">
        <f>J170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828</v>
      </c>
      <c r="E106" s="181"/>
      <c r="F106" s="181"/>
      <c r="G106" s="181"/>
      <c r="H106" s="181"/>
      <c r="I106" s="181"/>
      <c r="J106" s="182">
        <f>J172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829</v>
      </c>
      <c r="E107" s="181"/>
      <c r="F107" s="181"/>
      <c r="G107" s="181"/>
      <c r="H107" s="181"/>
      <c r="I107" s="181"/>
      <c r="J107" s="182">
        <f>J177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830</v>
      </c>
      <c r="E108" s="181"/>
      <c r="F108" s="181"/>
      <c r="G108" s="181"/>
      <c r="H108" s="181"/>
      <c r="I108" s="181"/>
      <c r="J108" s="182">
        <f>J179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831</v>
      </c>
      <c r="E109" s="181"/>
      <c r="F109" s="181"/>
      <c r="G109" s="181"/>
      <c r="H109" s="181"/>
      <c r="I109" s="181"/>
      <c r="J109" s="182">
        <f>J181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832</v>
      </c>
      <c r="E110" s="181"/>
      <c r="F110" s="181"/>
      <c r="G110" s="181"/>
      <c r="H110" s="181"/>
      <c r="I110" s="181"/>
      <c r="J110" s="182">
        <f>J189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833</v>
      </c>
      <c r="E111" s="181"/>
      <c r="F111" s="181"/>
      <c r="G111" s="181"/>
      <c r="H111" s="181"/>
      <c r="I111" s="181"/>
      <c r="J111" s="182">
        <f>J201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834</v>
      </c>
      <c r="E112" s="181"/>
      <c r="F112" s="181"/>
      <c r="G112" s="181"/>
      <c r="H112" s="181"/>
      <c r="I112" s="181"/>
      <c r="J112" s="182">
        <f>J203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8"/>
      <c r="C113" s="179"/>
      <c r="D113" s="180" t="s">
        <v>126</v>
      </c>
      <c r="E113" s="181"/>
      <c r="F113" s="181"/>
      <c r="G113" s="181"/>
      <c r="H113" s="181"/>
      <c r="I113" s="181"/>
      <c r="J113" s="182">
        <f>J207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130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73" t="str">
        <f>E7</f>
        <v>Rekonstrukce ul.Lesní, Cheb - II.etapa - 1.fáze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105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30 - SO 501 - Přeložka teplovodu - stavební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F12</f>
        <v xml:space="preserve"> </v>
      </c>
      <c r="G127" s="39"/>
      <c r="H127" s="39"/>
      <c r="I127" s="31" t="s">
        <v>22</v>
      </c>
      <c r="J127" s="78" t="str">
        <f>IF(J12="","",J12)</f>
        <v>13. 9. 2023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E15</f>
        <v xml:space="preserve"> </v>
      </c>
      <c r="G129" s="39"/>
      <c r="H129" s="39"/>
      <c r="I129" s="31" t="s">
        <v>29</v>
      </c>
      <c r="J129" s="35" t="str">
        <f>E21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IF(E18="","",E18)</f>
        <v>Vyplň údaj</v>
      </c>
      <c r="G130" s="39"/>
      <c r="H130" s="39"/>
      <c r="I130" s="31" t="s">
        <v>30</v>
      </c>
      <c r="J130" s="35" t="str">
        <f>E24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0"/>
      <c r="B132" s="191"/>
      <c r="C132" s="192" t="s">
        <v>131</v>
      </c>
      <c r="D132" s="193" t="s">
        <v>57</v>
      </c>
      <c r="E132" s="193" t="s">
        <v>53</v>
      </c>
      <c r="F132" s="193" t="s">
        <v>54</v>
      </c>
      <c r="G132" s="193" t="s">
        <v>132</v>
      </c>
      <c r="H132" s="193" t="s">
        <v>133</v>
      </c>
      <c r="I132" s="193" t="s">
        <v>134</v>
      </c>
      <c r="J132" s="194" t="s">
        <v>109</v>
      </c>
      <c r="K132" s="195" t="s">
        <v>135</v>
      </c>
      <c r="L132" s="196"/>
      <c r="M132" s="99" t="s">
        <v>1</v>
      </c>
      <c r="N132" s="100" t="s">
        <v>36</v>
      </c>
      <c r="O132" s="100" t="s">
        <v>136</v>
      </c>
      <c r="P132" s="100" t="s">
        <v>137</v>
      </c>
      <c r="Q132" s="100" t="s">
        <v>138</v>
      </c>
      <c r="R132" s="100" t="s">
        <v>139</v>
      </c>
      <c r="S132" s="100" t="s">
        <v>140</v>
      </c>
      <c r="T132" s="101" t="s">
        <v>141</v>
      </c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</row>
    <row r="133" s="2" customFormat="1" ht="22.8" customHeight="1">
      <c r="A133" s="37"/>
      <c r="B133" s="38"/>
      <c r="C133" s="106" t="s">
        <v>142</v>
      </c>
      <c r="D133" s="39"/>
      <c r="E133" s="39"/>
      <c r="F133" s="39"/>
      <c r="G133" s="39"/>
      <c r="H133" s="39"/>
      <c r="I133" s="39"/>
      <c r="J133" s="197">
        <f>BK133</f>
        <v>0</v>
      </c>
      <c r="K133" s="39"/>
      <c r="L133" s="43"/>
      <c r="M133" s="102"/>
      <c r="N133" s="198"/>
      <c r="O133" s="103"/>
      <c r="P133" s="199">
        <f>P134+P151+P155+P157+P159+P163+P166+P168+P170+P172+P177+P179+P181+P189+P201+P203+P207</f>
        <v>0</v>
      </c>
      <c r="Q133" s="103"/>
      <c r="R133" s="199">
        <f>R134+R151+R155+R157+R159+R163+R166+R168+R170+R172+R177+R179+R181+R189+R201+R203+R207</f>
        <v>0</v>
      </c>
      <c r="S133" s="103"/>
      <c r="T133" s="200">
        <f>T134+T151+T155+T157+T159+T163+T166+T168+T170+T172+T177+T179+T181+T189+T201+T203+T207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71</v>
      </c>
      <c r="AU133" s="16" t="s">
        <v>111</v>
      </c>
      <c r="BK133" s="201">
        <f>BK134+BK151+BK155+BK157+BK159+BK163+BK166+BK168+BK170+BK172+BK177+BK179+BK181+BK189+BK201+BK203+BK207</f>
        <v>0</v>
      </c>
    </row>
    <row r="134" s="12" customFormat="1" ht="25.92" customHeight="1">
      <c r="A134" s="12"/>
      <c r="B134" s="202"/>
      <c r="C134" s="203"/>
      <c r="D134" s="204" t="s">
        <v>71</v>
      </c>
      <c r="E134" s="205" t="s">
        <v>210</v>
      </c>
      <c r="F134" s="205" t="s">
        <v>835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SUM(P135:P150)</f>
        <v>0</v>
      </c>
      <c r="Q134" s="210"/>
      <c r="R134" s="211">
        <f>SUM(R135:R150)</f>
        <v>0</v>
      </c>
      <c r="S134" s="210"/>
      <c r="T134" s="212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80</v>
      </c>
      <c r="AT134" s="214" t="s">
        <v>71</v>
      </c>
      <c r="AU134" s="214" t="s">
        <v>72</v>
      </c>
      <c r="AY134" s="213" t="s">
        <v>145</v>
      </c>
      <c r="BK134" s="215">
        <f>SUM(BK135:BK150)</f>
        <v>0</v>
      </c>
    </row>
    <row r="135" s="2" customFormat="1" ht="21.75" customHeight="1">
      <c r="A135" s="37"/>
      <c r="B135" s="38"/>
      <c r="C135" s="218" t="s">
        <v>80</v>
      </c>
      <c r="D135" s="218" t="s">
        <v>147</v>
      </c>
      <c r="E135" s="219" t="s">
        <v>836</v>
      </c>
      <c r="F135" s="220" t="s">
        <v>837</v>
      </c>
      <c r="G135" s="221" t="s">
        <v>186</v>
      </c>
      <c r="H135" s="222">
        <v>32.600000000000001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151</v>
      </c>
      <c r="AT135" s="230" t="s">
        <v>147</v>
      </c>
      <c r="AU135" s="230" t="s">
        <v>80</v>
      </c>
      <c r="AY135" s="16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151</v>
      </c>
      <c r="BM135" s="230" t="s">
        <v>82</v>
      </c>
    </row>
    <row r="136" s="2" customFormat="1" ht="16.5" customHeight="1">
      <c r="A136" s="37"/>
      <c r="B136" s="38"/>
      <c r="C136" s="218" t="s">
        <v>82</v>
      </c>
      <c r="D136" s="218" t="s">
        <v>147</v>
      </c>
      <c r="E136" s="219" t="s">
        <v>838</v>
      </c>
      <c r="F136" s="220" t="s">
        <v>839</v>
      </c>
      <c r="G136" s="221" t="s">
        <v>186</v>
      </c>
      <c r="H136" s="222">
        <v>24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151</v>
      </c>
      <c r="AT136" s="230" t="s">
        <v>147</v>
      </c>
      <c r="AU136" s="230" t="s">
        <v>80</v>
      </c>
      <c r="AY136" s="16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151</v>
      </c>
      <c r="BM136" s="230" t="s">
        <v>151</v>
      </c>
    </row>
    <row r="137" s="2" customFormat="1" ht="21.75" customHeight="1">
      <c r="A137" s="37"/>
      <c r="B137" s="38"/>
      <c r="C137" s="218" t="s">
        <v>160</v>
      </c>
      <c r="D137" s="218" t="s">
        <v>147</v>
      </c>
      <c r="E137" s="219" t="s">
        <v>840</v>
      </c>
      <c r="F137" s="220" t="s">
        <v>841</v>
      </c>
      <c r="G137" s="221" t="s">
        <v>196</v>
      </c>
      <c r="H137" s="222">
        <v>328.363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151</v>
      </c>
      <c r="AT137" s="230" t="s">
        <v>147</v>
      </c>
      <c r="AU137" s="230" t="s">
        <v>80</v>
      </c>
      <c r="AY137" s="16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151</v>
      </c>
      <c r="BM137" s="230" t="s">
        <v>174</v>
      </c>
    </row>
    <row r="138" s="2" customFormat="1" ht="21.75" customHeight="1">
      <c r="A138" s="37"/>
      <c r="B138" s="38"/>
      <c r="C138" s="218" t="s">
        <v>151</v>
      </c>
      <c r="D138" s="218" t="s">
        <v>147</v>
      </c>
      <c r="E138" s="219" t="s">
        <v>842</v>
      </c>
      <c r="F138" s="220" t="s">
        <v>843</v>
      </c>
      <c r="G138" s="221" t="s">
        <v>196</v>
      </c>
      <c r="H138" s="222">
        <v>328.363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147</v>
      </c>
      <c r="AU138" s="230" t="s">
        <v>80</v>
      </c>
      <c r="AY138" s="16" t="s">
        <v>145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151</v>
      </c>
      <c r="BM138" s="230" t="s">
        <v>155</v>
      </c>
    </row>
    <row r="139" s="2" customFormat="1" ht="16.5" customHeight="1">
      <c r="A139" s="37"/>
      <c r="B139" s="38"/>
      <c r="C139" s="218" t="s">
        <v>169</v>
      </c>
      <c r="D139" s="218" t="s">
        <v>147</v>
      </c>
      <c r="E139" s="219" t="s">
        <v>844</v>
      </c>
      <c r="F139" s="220" t="s">
        <v>845</v>
      </c>
      <c r="G139" s="221" t="s">
        <v>196</v>
      </c>
      <c r="H139" s="222">
        <v>328.363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147</v>
      </c>
      <c r="AU139" s="230" t="s">
        <v>80</v>
      </c>
      <c r="AY139" s="16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151</v>
      </c>
      <c r="BM139" s="230" t="s">
        <v>77</v>
      </c>
    </row>
    <row r="140" s="2" customFormat="1" ht="16.5" customHeight="1">
      <c r="A140" s="37"/>
      <c r="B140" s="38"/>
      <c r="C140" s="218" t="s">
        <v>174</v>
      </c>
      <c r="D140" s="218" t="s">
        <v>147</v>
      </c>
      <c r="E140" s="219" t="s">
        <v>846</v>
      </c>
      <c r="F140" s="220" t="s">
        <v>847</v>
      </c>
      <c r="G140" s="221" t="s">
        <v>196</v>
      </c>
      <c r="H140" s="222">
        <v>328.363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151</v>
      </c>
      <c r="AT140" s="230" t="s">
        <v>147</v>
      </c>
      <c r="AU140" s="230" t="s">
        <v>80</v>
      </c>
      <c r="AY140" s="16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151</v>
      </c>
      <c r="BM140" s="230" t="s">
        <v>166</v>
      </c>
    </row>
    <row r="141" s="2" customFormat="1" ht="21.75" customHeight="1">
      <c r="A141" s="37"/>
      <c r="B141" s="38"/>
      <c r="C141" s="218" t="s">
        <v>179</v>
      </c>
      <c r="D141" s="218" t="s">
        <v>147</v>
      </c>
      <c r="E141" s="219" t="s">
        <v>848</v>
      </c>
      <c r="F141" s="220" t="s">
        <v>849</v>
      </c>
      <c r="G141" s="221" t="s">
        <v>196</v>
      </c>
      <c r="H141" s="222">
        <v>34.258000000000003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151</v>
      </c>
      <c r="AT141" s="230" t="s">
        <v>147</v>
      </c>
      <c r="AU141" s="230" t="s">
        <v>80</v>
      </c>
      <c r="AY141" s="16" t="s">
        <v>145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151</v>
      </c>
      <c r="BM141" s="230" t="s">
        <v>172</v>
      </c>
    </row>
    <row r="142" s="2" customFormat="1" ht="16.5" customHeight="1">
      <c r="A142" s="37"/>
      <c r="B142" s="38"/>
      <c r="C142" s="218" t="s">
        <v>155</v>
      </c>
      <c r="D142" s="218" t="s">
        <v>147</v>
      </c>
      <c r="E142" s="219" t="s">
        <v>850</v>
      </c>
      <c r="F142" s="220" t="s">
        <v>851</v>
      </c>
      <c r="G142" s="221" t="s">
        <v>196</v>
      </c>
      <c r="H142" s="222">
        <v>44.216999999999999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151</v>
      </c>
      <c r="AT142" s="230" t="s">
        <v>147</v>
      </c>
      <c r="AU142" s="230" t="s">
        <v>80</v>
      </c>
      <c r="AY142" s="16" t="s">
        <v>145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151</v>
      </c>
      <c r="BM142" s="230" t="s">
        <v>177</v>
      </c>
    </row>
    <row r="143" s="2" customFormat="1" ht="16.5" customHeight="1">
      <c r="A143" s="37"/>
      <c r="B143" s="38"/>
      <c r="C143" s="218" t="s">
        <v>190</v>
      </c>
      <c r="D143" s="218" t="s">
        <v>147</v>
      </c>
      <c r="E143" s="219" t="s">
        <v>852</v>
      </c>
      <c r="F143" s="220" t="s">
        <v>853</v>
      </c>
      <c r="G143" s="221" t="s">
        <v>196</v>
      </c>
      <c r="H143" s="222">
        <v>276.25799999999998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151</v>
      </c>
      <c r="AT143" s="230" t="s">
        <v>147</v>
      </c>
      <c r="AU143" s="230" t="s">
        <v>80</v>
      </c>
      <c r="AY143" s="16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151</v>
      </c>
      <c r="BM143" s="230" t="s">
        <v>182</v>
      </c>
    </row>
    <row r="144" s="2" customFormat="1" ht="16.5" customHeight="1">
      <c r="A144" s="37"/>
      <c r="B144" s="38"/>
      <c r="C144" s="218" t="s">
        <v>77</v>
      </c>
      <c r="D144" s="218" t="s">
        <v>147</v>
      </c>
      <c r="E144" s="219" t="s">
        <v>854</v>
      </c>
      <c r="F144" s="220" t="s">
        <v>855</v>
      </c>
      <c r="G144" s="221" t="s">
        <v>154</v>
      </c>
      <c r="H144" s="222">
        <v>107.40600000000001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147</v>
      </c>
      <c r="AU144" s="230" t="s">
        <v>80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151</v>
      </c>
      <c r="BM144" s="230" t="s">
        <v>83</v>
      </c>
    </row>
    <row r="145" s="2" customFormat="1" ht="21.75" customHeight="1">
      <c r="A145" s="37"/>
      <c r="B145" s="38"/>
      <c r="C145" s="218" t="s">
        <v>210</v>
      </c>
      <c r="D145" s="218" t="s">
        <v>147</v>
      </c>
      <c r="E145" s="219" t="s">
        <v>856</v>
      </c>
      <c r="F145" s="220" t="s">
        <v>857</v>
      </c>
      <c r="G145" s="221" t="s">
        <v>196</v>
      </c>
      <c r="H145" s="222">
        <v>276.25799999999998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151</v>
      </c>
      <c r="AT145" s="230" t="s">
        <v>147</v>
      </c>
      <c r="AU145" s="230" t="s">
        <v>80</v>
      </c>
      <c r="AY145" s="16" t="s">
        <v>145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151</v>
      </c>
      <c r="BM145" s="230" t="s">
        <v>193</v>
      </c>
    </row>
    <row r="146" s="2" customFormat="1" ht="21.75" customHeight="1">
      <c r="A146" s="37"/>
      <c r="B146" s="38"/>
      <c r="C146" s="218" t="s">
        <v>166</v>
      </c>
      <c r="D146" s="218" t="s">
        <v>147</v>
      </c>
      <c r="E146" s="219" t="s">
        <v>858</v>
      </c>
      <c r="F146" s="220" t="s">
        <v>859</v>
      </c>
      <c r="G146" s="221" t="s">
        <v>154</v>
      </c>
      <c r="H146" s="222">
        <v>107.40600000000001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151</v>
      </c>
      <c r="AT146" s="230" t="s">
        <v>147</v>
      </c>
      <c r="AU146" s="230" t="s">
        <v>80</v>
      </c>
      <c r="AY146" s="16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151</v>
      </c>
      <c r="BM146" s="230" t="s">
        <v>197</v>
      </c>
    </row>
    <row r="147" s="2" customFormat="1" ht="21.75" customHeight="1">
      <c r="A147" s="37"/>
      <c r="B147" s="38"/>
      <c r="C147" s="218" t="s">
        <v>220</v>
      </c>
      <c r="D147" s="218" t="s">
        <v>147</v>
      </c>
      <c r="E147" s="219" t="s">
        <v>860</v>
      </c>
      <c r="F147" s="220" t="s">
        <v>861</v>
      </c>
      <c r="G147" s="221" t="s">
        <v>196</v>
      </c>
      <c r="H147" s="222">
        <v>604.88900000000001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151</v>
      </c>
      <c r="AT147" s="230" t="s">
        <v>147</v>
      </c>
      <c r="AU147" s="230" t="s">
        <v>80</v>
      </c>
      <c r="AY147" s="16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151</v>
      </c>
      <c r="BM147" s="230" t="s">
        <v>213</v>
      </c>
    </row>
    <row r="148" s="2" customFormat="1" ht="24.15" customHeight="1">
      <c r="A148" s="37"/>
      <c r="B148" s="38"/>
      <c r="C148" s="218" t="s">
        <v>172</v>
      </c>
      <c r="D148" s="218" t="s">
        <v>147</v>
      </c>
      <c r="E148" s="219" t="s">
        <v>862</v>
      </c>
      <c r="F148" s="220" t="s">
        <v>863</v>
      </c>
      <c r="G148" s="221" t="s">
        <v>196</v>
      </c>
      <c r="H148" s="222">
        <v>52.372999999999998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151</v>
      </c>
      <c r="AT148" s="230" t="s">
        <v>147</v>
      </c>
      <c r="AU148" s="230" t="s">
        <v>80</v>
      </c>
      <c r="AY148" s="16" t="s">
        <v>145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151</v>
      </c>
      <c r="BM148" s="230" t="s">
        <v>217</v>
      </c>
    </row>
    <row r="149" s="2" customFormat="1" ht="16.5" customHeight="1">
      <c r="A149" s="37"/>
      <c r="B149" s="38"/>
      <c r="C149" s="218" t="s">
        <v>8</v>
      </c>
      <c r="D149" s="218" t="s">
        <v>147</v>
      </c>
      <c r="E149" s="219" t="s">
        <v>864</v>
      </c>
      <c r="F149" s="220" t="s">
        <v>865</v>
      </c>
      <c r="G149" s="221" t="s">
        <v>196</v>
      </c>
      <c r="H149" s="222">
        <v>52.372999999999998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151</v>
      </c>
      <c r="AT149" s="230" t="s">
        <v>147</v>
      </c>
      <c r="AU149" s="230" t="s">
        <v>80</v>
      </c>
      <c r="AY149" s="16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151</v>
      </c>
      <c r="BM149" s="230" t="s">
        <v>86</v>
      </c>
    </row>
    <row r="150" s="2" customFormat="1" ht="16.5" customHeight="1">
      <c r="A150" s="37"/>
      <c r="B150" s="38"/>
      <c r="C150" s="255" t="s">
        <v>177</v>
      </c>
      <c r="D150" s="255" t="s">
        <v>243</v>
      </c>
      <c r="E150" s="256" t="s">
        <v>866</v>
      </c>
      <c r="F150" s="257" t="s">
        <v>867</v>
      </c>
      <c r="G150" s="258" t="s">
        <v>262</v>
      </c>
      <c r="H150" s="259">
        <v>5.3700000000000001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155</v>
      </c>
      <c r="AT150" s="230" t="s">
        <v>243</v>
      </c>
      <c r="AU150" s="230" t="s">
        <v>80</v>
      </c>
      <c r="AY150" s="16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151</v>
      </c>
      <c r="BM150" s="230" t="s">
        <v>226</v>
      </c>
    </row>
    <row r="151" s="12" customFormat="1" ht="25.92" customHeight="1">
      <c r="A151" s="12"/>
      <c r="B151" s="202"/>
      <c r="C151" s="203"/>
      <c r="D151" s="204" t="s">
        <v>71</v>
      </c>
      <c r="E151" s="205" t="s">
        <v>304</v>
      </c>
      <c r="F151" s="205" t="s">
        <v>868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SUM(P152:P154)</f>
        <v>0</v>
      </c>
      <c r="Q151" s="210"/>
      <c r="R151" s="211">
        <f>SUM(R152:R154)</f>
        <v>0</v>
      </c>
      <c r="S151" s="210"/>
      <c r="T151" s="21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80</v>
      </c>
      <c r="AT151" s="214" t="s">
        <v>71</v>
      </c>
      <c r="AU151" s="214" t="s">
        <v>72</v>
      </c>
      <c r="AY151" s="213" t="s">
        <v>145</v>
      </c>
      <c r="BK151" s="215">
        <f>SUM(BK152:BK154)</f>
        <v>0</v>
      </c>
    </row>
    <row r="152" s="2" customFormat="1" ht="33" customHeight="1">
      <c r="A152" s="37"/>
      <c r="B152" s="38"/>
      <c r="C152" s="218" t="s">
        <v>238</v>
      </c>
      <c r="D152" s="218" t="s">
        <v>147</v>
      </c>
      <c r="E152" s="219" t="s">
        <v>869</v>
      </c>
      <c r="F152" s="220" t="s">
        <v>870</v>
      </c>
      <c r="G152" s="221" t="s">
        <v>196</v>
      </c>
      <c r="H152" s="222">
        <v>1.131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151</v>
      </c>
      <c r="AT152" s="230" t="s">
        <v>147</v>
      </c>
      <c r="AU152" s="230" t="s">
        <v>80</v>
      </c>
      <c r="AY152" s="16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151</v>
      </c>
      <c r="BM152" s="230" t="s">
        <v>232</v>
      </c>
    </row>
    <row r="153" s="2" customFormat="1" ht="24.15" customHeight="1">
      <c r="A153" s="37"/>
      <c r="B153" s="38"/>
      <c r="C153" s="218" t="s">
        <v>182</v>
      </c>
      <c r="D153" s="218" t="s">
        <v>147</v>
      </c>
      <c r="E153" s="219" t="s">
        <v>871</v>
      </c>
      <c r="F153" s="220" t="s">
        <v>872</v>
      </c>
      <c r="G153" s="221" t="s">
        <v>150</v>
      </c>
      <c r="H153" s="222">
        <v>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147</v>
      </c>
      <c r="AU153" s="230" t="s">
        <v>80</v>
      </c>
      <c r="AY153" s="16" t="s">
        <v>145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151</v>
      </c>
      <c r="BM153" s="230" t="s">
        <v>236</v>
      </c>
    </row>
    <row r="154" s="2" customFormat="1" ht="24.15" customHeight="1">
      <c r="A154" s="37"/>
      <c r="B154" s="38"/>
      <c r="C154" s="218" t="s">
        <v>247</v>
      </c>
      <c r="D154" s="218" t="s">
        <v>147</v>
      </c>
      <c r="E154" s="219" t="s">
        <v>873</v>
      </c>
      <c r="F154" s="220" t="s">
        <v>874</v>
      </c>
      <c r="G154" s="221" t="s">
        <v>150</v>
      </c>
      <c r="H154" s="222">
        <v>2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147</v>
      </c>
      <c r="AU154" s="230" t="s">
        <v>80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151</v>
      </c>
      <c r="BM154" s="230" t="s">
        <v>241</v>
      </c>
    </row>
    <row r="155" s="12" customFormat="1" ht="25.92" customHeight="1">
      <c r="A155" s="12"/>
      <c r="B155" s="202"/>
      <c r="C155" s="203"/>
      <c r="D155" s="204" t="s">
        <v>71</v>
      </c>
      <c r="E155" s="205" t="s">
        <v>241</v>
      </c>
      <c r="F155" s="205" t="s">
        <v>875</v>
      </c>
      <c r="G155" s="203"/>
      <c r="H155" s="203"/>
      <c r="I155" s="206"/>
      <c r="J155" s="207">
        <f>BK155</f>
        <v>0</v>
      </c>
      <c r="K155" s="203"/>
      <c r="L155" s="208"/>
      <c r="M155" s="209"/>
      <c r="N155" s="210"/>
      <c r="O155" s="210"/>
      <c r="P155" s="211">
        <f>P156</f>
        <v>0</v>
      </c>
      <c r="Q155" s="210"/>
      <c r="R155" s="211">
        <f>R156</f>
        <v>0</v>
      </c>
      <c r="S155" s="210"/>
      <c r="T155" s="212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80</v>
      </c>
      <c r="AT155" s="214" t="s">
        <v>71</v>
      </c>
      <c r="AU155" s="214" t="s">
        <v>72</v>
      </c>
      <c r="AY155" s="213" t="s">
        <v>145</v>
      </c>
      <c r="BK155" s="215">
        <f>BK156</f>
        <v>0</v>
      </c>
    </row>
    <row r="156" s="2" customFormat="1" ht="21.75" customHeight="1">
      <c r="A156" s="37"/>
      <c r="B156" s="38"/>
      <c r="C156" s="218" t="s">
        <v>83</v>
      </c>
      <c r="D156" s="218" t="s">
        <v>147</v>
      </c>
      <c r="E156" s="219" t="s">
        <v>876</v>
      </c>
      <c r="F156" s="220" t="s">
        <v>877</v>
      </c>
      <c r="G156" s="221" t="s">
        <v>150</v>
      </c>
      <c r="H156" s="222">
        <v>3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151</v>
      </c>
      <c r="AT156" s="230" t="s">
        <v>147</v>
      </c>
      <c r="AU156" s="230" t="s">
        <v>80</v>
      </c>
      <c r="AY156" s="16" t="s">
        <v>145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151</v>
      </c>
      <c r="BM156" s="230" t="s">
        <v>89</v>
      </c>
    </row>
    <row r="157" s="12" customFormat="1" ht="25.92" customHeight="1">
      <c r="A157" s="12"/>
      <c r="B157" s="202"/>
      <c r="C157" s="203"/>
      <c r="D157" s="204" t="s">
        <v>71</v>
      </c>
      <c r="E157" s="205" t="s">
        <v>359</v>
      </c>
      <c r="F157" s="205" t="s">
        <v>878</v>
      </c>
      <c r="G157" s="203"/>
      <c r="H157" s="203"/>
      <c r="I157" s="206"/>
      <c r="J157" s="207">
        <f>BK157</f>
        <v>0</v>
      </c>
      <c r="K157" s="203"/>
      <c r="L157" s="208"/>
      <c r="M157" s="209"/>
      <c r="N157" s="210"/>
      <c r="O157" s="210"/>
      <c r="P157" s="211">
        <f>P158</f>
        <v>0</v>
      </c>
      <c r="Q157" s="210"/>
      <c r="R157" s="211">
        <f>R158</f>
        <v>0</v>
      </c>
      <c r="S157" s="210"/>
      <c r="T157" s="21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80</v>
      </c>
      <c r="AT157" s="214" t="s">
        <v>71</v>
      </c>
      <c r="AU157" s="214" t="s">
        <v>72</v>
      </c>
      <c r="AY157" s="213" t="s">
        <v>145</v>
      </c>
      <c r="BK157" s="215">
        <f>BK158</f>
        <v>0</v>
      </c>
    </row>
    <row r="158" s="2" customFormat="1" ht="24.15" customHeight="1">
      <c r="A158" s="37"/>
      <c r="B158" s="38"/>
      <c r="C158" s="218" t="s">
        <v>7</v>
      </c>
      <c r="D158" s="218" t="s">
        <v>147</v>
      </c>
      <c r="E158" s="219" t="s">
        <v>879</v>
      </c>
      <c r="F158" s="220" t="s">
        <v>880</v>
      </c>
      <c r="G158" s="221" t="s">
        <v>150</v>
      </c>
      <c r="H158" s="222">
        <v>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151</v>
      </c>
      <c r="AT158" s="230" t="s">
        <v>147</v>
      </c>
      <c r="AU158" s="230" t="s">
        <v>80</v>
      </c>
      <c r="AY158" s="16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151</v>
      </c>
      <c r="BM158" s="230" t="s">
        <v>250</v>
      </c>
    </row>
    <row r="159" s="12" customFormat="1" ht="25.92" customHeight="1">
      <c r="A159" s="12"/>
      <c r="B159" s="202"/>
      <c r="C159" s="203"/>
      <c r="D159" s="204" t="s">
        <v>71</v>
      </c>
      <c r="E159" s="205" t="s">
        <v>375</v>
      </c>
      <c r="F159" s="205" t="s">
        <v>881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SUM(P160:P162)</f>
        <v>0</v>
      </c>
      <c r="Q159" s="210"/>
      <c r="R159" s="211">
        <f>SUM(R160:R162)</f>
        <v>0</v>
      </c>
      <c r="S159" s="210"/>
      <c r="T159" s="21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80</v>
      </c>
      <c r="AT159" s="214" t="s">
        <v>71</v>
      </c>
      <c r="AU159" s="214" t="s">
        <v>72</v>
      </c>
      <c r="AY159" s="213" t="s">
        <v>145</v>
      </c>
      <c r="BK159" s="215">
        <f>SUM(BK160:BK162)</f>
        <v>0</v>
      </c>
    </row>
    <row r="160" s="2" customFormat="1" ht="16.5" customHeight="1">
      <c r="A160" s="37"/>
      <c r="B160" s="38"/>
      <c r="C160" s="218" t="s">
        <v>193</v>
      </c>
      <c r="D160" s="218" t="s">
        <v>147</v>
      </c>
      <c r="E160" s="219" t="s">
        <v>882</v>
      </c>
      <c r="F160" s="220" t="s">
        <v>883</v>
      </c>
      <c r="G160" s="221" t="s">
        <v>196</v>
      </c>
      <c r="H160" s="222">
        <v>14.073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151</v>
      </c>
      <c r="AT160" s="230" t="s">
        <v>147</v>
      </c>
      <c r="AU160" s="230" t="s">
        <v>80</v>
      </c>
      <c r="AY160" s="16" t="s">
        <v>145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151</v>
      </c>
      <c r="BM160" s="230" t="s">
        <v>255</v>
      </c>
    </row>
    <row r="161" s="2" customFormat="1" ht="21.75" customHeight="1">
      <c r="A161" s="37"/>
      <c r="B161" s="38"/>
      <c r="C161" s="218" t="s">
        <v>265</v>
      </c>
      <c r="D161" s="218" t="s">
        <v>147</v>
      </c>
      <c r="E161" s="219" t="s">
        <v>884</v>
      </c>
      <c r="F161" s="220" t="s">
        <v>885</v>
      </c>
      <c r="G161" s="221" t="s">
        <v>150</v>
      </c>
      <c r="H161" s="222">
        <v>4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151</v>
      </c>
      <c r="AT161" s="230" t="s">
        <v>147</v>
      </c>
      <c r="AU161" s="230" t="s">
        <v>80</v>
      </c>
      <c r="AY161" s="16" t="s">
        <v>145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151</v>
      </c>
      <c r="BM161" s="230" t="s">
        <v>259</v>
      </c>
    </row>
    <row r="162" s="2" customFormat="1" ht="21.75" customHeight="1">
      <c r="A162" s="37"/>
      <c r="B162" s="38"/>
      <c r="C162" s="255" t="s">
        <v>197</v>
      </c>
      <c r="D162" s="255" t="s">
        <v>243</v>
      </c>
      <c r="E162" s="256" t="s">
        <v>886</v>
      </c>
      <c r="F162" s="257" t="s">
        <v>887</v>
      </c>
      <c r="G162" s="258" t="s">
        <v>150</v>
      </c>
      <c r="H162" s="259">
        <v>4.04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155</v>
      </c>
      <c r="AT162" s="230" t="s">
        <v>243</v>
      </c>
      <c r="AU162" s="230" t="s">
        <v>80</v>
      </c>
      <c r="AY162" s="16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151</v>
      </c>
      <c r="BM162" s="230" t="s">
        <v>263</v>
      </c>
    </row>
    <row r="163" s="12" customFormat="1" ht="25.92" customHeight="1">
      <c r="A163" s="12"/>
      <c r="B163" s="202"/>
      <c r="C163" s="203"/>
      <c r="D163" s="204" t="s">
        <v>71</v>
      </c>
      <c r="E163" s="205" t="s">
        <v>285</v>
      </c>
      <c r="F163" s="205" t="s">
        <v>888</v>
      </c>
      <c r="G163" s="203"/>
      <c r="H163" s="203"/>
      <c r="I163" s="206"/>
      <c r="J163" s="207">
        <f>BK163</f>
        <v>0</v>
      </c>
      <c r="K163" s="203"/>
      <c r="L163" s="208"/>
      <c r="M163" s="209"/>
      <c r="N163" s="210"/>
      <c r="O163" s="210"/>
      <c r="P163" s="211">
        <f>SUM(P164:P165)</f>
        <v>0</v>
      </c>
      <c r="Q163" s="210"/>
      <c r="R163" s="211">
        <f>SUM(R164:R165)</f>
        <v>0</v>
      </c>
      <c r="S163" s="210"/>
      <c r="T163" s="21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80</v>
      </c>
      <c r="AT163" s="214" t="s">
        <v>71</v>
      </c>
      <c r="AU163" s="214" t="s">
        <v>72</v>
      </c>
      <c r="AY163" s="213" t="s">
        <v>145</v>
      </c>
      <c r="BK163" s="215">
        <f>SUM(BK164:BK165)</f>
        <v>0</v>
      </c>
    </row>
    <row r="164" s="2" customFormat="1" ht="21.75" customHeight="1">
      <c r="A164" s="37"/>
      <c r="B164" s="38"/>
      <c r="C164" s="218" t="s">
        <v>279</v>
      </c>
      <c r="D164" s="218" t="s">
        <v>147</v>
      </c>
      <c r="E164" s="219" t="s">
        <v>889</v>
      </c>
      <c r="F164" s="220" t="s">
        <v>890</v>
      </c>
      <c r="G164" s="221" t="s">
        <v>154</v>
      </c>
      <c r="H164" s="222">
        <v>25.300000000000001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151</v>
      </c>
      <c r="AT164" s="230" t="s">
        <v>147</v>
      </c>
      <c r="AU164" s="230" t="s">
        <v>80</v>
      </c>
      <c r="AY164" s="16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151</v>
      </c>
      <c r="BM164" s="230" t="s">
        <v>92</v>
      </c>
    </row>
    <row r="165" s="2" customFormat="1" ht="21.75" customHeight="1">
      <c r="A165" s="37"/>
      <c r="B165" s="38"/>
      <c r="C165" s="218" t="s">
        <v>213</v>
      </c>
      <c r="D165" s="218" t="s">
        <v>147</v>
      </c>
      <c r="E165" s="219" t="s">
        <v>891</v>
      </c>
      <c r="F165" s="220" t="s">
        <v>892</v>
      </c>
      <c r="G165" s="221" t="s">
        <v>154</v>
      </c>
      <c r="H165" s="222">
        <v>25.300000000000001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151</v>
      </c>
      <c r="AT165" s="230" t="s">
        <v>147</v>
      </c>
      <c r="AU165" s="230" t="s">
        <v>80</v>
      </c>
      <c r="AY165" s="16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151</v>
      </c>
      <c r="BM165" s="230" t="s">
        <v>270</v>
      </c>
    </row>
    <row r="166" s="12" customFormat="1" ht="25.92" customHeight="1">
      <c r="A166" s="12"/>
      <c r="B166" s="202"/>
      <c r="C166" s="203"/>
      <c r="D166" s="204" t="s">
        <v>71</v>
      </c>
      <c r="E166" s="205" t="s">
        <v>291</v>
      </c>
      <c r="F166" s="205" t="s">
        <v>893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</f>
        <v>0</v>
      </c>
      <c r="Q166" s="210"/>
      <c r="R166" s="211">
        <f>R167</f>
        <v>0</v>
      </c>
      <c r="S166" s="210"/>
      <c r="T166" s="212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80</v>
      </c>
      <c r="AT166" s="214" t="s">
        <v>71</v>
      </c>
      <c r="AU166" s="214" t="s">
        <v>72</v>
      </c>
      <c r="AY166" s="213" t="s">
        <v>145</v>
      </c>
      <c r="BK166" s="215">
        <f>BK167</f>
        <v>0</v>
      </c>
    </row>
    <row r="167" s="2" customFormat="1" ht="24.15" customHeight="1">
      <c r="A167" s="37"/>
      <c r="B167" s="38"/>
      <c r="C167" s="218" t="s">
        <v>288</v>
      </c>
      <c r="D167" s="218" t="s">
        <v>147</v>
      </c>
      <c r="E167" s="219" t="s">
        <v>894</v>
      </c>
      <c r="F167" s="220" t="s">
        <v>895</v>
      </c>
      <c r="G167" s="221" t="s">
        <v>154</v>
      </c>
      <c r="H167" s="222">
        <v>10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151</v>
      </c>
      <c r="AT167" s="230" t="s">
        <v>147</v>
      </c>
      <c r="AU167" s="230" t="s">
        <v>80</v>
      </c>
      <c r="AY167" s="16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151</v>
      </c>
      <c r="BM167" s="230" t="s">
        <v>282</v>
      </c>
    </row>
    <row r="168" s="12" customFormat="1" ht="25.92" customHeight="1">
      <c r="A168" s="12"/>
      <c r="B168" s="202"/>
      <c r="C168" s="203"/>
      <c r="D168" s="204" t="s">
        <v>71</v>
      </c>
      <c r="E168" s="205" t="s">
        <v>426</v>
      </c>
      <c r="F168" s="205" t="s">
        <v>896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P169</f>
        <v>0</v>
      </c>
      <c r="Q168" s="210"/>
      <c r="R168" s="211">
        <f>R169</f>
        <v>0</v>
      </c>
      <c r="S168" s="210"/>
      <c r="T168" s="21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80</v>
      </c>
      <c r="AT168" s="214" t="s">
        <v>71</v>
      </c>
      <c r="AU168" s="214" t="s">
        <v>72</v>
      </c>
      <c r="AY168" s="213" t="s">
        <v>145</v>
      </c>
      <c r="BK168" s="215">
        <f>BK169</f>
        <v>0</v>
      </c>
    </row>
    <row r="169" s="2" customFormat="1" ht="24.15" customHeight="1">
      <c r="A169" s="37"/>
      <c r="B169" s="38"/>
      <c r="C169" s="218" t="s">
        <v>217</v>
      </c>
      <c r="D169" s="218" t="s">
        <v>147</v>
      </c>
      <c r="E169" s="219" t="s">
        <v>897</v>
      </c>
      <c r="F169" s="220" t="s">
        <v>898</v>
      </c>
      <c r="G169" s="221" t="s">
        <v>154</v>
      </c>
      <c r="H169" s="222">
        <v>25.300000000000001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37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151</v>
      </c>
      <c r="AT169" s="230" t="s">
        <v>147</v>
      </c>
      <c r="AU169" s="230" t="s">
        <v>80</v>
      </c>
      <c r="AY169" s="16" t="s">
        <v>145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151</v>
      </c>
      <c r="BM169" s="230" t="s">
        <v>285</v>
      </c>
    </row>
    <row r="170" s="12" customFormat="1" ht="25.92" customHeight="1">
      <c r="A170" s="12"/>
      <c r="B170" s="202"/>
      <c r="C170" s="203"/>
      <c r="D170" s="204" t="s">
        <v>71</v>
      </c>
      <c r="E170" s="205" t="s">
        <v>433</v>
      </c>
      <c r="F170" s="205" t="s">
        <v>899</v>
      </c>
      <c r="G170" s="203"/>
      <c r="H170" s="203"/>
      <c r="I170" s="206"/>
      <c r="J170" s="207">
        <f>BK170</f>
        <v>0</v>
      </c>
      <c r="K170" s="203"/>
      <c r="L170" s="208"/>
      <c r="M170" s="209"/>
      <c r="N170" s="210"/>
      <c r="O170" s="210"/>
      <c r="P170" s="211">
        <f>P171</f>
        <v>0</v>
      </c>
      <c r="Q170" s="210"/>
      <c r="R170" s="211">
        <f>R171</f>
        <v>0</v>
      </c>
      <c r="S170" s="210"/>
      <c r="T170" s="21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80</v>
      </c>
      <c r="AT170" s="214" t="s">
        <v>71</v>
      </c>
      <c r="AU170" s="214" t="s">
        <v>72</v>
      </c>
      <c r="AY170" s="213" t="s">
        <v>145</v>
      </c>
      <c r="BK170" s="215">
        <f>BK171</f>
        <v>0</v>
      </c>
    </row>
    <row r="171" s="2" customFormat="1" ht="16.5" customHeight="1">
      <c r="A171" s="37"/>
      <c r="B171" s="38"/>
      <c r="C171" s="218" t="s">
        <v>295</v>
      </c>
      <c r="D171" s="218" t="s">
        <v>147</v>
      </c>
      <c r="E171" s="219" t="s">
        <v>900</v>
      </c>
      <c r="F171" s="220" t="s">
        <v>901</v>
      </c>
      <c r="G171" s="221" t="s">
        <v>150</v>
      </c>
      <c r="H171" s="222">
        <v>2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151</v>
      </c>
      <c r="AT171" s="230" t="s">
        <v>147</v>
      </c>
      <c r="AU171" s="230" t="s">
        <v>80</v>
      </c>
      <c r="AY171" s="16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151</v>
      </c>
      <c r="BM171" s="230" t="s">
        <v>291</v>
      </c>
    </row>
    <row r="172" s="12" customFormat="1" ht="25.92" customHeight="1">
      <c r="A172" s="12"/>
      <c r="B172" s="202"/>
      <c r="C172" s="203"/>
      <c r="D172" s="204" t="s">
        <v>71</v>
      </c>
      <c r="E172" s="205" t="s">
        <v>601</v>
      </c>
      <c r="F172" s="205" t="s">
        <v>902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SUM(P173:P176)</f>
        <v>0</v>
      </c>
      <c r="Q172" s="210"/>
      <c r="R172" s="211">
        <f>SUM(R173:R176)</f>
        <v>0</v>
      </c>
      <c r="S172" s="210"/>
      <c r="T172" s="21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82</v>
      </c>
      <c r="AT172" s="214" t="s">
        <v>71</v>
      </c>
      <c r="AU172" s="214" t="s">
        <v>72</v>
      </c>
      <c r="AY172" s="213" t="s">
        <v>145</v>
      </c>
      <c r="BK172" s="215">
        <f>SUM(BK173:BK176)</f>
        <v>0</v>
      </c>
    </row>
    <row r="173" s="2" customFormat="1" ht="24.15" customHeight="1">
      <c r="A173" s="37"/>
      <c r="B173" s="38"/>
      <c r="C173" s="218" t="s">
        <v>86</v>
      </c>
      <c r="D173" s="218" t="s">
        <v>147</v>
      </c>
      <c r="E173" s="219" t="s">
        <v>903</v>
      </c>
      <c r="F173" s="220" t="s">
        <v>904</v>
      </c>
      <c r="G173" s="221" t="s">
        <v>154</v>
      </c>
      <c r="H173" s="222">
        <v>1.8200000000000001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177</v>
      </c>
      <c r="AT173" s="230" t="s">
        <v>147</v>
      </c>
      <c r="AU173" s="230" t="s">
        <v>80</v>
      </c>
      <c r="AY173" s="16" t="s">
        <v>145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177</v>
      </c>
      <c r="BM173" s="230" t="s">
        <v>95</v>
      </c>
    </row>
    <row r="174" s="2" customFormat="1" ht="24.15" customHeight="1">
      <c r="A174" s="37"/>
      <c r="B174" s="38"/>
      <c r="C174" s="218" t="s">
        <v>304</v>
      </c>
      <c r="D174" s="218" t="s">
        <v>147</v>
      </c>
      <c r="E174" s="219" t="s">
        <v>905</v>
      </c>
      <c r="F174" s="220" t="s">
        <v>906</v>
      </c>
      <c r="G174" s="221" t="s">
        <v>154</v>
      </c>
      <c r="H174" s="222">
        <v>1.8200000000000001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177</v>
      </c>
      <c r="AT174" s="230" t="s">
        <v>147</v>
      </c>
      <c r="AU174" s="230" t="s">
        <v>80</v>
      </c>
      <c r="AY174" s="16" t="s">
        <v>145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177</v>
      </c>
      <c r="BM174" s="230" t="s">
        <v>298</v>
      </c>
    </row>
    <row r="175" s="2" customFormat="1" ht="33" customHeight="1">
      <c r="A175" s="37"/>
      <c r="B175" s="38"/>
      <c r="C175" s="218" t="s">
        <v>226</v>
      </c>
      <c r="D175" s="218" t="s">
        <v>147</v>
      </c>
      <c r="E175" s="219" t="s">
        <v>907</v>
      </c>
      <c r="F175" s="220" t="s">
        <v>908</v>
      </c>
      <c r="G175" s="221" t="s">
        <v>154</v>
      </c>
      <c r="H175" s="222">
        <v>1.8200000000000001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177</v>
      </c>
      <c r="AT175" s="230" t="s">
        <v>147</v>
      </c>
      <c r="AU175" s="230" t="s">
        <v>80</v>
      </c>
      <c r="AY175" s="16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177</v>
      </c>
      <c r="BM175" s="230" t="s">
        <v>302</v>
      </c>
    </row>
    <row r="176" s="2" customFormat="1" ht="21.75" customHeight="1">
      <c r="A176" s="37"/>
      <c r="B176" s="38"/>
      <c r="C176" s="218" t="s">
        <v>312</v>
      </c>
      <c r="D176" s="218" t="s">
        <v>147</v>
      </c>
      <c r="E176" s="219" t="s">
        <v>909</v>
      </c>
      <c r="F176" s="220" t="s">
        <v>910</v>
      </c>
      <c r="G176" s="221" t="s">
        <v>629</v>
      </c>
      <c r="H176" s="266"/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177</v>
      </c>
      <c r="AT176" s="230" t="s">
        <v>147</v>
      </c>
      <c r="AU176" s="230" t="s">
        <v>80</v>
      </c>
      <c r="AY176" s="16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177</v>
      </c>
      <c r="BM176" s="230" t="s">
        <v>307</v>
      </c>
    </row>
    <row r="177" s="12" customFormat="1" ht="25.92" customHeight="1">
      <c r="A177" s="12"/>
      <c r="B177" s="202"/>
      <c r="C177" s="203"/>
      <c r="D177" s="204" t="s">
        <v>71</v>
      </c>
      <c r="E177" s="205" t="s">
        <v>911</v>
      </c>
      <c r="F177" s="205" t="s">
        <v>912</v>
      </c>
      <c r="G177" s="203"/>
      <c r="H177" s="203"/>
      <c r="I177" s="206"/>
      <c r="J177" s="207">
        <f>BK177</f>
        <v>0</v>
      </c>
      <c r="K177" s="203"/>
      <c r="L177" s="208"/>
      <c r="M177" s="209"/>
      <c r="N177" s="210"/>
      <c r="O177" s="210"/>
      <c r="P177" s="211">
        <f>P178</f>
        <v>0</v>
      </c>
      <c r="Q177" s="210"/>
      <c r="R177" s="211">
        <f>R178</f>
        <v>0</v>
      </c>
      <c r="S177" s="210"/>
      <c r="T177" s="212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82</v>
      </c>
      <c r="AT177" s="214" t="s">
        <v>71</v>
      </c>
      <c r="AU177" s="214" t="s">
        <v>72</v>
      </c>
      <c r="AY177" s="213" t="s">
        <v>145</v>
      </c>
      <c r="BK177" s="215">
        <f>BK178</f>
        <v>0</v>
      </c>
    </row>
    <row r="178" s="2" customFormat="1" ht="16.5" customHeight="1">
      <c r="A178" s="37"/>
      <c r="B178" s="38"/>
      <c r="C178" s="218" t="s">
        <v>232</v>
      </c>
      <c r="D178" s="218" t="s">
        <v>147</v>
      </c>
      <c r="E178" s="219" t="s">
        <v>913</v>
      </c>
      <c r="F178" s="220" t="s">
        <v>914</v>
      </c>
      <c r="G178" s="221" t="s">
        <v>186</v>
      </c>
      <c r="H178" s="222">
        <v>62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177</v>
      </c>
      <c r="AT178" s="230" t="s">
        <v>147</v>
      </c>
      <c r="AU178" s="230" t="s">
        <v>80</v>
      </c>
      <c r="AY178" s="16" t="s">
        <v>145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177</v>
      </c>
      <c r="BM178" s="230" t="s">
        <v>310</v>
      </c>
    </row>
    <row r="179" s="12" customFormat="1" ht="25.92" customHeight="1">
      <c r="A179" s="12"/>
      <c r="B179" s="202"/>
      <c r="C179" s="203"/>
      <c r="D179" s="204" t="s">
        <v>71</v>
      </c>
      <c r="E179" s="205" t="s">
        <v>915</v>
      </c>
      <c r="F179" s="205" t="s">
        <v>916</v>
      </c>
      <c r="G179" s="203"/>
      <c r="H179" s="203"/>
      <c r="I179" s="206"/>
      <c r="J179" s="207">
        <f>BK179</f>
        <v>0</v>
      </c>
      <c r="K179" s="203"/>
      <c r="L179" s="208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82</v>
      </c>
      <c r="AT179" s="214" t="s">
        <v>71</v>
      </c>
      <c r="AU179" s="214" t="s">
        <v>72</v>
      </c>
      <c r="AY179" s="213" t="s">
        <v>145</v>
      </c>
      <c r="BK179" s="215">
        <f>BK180</f>
        <v>0</v>
      </c>
    </row>
    <row r="180" s="2" customFormat="1" ht="16.5" customHeight="1">
      <c r="A180" s="37"/>
      <c r="B180" s="38"/>
      <c r="C180" s="218" t="s">
        <v>320</v>
      </c>
      <c r="D180" s="218" t="s">
        <v>147</v>
      </c>
      <c r="E180" s="219" t="s">
        <v>917</v>
      </c>
      <c r="F180" s="220" t="s">
        <v>918</v>
      </c>
      <c r="G180" s="221" t="s">
        <v>154</v>
      </c>
      <c r="H180" s="222">
        <v>12.000999999999999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177</v>
      </c>
      <c r="AT180" s="230" t="s">
        <v>147</v>
      </c>
      <c r="AU180" s="230" t="s">
        <v>80</v>
      </c>
      <c r="AY180" s="16" t="s">
        <v>145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177</v>
      </c>
      <c r="BM180" s="230" t="s">
        <v>98</v>
      </c>
    </row>
    <row r="181" s="12" customFormat="1" ht="25.92" customHeight="1">
      <c r="A181" s="12"/>
      <c r="B181" s="202"/>
      <c r="C181" s="203"/>
      <c r="D181" s="204" t="s">
        <v>71</v>
      </c>
      <c r="E181" s="205" t="s">
        <v>538</v>
      </c>
      <c r="F181" s="205" t="s">
        <v>919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SUM(P182:P188)</f>
        <v>0</v>
      </c>
      <c r="Q181" s="210"/>
      <c r="R181" s="211">
        <f>SUM(R182:R188)</f>
        <v>0</v>
      </c>
      <c r="S181" s="210"/>
      <c r="T181" s="212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80</v>
      </c>
      <c r="AT181" s="214" t="s">
        <v>71</v>
      </c>
      <c r="AU181" s="214" t="s">
        <v>72</v>
      </c>
      <c r="AY181" s="213" t="s">
        <v>145</v>
      </c>
      <c r="BK181" s="215">
        <f>SUM(BK182:BK188)</f>
        <v>0</v>
      </c>
    </row>
    <row r="182" s="2" customFormat="1" ht="16.5" customHeight="1">
      <c r="A182" s="37"/>
      <c r="B182" s="38"/>
      <c r="C182" s="218" t="s">
        <v>236</v>
      </c>
      <c r="D182" s="218" t="s">
        <v>147</v>
      </c>
      <c r="E182" s="219" t="s">
        <v>920</v>
      </c>
      <c r="F182" s="220" t="s">
        <v>921</v>
      </c>
      <c r="G182" s="221" t="s">
        <v>150</v>
      </c>
      <c r="H182" s="222">
        <v>2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151</v>
      </c>
      <c r="AT182" s="230" t="s">
        <v>147</v>
      </c>
      <c r="AU182" s="230" t="s">
        <v>80</v>
      </c>
      <c r="AY182" s="16" t="s">
        <v>145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151</v>
      </c>
      <c r="BM182" s="230" t="s">
        <v>318</v>
      </c>
    </row>
    <row r="183" s="2" customFormat="1" ht="16.5" customHeight="1">
      <c r="A183" s="37"/>
      <c r="B183" s="38"/>
      <c r="C183" s="255" t="s">
        <v>331</v>
      </c>
      <c r="D183" s="255" t="s">
        <v>243</v>
      </c>
      <c r="E183" s="256" t="s">
        <v>922</v>
      </c>
      <c r="F183" s="257" t="s">
        <v>923</v>
      </c>
      <c r="G183" s="258" t="s">
        <v>150</v>
      </c>
      <c r="H183" s="259">
        <v>2.02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155</v>
      </c>
      <c r="AT183" s="230" t="s">
        <v>243</v>
      </c>
      <c r="AU183" s="230" t="s">
        <v>80</v>
      </c>
      <c r="AY183" s="16" t="s">
        <v>145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151</v>
      </c>
      <c r="BM183" s="230" t="s">
        <v>323</v>
      </c>
    </row>
    <row r="184" s="2" customFormat="1" ht="16.5" customHeight="1">
      <c r="A184" s="37"/>
      <c r="B184" s="38"/>
      <c r="C184" s="218" t="s">
        <v>241</v>
      </c>
      <c r="D184" s="218" t="s">
        <v>147</v>
      </c>
      <c r="E184" s="219" t="s">
        <v>924</v>
      </c>
      <c r="F184" s="220" t="s">
        <v>925</v>
      </c>
      <c r="G184" s="221" t="s">
        <v>150</v>
      </c>
      <c r="H184" s="222">
        <v>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151</v>
      </c>
      <c r="AT184" s="230" t="s">
        <v>147</v>
      </c>
      <c r="AU184" s="230" t="s">
        <v>80</v>
      </c>
      <c r="AY184" s="16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151</v>
      </c>
      <c r="BM184" s="230" t="s">
        <v>328</v>
      </c>
    </row>
    <row r="185" s="2" customFormat="1" ht="16.5" customHeight="1">
      <c r="A185" s="37"/>
      <c r="B185" s="38"/>
      <c r="C185" s="255" t="s">
        <v>341</v>
      </c>
      <c r="D185" s="255" t="s">
        <v>243</v>
      </c>
      <c r="E185" s="256" t="s">
        <v>926</v>
      </c>
      <c r="F185" s="257" t="s">
        <v>927</v>
      </c>
      <c r="G185" s="258" t="s">
        <v>150</v>
      </c>
      <c r="H185" s="259">
        <v>1.01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155</v>
      </c>
      <c r="AT185" s="230" t="s">
        <v>243</v>
      </c>
      <c r="AU185" s="230" t="s">
        <v>80</v>
      </c>
      <c r="AY185" s="16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151</v>
      </c>
      <c r="BM185" s="230" t="s">
        <v>334</v>
      </c>
    </row>
    <row r="186" s="2" customFormat="1" ht="16.5" customHeight="1">
      <c r="A186" s="37"/>
      <c r="B186" s="38"/>
      <c r="C186" s="218" t="s">
        <v>89</v>
      </c>
      <c r="D186" s="218" t="s">
        <v>147</v>
      </c>
      <c r="E186" s="219" t="s">
        <v>928</v>
      </c>
      <c r="F186" s="220" t="s">
        <v>929</v>
      </c>
      <c r="G186" s="221" t="s">
        <v>150</v>
      </c>
      <c r="H186" s="222">
        <v>2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37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151</v>
      </c>
      <c r="AT186" s="230" t="s">
        <v>147</v>
      </c>
      <c r="AU186" s="230" t="s">
        <v>80</v>
      </c>
      <c r="AY186" s="16" t="s">
        <v>145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151</v>
      </c>
      <c r="BM186" s="230" t="s">
        <v>101</v>
      </c>
    </row>
    <row r="187" s="2" customFormat="1" ht="21.75" customHeight="1">
      <c r="A187" s="37"/>
      <c r="B187" s="38"/>
      <c r="C187" s="255" t="s">
        <v>359</v>
      </c>
      <c r="D187" s="255" t="s">
        <v>243</v>
      </c>
      <c r="E187" s="256" t="s">
        <v>930</v>
      </c>
      <c r="F187" s="257" t="s">
        <v>931</v>
      </c>
      <c r="G187" s="258" t="s">
        <v>150</v>
      </c>
      <c r="H187" s="259">
        <v>2</v>
      </c>
      <c r="I187" s="260"/>
      <c r="J187" s="261">
        <f>ROUND(I187*H187,2)</f>
        <v>0</v>
      </c>
      <c r="K187" s="262"/>
      <c r="L187" s="263"/>
      <c r="M187" s="264" t="s">
        <v>1</v>
      </c>
      <c r="N187" s="265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155</v>
      </c>
      <c r="AT187" s="230" t="s">
        <v>243</v>
      </c>
      <c r="AU187" s="230" t="s">
        <v>80</v>
      </c>
      <c r="AY187" s="16" t="s">
        <v>145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151</v>
      </c>
      <c r="BM187" s="230" t="s">
        <v>344</v>
      </c>
    </row>
    <row r="188" s="2" customFormat="1" ht="16.5" customHeight="1">
      <c r="A188" s="37"/>
      <c r="B188" s="38"/>
      <c r="C188" s="218" t="s">
        <v>250</v>
      </c>
      <c r="D188" s="218" t="s">
        <v>147</v>
      </c>
      <c r="E188" s="219" t="s">
        <v>932</v>
      </c>
      <c r="F188" s="220" t="s">
        <v>933</v>
      </c>
      <c r="G188" s="221" t="s">
        <v>186</v>
      </c>
      <c r="H188" s="222">
        <v>376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151</v>
      </c>
      <c r="AT188" s="230" t="s">
        <v>147</v>
      </c>
      <c r="AU188" s="230" t="s">
        <v>80</v>
      </c>
      <c r="AY188" s="16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151</v>
      </c>
      <c r="BM188" s="230" t="s">
        <v>358</v>
      </c>
    </row>
    <row r="189" s="12" customFormat="1" ht="25.92" customHeight="1">
      <c r="A189" s="12"/>
      <c r="B189" s="202"/>
      <c r="C189" s="203"/>
      <c r="D189" s="204" t="s">
        <v>71</v>
      </c>
      <c r="E189" s="205" t="s">
        <v>381</v>
      </c>
      <c r="F189" s="205" t="s">
        <v>934</v>
      </c>
      <c r="G189" s="203"/>
      <c r="H189" s="203"/>
      <c r="I189" s="206"/>
      <c r="J189" s="207">
        <f>BK189</f>
        <v>0</v>
      </c>
      <c r="K189" s="203"/>
      <c r="L189" s="208"/>
      <c r="M189" s="209"/>
      <c r="N189" s="210"/>
      <c r="O189" s="210"/>
      <c r="P189" s="211">
        <f>SUM(P190:P200)</f>
        <v>0</v>
      </c>
      <c r="Q189" s="210"/>
      <c r="R189" s="211">
        <f>SUM(R190:R200)</f>
        <v>0</v>
      </c>
      <c r="S189" s="210"/>
      <c r="T189" s="212">
        <f>SUM(T190:T200)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80</v>
      </c>
      <c r="AT189" s="214" t="s">
        <v>71</v>
      </c>
      <c r="AU189" s="214" t="s">
        <v>72</v>
      </c>
      <c r="AY189" s="213" t="s">
        <v>145</v>
      </c>
      <c r="BK189" s="215">
        <f>SUM(BK190:BK200)</f>
        <v>0</v>
      </c>
    </row>
    <row r="190" s="2" customFormat="1" ht="16.5" customHeight="1">
      <c r="A190" s="37"/>
      <c r="B190" s="38"/>
      <c r="C190" s="218" t="s">
        <v>368</v>
      </c>
      <c r="D190" s="218" t="s">
        <v>147</v>
      </c>
      <c r="E190" s="219" t="s">
        <v>935</v>
      </c>
      <c r="F190" s="220" t="s">
        <v>936</v>
      </c>
      <c r="G190" s="221" t="s">
        <v>154</v>
      </c>
      <c r="H190" s="222">
        <v>61.640000000000001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37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151</v>
      </c>
      <c r="AT190" s="230" t="s">
        <v>147</v>
      </c>
      <c r="AU190" s="230" t="s">
        <v>80</v>
      </c>
      <c r="AY190" s="16" t="s">
        <v>145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151</v>
      </c>
      <c r="BM190" s="230" t="s">
        <v>362</v>
      </c>
    </row>
    <row r="191" s="2" customFormat="1" ht="16.5" customHeight="1">
      <c r="A191" s="37"/>
      <c r="B191" s="38"/>
      <c r="C191" s="218" t="s">
        <v>255</v>
      </c>
      <c r="D191" s="218" t="s">
        <v>147</v>
      </c>
      <c r="E191" s="219" t="s">
        <v>937</v>
      </c>
      <c r="F191" s="220" t="s">
        <v>938</v>
      </c>
      <c r="G191" s="221" t="s">
        <v>154</v>
      </c>
      <c r="H191" s="222">
        <v>29.280000000000001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37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151</v>
      </c>
      <c r="AT191" s="230" t="s">
        <v>147</v>
      </c>
      <c r="AU191" s="230" t="s">
        <v>80</v>
      </c>
      <c r="AY191" s="16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151</v>
      </c>
      <c r="BM191" s="230" t="s">
        <v>367</v>
      </c>
    </row>
    <row r="192" s="2" customFormat="1" ht="21.75" customHeight="1">
      <c r="A192" s="37"/>
      <c r="B192" s="38"/>
      <c r="C192" s="218" t="s">
        <v>375</v>
      </c>
      <c r="D192" s="218" t="s">
        <v>147</v>
      </c>
      <c r="E192" s="219" t="s">
        <v>939</v>
      </c>
      <c r="F192" s="220" t="s">
        <v>940</v>
      </c>
      <c r="G192" s="221" t="s">
        <v>196</v>
      </c>
      <c r="H192" s="222">
        <v>19.184000000000001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151</v>
      </c>
      <c r="AT192" s="230" t="s">
        <v>147</v>
      </c>
      <c r="AU192" s="230" t="s">
        <v>80</v>
      </c>
      <c r="AY192" s="16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151</v>
      </c>
      <c r="BM192" s="230" t="s">
        <v>371</v>
      </c>
    </row>
    <row r="193" s="2" customFormat="1" ht="21.75" customHeight="1">
      <c r="A193" s="37"/>
      <c r="B193" s="38"/>
      <c r="C193" s="218" t="s">
        <v>259</v>
      </c>
      <c r="D193" s="218" t="s">
        <v>147</v>
      </c>
      <c r="E193" s="219" t="s">
        <v>941</v>
      </c>
      <c r="F193" s="220" t="s">
        <v>942</v>
      </c>
      <c r="G193" s="221" t="s">
        <v>154</v>
      </c>
      <c r="H193" s="222">
        <v>25.300000000000001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151</v>
      </c>
      <c r="AT193" s="230" t="s">
        <v>147</v>
      </c>
      <c r="AU193" s="230" t="s">
        <v>80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151</v>
      </c>
      <c r="BM193" s="230" t="s">
        <v>374</v>
      </c>
    </row>
    <row r="194" s="2" customFormat="1" ht="16.5" customHeight="1">
      <c r="A194" s="37"/>
      <c r="B194" s="38"/>
      <c r="C194" s="218" t="s">
        <v>382</v>
      </c>
      <c r="D194" s="218" t="s">
        <v>147</v>
      </c>
      <c r="E194" s="219" t="s">
        <v>943</v>
      </c>
      <c r="F194" s="220" t="s">
        <v>944</v>
      </c>
      <c r="G194" s="221" t="s">
        <v>186</v>
      </c>
      <c r="H194" s="222">
        <v>60.600000000000001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37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151</v>
      </c>
      <c r="AT194" s="230" t="s">
        <v>147</v>
      </c>
      <c r="AU194" s="230" t="s">
        <v>80</v>
      </c>
      <c r="AY194" s="16" t="s">
        <v>145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151</v>
      </c>
      <c r="BM194" s="230" t="s">
        <v>378</v>
      </c>
    </row>
    <row r="195" s="2" customFormat="1" ht="21.75" customHeight="1">
      <c r="A195" s="37"/>
      <c r="B195" s="38"/>
      <c r="C195" s="218" t="s">
        <v>263</v>
      </c>
      <c r="D195" s="218" t="s">
        <v>147</v>
      </c>
      <c r="E195" s="219" t="s">
        <v>945</v>
      </c>
      <c r="F195" s="220" t="s">
        <v>946</v>
      </c>
      <c r="G195" s="221" t="s">
        <v>196</v>
      </c>
      <c r="H195" s="222">
        <v>0.89100000000000001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37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151</v>
      </c>
      <c r="AT195" s="230" t="s">
        <v>147</v>
      </c>
      <c r="AU195" s="230" t="s">
        <v>80</v>
      </c>
      <c r="AY195" s="16" t="s">
        <v>145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151</v>
      </c>
      <c r="BM195" s="230" t="s">
        <v>381</v>
      </c>
    </row>
    <row r="196" s="2" customFormat="1" ht="16.5" customHeight="1">
      <c r="A196" s="37"/>
      <c r="B196" s="38"/>
      <c r="C196" s="218" t="s">
        <v>389</v>
      </c>
      <c r="D196" s="218" t="s">
        <v>147</v>
      </c>
      <c r="E196" s="219" t="s">
        <v>947</v>
      </c>
      <c r="F196" s="220" t="s">
        <v>948</v>
      </c>
      <c r="G196" s="221" t="s">
        <v>235</v>
      </c>
      <c r="H196" s="222">
        <v>57.207999999999998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151</v>
      </c>
      <c r="AT196" s="230" t="s">
        <v>147</v>
      </c>
      <c r="AU196" s="230" t="s">
        <v>80</v>
      </c>
      <c r="AY196" s="16" t="s">
        <v>145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151</v>
      </c>
      <c r="BM196" s="230" t="s">
        <v>385</v>
      </c>
    </row>
    <row r="197" s="2" customFormat="1" ht="21.75" customHeight="1">
      <c r="A197" s="37"/>
      <c r="B197" s="38"/>
      <c r="C197" s="218" t="s">
        <v>92</v>
      </c>
      <c r="D197" s="218" t="s">
        <v>147</v>
      </c>
      <c r="E197" s="219" t="s">
        <v>949</v>
      </c>
      <c r="F197" s="220" t="s">
        <v>950</v>
      </c>
      <c r="G197" s="221" t="s">
        <v>235</v>
      </c>
      <c r="H197" s="222">
        <v>800.90999999999997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37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151</v>
      </c>
      <c r="AT197" s="230" t="s">
        <v>147</v>
      </c>
      <c r="AU197" s="230" t="s">
        <v>80</v>
      </c>
      <c r="AY197" s="16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151</v>
      </c>
      <c r="BM197" s="230" t="s">
        <v>388</v>
      </c>
    </row>
    <row r="198" s="2" customFormat="1" ht="24.15" customHeight="1">
      <c r="A198" s="37"/>
      <c r="B198" s="38"/>
      <c r="C198" s="218" t="s">
        <v>397</v>
      </c>
      <c r="D198" s="218" t="s">
        <v>147</v>
      </c>
      <c r="E198" s="219" t="s">
        <v>951</v>
      </c>
      <c r="F198" s="220" t="s">
        <v>952</v>
      </c>
      <c r="G198" s="221" t="s">
        <v>235</v>
      </c>
      <c r="H198" s="222">
        <v>50.436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151</v>
      </c>
      <c r="AT198" s="230" t="s">
        <v>147</v>
      </c>
      <c r="AU198" s="230" t="s">
        <v>80</v>
      </c>
      <c r="AY198" s="16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151</v>
      </c>
      <c r="BM198" s="230" t="s">
        <v>392</v>
      </c>
    </row>
    <row r="199" s="2" customFormat="1" ht="24.15" customHeight="1">
      <c r="A199" s="37"/>
      <c r="B199" s="38"/>
      <c r="C199" s="218" t="s">
        <v>270</v>
      </c>
      <c r="D199" s="218" t="s">
        <v>147</v>
      </c>
      <c r="E199" s="219" t="s">
        <v>953</v>
      </c>
      <c r="F199" s="220" t="s">
        <v>954</v>
      </c>
      <c r="G199" s="221" t="s">
        <v>235</v>
      </c>
      <c r="H199" s="222">
        <v>5.5659999999999998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37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151</v>
      </c>
      <c r="AT199" s="230" t="s">
        <v>147</v>
      </c>
      <c r="AU199" s="230" t="s">
        <v>80</v>
      </c>
      <c r="AY199" s="16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151</v>
      </c>
      <c r="BM199" s="230" t="s">
        <v>396</v>
      </c>
    </row>
    <row r="200" s="2" customFormat="1" ht="24.15" customHeight="1">
      <c r="A200" s="37"/>
      <c r="B200" s="38"/>
      <c r="C200" s="218" t="s">
        <v>405</v>
      </c>
      <c r="D200" s="218" t="s">
        <v>147</v>
      </c>
      <c r="E200" s="219" t="s">
        <v>955</v>
      </c>
      <c r="F200" s="220" t="s">
        <v>956</v>
      </c>
      <c r="G200" s="221" t="s">
        <v>235</v>
      </c>
      <c r="H200" s="222">
        <v>1.206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151</v>
      </c>
      <c r="AT200" s="230" t="s">
        <v>147</v>
      </c>
      <c r="AU200" s="230" t="s">
        <v>80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151</v>
      </c>
      <c r="BM200" s="230" t="s">
        <v>400</v>
      </c>
    </row>
    <row r="201" s="12" customFormat="1" ht="25.92" customHeight="1">
      <c r="A201" s="12"/>
      <c r="B201" s="202"/>
      <c r="C201" s="203"/>
      <c r="D201" s="204" t="s">
        <v>71</v>
      </c>
      <c r="E201" s="205" t="s">
        <v>957</v>
      </c>
      <c r="F201" s="205" t="s">
        <v>958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</f>
        <v>0</v>
      </c>
      <c r="Q201" s="210"/>
      <c r="R201" s="211">
        <f>R202</f>
        <v>0</v>
      </c>
      <c r="S201" s="210"/>
      <c r="T201" s="21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80</v>
      </c>
      <c r="AT201" s="214" t="s">
        <v>71</v>
      </c>
      <c r="AU201" s="214" t="s">
        <v>72</v>
      </c>
      <c r="AY201" s="213" t="s">
        <v>145</v>
      </c>
      <c r="BK201" s="215">
        <f>BK202</f>
        <v>0</v>
      </c>
    </row>
    <row r="202" s="2" customFormat="1" ht="21.75" customHeight="1">
      <c r="A202" s="37"/>
      <c r="B202" s="38"/>
      <c r="C202" s="218" t="s">
        <v>282</v>
      </c>
      <c r="D202" s="218" t="s">
        <v>147</v>
      </c>
      <c r="E202" s="219" t="s">
        <v>959</v>
      </c>
      <c r="F202" s="220" t="s">
        <v>960</v>
      </c>
      <c r="G202" s="221" t="s">
        <v>235</v>
      </c>
      <c r="H202" s="222">
        <v>128.987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151</v>
      </c>
      <c r="AT202" s="230" t="s">
        <v>147</v>
      </c>
      <c r="AU202" s="230" t="s">
        <v>80</v>
      </c>
      <c r="AY202" s="16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151</v>
      </c>
      <c r="BM202" s="230" t="s">
        <v>403</v>
      </c>
    </row>
    <row r="203" s="12" customFormat="1" ht="25.92" customHeight="1">
      <c r="A203" s="12"/>
      <c r="B203" s="202"/>
      <c r="C203" s="203"/>
      <c r="D203" s="204" t="s">
        <v>71</v>
      </c>
      <c r="E203" s="205" t="s">
        <v>961</v>
      </c>
      <c r="F203" s="205" t="s">
        <v>962</v>
      </c>
      <c r="G203" s="203"/>
      <c r="H203" s="203"/>
      <c r="I203" s="206"/>
      <c r="J203" s="207">
        <f>BK203</f>
        <v>0</v>
      </c>
      <c r="K203" s="203"/>
      <c r="L203" s="208"/>
      <c r="M203" s="209"/>
      <c r="N203" s="210"/>
      <c r="O203" s="210"/>
      <c r="P203" s="211">
        <f>SUM(P204:P206)</f>
        <v>0</v>
      </c>
      <c r="Q203" s="210"/>
      <c r="R203" s="211">
        <f>SUM(R204:R206)</f>
        <v>0</v>
      </c>
      <c r="S203" s="210"/>
      <c r="T203" s="212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80</v>
      </c>
      <c r="AT203" s="214" t="s">
        <v>71</v>
      </c>
      <c r="AU203" s="214" t="s">
        <v>72</v>
      </c>
      <c r="AY203" s="213" t="s">
        <v>145</v>
      </c>
      <c r="BK203" s="215">
        <f>SUM(BK204:BK206)</f>
        <v>0</v>
      </c>
    </row>
    <row r="204" s="2" customFormat="1" ht="16.5" customHeight="1">
      <c r="A204" s="37"/>
      <c r="B204" s="38"/>
      <c r="C204" s="218" t="s">
        <v>412</v>
      </c>
      <c r="D204" s="218" t="s">
        <v>147</v>
      </c>
      <c r="E204" s="219" t="s">
        <v>963</v>
      </c>
      <c r="F204" s="220" t="s">
        <v>964</v>
      </c>
      <c r="G204" s="221" t="s">
        <v>186</v>
      </c>
      <c r="H204" s="222">
        <v>14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37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151</v>
      </c>
      <c r="AT204" s="230" t="s">
        <v>147</v>
      </c>
      <c r="AU204" s="230" t="s">
        <v>80</v>
      </c>
      <c r="AY204" s="16" t="s">
        <v>145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151</v>
      </c>
      <c r="BM204" s="230" t="s">
        <v>408</v>
      </c>
    </row>
    <row r="205" s="2" customFormat="1" ht="24.15" customHeight="1">
      <c r="A205" s="37"/>
      <c r="B205" s="38"/>
      <c r="C205" s="218" t="s">
        <v>285</v>
      </c>
      <c r="D205" s="218" t="s">
        <v>147</v>
      </c>
      <c r="E205" s="219" t="s">
        <v>965</v>
      </c>
      <c r="F205" s="220" t="s">
        <v>966</v>
      </c>
      <c r="G205" s="221" t="s">
        <v>186</v>
      </c>
      <c r="H205" s="222">
        <v>25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37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151</v>
      </c>
      <c r="AT205" s="230" t="s">
        <v>147</v>
      </c>
      <c r="AU205" s="230" t="s">
        <v>80</v>
      </c>
      <c r="AY205" s="16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151</v>
      </c>
      <c r="BM205" s="230" t="s">
        <v>411</v>
      </c>
    </row>
    <row r="206" s="2" customFormat="1" ht="21.75" customHeight="1">
      <c r="A206" s="37"/>
      <c r="B206" s="38"/>
      <c r="C206" s="218" t="s">
        <v>419</v>
      </c>
      <c r="D206" s="218" t="s">
        <v>147</v>
      </c>
      <c r="E206" s="219" t="s">
        <v>967</v>
      </c>
      <c r="F206" s="220" t="s">
        <v>968</v>
      </c>
      <c r="G206" s="221" t="s">
        <v>150</v>
      </c>
      <c r="H206" s="222">
        <v>62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37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151</v>
      </c>
      <c r="AT206" s="230" t="s">
        <v>147</v>
      </c>
      <c r="AU206" s="230" t="s">
        <v>80</v>
      </c>
      <c r="AY206" s="16" t="s">
        <v>145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151</v>
      </c>
      <c r="BM206" s="230" t="s">
        <v>415</v>
      </c>
    </row>
    <row r="207" s="12" customFormat="1" ht="25.92" customHeight="1">
      <c r="A207" s="12"/>
      <c r="B207" s="202"/>
      <c r="C207" s="203"/>
      <c r="D207" s="204" t="s">
        <v>71</v>
      </c>
      <c r="E207" s="205" t="s">
        <v>658</v>
      </c>
      <c r="F207" s="205" t="s">
        <v>659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SUM(P208:P209)</f>
        <v>0</v>
      </c>
      <c r="Q207" s="210"/>
      <c r="R207" s="211">
        <f>SUM(R208:R209)</f>
        <v>0</v>
      </c>
      <c r="S207" s="210"/>
      <c r="T207" s="212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151</v>
      </c>
      <c r="AT207" s="214" t="s">
        <v>71</v>
      </c>
      <c r="AU207" s="214" t="s">
        <v>72</v>
      </c>
      <c r="AY207" s="213" t="s">
        <v>145</v>
      </c>
      <c r="BK207" s="215">
        <f>SUM(BK208:BK209)</f>
        <v>0</v>
      </c>
    </row>
    <row r="208" s="2" customFormat="1" ht="16.5" customHeight="1">
      <c r="A208" s="37"/>
      <c r="B208" s="38"/>
      <c r="C208" s="218" t="s">
        <v>291</v>
      </c>
      <c r="D208" s="218" t="s">
        <v>147</v>
      </c>
      <c r="E208" s="219" t="s">
        <v>969</v>
      </c>
      <c r="F208" s="220" t="s">
        <v>970</v>
      </c>
      <c r="G208" s="221" t="s">
        <v>150</v>
      </c>
      <c r="H208" s="222">
        <v>1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37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664</v>
      </c>
      <c r="AT208" s="230" t="s">
        <v>147</v>
      </c>
      <c r="AU208" s="230" t="s">
        <v>80</v>
      </c>
      <c r="AY208" s="16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664</v>
      </c>
      <c r="BM208" s="230" t="s">
        <v>422</v>
      </c>
    </row>
    <row r="209" s="2" customFormat="1" ht="16.5" customHeight="1">
      <c r="A209" s="37"/>
      <c r="B209" s="38"/>
      <c r="C209" s="218" t="s">
        <v>426</v>
      </c>
      <c r="D209" s="218" t="s">
        <v>147</v>
      </c>
      <c r="E209" s="219" t="s">
        <v>971</v>
      </c>
      <c r="F209" s="220" t="s">
        <v>972</v>
      </c>
      <c r="G209" s="221" t="s">
        <v>150</v>
      </c>
      <c r="H209" s="222">
        <v>1</v>
      </c>
      <c r="I209" s="223"/>
      <c r="J209" s="224">
        <f>ROUND(I209*H209,2)</f>
        <v>0</v>
      </c>
      <c r="K209" s="225"/>
      <c r="L209" s="43"/>
      <c r="M209" s="267" t="s">
        <v>1</v>
      </c>
      <c r="N209" s="268" t="s">
        <v>37</v>
      </c>
      <c r="O209" s="269"/>
      <c r="P209" s="270">
        <f>O209*H209</f>
        <v>0</v>
      </c>
      <c r="Q209" s="270">
        <v>0</v>
      </c>
      <c r="R209" s="270">
        <f>Q209*H209</f>
        <v>0</v>
      </c>
      <c r="S209" s="270">
        <v>0</v>
      </c>
      <c r="T209" s="27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664</v>
      </c>
      <c r="AT209" s="230" t="s">
        <v>147</v>
      </c>
      <c r="AU209" s="230" t="s">
        <v>80</v>
      </c>
      <c r="AY209" s="16" t="s">
        <v>145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664</v>
      </c>
      <c r="BM209" s="230" t="s">
        <v>425</v>
      </c>
    </row>
    <row r="210" s="2" customFormat="1" ht="6.96" customHeight="1">
      <c r="A210" s="37"/>
      <c r="B210" s="65"/>
      <c r="C210" s="66"/>
      <c r="D210" s="66"/>
      <c r="E210" s="66"/>
      <c r="F210" s="66"/>
      <c r="G210" s="66"/>
      <c r="H210" s="66"/>
      <c r="I210" s="66"/>
      <c r="J210" s="66"/>
      <c r="K210" s="66"/>
      <c r="L210" s="43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sheet="1" autoFilter="0" formatColumns="0" formatRows="0" objects="1" scenarios="1" spinCount="100000" saltValue="Qw8ooZfEsSORQXPskg0QJyd/2ZUsW7uFWn0q0qkfvIufpBfxcDbfuH+xs4iEOjLpX/gKAVZeNR7c5c39ffLOCw==" hashValue="zog+oJDNC0ohwxmT7xw4+iy2mSIrFCBL6wDiHp+oNHfKcF8/jIgqezfp1gY4Oe9VdGiE0X6qoRuBcbolaYfDog==" algorithmName="SHA-512" password="CC35"/>
  <autoFilter ref="C132:K209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ROUND((SUM(BE127:BE203)),  2)</f>
        <v>0</v>
      </c>
      <c r="G33" s="37"/>
      <c r="H33" s="37"/>
      <c r="I33" s="154">
        <v>0.20999999999999999</v>
      </c>
      <c r="J33" s="153">
        <f>ROUND(((SUM(BE127:BE203))*I33),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ROUND((SUM(BF127:BF203)),  2)</f>
        <v>0</v>
      </c>
      <c r="G34" s="37"/>
      <c r="H34" s="37"/>
      <c r="I34" s="154">
        <v>0.14999999999999999</v>
      </c>
      <c r="J34" s="153">
        <f>ROUND(((SUM(BF127:BF203))*I34),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ROUND((SUM(BG127:BG203)),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ROUND((SUM(BH127:BH203)),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ROUND((SUM(BI127:BI203)),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40 - SO 501-1 - Přeložka teplovodu - předizol.potrubí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974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975</v>
      </c>
      <c r="E99" s="187"/>
      <c r="F99" s="187"/>
      <c r="G99" s="187"/>
      <c r="H99" s="187"/>
      <c r="I99" s="187"/>
      <c r="J99" s="188">
        <f>J138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976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977</v>
      </c>
      <c r="E101" s="187"/>
      <c r="F101" s="187"/>
      <c r="G101" s="187"/>
      <c r="H101" s="187"/>
      <c r="I101" s="187"/>
      <c r="J101" s="188">
        <f>J152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978</v>
      </c>
      <c r="E102" s="187"/>
      <c r="F102" s="187"/>
      <c r="G102" s="187"/>
      <c r="H102" s="187"/>
      <c r="I102" s="187"/>
      <c r="J102" s="188">
        <f>J161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979</v>
      </c>
      <c r="E103" s="187"/>
      <c r="F103" s="187"/>
      <c r="G103" s="187"/>
      <c r="H103" s="187"/>
      <c r="I103" s="187"/>
      <c r="J103" s="188">
        <f>J169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980</v>
      </c>
      <c r="E104" s="187"/>
      <c r="F104" s="187"/>
      <c r="G104" s="187"/>
      <c r="H104" s="187"/>
      <c r="I104" s="187"/>
      <c r="J104" s="188">
        <f>J178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981</v>
      </c>
      <c r="E105" s="187"/>
      <c r="F105" s="187"/>
      <c r="G105" s="187"/>
      <c r="H105" s="187"/>
      <c r="I105" s="187"/>
      <c r="J105" s="188">
        <f>J187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982</v>
      </c>
      <c r="E106" s="187"/>
      <c r="F106" s="187"/>
      <c r="G106" s="187"/>
      <c r="H106" s="187"/>
      <c r="I106" s="187"/>
      <c r="J106" s="188">
        <f>J196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118</v>
      </c>
      <c r="E107" s="187"/>
      <c r="F107" s="187"/>
      <c r="G107" s="187"/>
      <c r="H107" s="187"/>
      <c r="I107" s="187"/>
      <c r="J107" s="188">
        <f>J197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Rekonstrukce ul.Lesní, Cheb - II.etapa - 1.fáze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40 - SO 501-1 - Přeložka teplovodu - předizol.potrubí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13. 9. 2023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31" t="s">
        <v>29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9"/>
      <c r="E124" s="39"/>
      <c r="F124" s="26" t="str">
        <f>IF(E18="","",E18)</f>
        <v>Vyplň údaj</v>
      </c>
      <c r="G124" s="39"/>
      <c r="H124" s="39"/>
      <c r="I124" s="31" t="s">
        <v>30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131</v>
      </c>
      <c r="D126" s="193" t="s">
        <v>57</v>
      </c>
      <c r="E126" s="193" t="s">
        <v>53</v>
      </c>
      <c r="F126" s="193" t="s">
        <v>54</v>
      </c>
      <c r="G126" s="193" t="s">
        <v>132</v>
      </c>
      <c r="H126" s="193" t="s">
        <v>133</v>
      </c>
      <c r="I126" s="193" t="s">
        <v>134</v>
      </c>
      <c r="J126" s="194" t="s">
        <v>109</v>
      </c>
      <c r="K126" s="195" t="s">
        <v>135</v>
      </c>
      <c r="L126" s="196"/>
      <c r="M126" s="99" t="s">
        <v>1</v>
      </c>
      <c r="N126" s="100" t="s">
        <v>36</v>
      </c>
      <c r="O126" s="100" t="s">
        <v>136</v>
      </c>
      <c r="P126" s="100" t="s">
        <v>137</v>
      </c>
      <c r="Q126" s="100" t="s">
        <v>138</v>
      </c>
      <c r="R126" s="100" t="s">
        <v>139</v>
      </c>
      <c r="S126" s="100" t="s">
        <v>140</v>
      </c>
      <c r="T126" s="101" t="s">
        <v>141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142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</f>
        <v>0</v>
      </c>
      <c r="Q127" s="103"/>
      <c r="R127" s="199">
        <f>R128</f>
        <v>0</v>
      </c>
      <c r="S127" s="103"/>
      <c r="T127" s="200">
        <f>T128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71</v>
      </c>
      <c r="AU127" s="16" t="s">
        <v>111</v>
      </c>
      <c r="BK127" s="201">
        <f>BK128</f>
        <v>0</v>
      </c>
    </row>
    <row r="128" s="12" customFormat="1" ht="25.92" customHeight="1">
      <c r="A128" s="12"/>
      <c r="B128" s="202"/>
      <c r="C128" s="203"/>
      <c r="D128" s="204" t="s">
        <v>71</v>
      </c>
      <c r="E128" s="205" t="s">
        <v>143</v>
      </c>
      <c r="F128" s="205" t="s">
        <v>144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P129+P138+P145+P152+P161+P169+P178+P187+P196+P197</f>
        <v>0</v>
      </c>
      <c r="Q128" s="210"/>
      <c r="R128" s="211">
        <f>R129+R138+R145+R152+R161+R169+R178+R187+R196+R197</f>
        <v>0</v>
      </c>
      <c r="S128" s="210"/>
      <c r="T128" s="212">
        <f>T129+T138+T145+T152+T161+T169+T178+T187+T196+T197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80</v>
      </c>
      <c r="AT128" s="214" t="s">
        <v>71</v>
      </c>
      <c r="AU128" s="214" t="s">
        <v>72</v>
      </c>
      <c r="AY128" s="213" t="s">
        <v>145</v>
      </c>
      <c r="BK128" s="215">
        <f>BK129+BK138+BK145+BK152+BK161+BK169+BK178+BK187+BK196+BK197</f>
        <v>0</v>
      </c>
    </row>
    <row r="129" s="12" customFormat="1" ht="22.8" customHeight="1">
      <c r="A129" s="12"/>
      <c r="B129" s="202"/>
      <c r="C129" s="203"/>
      <c r="D129" s="204" t="s">
        <v>71</v>
      </c>
      <c r="E129" s="216" t="s">
        <v>983</v>
      </c>
      <c r="F129" s="216" t="s">
        <v>984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SUM(P130:P137)</f>
        <v>0</v>
      </c>
      <c r="Q129" s="210"/>
      <c r="R129" s="211">
        <f>SUM(R130:R137)</f>
        <v>0</v>
      </c>
      <c r="S129" s="210"/>
      <c r="T129" s="21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80</v>
      </c>
      <c r="AT129" s="214" t="s">
        <v>71</v>
      </c>
      <c r="AU129" s="214" t="s">
        <v>80</v>
      </c>
      <c r="AY129" s="213" t="s">
        <v>145</v>
      </c>
      <c r="BK129" s="215">
        <f>SUM(BK130:BK137)</f>
        <v>0</v>
      </c>
    </row>
    <row r="130" s="2" customFormat="1" ht="24.15" customHeight="1">
      <c r="A130" s="37"/>
      <c r="B130" s="38"/>
      <c r="C130" s="218" t="s">
        <v>80</v>
      </c>
      <c r="D130" s="218" t="s">
        <v>147</v>
      </c>
      <c r="E130" s="219" t="s">
        <v>985</v>
      </c>
      <c r="F130" s="220" t="s">
        <v>986</v>
      </c>
      <c r="G130" s="221" t="s">
        <v>186</v>
      </c>
      <c r="H130" s="222">
        <v>149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151</v>
      </c>
      <c r="AT130" s="230" t="s">
        <v>147</v>
      </c>
      <c r="AU130" s="230" t="s">
        <v>82</v>
      </c>
      <c r="AY130" s="16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151</v>
      </c>
      <c r="BM130" s="230" t="s">
        <v>151</v>
      </c>
    </row>
    <row r="131" s="2" customFormat="1" ht="16.5" customHeight="1">
      <c r="A131" s="37"/>
      <c r="B131" s="38"/>
      <c r="C131" s="255" t="s">
        <v>82</v>
      </c>
      <c r="D131" s="255" t="s">
        <v>243</v>
      </c>
      <c r="E131" s="256" t="s">
        <v>987</v>
      </c>
      <c r="F131" s="257" t="s">
        <v>988</v>
      </c>
      <c r="G131" s="258" t="s">
        <v>186</v>
      </c>
      <c r="H131" s="259">
        <v>149</v>
      </c>
      <c r="I131" s="260"/>
      <c r="J131" s="261">
        <f>ROUND(I131*H131,2)</f>
        <v>0</v>
      </c>
      <c r="K131" s="262"/>
      <c r="L131" s="263"/>
      <c r="M131" s="264" t="s">
        <v>1</v>
      </c>
      <c r="N131" s="265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155</v>
      </c>
      <c r="AT131" s="230" t="s">
        <v>243</v>
      </c>
      <c r="AU131" s="230" t="s">
        <v>82</v>
      </c>
      <c r="AY131" s="16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151</v>
      </c>
      <c r="BM131" s="230" t="s">
        <v>174</v>
      </c>
    </row>
    <row r="132" s="2" customFormat="1" ht="16.5" customHeight="1">
      <c r="A132" s="37"/>
      <c r="B132" s="38"/>
      <c r="C132" s="255" t="s">
        <v>160</v>
      </c>
      <c r="D132" s="255" t="s">
        <v>243</v>
      </c>
      <c r="E132" s="256" t="s">
        <v>989</v>
      </c>
      <c r="F132" s="257" t="s">
        <v>990</v>
      </c>
      <c r="G132" s="258" t="s">
        <v>991</v>
      </c>
      <c r="H132" s="259">
        <v>2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155</v>
      </c>
      <c r="AT132" s="230" t="s">
        <v>243</v>
      </c>
      <c r="AU132" s="230" t="s">
        <v>82</v>
      </c>
      <c r="AY132" s="16" t="s">
        <v>145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151</v>
      </c>
      <c r="BM132" s="230" t="s">
        <v>155</v>
      </c>
    </row>
    <row r="133" s="2" customFormat="1" ht="24.15" customHeight="1">
      <c r="A133" s="37"/>
      <c r="B133" s="38"/>
      <c r="C133" s="255" t="s">
        <v>151</v>
      </c>
      <c r="D133" s="255" t="s">
        <v>243</v>
      </c>
      <c r="E133" s="256" t="s">
        <v>992</v>
      </c>
      <c r="F133" s="257" t="s">
        <v>993</v>
      </c>
      <c r="G133" s="258" t="s">
        <v>991</v>
      </c>
      <c r="H133" s="259">
        <v>1</v>
      </c>
      <c r="I133" s="260"/>
      <c r="J133" s="261">
        <f>ROUND(I133*H133,2)</f>
        <v>0</v>
      </c>
      <c r="K133" s="262"/>
      <c r="L133" s="263"/>
      <c r="M133" s="264" t="s">
        <v>1</v>
      </c>
      <c r="N133" s="265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155</v>
      </c>
      <c r="AT133" s="230" t="s">
        <v>243</v>
      </c>
      <c r="AU133" s="230" t="s">
        <v>82</v>
      </c>
      <c r="AY133" s="16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151</v>
      </c>
      <c r="BM133" s="230" t="s">
        <v>77</v>
      </c>
    </row>
    <row r="134" s="2" customFormat="1" ht="16.5" customHeight="1">
      <c r="A134" s="37"/>
      <c r="B134" s="38"/>
      <c r="C134" s="255" t="s">
        <v>169</v>
      </c>
      <c r="D134" s="255" t="s">
        <v>243</v>
      </c>
      <c r="E134" s="256" t="s">
        <v>994</v>
      </c>
      <c r="F134" s="257" t="s">
        <v>995</v>
      </c>
      <c r="G134" s="258" t="s">
        <v>991</v>
      </c>
      <c r="H134" s="259">
        <v>2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155</v>
      </c>
      <c r="AT134" s="230" t="s">
        <v>243</v>
      </c>
      <c r="AU134" s="230" t="s">
        <v>82</v>
      </c>
      <c r="AY134" s="16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151</v>
      </c>
      <c r="BM134" s="230" t="s">
        <v>166</v>
      </c>
    </row>
    <row r="135" s="2" customFormat="1" ht="16.5" customHeight="1">
      <c r="A135" s="37"/>
      <c r="B135" s="38"/>
      <c r="C135" s="255" t="s">
        <v>174</v>
      </c>
      <c r="D135" s="255" t="s">
        <v>243</v>
      </c>
      <c r="E135" s="256" t="s">
        <v>996</v>
      </c>
      <c r="F135" s="257" t="s">
        <v>997</v>
      </c>
      <c r="G135" s="258" t="s">
        <v>991</v>
      </c>
      <c r="H135" s="259">
        <v>2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155</v>
      </c>
      <c r="AT135" s="230" t="s">
        <v>243</v>
      </c>
      <c r="AU135" s="230" t="s">
        <v>82</v>
      </c>
      <c r="AY135" s="16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151</v>
      </c>
      <c r="BM135" s="230" t="s">
        <v>172</v>
      </c>
    </row>
    <row r="136" s="2" customFormat="1" ht="16.5" customHeight="1">
      <c r="A136" s="37"/>
      <c r="B136" s="38"/>
      <c r="C136" s="255" t="s">
        <v>179</v>
      </c>
      <c r="D136" s="255" t="s">
        <v>243</v>
      </c>
      <c r="E136" s="256" t="s">
        <v>998</v>
      </c>
      <c r="F136" s="257" t="s">
        <v>999</v>
      </c>
      <c r="G136" s="258" t="s">
        <v>150</v>
      </c>
      <c r="H136" s="259">
        <v>2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155</v>
      </c>
      <c r="AT136" s="230" t="s">
        <v>243</v>
      </c>
      <c r="AU136" s="230" t="s">
        <v>82</v>
      </c>
      <c r="AY136" s="16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151</v>
      </c>
      <c r="BM136" s="230" t="s">
        <v>177</v>
      </c>
    </row>
    <row r="137" s="2" customFormat="1" ht="16.5" customHeight="1">
      <c r="A137" s="37"/>
      <c r="B137" s="38"/>
      <c r="C137" s="255" t="s">
        <v>155</v>
      </c>
      <c r="D137" s="255" t="s">
        <v>243</v>
      </c>
      <c r="E137" s="256" t="s">
        <v>1000</v>
      </c>
      <c r="F137" s="257" t="s">
        <v>1001</v>
      </c>
      <c r="G137" s="258" t="s">
        <v>150</v>
      </c>
      <c r="H137" s="259">
        <v>2</v>
      </c>
      <c r="I137" s="260"/>
      <c r="J137" s="261">
        <f>ROUND(I137*H137,2)</f>
        <v>0</v>
      </c>
      <c r="K137" s="262"/>
      <c r="L137" s="263"/>
      <c r="M137" s="264" t="s">
        <v>1</v>
      </c>
      <c r="N137" s="265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155</v>
      </c>
      <c r="AT137" s="230" t="s">
        <v>243</v>
      </c>
      <c r="AU137" s="230" t="s">
        <v>82</v>
      </c>
      <c r="AY137" s="16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151</v>
      </c>
      <c r="BM137" s="230" t="s">
        <v>182</v>
      </c>
    </row>
    <row r="138" s="12" customFormat="1" ht="22.8" customHeight="1">
      <c r="A138" s="12"/>
      <c r="B138" s="202"/>
      <c r="C138" s="203"/>
      <c r="D138" s="204" t="s">
        <v>71</v>
      </c>
      <c r="E138" s="216" t="s">
        <v>1002</v>
      </c>
      <c r="F138" s="216" t="s">
        <v>1003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SUM(P139:P144)</f>
        <v>0</v>
      </c>
      <c r="Q138" s="210"/>
      <c r="R138" s="211">
        <f>SUM(R139:R144)</f>
        <v>0</v>
      </c>
      <c r="S138" s="210"/>
      <c r="T138" s="21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80</v>
      </c>
      <c r="AT138" s="214" t="s">
        <v>71</v>
      </c>
      <c r="AU138" s="214" t="s">
        <v>80</v>
      </c>
      <c r="AY138" s="213" t="s">
        <v>145</v>
      </c>
      <c r="BK138" s="215">
        <f>SUM(BK139:BK144)</f>
        <v>0</v>
      </c>
    </row>
    <row r="139" s="2" customFormat="1" ht="24.15" customHeight="1">
      <c r="A139" s="37"/>
      <c r="B139" s="38"/>
      <c r="C139" s="218" t="s">
        <v>190</v>
      </c>
      <c r="D139" s="218" t="s">
        <v>147</v>
      </c>
      <c r="E139" s="219" t="s">
        <v>1004</v>
      </c>
      <c r="F139" s="220" t="s">
        <v>1005</v>
      </c>
      <c r="G139" s="221" t="s">
        <v>186</v>
      </c>
      <c r="H139" s="222">
        <v>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147</v>
      </c>
      <c r="AU139" s="230" t="s">
        <v>82</v>
      </c>
      <c r="AY139" s="16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151</v>
      </c>
      <c r="BM139" s="230" t="s">
        <v>83</v>
      </c>
    </row>
    <row r="140" s="2" customFormat="1" ht="16.5" customHeight="1">
      <c r="A140" s="37"/>
      <c r="B140" s="38"/>
      <c r="C140" s="255" t="s">
        <v>77</v>
      </c>
      <c r="D140" s="255" t="s">
        <v>243</v>
      </c>
      <c r="E140" s="256" t="s">
        <v>1006</v>
      </c>
      <c r="F140" s="257" t="s">
        <v>1007</v>
      </c>
      <c r="G140" s="258" t="s">
        <v>186</v>
      </c>
      <c r="H140" s="259">
        <v>9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155</v>
      </c>
      <c r="AT140" s="230" t="s">
        <v>243</v>
      </c>
      <c r="AU140" s="230" t="s">
        <v>82</v>
      </c>
      <c r="AY140" s="16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151</v>
      </c>
      <c r="BM140" s="230" t="s">
        <v>193</v>
      </c>
    </row>
    <row r="141" s="2" customFormat="1" ht="16.5" customHeight="1">
      <c r="A141" s="37"/>
      <c r="B141" s="38"/>
      <c r="C141" s="255" t="s">
        <v>210</v>
      </c>
      <c r="D141" s="255" t="s">
        <v>243</v>
      </c>
      <c r="E141" s="256" t="s">
        <v>1008</v>
      </c>
      <c r="F141" s="257" t="s">
        <v>1009</v>
      </c>
      <c r="G141" s="258" t="s">
        <v>150</v>
      </c>
      <c r="H141" s="259">
        <v>2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155</v>
      </c>
      <c r="AT141" s="230" t="s">
        <v>243</v>
      </c>
      <c r="AU141" s="230" t="s">
        <v>82</v>
      </c>
      <c r="AY141" s="16" t="s">
        <v>145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151</v>
      </c>
      <c r="BM141" s="230" t="s">
        <v>197</v>
      </c>
    </row>
    <row r="142" s="2" customFormat="1" ht="16.5" customHeight="1">
      <c r="A142" s="37"/>
      <c r="B142" s="38"/>
      <c r="C142" s="255" t="s">
        <v>166</v>
      </c>
      <c r="D142" s="255" t="s">
        <v>243</v>
      </c>
      <c r="E142" s="256" t="s">
        <v>1010</v>
      </c>
      <c r="F142" s="257" t="s">
        <v>997</v>
      </c>
      <c r="G142" s="258" t="s">
        <v>150</v>
      </c>
      <c r="H142" s="259">
        <v>2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155</v>
      </c>
      <c r="AT142" s="230" t="s">
        <v>243</v>
      </c>
      <c r="AU142" s="230" t="s">
        <v>82</v>
      </c>
      <c r="AY142" s="16" t="s">
        <v>145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151</v>
      </c>
      <c r="BM142" s="230" t="s">
        <v>213</v>
      </c>
    </row>
    <row r="143" s="2" customFormat="1" ht="16.5" customHeight="1">
      <c r="A143" s="37"/>
      <c r="B143" s="38"/>
      <c r="C143" s="255" t="s">
        <v>220</v>
      </c>
      <c r="D143" s="255" t="s">
        <v>243</v>
      </c>
      <c r="E143" s="256" t="s">
        <v>1011</v>
      </c>
      <c r="F143" s="257" t="s">
        <v>999</v>
      </c>
      <c r="G143" s="258" t="s">
        <v>150</v>
      </c>
      <c r="H143" s="259">
        <v>1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155</v>
      </c>
      <c r="AT143" s="230" t="s">
        <v>243</v>
      </c>
      <c r="AU143" s="230" t="s">
        <v>82</v>
      </c>
      <c r="AY143" s="16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151</v>
      </c>
      <c r="BM143" s="230" t="s">
        <v>217</v>
      </c>
    </row>
    <row r="144" s="2" customFormat="1" ht="16.5" customHeight="1">
      <c r="A144" s="37"/>
      <c r="B144" s="38"/>
      <c r="C144" s="255" t="s">
        <v>172</v>
      </c>
      <c r="D144" s="255" t="s">
        <v>243</v>
      </c>
      <c r="E144" s="256" t="s">
        <v>1012</v>
      </c>
      <c r="F144" s="257" t="s">
        <v>1001</v>
      </c>
      <c r="G144" s="258" t="s">
        <v>150</v>
      </c>
      <c r="H144" s="259">
        <v>1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155</v>
      </c>
      <c r="AT144" s="230" t="s">
        <v>243</v>
      </c>
      <c r="AU144" s="230" t="s">
        <v>82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151</v>
      </c>
      <c r="BM144" s="230" t="s">
        <v>86</v>
      </c>
    </row>
    <row r="145" s="12" customFormat="1" ht="22.8" customHeight="1">
      <c r="A145" s="12"/>
      <c r="B145" s="202"/>
      <c r="C145" s="203"/>
      <c r="D145" s="204" t="s">
        <v>71</v>
      </c>
      <c r="E145" s="216" t="s">
        <v>1013</v>
      </c>
      <c r="F145" s="216" t="s">
        <v>1014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SUM(P146:P151)</f>
        <v>0</v>
      </c>
      <c r="Q145" s="210"/>
      <c r="R145" s="211">
        <f>SUM(R146:R151)</f>
        <v>0</v>
      </c>
      <c r="S145" s="210"/>
      <c r="T145" s="212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80</v>
      </c>
      <c r="AT145" s="214" t="s">
        <v>71</v>
      </c>
      <c r="AU145" s="214" t="s">
        <v>80</v>
      </c>
      <c r="AY145" s="213" t="s">
        <v>145</v>
      </c>
      <c r="BK145" s="215">
        <f>SUM(BK146:BK151)</f>
        <v>0</v>
      </c>
    </row>
    <row r="146" s="2" customFormat="1" ht="24.15" customHeight="1">
      <c r="A146" s="37"/>
      <c r="B146" s="38"/>
      <c r="C146" s="218" t="s">
        <v>8</v>
      </c>
      <c r="D146" s="218" t="s">
        <v>147</v>
      </c>
      <c r="E146" s="219" t="s">
        <v>1015</v>
      </c>
      <c r="F146" s="220" t="s">
        <v>1016</v>
      </c>
      <c r="G146" s="221" t="s">
        <v>186</v>
      </c>
      <c r="H146" s="222">
        <v>19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151</v>
      </c>
      <c r="AT146" s="230" t="s">
        <v>147</v>
      </c>
      <c r="AU146" s="230" t="s">
        <v>82</v>
      </c>
      <c r="AY146" s="16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151</v>
      </c>
      <c r="BM146" s="230" t="s">
        <v>226</v>
      </c>
    </row>
    <row r="147" s="2" customFormat="1" ht="16.5" customHeight="1">
      <c r="A147" s="37"/>
      <c r="B147" s="38"/>
      <c r="C147" s="255" t="s">
        <v>177</v>
      </c>
      <c r="D147" s="255" t="s">
        <v>243</v>
      </c>
      <c r="E147" s="256" t="s">
        <v>1017</v>
      </c>
      <c r="F147" s="257" t="s">
        <v>1018</v>
      </c>
      <c r="G147" s="258" t="s">
        <v>186</v>
      </c>
      <c r="H147" s="259">
        <v>19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155</v>
      </c>
      <c r="AT147" s="230" t="s">
        <v>243</v>
      </c>
      <c r="AU147" s="230" t="s">
        <v>82</v>
      </c>
      <c r="AY147" s="16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151</v>
      </c>
      <c r="BM147" s="230" t="s">
        <v>232</v>
      </c>
    </row>
    <row r="148" s="2" customFormat="1" ht="16.5" customHeight="1">
      <c r="A148" s="37"/>
      <c r="B148" s="38"/>
      <c r="C148" s="255" t="s">
        <v>238</v>
      </c>
      <c r="D148" s="255" t="s">
        <v>243</v>
      </c>
      <c r="E148" s="256" t="s">
        <v>1019</v>
      </c>
      <c r="F148" s="257" t="s">
        <v>1020</v>
      </c>
      <c r="G148" s="258" t="s">
        <v>150</v>
      </c>
      <c r="H148" s="259">
        <v>2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155</v>
      </c>
      <c r="AT148" s="230" t="s">
        <v>243</v>
      </c>
      <c r="AU148" s="230" t="s">
        <v>82</v>
      </c>
      <c r="AY148" s="16" t="s">
        <v>145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151</v>
      </c>
      <c r="BM148" s="230" t="s">
        <v>236</v>
      </c>
    </row>
    <row r="149" s="2" customFormat="1" ht="16.5" customHeight="1">
      <c r="A149" s="37"/>
      <c r="B149" s="38"/>
      <c r="C149" s="255" t="s">
        <v>182</v>
      </c>
      <c r="D149" s="255" t="s">
        <v>243</v>
      </c>
      <c r="E149" s="256" t="s">
        <v>1021</v>
      </c>
      <c r="F149" s="257" t="s">
        <v>1022</v>
      </c>
      <c r="G149" s="258" t="s">
        <v>150</v>
      </c>
      <c r="H149" s="259">
        <v>2</v>
      </c>
      <c r="I149" s="260"/>
      <c r="J149" s="261">
        <f>ROUND(I149*H149,2)</f>
        <v>0</v>
      </c>
      <c r="K149" s="262"/>
      <c r="L149" s="263"/>
      <c r="M149" s="264" t="s">
        <v>1</v>
      </c>
      <c r="N149" s="265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155</v>
      </c>
      <c r="AT149" s="230" t="s">
        <v>243</v>
      </c>
      <c r="AU149" s="230" t="s">
        <v>82</v>
      </c>
      <c r="AY149" s="16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151</v>
      </c>
      <c r="BM149" s="230" t="s">
        <v>241</v>
      </c>
    </row>
    <row r="150" s="2" customFormat="1" ht="16.5" customHeight="1">
      <c r="A150" s="37"/>
      <c r="B150" s="38"/>
      <c r="C150" s="255" t="s">
        <v>247</v>
      </c>
      <c r="D150" s="255" t="s">
        <v>243</v>
      </c>
      <c r="E150" s="256" t="s">
        <v>1023</v>
      </c>
      <c r="F150" s="257" t="s">
        <v>999</v>
      </c>
      <c r="G150" s="258" t="s">
        <v>150</v>
      </c>
      <c r="H150" s="259">
        <v>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155</v>
      </c>
      <c r="AT150" s="230" t="s">
        <v>243</v>
      </c>
      <c r="AU150" s="230" t="s">
        <v>82</v>
      </c>
      <c r="AY150" s="16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151</v>
      </c>
      <c r="BM150" s="230" t="s">
        <v>89</v>
      </c>
    </row>
    <row r="151" s="2" customFormat="1" ht="16.5" customHeight="1">
      <c r="A151" s="37"/>
      <c r="B151" s="38"/>
      <c r="C151" s="255" t="s">
        <v>83</v>
      </c>
      <c r="D151" s="255" t="s">
        <v>243</v>
      </c>
      <c r="E151" s="256" t="s">
        <v>1024</v>
      </c>
      <c r="F151" s="257" t="s">
        <v>1001</v>
      </c>
      <c r="G151" s="258" t="s">
        <v>150</v>
      </c>
      <c r="H151" s="259">
        <v>1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155</v>
      </c>
      <c r="AT151" s="230" t="s">
        <v>243</v>
      </c>
      <c r="AU151" s="230" t="s">
        <v>82</v>
      </c>
      <c r="AY151" s="16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151</v>
      </c>
      <c r="BM151" s="230" t="s">
        <v>250</v>
      </c>
    </row>
    <row r="152" s="12" customFormat="1" ht="22.8" customHeight="1">
      <c r="A152" s="12"/>
      <c r="B152" s="202"/>
      <c r="C152" s="203"/>
      <c r="D152" s="204" t="s">
        <v>71</v>
      </c>
      <c r="E152" s="216" t="s">
        <v>1025</v>
      </c>
      <c r="F152" s="216" t="s">
        <v>1026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SUM(P153:P160)</f>
        <v>0</v>
      </c>
      <c r="Q152" s="210"/>
      <c r="R152" s="211">
        <f>SUM(R153:R160)</f>
        <v>0</v>
      </c>
      <c r="S152" s="210"/>
      <c r="T152" s="212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80</v>
      </c>
      <c r="AT152" s="214" t="s">
        <v>71</v>
      </c>
      <c r="AU152" s="214" t="s">
        <v>80</v>
      </c>
      <c r="AY152" s="213" t="s">
        <v>145</v>
      </c>
      <c r="BK152" s="215">
        <f>SUM(BK153:BK160)</f>
        <v>0</v>
      </c>
    </row>
    <row r="153" s="2" customFormat="1" ht="37.8" customHeight="1">
      <c r="A153" s="37"/>
      <c r="B153" s="38"/>
      <c r="C153" s="218" t="s">
        <v>7</v>
      </c>
      <c r="D153" s="218" t="s">
        <v>147</v>
      </c>
      <c r="E153" s="219" t="s">
        <v>1027</v>
      </c>
      <c r="F153" s="220" t="s">
        <v>1028</v>
      </c>
      <c r="G153" s="221" t="s">
        <v>186</v>
      </c>
      <c r="H153" s="222">
        <v>76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147</v>
      </c>
      <c r="AU153" s="230" t="s">
        <v>82</v>
      </c>
      <c r="AY153" s="16" t="s">
        <v>145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151</v>
      </c>
      <c r="BM153" s="230" t="s">
        <v>255</v>
      </c>
    </row>
    <row r="154" s="2" customFormat="1" ht="24.15" customHeight="1">
      <c r="A154" s="37"/>
      <c r="B154" s="38"/>
      <c r="C154" s="255" t="s">
        <v>193</v>
      </c>
      <c r="D154" s="255" t="s">
        <v>243</v>
      </c>
      <c r="E154" s="256" t="s">
        <v>1029</v>
      </c>
      <c r="F154" s="257" t="s">
        <v>1030</v>
      </c>
      <c r="G154" s="258" t="s">
        <v>186</v>
      </c>
      <c r="H154" s="259">
        <v>76</v>
      </c>
      <c r="I154" s="260"/>
      <c r="J154" s="261">
        <f>ROUND(I154*H154,2)</f>
        <v>0</v>
      </c>
      <c r="K154" s="262"/>
      <c r="L154" s="263"/>
      <c r="M154" s="264" t="s">
        <v>1</v>
      </c>
      <c r="N154" s="265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155</v>
      </c>
      <c r="AT154" s="230" t="s">
        <v>243</v>
      </c>
      <c r="AU154" s="230" t="s">
        <v>82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151</v>
      </c>
      <c r="BM154" s="230" t="s">
        <v>259</v>
      </c>
    </row>
    <row r="155" s="2" customFormat="1" ht="16.5" customHeight="1">
      <c r="A155" s="37"/>
      <c r="B155" s="38"/>
      <c r="C155" s="255" t="s">
        <v>265</v>
      </c>
      <c r="D155" s="255" t="s">
        <v>243</v>
      </c>
      <c r="E155" s="256" t="s">
        <v>1031</v>
      </c>
      <c r="F155" s="257" t="s">
        <v>990</v>
      </c>
      <c r="G155" s="258" t="s">
        <v>991</v>
      </c>
      <c r="H155" s="259">
        <v>1</v>
      </c>
      <c r="I155" s="260"/>
      <c r="J155" s="261">
        <f>ROUND(I155*H155,2)</f>
        <v>0</v>
      </c>
      <c r="K155" s="262"/>
      <c r="L155" s="263"/>
      <c r="M155" s="264" t="s">
        <v>1</v>
      </c>
      <c r="N155" s="265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155</v>
      </c>
      <c r="AT155" s="230" t="s">
        <v>243</v>
      </c>
      <c r="AU155" s="230" t="s">
        <v>82</v>
      </c>
      <c r="AY155" s="16" t="s">
        <v>145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151</v>
      </c>
      <c r="BM155" s="230" t="s">
        <v>263</v>
      </c>
    </row>
    <row r="156" s="2" customFormat="1" ht="24.15" customHeight="1">
      <c r="A156" s="37"/>
      <c r="B156" s="38"/>
      <c r="C156" s="255" t="s">
        <v>197</v>
      </c>
      <c r="D156" s="255" t="s">
        <v>243</v>
      </c>
      <c r="E156" s="256" t="s">
        <v>1032</v>
      </c>
      <c r="F156" s="257" t="s">
        <v>1033</v>
      </c>
      <c r="G156" s="258" t="s">
        <v>991</v>
      </c>
      <c r="H156" s="259">
        <v>1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155</v>
      </c>
      <c r="AT156" s="230" t="s">
        <v>243</v>
      </c>
      <c r="AU156" s="230" t="s">
        <v>82</v>
      </c>
      <c r="AY156" s="16" t="s">
        <v>145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151</v>
      </c>
      <c r="BM156" s="230" t="s">
        <v>92</v>
      </c>
    </row>
    <row r="157" s="2" customFormat="1" ht="16.5" customHeight="1">
      <c r="A157" s="37"/>
      <c r="B157" s="38"/>
      <c r="C157" s="255" t="s">
        <v>279</v>
      </c>
      <c r="D157" s="255" t="s">
        <v>243</v>
      </c>
      <c r="E157" s="256" t="s">
        <v>1034</v>
      </c>
      <c r="F157" s="257" t="s">
        <v>1035</v>
      </c>
      <c r="G157" s="258" t="s">
        <v>150</v>
      </c>
      <c r="H157" s="259">
        <v>2</v>
      </c>
      <c r="I157" s="260"/>
      <c r="J157" s="261">
        <f>ROUND(I157*H157,2)</f>
        <v>0</v>
      </c>
      <c r="K157" s="262"/>
      <c r="L157" s="263"/>
      <c r="M157" s="264" t="s">
        <v>1</v>
      </c>
      <c r="N157" s="265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155</v>
      </c>
      <c r="AT157" s="230" t="s">
        <v>243</v>
      </c>
      <c r="AU157" s="230" t="s">
        <v>82</v>
      </c>
      <c r="AY157" s="16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151</v>
      </c>
      <c r="BM157" s="230" t="s">
        <v>270</v>
      </c>
    </row>
    <row r="158" s="2" customFormat="1" ht="16.5" customHeight="1">
      <c r="A158" s="37"/>
      <c r="B158" s="38"/>
      <c r="C158" s="255" t="s">
        <v>213</v>
      </c>
      <c r="D158" s="255" t="s">
        <v>243</v>
      </c>
      <c r="E158" s="256" t="s">
        <v>1036</v>
      </c>
      <c r="F158" s="257" t="s">
        <v>1037</v>
      </c>
      <c r="G158" s="258" t="s">
        <v>150</v>
      </c>
      <c r="H158" s="259">
        <v>2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155</v>
      </c>
      <c r="AT158" s="230" t="s">
        <v>243</v>
      </c>
      <c r="AU158" s="230" t="s">
        <v>82</v>
      </c>
      <c r="AY158" s="16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151</v>
      </c>
      <c r="BM158" s="230" t="s">
        <v>282</v>
      </c>
    </row>
    <row r="159" s="2" customFormat="1" ht="16.5" customHeight="1">
      <c r="A159" s="37"/>
      <c r="B159" s="38"/>
      <c r="C159" s="255" t="s">
        <v>288</v>
      </c>
      <c r="D159" s="255" t="s">
        <v>243</v>
      </c>
      <c r="E159" s="256" t="s">
        <v>1038</v>
      </c>
      <c r="F159" s="257" t="s">
        <v>999</v>
      </c>
      <c r="G159" s="258" t="s">
        <v>150</v>
      </c>
      <c r="H159" s="259">
        <v>1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155</v>
      </c>
      <c r="AT159" s="230" t="s">
        <v>243</v>
      </c>
      <c r="AU159" s="230" t="s">
        <v>82</v>
      </c>
      <c r="AY159" s="16" t="s">
        <v>145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151</v>
      </c>
      <c r="BM159" s="230" t="s">
        <v>285</v>
      </c>
    </row>
    <row r="160" s="2" customFormat="1" ht="16.5" customHeight="1">
      <c r="A160" s="37"/>
      <c r="B160" s="38"/>
      <c r="C160" s="255" t="s">
        <v>217</v>
      </c>
      <c r="D160" s="255" t="s">
        <v>243</v>
      </c>
      <c r="E160" s="256" t="s">
        <v>1039</v>
      </c>
      <c r="F160" s="257" t="s">
        <v>1001</v>
      </c>
      <c r="G160" s="258" t="s">
        <v>150</v>
      </c>
      <c r="H160" s="259">
        <v>1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155</v>
      </c>
      <c r="AT160" s="230" t="s">
        <v>243</v>
      </c>
      <c r="AU160" s="230" t="s">
        <v>82</v>
      </c>
      <c r="AY160" s="16" t="s">
        <v>145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151</v>
      </c>
      <c r="BM160" s="230" t="s">
        <v>291</v>
      </c>
    </row>
    <row r="161" s="12" customFormat="1" ht="22.8" customHeight="1">
      <c r="A161" s="12"/>
      <c r="B161" s="202"/>
      <c r="C161" s="203"/>
      <c r="D161" s="204" t="s">
        <v>71</v>
      </c>
      <c r="E161" s="216" t="s">
        <v>1040</v>
      </c>
      <c r="F161" s="216" t="s">
        <v>1041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SUM(P162:P168)</f>
        <v>0</v>
      </c>
      <c r="Q161" s="210"/>
      <c r="R161" s="211">
        <f>SUM(R162:R168)</f>
        <v>0</v>
      </c>
      <c r="S161" s="210"/>
      <c r="T161" s="212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80</v>
      </c>
      <c r="AT161" s="214" t="s">
        <v>71</v>
      </c>
      <c r="AU161" s="214" t="s">
        <v>80</v>
      </c>
      <c r="AY161" s="213" t="s">
        <v>145</v>
      </c>
      <c r="BK161" s="215">
        <f>SUM(BK162:BK168)</f>
        <v>0</v>
      </c>
    </row>
    <row r="162" s="2" customFormat="1" ht="37.8" customHeight="1">
      <c r="A162" s="37"/>
      <c r="B162" s="38"/>
      <c r="C162" s="218" t="s">
        <v>295</v>
      </c>
      <c r="D162" s="218" t="s">
        <v>147</v>
      </c>
      <c r="E162" s="219" t="s">
        <v>1042</v>
      </c>
      <c r="F162" s="220" t="s">
        <v>1043</v>
      </c>
      <c r="G162" s="221" t="s">
        <v>186</v>
      </c>
      <c r="H162" s="222">
        <v>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151</v>
      </c>
      <c r="AT162" s="230" t="s">
        <v>147</v>
      </c>
      <c r="AU162" s="230" t="s">
        <v>82</v>
      </c>
      <c r="AY162" s="16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151</v>
      </c>
      <c r="BM162" s="230" t="s">
        <v>95</v>
      </c>
    </row>
    <row r="163" s="2" customFormat="1" ht="24.15" customHeight="1">
      <c r="A163" s="37"/>
      <c r="B163" s="38"/>
      <c r="C163" s="255" t="s">
        <v>86</v>
      </c>
      <c r="D163" s="255" t="s">
        <v>243</v>
      </c>
      <c r="E163" s="256" t="s">
        <v>1044</v>
      </c>
      <c r="F163" s="257" t="s">
        <v>1045</v>
      </c>
      <c r="G163" s="258" t="s">
        <v>186</v>
      </c>
      <c r="H163" s="259">
        <v>8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155</v>
      </c>
      <c r="AT163" s="230" t="s">
        <v>243</v>
      </c>
      <c r="AU163" s="230" t="s">
        <v>82</v>
      </c>
      <c r="AY163" s="16" t="s">
        <v>145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151</v>
      </c>
      <c r="BM163" s="230" t="s">
        <v>298</v>
      </c>
    </row>
    <row r="164" s="2" customFormat="1" ht="16.5" customHeight="1">
      <c r="A164" s="37"/>
      <c r="B164" s="38"/>
      <c r="C164" s="255" t="s">
        <v>304</v>
      </c>
      <c r="D164" s="255" t="s">
        <v>243</v>
      </c>
      <c r="E164" s="256" t="s">
        <v>1034</v>
      </c>
      <c r="F164" s="257" t="s">
        <v>1035</v>
      </c>
      <c r="G164" s="258" t="s">
        <v>150</v>
      </c>
      <c r="H164" s="259">
        <v>1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155</v>
      </c>
      <c r="AT164" s="230" t="s">
        <v>243</v>
      </c>
      <c r="AU164" s="230" t="s">
        <v>82</v>
      </c>
      <c r="AY164" s="16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151</v>
      </c>
      <c r="BM164" s="230" t="s">
        <v>302</v>
      </c>
    </row>
    <row r="165" s="2" customFormat="1" ht="16.5" customHeight="1">
      <c r="A165" s="37"/>
      <c r="B165" s="38"/>
      <c r="C165" s="255" t="s">
        <v>226</v>
      </c>
      <c r="D165" s="255" t="s">
        <v>243</v>
      </c>
      <c r="E165" s="256" t="s">
        <v>1046</v>
      </c>
      <c r="F165" s="257" t="s">
        <v>1047</v>
      </c>
      <c r="G165" s="258" t="s">
        <v>150</v>
      </c>
      <c r="H165" s="259">
        <v>1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155</v>
      </c>
      <c r="AT165" s="230" t="s">
        <v>243</v>
      </c>
      <c r="AU165" s="230" t="s">
        <v>82</v>
      </c>
      <c r="AY165" s="16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151</v>
      </c>
      <c r="BM165" s="230" t="s">
        <v>307</v>
      </c>
    </row>
    <row r="166" s="2" customFormat="1" ht="16.5" customHeight="1">
      <c r="A166" s="37"/>
      <c r="B166" s="38"/>
      <c r="C166" s="255" t="s">
        <v>312</v>
      </c>
      <c r="D166" s="255" t="s">
        <v>243</v>
      </c>
      <c r="E166" s="256" t="s">
        <v>1036</v>
      </c>
      <c r="F166" s="257" t="s">
        <v>1037</v>
      </c>
      <c r="G166" s="258" t="s">
        <v>150</v>
      </c>
      <c r="H166" s="259">
        <v>2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37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155</v>
      </c>
      <c r="AT166" s="230" t="s">
        <v>243</v>
      </c>
      <c r="AU166" s="230" t="s">
        <v>82</v>
      </c>
      <c r="AY166" s="16" t="s">
        <v>145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151</v>
      </c>
      <c r="BM166" s="230" t="s">
        <v>310</v>
      </c>
    </row>
    <row r="167" s="2" customFormat="1" ht="16.5" customHeight="1">
      <c r="A167" s="37"/>
      <c r="B167" s="38"/>
      <c r="C167" s="255" t="s">
        <v>232</v>
      </c>
      <c r="D167" s="255" t="s">
        <v>243</v>
      </c>
      <c r="E167" s="256" t="s">
        <v>1038</v>
      </c>
      <c r="F167" s="257" t="s">
        <v>999</v>
      </c>
      <c r="G167" s="258" t="s">
        <v>150</v>
      </c>
      <c r="H167" s="259">
        <v>1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155</v>
      </c>
      <c r="AT167" s="230" t="s">
        <v>243</v>
      </c>
      <c r="AU167" s="230" t="s">
        <v>82</v>
      </c>
      <c r="AY167" s="16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151</v>
      </c>
      <c r="BM167" s="230" t="s">
        <v>98</v>
      </c>
    </row>
    <row r="168" s="2" customFormat="1" ht="16.5" customHeight="1">
      <c r="A168" s="37"/>
      <c r="B168" s="38"/>
      <c r="C168" s="255" t="s">
        <v>320</v>
      </c>
      <c r="D168" s="255" t="s">
        <v>243</v>
      </c>
      <c r="E168" s="256" t="s">
        <v>1039</v>
      </c>
      <c r="F168" s="257" t="s">
        <v>1001</v>
      </c>
      <c r="G168" s="258" t="s">
        <v>150</v>
      </c>
      <c r="H168" s="259">
        <v>1</v>
      </c>
      <c r="I168" s="260"/>
      <c r="J168" s="261">
        <f>ROUND(I168*H168,2)</f>
        <v>0</v>
      </c>
      <c r="K168" s="262"/>
      <c r="L168" s="263"/>
      <c r="M168" s="264" t="s">
        <v>1</v>
      </c>
      <c r="N168" s="265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155</v>
      </c>
      <c r="AT168" s="230" t="s">
        <v>243</v>
      </c>
      <c r="AU168" s="230" t="s">
        <v>82</v>
      </c>
      <c r="AY168" s="16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151</v>
      </c>
      <c r="BM168" s="230" t="s">
        <v>318</v>
      </c>
    </row>
    <row r="169" s="12" customFormat="1" ht="22.8" customHeight="1">
      <c r="A169" s="12"/>
      <c r="B169" s="202"/>
      <c r="C169" s="203"/>
      <c r="D169" s="204" t="s">
        <v>71</v>
      </c>
      <c r="E169" s="216" t="s">
        <v>1048</v>
      </c>
      <c r="F169" s="216" t="s">
        <v>1049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SUM(P170:P177)</f>
        <v>0</v>
      </c>
      <c r="Q169" s="210"/>
      <c r="R169" s="211">
        <f>SUM(R170:R177)</f>
        <v>0</v>
      </c>
      <c r="S169" s="210"/>
      <c r="T169" s="212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80</v>
      </c>
      <c r="AT169" s="214" t="s">
        <v>71</v>
      </c>
      <c r="AU169" s="214" t="s">
        <v>80</v>
      </c>
      <c r="AY169" s="213" t="s">
        <v>145</v>
      </c>
      <c r="BK169" s="215">
        <f>SUM(BK170:BK177)</f>
        <v>0</v>
      </c>
    </row>
    <row r="170" s="2" customFormat="1" ht="37.8" customHeight="1">
      <c r="A170" s="37"/>
      <c r="B170" s="38"/>
      <c r="C170" s="218" t="s">
        <v>236</v>
      </c>
      <c r="D170" s="218" t="s">
        <v>147</v>
      </c>
      <c r="E170" s="219" t="s">
        <v>1050</v>
      </c>
      <c r="F170" s="220" t="s">
        <v>1051</v>
      </c>
      <c r="G170" s="221" t="s">
        <v>186</v>
      </c>
      <c r="H170" s="222">
        <v>18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37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151</v>
      </c>
      <c r="AT170" s="230" t="s">
        <v>147</v>
      </c>
      <c r="AU170" s="230" t="s">
        <v>82</v>
      </c>
      <c r="AY170" s="16" t="s">
        <v>145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151</v>
      </c>
      <c r="BM170" s="230" t="s">
        <v>323</v>
      </c>
    </row>
    <row r="171" s="2" customFormat="1" ht="24.15" customHeight="1">
      <c r="A171" s="37"/>
      <c r="B171" s="38"/>
      <c r="C171" s="255" t="s">
        <v>331</v>
      </c>
      <c r="D171" s="255" t="s">
        <v>243</v>
      </c>
      <c r="E171" s="256" t="s">
        <v>1052</v>
      </c>
      <c r="F171" s="257" t="s">
        <v>1053</v>
      </c>
      <c r="G171" s="258" t="s">
        <v>150</v>
      </c>
      <c r="H171" s="259">
        <v>18</v>
      </c>
      <c r="I171" s="260"/>
      <c r="J171" s="261">
        <f>ROUND(I171*H171,2)</f>
        <v>0</v>
      </c>
      <c r="K171" s="262"/>
      <c r="L171" s="263"/>
      <c r="M171" s="264" t="s">
        <v>1</v>
      </c>
      <c r="N171" s="265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155</v>
      </c>
      <c r="AT171" s="230" t="s">
        <v>243</v>
      </c>
      <c r="AU171" s="230" t="s">
        <v>82</v>
      </c>
      <c r="AY171" s="16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151</v>
      </c>
      <c r="BM171" s="230" t="s">
        <v>328</v>
      </c>
    </row>
    <row r="172" s="2" customFormat="1" ht="16.5" customHeight="1">
      <c r="A172" s="37"/>
      <c r="B172" s="38"/>
      <c r="C172" s="255" t="s">
        <v>241</v>
      </c>
      <c r="D172" s="255" t="s">
        <v>243</v>
      </c>
      <c r="E172" s="256" t="s">
        <v>1046</v>
      </c>
      <c r="F172" s="257" t="s">
        <v>1047</v>
      </c>
      <c r="G172" s="258" t="s">
        <v>150</v>
      </c>
      <c r="H172" s="259">
        <v>1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155</v>
      </c>
      <c r="AT172" s="230" t="s">
        <v>243</v>
      </c>
      <c r="AU172" s="230" t="s">
        <v>82</v>
      </c>
      <c r="AY172" s="16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151</v>
      </c>
      <c r="BM172" s="230" t="s">
        <v>334</v>
      </c>
    </row>
    <row r="173" s="2" customFormat="1" ht="16.5" customHeight="1">
      <c r="A173" s="37"/>
      <c r="B173" s="38"/>
      <c r="C173" s="255" t="s">
        <v>341</v>
      </c>
      <c r="D173" s="255" t="s">
        <v>243</v>
      </c>
      <c r="E173" s="256" t="s">
        <v>1054</v>
      </c>
      <c r="F173" s="257" t="s">
        <v>1055</v>
      </c>
      <c r="G173" s="258" t="s">
        <v>150</v>
      </c>
      <c r="H173" s="259">
        <v>1</v>
      </c>
      <c r="I173" s="260"/>
      <c r="J173" s="261">
        <f>ROUND(I173*H173,2)</f>
        <v>0</v>
      </c>
      <c r="K173" s="262"/>
      <c r="L173" s="263"/>
      <c r="M173" s="264" t="s">
        <v>1</v>
      </c>
      <c r="N173" s="265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155</v>
      </c>
      <c r="AT173" s="230" t="s">
        <v>243</v>
      </c>
      <c r="AU173" s="230" t="s">
        <v>82</v>
      </c>
      <c r="AY173" s="16" t="s">
        <v>145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151</v>
      </c>
      <c r="BM173" s="230" t="s">
        <v>101</v>
      </c>
    </row>
    <row r="174" s="2" customFormat="1" ht="16.5" customHeight="1">
      <c r="A174" s="37"/>
      <c r="B174" s="38"/>
      <c r="C174" s="255" t="s">
        <v>89</v>
      </c>
      <c r="D174" s="255" t="s">
        <v>243</v>
      </c>
      <c r="E174" s="256" t="s">
        <v>1036</v>
      </c>
      <c r="F174" s="257" t="s">
        <v>1037</v>
      </c>
      <c r="G174" s="258" t="s">
        <v>150</v>
      </c>
      <c r="H174" s="259">
        <v>1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155</v>
      </c>
      <c r="AT174" s="230" t="s">
        <v>243</v>
      </c>
      <c r="AU174" s="230" t="s">
        <v>82</v>
      </c>
      <c r="AY174" s="16" t="s">
        <v>145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151</v>
      </c>
      <c r="BM174" s="230" t="s">
        <v>344</v>
      </c>
    </row>
    <row r="175" s="2" customFormat="1" ht="16.5" customHeight="1">
      <c r="A175" s="37"/>
      <c r="B175" s="38"/>
      <c r="C175" s="255" t="s">
        <v>359</v>
      </c>
      <c r="D175" s="255" t="s">
        <v>243</v>
      </c>
      <c r="E175" s="256" t="s">
        <v>1056</v>
      </c>
      <c r="F175" s="257" t="s">
        <v>1057</v>
      </c>
      <c r="G175" s="258" t="s">
        <v>150</v>
      </c>
      <c r="H175" s="259">
        <v>1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155</v>
      </c>
      <c r="AT175" s="230" t="s">
        <v>243</v>
      </c>
      <c r="AU175" s="230" t="s">
        <v>82</v>
      </c>
      <c r="AY175" s="16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151</v>
      </c>
      <c r="BM175" s="230" t="s">
        <v>358</v>
      </c>
    </row>
    <row r="176" s="2" customFormat="1" ht="16.5" customHeight="1">
      <c r="A176" s="37"/>
      <c r="B176" s="38"/>
      <c r="C176" s="255" t="s">
        <v>250</v>
      </c>
      <c r="D176" s="255" t="s">
        <v>243</v>
      </c>
      <c r="E176" s="256" t="s">
        <v>1038</v>
      </c>
      <c r="F176" s="257" t="s">
        <v>999</v>
      </c>
      <c r="G176" s="258" t="s">
        <v>150</v>
      </c>
      <c r="H176" s="259">
        <v>1</v>
      </c>
      <c r="I176" s="260"/>
      <c r="J176" s="261">
        <f>ROUND(I176*H176,2)</f>
        <v>0</v>
      </c>
      <c r="K176" s="262"/>
      <c r="L176" s="263"/>
      <c r="M176" s="264" t="s">
        <v>1</v>
      </c>
      <c r="N176" s="265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155</v>
      </c>
      <c r="AT176" s="230" t="s">
        <v>243</v>
      </c>
      <c r="AU176" s="230" t="s">
        <v>82</v>
      </c>
      <c r="AY176" s="16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151</v>
      </c>
      <c r="BM176" s="230" t="s">
        <v>362</v>
      </c>
    </row>
    <row r="177" s="2" customFormat="1" ht="16.5" customHeight="1">
      <c r="A177" s="37"/>
      <c r="B177" s="38"/>
      <c r="C177" s="255" t="s">
        <v>368</v>
      </c>
      <c r="D177" s="255" t="s">
        <v>243</v>
      </c>
      <c r="E177" s="256" t="s">
        <v>1039</v>
      </c>
      <c r="F177" s="257" t="s">
        <v>1001</v>
      </c>
      <c r="G177" s="258" t="s">
        <v>150</v>
      </c>
      <c r="H177" s="259">
        <v>1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155</v>
      </c>
      <c r="AT177" s="230" t="s">
        <v>243</v>
      </c>
      <c r="AU177" s="230" t="s">
        <v>82</v>
      </c>
      <c r="AY177" s="16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151</v>
      </c>
      <c r="BM177" s="230" t="s">
        <v>367</v>
      </c>
    </row>
    <row r="178" s="12" customFormat="1" ht="22.8" customHeight="1">
      <c r="A178" s="12"/>
      <c r="B178" s="202"/>
      <c r="C178" s="203"/>
      <c r="D178" s="204" t="s">
        <v>71</v>
      </c>
      <c r="E178" s="216" t="s">
        <v>1058</v>
      </c>
      <c r="F178" s="216" t="s">
        <v>1059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SUM(P179:P186)</f>
        <v>0</v>
      </c>
      <c r="Q178" s="210"/>
      <c r="R178" s="211">
        <f>SUM(R179:R186)</f>
        <v>0</v>
      </c>
      <c r="S178" s="210"/>
      <c r="T178" s="212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80</v>
      </c>
      <c r="AT178" s="214" t="s">
        <v>71</v>
      </c>
      <c r="AU178" s="214" t="s">
        <v>80</v>
      </c>
      <c r="AY178" s="213" t="s">
        <v>145</v>
      </c>
      <c r="BK178" s="215">
        <f>SUM(BK179:BK186)</f>
        <v>0</v>
      </c>
    </row>
    <row r="179" s="2" customFormat="1" ht="33" customHeight="1">
      <c r="A179" s="37"/>
      <c r="B179" s="38"/>
      <c r="C179" s="218" t="s">
        <v>255</v>
      </c>
      <c r="D179" s="218" t="s">
        <v>147</v>
      </c>
      <c r="E179" s="219" t="s">
        <v>1060</v>
      </c>
      <c r="F179" s="220" t="s">
        <v>1061</v>
      </c>
      <c r="G179" s="221" t="s">
        <v>186</v>
      </c>
      <c r="H179" s="222">
        <v>3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37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151</v>
      </c>
      <c r="AT179" s="230" t="s">
        <v>147</v>
      </c>
      <c r="AU179" s="230" t="s">
        <v>82</v>
      </c>
      <c r="AY179" s="16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151</v>
      </c>
      <c r="BM179" s="230" t="s">
        <v>371</v>
      </c>
    </row>
    <row r="180" s="2" customFormat="1" ht="24.15" customHeight="1">
      <c r="A180" s="37"/>
      <c r="B180" s="38"/>
      <c r="C180" s="255" t="s">
        <v>375</v>
      </c>
      <c r="D180" s="255" t="s">
        <v>243</v>
      </c>
      <c r="E180" s="256" t="s">
        <v>1062</v>
      </c>
      <c r="F180" s="257" t="s">
        <v>1063</v>
      </c>
      <c r="G180" s="258" t="s">
        <v>186</v>
      </c>
      <c r="H180" s="259">
        <v>3</v>
      </c>
      <c r="I180" s="260"/>
      <c r="J180" s="261">
        <f>ROUND(I180*H180,2)</f>
        <v>0</v>
      </c>
      <c r="K180" s="262"/>
      <c r="L180" s="263"/>
      <c r="M180" s="264" t="s">
        <v>1</v>
      </c>
      <c r="N180" s="265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155</v>
      </c>
      <c r="AT180" s="230" t="s">
        <v>243</v>
      </c>
      <c r="AU180" s="230" t="s">
        <v>82</v>
      </c>
      <c r="AY180" s="16" t="s">
        <v>145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151</v>
      </c>
      <c r="BM180" s="230" t="s">
        <v>374</v>
      </c>
    </row>
    <row r="181" s="2" customFormat="1" ht="16.5" customHeight="1">
      <c r="A181" s="37"/>
      <c r="B181" s="38"/>
      <c r="C181" s="255" t="s">
        <v>259</v>
      </c>
      <c r="D181" s="255" t="s">
        <v>243</v>
      </c>
      <c r="E181" s="256" t="s">
        <v>1064</v>
      </c>
      <c r="F181" s="257" t="s">
        <v>1065</v>
      </c>
      <c r="G181" s="258" t="s">
        <v>150</v>
      </c>
      <c r="H181" s="259">
        <v>1</v>
      </c>
      <c r="I181" s="260"/>
      <c r="J181" s="261">
        <f>ROUND(I181*H181,2)</f>
        <v>0</v>
      </c>
      <c r="K181" s="262"/>
      <c r="L181" s="263"/>
      <c r="M181" s="264" t="s">
        <v>1</v>
      </c>
      <c r="N181" s="265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155</v>
      </c>
      <c r="AT181" s="230" t="s">
        <v>243</v>
      </c>
      <c r="AU181" s="230" t="s">
        <v>82</v>
      </c>
      <c r="AY181" s="16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151</v>
      </c>
      <c r="BM181" s="230" t="s">
        <v>378</v>
      </c>
    </row>
    <row r="182" s="2" customFormat="1" ht="16.5" customHeight="1">
      <c r="A182" s="37"/>
      <c r="B182" s="38"/>
      <c r="C182" s="255" t="s">
        <v>382</v>
      </c>
      <c r="D182" s="255" t="s">
        <v>243</v>
      </c>
      <c r="E182" s="256" t="s">
        <v>1034</v>
      </c>
      <c r="F182" s="257" t="s">
        <v>1035</v>
      </c>
      <c r="G182" s="258" t="s">
        <v>150</v>
      </c>
      <c r="H182" s="259">
        <v>1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155</v>
      </c>
      <c r="AT182" s="230" t="s">
        <v>243</v>
      </c>
      <c r="AU182" s="230" t="s">
        <v>82</v>
      </c>
      <c r="AY182" s="16" t="s">
        <v>145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151</v>
      </c>
      <c r="BM182" s="230" t="s">
        <v>381</v>
      </c>
    </row>
    <row r="183" s="2" customFormat="1" ht="16.5" customHeight="1">
      <c r="A183" s="37"/>
      <c r="B183" s="38"/>
      <c r="C183" s="255" t="s">
        <v>263</v>
      </c>
      <c r="D183" s="255" t="s">
        <v>243</v>
      </c>
      <c r="E183" s="256" t="s">
        <v>1036</v>
      </c>
      <c r="F183" s="257" t="s">
        <v>1037</v>
      </c>
      <c r="G183" s="258" t="s">
        <v>150</v>
      </c>
      <c r="H183" s="259">
        <v>2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155</v>
      </c>
      <c r="AT183" s="230" t="s">
        <v>243</v>
      </c>
      <c r="AU183" s="230" t="s">
        <v>82</v>
      </c>
      <c r="AY183" s="16" t="s">
        <v>145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151</v>
      </c>
      <c r="BM183" s="230" t="s">
        <v>385</v>
      </c>
    </row>
    <row r="184" s="2" customFormat="1" ht="16.5" customHeight="1">
      <c r="A184" s="37"/>
      <c r="B184" s="38"/>
      <c r="C184" s="255" t="s">
        <v>389</v>
      </c>
      <c r="D184" s="255" t="s">
        <v>243</v>
      </c>
      <c r="E184" s="256" t="s">
        <v>1038</v>
      </c>
      <c r="F184" s="257" t="s">
        <v>999</v>
      </c>
      <c r="G184" s="258" t="s">
        <v>150</v>
      </c>
      <c r="H184" s="259">
        <v>2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155</v>
      </c>
      <c r="AT184" s="230" t="s">
        <v>243</v>
      </c>
      <c r="AU184" s="230" t="s">
        <v>82</v>
      </c>
      <c r="AY184" s="16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151</v>
      </c>
      <c r="BM184" s="230" t="s">
        <v>388</v>
      </c>
    </row>
    <row r="185" s="2" customFormat="1" ht="16.5" customHeight="1">
      <c r="A185" s="37"/>
      <c r="B185" s="38"/>
      <c r="C185" s="255" t="s">
        <v>92</v>
      </c>
      <c r="D185" s="255" t="s">
        <v>243</v>
      </c>
      <c r="E185" s="256" t="s">
        <v>1039</v>
      </c>
      <c r="F185" s="257" t="s">
        <v>1001</v>
      </c>
      <c r="G185" s="258" t="s">
        <v>150</v>
      </c>
      <c r="H185" s="259">
        <v>1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155</v>
      </c>
      <c r="AT185" s="230" t="s">
        <v>243</v>
      </c>
      <c r="AU185" s="230" t="s">
        <v>82</v>
      </c>
      <c r="AY185" s="16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151</v>
      </c>
      <c r="BM185" s="230" t="s">
        <v>392</v>
      </c>
    </row>
    <row r="186" s="2" customFormat="1" ht="16.5" customHeight="1">
      <c r="A186" s="37"/>
      <c r="B186" s="38"/>
      <c r="C186" s="255" t="s">
        <v>397</v>
      </c>
      <c r="D186" s="255" t="s">
        <v>243</v>
      </c>
      <c r="E186" s="256" t="s">
        <v>1066</v>
      </c>
      <c r="F186" s="257" t="s">
        <v>1067</v>
      </c>
      <c r="G186" s="258" t="s">
        <v>150</v>
      </c>
      <c r="H186" s="259">
        <v>1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37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155</v>
      </c>
      <c r="AT186" s="230" t="s">
        <v>243</v>
      </c>
      <c r="AU186" s="230" t="s">
        <v>82</v>
      </c>
      <c r="AY186" s="16" t="s">
        <v>145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151</v>
      </c>
      <c r="BM186" s="230" t="s">
        <v>396</v>
      </c>
    </row>
    <row r="187" s="12" customFormat="1" ht="22.8" customHeight="1">
      <c r="A187" s="12"/>
      <c r="B187" s="202"/>
      <c r="C187" s="203"/>
      <c r="D187" s="204" t="s">
        <v>71</v>
      </c>
      <c r="E187" s="216" t="s">
        <v>1068</v>
      </c>
      <c r="F187" s="216" t="s">
        <v>1069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SUM(P188:P195)</f>
        <v>0</v>
      </c>
      <c r="Q187" s="210"/>
      <c r="R187" s="211">
        <f>SUM(R188:R195)</f>
        <v>0</v>
      </c>
      <c r="S187" s="210"/>
      <c r="T187" s="21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80</v>
      </c>
      <c r="AT187" s="214" t="s">
        <v>71</v>
      </c>
      <c r="AU187" s="214" t="s">
        <v>80</v>
      </c>
      <c r="AY187" s="213" t="s">
        <v>145</v>
      </c>
      <c r="BK187" s="215">
        <f>SUM(BK188:BK195)</f>
        <v>0</v>
      </c>
    </row>
    <row r="188" s="2" customFormat="1" ht="33" customHeight="1">
      <c r="A188" s="37"/>
      <c r="B188" s="38"/>
      <c r="C188" s="218" t="s">
        <v>270</v>
      </c>
      <c r="D188" s="218" t="s">
        <v>147</v>
      </c>
      <c r="E188" s="219" t="s">
        <v>1070</v>
      </c>
      <c r="F188" s="220" t="s">
        <v>1071</v>
      </c>
      <c r="G188" s="221" t="s">
        <v>186</v>
      </c>
      <c r="H188" s="222">
        <v>3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151</v>
      </c>
      <c r="AT188" s="230" t="s">
        <v>147</v>
      </c>
      <c r="AU188" s="230" t="s">
        <v>82</v>
      </c>
      <c r="AY188" s="16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151</v>
      </c>
      <c r="BM188" s="230" t="s">
        <v>400</v>
      </c>
    </row>
    <row r="189" s="2" customFormat="1" ht="24.15" customHeight="1">
      <c r="A189" s="37"/>
      <c r="B189" s="38"/>
      <c r="C189" s="255" t="s">
        <v>405</v>
      </c>
      <c r="D189" s="255" t="s">
        <v>243</v>
      </c>
      <c r="E189" s="256" t="s">
        <v>1072</v>
      </c>
      <c r="F189" s="257" t="s">
        <v>1073</v>
      </c>
      <c r="G189" s="258" t="s">
        <v>186</v>
      </c>
      <c r="H189" s="259">
        <v>3</v>
      </c>
      <c r="I189" s="260"/>
      <c r="J189" s="261">
        <f>ROUND(I189*H189,2)</f>
        <v>0</v>
      </c>
      <c r="K189" s="262"/>
      <c r="L189" s="263"/>
      <c r="M189" s="264" t="s">
        <v>1</v>
      </c>
      <c r="N189" s="265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155</v>
      </c>
      <c r="AT189" s="230" t="s">
        <v>243</v>
      </c>
      <c r="AU189" s="230" t="s">
        <v>82</v>
      </c>
      <c r="AY189" s="16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151</v>
      </c>
      <c r="BM189" s="230" t="s">
        <v>403</v>
      </c>
    </row>
    <row r="190" s="2" customFormat="1" ht="16.5" customHeight="1">
      <c r="A190" s="37"/>
      <c r="B190" s="38"/>
      <c r="C190" s="255" t="s">
        <v>282</v>
      </c>
      <c r="D190" s="255" t="s">
        <v>243</v>
      </c>
      <c r="E190" s="256" t="s">
        <v>1074</v>
      </c>
      <c r="F190" s="257" t="s">
        <v>1075</v>
      </c>
      <c r="G190" s="258" t="s">
        <v>150</v>
      </c>
      <c r="H190" s="259">
        <v>1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37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155</v>
      </c>
      <c r="AT190" s="230" t="s">
        <v>243</v>
      </c>
      <c r="AU190" s="230" t="s">
        <v>82</v>
      </c>
      <c r="AY190" s="16" t="s">
        <v>145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151</v>
      </c>
      <c r="BM190" s="230" t="s">
        <v>408</v>
      </c>
    </row>
    <row r="191" s="2" customFormat="1" ht="16.5" customHeight="1">
      <c r="A191" s="37"/>
      <c r="B191" s="38"/>
      <c r="C191" s="255" t="s">
        <v>412</v>
      </c>
      <c r="D191" s="255" t="s">
        <v>243</v>
      </c>
      <c r="E191" s="256" t="s">
        <v>1076</v>
      </c>
      <c r="F191" s="257" t="s">
        <v>1055</v>
      </c>
      <c r="G191" s="258" t="s">
        <v>150</v>
      </c>
      <c r="H191" s="259">
        <v>1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37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155</v>
      </c>
      <c r="AT191" s="230" t="s">
        <v>243</v>
      </c>
      <c r="AU191" s="230" t="s">
        <v>82</v>
      </c>
      <c r="AY191" s="16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151</v>
      </c>
      <c r="BM191" s="230" t="s">
        <v>411</v>
      </c>
    </row>
    <row r="192" s="2" customFormat="1" ht="16.5" customHeight="1">
      <c r="A192" s="37"/>
      <c r="B192" s="38"/>
      <c r="C192" s="255" t="s">
        <v>285</v>
      </c>
      <c r="D192" s="255" t="s">
        <v>243</v>
      </c>
      <c r="E192" s="256" t="s">
        <v>1077</v>
      </c>
      <c r="F192" s="257" t="s">
        <v>1057</v>
      </c>
      <c r="G192" s="258" t="s">
        <v>150</v>
      </c>
      <c r="H192" s="259">
        <v>1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155</v>
      </c>
      <c r="AT192" s="230" t="s">
        <v>243</v>
      </c>
      <c r="AU192" s="230" t="s">
        <v>82</v>
      </c>
      <c r="AY192" s="16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151</v>
      </c>
      <c r="BM192" s="230" t="s">
        <v>415</v>
      </c>
    </row>
    <row r="193" s="2" customFormat="1" ht="16.5" customHeight="1">
      <c r="A193" s="37"/>
      <c r="B193" s="38"/>
      <c r="C193" s="255" t="s">
        <v>419</v>
      </c>
      <c r="D193" s="255" t="s">
        <v>243</v>
      </c>
      <c r="E193" s="256" t="s">
        <v>1038</v>
      </c>
      <c r="F193" s="257" t="s">
        <v>999</v>
      </c>
      <c r="G193" s="258" t="s">
        <v>150</v>
      </c>
      <c r="H193" s="259">
        <v>2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155</v>
      </c>
      <c r="AT193" s="230" t="s">
        <v>243</v>
      </c>
      <c r="AU193" s="230" t="s">
        <v>82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151</v>
      </c>
      <c r="BM193" s="230" t="s">
        <v>418</v>
      </c>
    </row>
    <row r="194" s="2" customFormat="1" ht="16.5" customHeight="1">
      <c r="A194" s="37"/>
      <c r="B194" s="38"/>
      <c r="C194" s="255" t="s">
        <v>291</v>
      </c>
      <c r="D194" s="255" t="s">
        <v>243</v>
      </c>
      <c r="E194" s="256" t="s">
        <v>1039</v>
      </c>
      <c r="F194" s="257" t="s">
        <v>1001</v>
      </c>
      <c r="G194" s="258" t="s">
        <v>150</v>
      </c>
      <c r="H194" s="259">
        <v>1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37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155</v>
      </c>
      <c r="AT194" s="230" t="s">
        <v>243</v>
      </c>
      <c r="AU194" s="230" t="s">
        <v>82</v>
      </c>
      <c r="AY194" s="16" t="s">
        <v>145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151</v>
      </c>
      <c r="BM194" s="230" t="s">
        <v>422</v>
      </c>
    </row>
    <row r="195" s="2" customFormat="1" ht="16.5" customHeight="1">
      <c r="A195" s="37"/>
      <c r="B195" s="38"/>
      <c r="C195" s="255" t="s">
        <v>426</v>
      </c>
      <c r="D195" s="255" t="s">
        <v>243</v>
      </c>
      <c r="E195" s="256" t="s">
        <v>1066</v>
      </c>
      <c r="F195" s="257" t="s">
        <v>1067</v>
      </c>
      <c r="G195" s="258" t="s">
        <v>150</v>
      </c>
      <c r="H195" s="259">
        <v>1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37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155</v>
      </c>
      <c r="AT195" s="230" t="s">
        <v>243</v>
      </c>
      <c r="AU195" s="230" t="s">
        <v>82</v>
      </c>
      <c r="AY195" s="16" t="s">
        <v>145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151</v>
      </c>
      <c r="BM195" s="230" t="s">
        <v>425</v>
      </c>
    </row>
    <row r="196" s="12" customFormat="1" ht="22.8" customHeight="1">
      <c r="A196" s="12"/>
      <c r="B196" s="202"/>
      <c r="C196" s="203"/>
      <c r="D196" s="204" t="s">
        <v>71</v>
      </c>
      <c r="E196" s="216" t="s">
        <v>1078</v>
      </c>
      <c r="F196" s="216" t="s">
        <v>1079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v>0</v>
      </c>
      <c r="Q196" s="210"/>
      <c r="R196" s="211">
        <v>0</v>
      </c>
      <c r="S196" s="210"/>
      <c r="T196" s="212"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80</v>
      </c>
      <c r="AT196" s="214" t="s">
        <v>71</v>
      </c>
      <c r="AU196" s="214" t="s">
        <v>80</v>
      </c>
      <c r="AY196" s="213" t="s">
        <v>145</v>
      </c>
      <c r="BK196" s="215">
        <v>0</v>
      </c>
    </row>
    <row r="197" s="12" customFormat="1" ht="22.8" customHeight="1">
      <c r="A197" s="12"/>
      <c r="B197" s="202"/>
      <c r="C197" s="203"/>
      <c r="D197" s="204" t="s">
        <v>71</v>
      </c>
      <c r="E197" s="216" t="s">
        <v>155</v>
      </c>
      <c r="F197" s="216" t="s">
        <v>404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SUM(P198:P203)</f>
        <v>0</v>
      </c>
      <c r="Q197" s="210"/>
      <c r="R197" s="211">
        <f>SUM(R198:R203)</f>
        <v>0</v>
      </c>
      <c r="S197" s="210"/>
      <c r="T197" s="212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80</v>
      </c>
      <c r="AT197" s="214" t="s">
        <v>71</v>
      </c>
      <c r="AU197" s="214" t="s">
        <v>80</v>
      </c>
      <c r="AY197" s="213" t="s">
        <v>145</v>
      </c>
      <c r="BK197" s="215">
        <f>SUM(BK198:BK203)</f>
        <v>0</v>
      </c>
    </row>
    <row r="198" s="2" customFormat="1" ht="37.8" customHeight="1">
      <c r="A198" s="37"/>
      <c r="B198" s="38"/>
      <c r="C198" s="218" t="s">
        <v>95</v>
      </c>
      <c r="D198" s="218" t="s">
        <v>147</v>
      </c>
      <c r="E198" s="219" t="s">
        <v>1080</v>
      </c>
      <c r="F198" s="220" t="s">
        <v>1081</v>
      </c>
      <c r="G198" s="221" t="s">
        <v>186</v>
      </c>
      <c r="H198" s="222">
        <v>5.4000000000000004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151</v>
      </c>
      <c r="AT198" s="230" t="s">
        <v>147</v>
      </c>
      <c r="AU198" s="230" t="s">
        <v>82</v>
      </c>
      <c r="AY198" s="16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151</v>
      </c>
      <c r="BM198" s="230" t="s">
        <v>429</v>
      </c>
    </row>
    <row r="199" s="2" customFormat="1" ht="24.15" customHeight="1">
      <c r="A199" s="37"/>
      <c r="B199" s="38"/>
      <c r="C199" s="255" t="s">
        <v>433</v>
      </c>
      <c r="D199" s="255" t="s">
        <v>243</v>
      </c>
      <c r="E199" s="256" t="s">
        <v>1082</v>
      </c>
      <c r="F199" s="257" t="s">
        <v>1083</v>
      </c>
      <c r="G199" s="258" t="s">
        <v>991</v>
      </c>
      <c r="H199" s="259">
        <v>1</v>
      </c>
      <c r="I199" s="260"/>
      <c r="J199" s="261">
        <f>ROUND(I199*H199,2)</f>
        <v>0</v>
      </c>
      <c r="K199" s="262"/>
      <c r="L199" s="263"/>
      <c r="M199" s="264" t="s">
        <v>1</v>
      </c>
      <c r="N199" s="265" t="s">
        <v>37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155</v>
      </c>
      <c r="AT199" s="230" t="s">
        <v>243</v>
      </c>
      <c r="AU199" s="230" t="s">
        <v>82</v>
      </c>
      <c r="AY199" s="16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151</v>
      </c>
      <c r="BM199" s="230" t="s">
        <v>432</v>
      </c>
    </row>
    <row r="200" s="2" customFormat="1" ht="24.15" customHeight="1">
      <c r="A200" s="37"/>
      <c r="B200" s="38"/>
      <c r="C200" s="255" t="s">
        <v>298</v>
      </c>
      <c r="D200" s="255" t="s">
        <v>243</v>
      </c>
      <c r="E200" s="256" t="s">
        <v>1084</v>
      </c>
      <c r="F200" s="257" t="s">
        <v>1085</v>
      </c>
      <c r="G200" s="258" t="s">
        <v>150</v>
      </c>
      <c r="H200" s="259">
        <v>2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155</v>
      </c>
      <c r="AT200" s="230" t="s">
        <v>243</v>
      </c>
      <c r="AU200" s="230" t="s">
        <v>82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151</v>
      </c>
      <c r="BM200" s="230" t="s">
        <v>436</v>
      </c>
    </row>
    <row r="201" s="2" customFormat="1" ht="24.15" customHeight="1">
      <c r="A201" s="37"/>
      <c r="B201" s="38"/>
      <c r="C201" s="255" t="s">
        <v>440</v>
      </c>
      <c r="D201" s="255" t="s">
        <v>243</v>
      </c>
      <c r="E201" s="256" t="s">
        <v>1086</v>
      </c>
      <c r="F201" s="257" t="s">
        <v>1087</v>
      </c>
      <c r="G201" s="258" t="s">
        <v>150</v>
      </c>
      <c r="H201" s="259">
        <v>2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37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155</v>
      </c>
      <c r="AT201" s="230" t="s">
        <v>243</v>
      </c>
      <c r="AU201" s="230" t="s">
        <v>82</v>
      </c>
      <c r="AY201" s="16" t="s">
        <v>145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151</v>
      </c>
      <c r="BM201" s="230" t="s">
        <v>439</v>
      </c>
    </row>
    <row r="202" s="2" customFormat="1" ht="16.5" customHeight="1">
      <c r="A202" s="37"/>
      <c r="B202" s="38"/>
      <c r="C202" s="255" t="s">
        <v>302</v>
      </c>
      <c r="D202" s="255" t="s">
        <v>243</v>
      </c>
      <c r="E202" s="256" t="s">
        <v>1088</v>
      </c>
      <c r="F202" s="257" t="s">
        <v>1089</v>
      </c>
      <c r="G202" s="258" t="s">
        <v>150</v>
      </c>
      <c r="H202" s="259">
        <v>2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155</v>
      </c>
      <c r="AT202" s="230" t="s">
        <v>243</v>
      </c>
      <c r="AU202" s="230" t="s">
        <v>82</v>
      </c>
      <c r="AY202" s="16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151</v>
      </c>
      <c r="BM202" s="230" t="s">
        <v>443</v>
      </c>
    </row>
    <row r="203" s="2" customFormat="1" ht="16.5" customHeight="1">
      <c r="A203" s="37"/>
      <c r="B203" s="38"/>
      <c r="C203" s="255" t="s">
        <v>447</v>
      </c>
      <c r="D203" s="255" t="s">
        <v>243</v>
      </c>
      <c r="E203" s="256" t="s">
        <v>1090</v>
      </c>
      <c r="F203" s="257" t="s">
        <v>1091</v>
      </c>
      <c r="G203" s="258" t="s">
        <v>150</v>
      </c>
      <c r="H203" s="259">
        <v>2</v>
      </c>
      <c r="I203" s="260"/>
      <c r="J203" s="261">
        <f>ROUND(I203*H203,2)</f>
        <v>0</v>
      </c>
      <c r="K203" s="262"/>
      <c r="L203" s="263"/>
      <c r="M203" s="272" t="s">
        <v>1</v>
      </c>
      <c r="N203" s="273" t="s">
        <v>37</v>
      </c>
      <c r="O203" s="269"/>
      <c r="P203" s="270">
        <f>O203*H203</f>
        <v>0</v>
      </c>
      <c r="Q203" s="270">
        <v>0</v>
      </c>
      <c r="R203" s="270">
        <f>Q203*H203</f>
        <v>0</v>
      </c>
      <c r="S203" s="270">
        <v>0</v>
      </c>
      <c r="T203" s="27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155</v>
      </c>
      <c r="AT203" s="230" t="s">
        <v>243</v>
      </c>
      <c r="AU203" s="230" t="s">
        <v>82</v>
      </c>
      <c r="AY203" s="16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151</v>
      </c>
      <c r="BM203" s="230" t="s">
        <v>446</v>
      </c>
    </row>
    <row r="204" s="2" customFormat="1" ht="6.96" customHeight="1">
      <c r="A204" s="37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43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sheetProtection sheet="1" autoFilter="0" formatColumns="0" formatRows="0" objects="1" scenarios="1" spinCount="100000" saltValue="K2TsKtu54yVEgVx6Hzr7krej+ttEazt4lqDCxNWdtAuXB8uFwL/4JFZKWV00QrB42afNV9yEzjNcFUxt1Zscgw==" hashValue="ewgxkiFeMJP03m6AcyCYa8LioCXwEbbXYIoJMzywg2TSHGGpY2ZFg8VlKLT+c4MPTFvZlg7AiUwyLYgxPG6Ujw==" algorithmName="SHA-512" password="CC35"/>
  <autoFilter ref="C126:K20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1092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ROUND((SUM(BE123:BE520)),  2)</f>
        <v>0</v>
      </c>
      <c r="G33" s="37"/>
      <c r="H33" s="37"/>
      <c r="I33" s="154">
        <v>0.20999999999999999</v>
      </c>
      <c r="J33" s="153">
        <f>ROUND(((SUM(BE123:BE520))*I33),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ROUND((SUM(BF123:BF520)),  2)</f>
        <v>0</v>
      </c>
      <c r="G34" s="37"/>
      <c r="H34" s="37"/>
      <c r="I34" s="154">
        <v>0.14999999999999999</v>
      </c>
      <c r="J34" s="153">
        <f>ROUND(((SUM(BF123:BF520))*I34),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ROUND((SUM(BG123:BG520)),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ROUND((SUM(BH123:BH520)),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ROUND((SUM(BI123:BI520)),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50 - SO 501-2 - Přeložka teplovodu - ocel. a plast. potrubí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1093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1094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1095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1096</v>
      </c>
      <c r="E100" s="187"/>
      <c r="F100" s="187"/>
      <c r="G100" s="187"/>
      <c r="H100" s="187"/>
      <c r="I100" s="187"/>
      <c r="J100" s="188">
        <f>J199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1097</v>
      </c>
      <c r="E101" s="187"/>
      <c r="F101" s="187"/>
      <c r="G101" s="187"/>
      <c r="H101" s="187"/>
      <c r="I101" s="187"/>
      <c r="J101" s="188">
        <f>J279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1098</v>
      </c>
      <c r="E102" s="187"/>
      <c r="F102" s="187"/>
      <c r="G102" s="187"/>
      <c r="H102" s="187"/>
      <c r="I102" s="187"/>
      <c r="J102" s="188">
        <f>J353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1099</v>
      </c>
      <c r="E103" s="187"/>
      <c r="F103" s="187"/>
      <c r="G103" s="187"/>
      <c r="H103" s="187"/>
      <c r="I103" s="187"/>
      <c r="J103" s="188">
        <f>J428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Rekonstrukce ul.Lesní, Cheb - II.etapa - 1.fáze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>50 - SO 501-2 - Přeložka teplovodu - ocel. a plast. potrubí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13. 9. 2023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30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131</v>
      </c>
      <c r="D122" s="193" t="s">
        <v>57</v>
      </c>
      <c r="E122" s="193" t="s">
        <v>53</v>
      </c>
      <c r="F122" s="193" t="s">
        <v>54</v>
      </c>
      <c r="G122" s="193" t="s">
        <v>132</v>
      </c>
      <c r="H122" s="193" t="s">
        <v>133</v>
      </c>
      <c r="I122" s="193" t="s">
        <v>134</v>
      </c>
      <c r="J122" s="194" t="s">
        <v>109</v>
      </c>
      <c r="K122" s="195" t="s">
        <v>135</v>
      </c>
      <c r="L122" s="196"/>
      <c r="M122" s="99" t="s">
        <v>1</v>
      </c>
      <c r="N122" s="100" t="s">
        <v>36</v>
      </c>
      <c r="O122" s="100" t="s">
        <v>136</v>
      </c>
      <c r="P122" s="100" t="s">
        <v>137</v>
      </c>
      <c r="Q122" s="100" t="s">
        <v>138</v>
      </c>
      <c r="R122" s="100" t="s">
        <v>139</v>
      </c>
      <c r="S122" s="100" t="s">
        <v>140</v>
      </c>
      <c r="T122" s="101" t="s">
        <v>141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142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0.0097071199999999996</v>
      </c>
      <c r="S123" s="103"/>
      <c r="T123" s="200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71</v>
      </c>
      <c r="AU123" s="16" t="s">
        <v>111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71</v>
      </c>
      <c r="E124" s="205" t="s">
        <v>143</v>
      </c>
      <c r="F124" s="205" t="s">
        <v>143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P125+P137+P199+P279+P353+P428</f>
        <v>0</v>
      </c>
      <c r="Q124" s="210"/>
      <c r="R124" s="211">
        <f>R125+R137+R199+R279+R353+R428</f>
        <v>0.0097071199999999996</v>
      </c>
      <c r="S124" s="210"/>
      <c r="T124" s="212">
        <f>T125+T137+T199+T279+T353+T428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80</v>
      </c>
      <c r="AT124" s="214" t="s">
        <v>71</v>
      </c>
      <c r="AU124" s="214" t="s">
        <v>72</v>
      </c>
      <c r="AY124" s="213" t="s">
        <v>145</v>
      </c>
      <c r="BK124" s="215">
        <f>BK125+BK137+BK199+BK279+BK353+BK428</f>
        <v>0</v>
      </c>
    </row>
    <row r="125" s="12" customFormat="1" ht="22.8" customHeight="1">
      <c r="A125" s="12"/>
      <c r="B125" s="202"/>
      <c r="C125" s="203"/>
      <c r="D125" s="204" t="s">
        <v>71</v>
      </c>
      <c r="E125" s="216" t="s">
        <v>1100</v>
      </c>
      <c r="F125" s="216" t="s">
        <v>1101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SUM(P126:P136)</f>
        <v>0</v>
      </c>
      <c r="Q125" s="210"/>
      <c r="R125" s="211">
        <f>SUM(R126:R136)</f>
        <v>0</v>
      </c>
      <c r="S125" s="210"/>
      <c r="T125" s="212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80</v>
      </c>
      <c r="AT125" s="214" t="s">
        <v>71</v>
      </c>
      <c r="AU125" s="214" t="s">
        <v>80</v>
      </c>
      <c r="AY125" s="213" t="s">
        <v>145</v>
      </c>
      <c r="BK125" s="215">
        <f>SUM(BK126:BK136)</f>
        <v>0</v>
      </c>
    </row>
    <row r="126" s="2" customFormat="1" ht="21.75" customHeight="1">
      <c r="A126" s="37"/>
      <c r="B126" s="38"/>
      <c r="C126" s="218" t="s">
        <v>80</v>
      </c>
      <c r="D126" s="218" t="s">
        <v>147</v>
      </c>
      <c r="E126" s="219" t="s">
        <v>1102</v>
      </c>
      <c r="F126" s="220" t="s">
        <v>1103</v>
      </c>
      <c r="G126" s="221" t="s">
        <v>186</v>
      </c>
      <c r="H126" s="222">
        <v>275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151</v>
      </c>
      <c r="AT126" s="230" t="s">
        <v>147</v>
      </c>
      <c r="AU126" s="230" t="s">
        <v>82</v>
      </c>
      <c r="AY126" s="16" t="s">
        <v>145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151</v>
      </c>
      <c r="BM126" s="230" t="s">
        <v>82</v>
      </c>
    </row>
    <row r="127" s="2" customFormat="1" ht="24.15" customHeight="1">
      <c r="A127" s="37"/>
      <c r="B127" s="38"/>
      <c r="C127" s="218" t="s">
        <v>82</v>
      </c>
      <c r="D127" s="218" t="s">
        <v>147</v>
      </c>
      <c r="E127" s="219" t="s">
        <v>1104</v>
      </c>
      <c r="F127" s="220" t="s">
        <v>1105</v>
      </c>
      <c r="G127" s="221" t="s">
        <v>991</v>
      </c>
      <c r="H127" s="222">
        <v>3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151</v>
      </c>
      <c r="AT127" s="230" t="s">
        <v>147</v>
      </c>
      <c r="AU127" s="230" t="s">
        <v>82</v>
      </c>
      <c r="AY127" s="16" t="s">
        <v>145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151</v>
      </c>
      <c r="BM127" s="230" t="s">
        <v>151</v>
      </c>
    </row>
    <row r="128" s="2" customFormat="1" ht="16.5" customHeight="1">
      <c r="A128" s="37"/>
      <c r="B128" s="38"/>
      <c r="C128" s="218" t="s">
        <v>160</v>
      </c>
      <c r="D128" s="218" t="s">
        <v>147</v>
      </c>
      <c r="E128" s="219" t="s">
        <v>1106</v>
      </c>
      <c r="F128" s="220" t="s">
        <v>1107</v>
      </c>
      <c r="G128" s="221" t="s">
        <v>186</v>
      </c>
      <c r="H128" s="222">
        <v>5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151</v>
      </c>
      <c r="AT128" s="230" t="s">
        <v>147</v>
      </c>
      <c r="AU128" s="230" t="s">
        <v>82</v>
      </c>
      <c r="AY128" s="16" t="s">
        <v>145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151</v>
      </c>
      <c r="BM128" s="230" t="s">
        <v>174</v>
      </c>
    </row>
    <row r="129" s="2" customFormat="1" ht="16.5" customHeight="1">
      <c r="A129" s="37"/>
      <c r="B129" s="38"/>
      <c r="C129" s="218" t="s">
        <v>151</v>
      </c>
      <c r="D129" s="218" t="s">
        <v>147</v>
      </c>
      <c r="E129" s="219" t="s">
        <v>1108</v>
      </c>
      <c r="F129" s="220" t="s">
        <v>1109</v>
      </c>
      <c r="G129" s="221" t="s">
        <v>186</v>
      </c>
      <c r="H129" s="222">
        <v>2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151</v>
      </c>
      <c r="AT129" s="230" t="s">
        <v>147</v>
      </c>
      <c r="AU129" s="230" t="s">
        <v>82</v>
      </c>
      <c r="AY129" s="16" t="s">
        <v>145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151</v>
      </c>
      <c r="BM129" s="230" t="s">
        <v>155</v>
      </c>
    </row>
    <row r="130" s="2" customFormat="1" ht="21.75" customHeight="1">
      <c r="A130" s="37"/>
      <c r="B130" s="38"/>
      <c r="C130" s="255" t="s">
        <v>169</v>
      </c>
      <c r="D130" s="255" t="s">
        <v>243</v>
      </c>
      <c r="E130" s="256" t="s">
        <v>1110</v>
      </c>
      <c r="F130" s="257" t="s">
        <v>1111</v>
      </c>
      <c r="G130" s="258" t="s">
        <v>150</v>
      </c>
      <c r="H130" s="259">
        <v>1</v>
      </c>
      <c r="I130" s="260"/>
      <c r="J130" s="261">
        <f>ROUND(I130*H130,2)</f>
        <v>0</v>
      </c>
      <c r="K130" s="262"/>
      <c r="L130" s="263"/>
      <c r="M130" s="264" t="s">
        <v>1</v>
      </c>
      <c r="N130" s="265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155</v>
      </c>
      <c r="AT130" s="230" t="s">
        <v>243</v>
      </c>
      <c r="AU130" s="230" t="s">
        <v>82</v>
      </c>
      <c r="AY130" s="16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151</v>
      </c>
      <c r="BM130" s="230" t="s">
        <v>77</v>
      </c>
    </row>
    <row r="131" s="2" customFormat="1" ht="16.5" customHeight="1">
      <c r="A131" s="37"/>
      <c r="B131" s="38"/>
      <c r="C131" s="218" t="s">
        <v>174</v>
      </c>
      <c r="D131" s="218" t="s">
        <v>147</v>
      </c>
      <c r="E131" s="219" t="s">
        <v>1112</v>
      </c>
      <c r="F131" s="220" t="s">
        <v>1113</v>
      </c>
      <c r="G131" s="221" t="s">
        <v>186</v>
      </c>
      <c r="H131" s="222">
        <v>275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151</v>
      </c>
      <c r="AT131" s="230" t="s">
        <v>147</v>
      </c>
      <c r="AU131" s="230" t="s">
        <v>82</v>
      </c>
      <c r="AY131" s="16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151</v>
      </c>
      <c r="BM131" s="230" t="s">
        <v>166</v>
      </c>
    </row>
    <row r="132" s="2" customFormat="1" ht="21.75" customHeight="1">
      <c r="A132" s="37"/>
      <c r="B132" s="38"/>
      <c r="C132" s="218" t="s">
        <v>179</v>
      </c>
      <c r="D132" s="218" t="s">
        <v>147</v>
      </c>
      <c r="E132" s="219" t="s">
        <v>1114</v>
      </c>
      <c r="F132" s="220" t="s">
        <v>1115</v>
      </c>
      <c r="G132" s="221" t="s">
        <v>1116</v>
      </c>
      <c r="H132" s="222">
        <v>2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151</v>
      </c>
      <c r="AT132" s="230" t="s">
        <v>147</v>
      </c>
      <c r="AU132" s="230" t="s">
        <v>82</v>
      </c>
      <c r="AY132" s="16" t="s">
        <v>145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151</v>
      </c>
      <c r="BM132" s="230" t="s">
        <v>172</v>
      </c>
    </row>
    <row r="133" s="2" customFormat="1" ht="24.15" customHeight="1">
      <c r="A133" s="37"/>
      <c r="B133" s="38"/>
      <c r="C133" s="218" t="s">
        <v>155</v>
      </c>
      <c r="D133" s="218" t="s">
        <v>147</v>
      </c>
      <c r="E133" s="219" t="s">
        <v>1117</v>
      </c>
      <c r="F133" s="220" t="s">
        <v>1118</v>
      </c>
      <c r="G133" s="221" t="s">
        <v>186</v>
      </c>
      <c r="H133" s="222">
        <v>1.3999999999999999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151</v>
      </c>
      <c r="AT133" s="230" t="s">
        <v>147</v>
      </c>
      <c r="AU133" s="230" t="s">
        <v>82</v>
      </c>
      <c r="AY133" s="16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151</v>
      </c>
      <c r="BM133" s="230" t="s">
        <v>177</v>
      </c>
    </row>
    <row r="134" s="2" customFormat="1" ht="24.15" customHeight="1">
      <c r="A134" s="37"/>
      <c r="B134" s="38"/>
      <c r="C134" s="255" t="s">
        <v>190</v>
      </c>
      <c r="D134" s="255" t="s">
        <v>243</v>
      </c>
      <c r="E134" s="256" t="s">
        <v>1119</v>
      </c>
      <c r="F134" s="257" t="s">
        <v>1120</v>
      </c>
      <c r="G134" s="258" t="s">
        <v>150</v>
      </c>
      <c r="H134" s="259">
        <v>0.20000000000000001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155</v>
      </c>
      <c r="AT134" s="230" t="s">
        <v>243</v>
      </c>
      <c r="AU134" s="230" t="s">
        <v>82</v>
      </c>
      <c r="AY134" s="16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151</v>
      </c>
      <c r="BM134" s="230" t="s">
        <v>182</v>
      </c>
    </row>
    <row r="135" s="2" customFormat="1" ht="37.8" customHeight="1">
      <c r="A135" s="37"/>
      <c r="B135" s="38"/>
      <c r="C135" s="218" t="s">
        <v>77</v>
      </c>
      <c r="D135" s="218" t="s">
        <v>147</v>
      </c>
      <c r="E135" s="219" t="s">
        <v>1121</v>
      </c>
      <c r="F135" s="220" t="s">
        <v>1122</v>
      </c>
      <c r="G135" s="221" t="s">
        <v>186</v>
      </c>
      <c r="H135" s="222">
        <v>28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151</v>
      </c>
      <c r="AT135" s="230" t="s">
        <v>147</v>
      </c>
      <c r="AU135" s="230" t="s">
        <v>82</v>
      </c>
      <c r="AY135" s="16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151</v>
      </c>
      <c r="BM135" s="230" t="s">
        <v>83</v>
      </c>
    </row>
    <row r="136" s="2" customFormat="1" ht="44.25" customHeight="1">
      <c r="A136" s="37"/>
      <c r="B136" s="38"/>
      <c r="C136" s="218" t="s">
        <v>210</v>
      </c>
      <c r="D136" s="218" t="s">
        <v>147</v>
      </c>
      <c r="E136" s="219" t="s">
        <v>1123</v>
      </c>
      <c r="F136" s="220" t="s">
        <v>1124</v>
      </c>
      <c r="G136" s="221" t="s">
        <v>186</v>
      </c>
      <c r="H136" s="222">
        <v>28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151</v>
      </c>
      <c r="AT136" s="230" t="s">
        <v>147</v>
      </c>
      <c r="AU136" s="230" t="s">
        <v>82</v>
      </c>
      <c r="AY136" s="16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151</v>
      </c>
      <c r="BM136" s="230" t="s">
        <v>193</v>
      </c>
    </row>
    <row r="137" s="12" customFormat="1" ht="22.8" customHeight="1">
      <c r="A137" s="12"/>
      <c r="B137" s="202"/>
      <c r="C137" s="203"/>
      <c r="D137" s="204" t="s">
        <v>71</v>
      </c>
      <c r="E137" s="216" t="s">
        <v>1125</v>
      </c>
      <c r="F137" s="216" t="s">
        <v>1126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SUM(P138:P198)</f>
        <v>0</v>
      </c>
      <c r="Q137" s="210"/>
      <c r="R137" s="211">
        <f>SUM(R138:R198)</f>
        <v>0.0013991400000000001</v>
      </c>
      <c r="S137" s="210"/>
      <c r="T137" s="212">
        <f>SUM(T138:T198)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80</v>
      </c>
      <c r="AT137" s="214" t="s">
        <v>71</v>
      </c>
      <c r="AU137" s="214" t="s">
        <v>80</v>
      </c>
      <c r="AY137" s="213" t="s">
        <v>145</v>
      </c>
      <c r="BK137" s="215">
        <f>SUM(BK138:BK198)</f>
        <v>0</v>
      </c>
    </row>
    <row r="138" s="2" customFormat="1" ht="33" customHeight="1">
      <c r="A138" s="37"/>
      <c r="B138" s="38"/>
      <c r="C138" s="218" t="s">
        <v>166</v>
      </c>
      <c r="D138" s="218" t="s">
        <v>147</v>
      </c>
      <c r="E138" s="219" t="s">
        <v>1127</v>
      </c>
      <c r="F138" s="220" t="s">
        <v>1128</v>
      </c>
      <c r="G138" s="221" t="s">
        <v>991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151</v>
      </c>
      <c r="AT138" s="230" t="s">
        <v>147</v>
      </c>
      <c r="AU138" s="230" t="s">
        <v>82</v>
      </c>
      <c r="AY138" s="16" t="s">
        <v>145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151</v>
      </c>
      <c r="BM138" s="230" t="s">
        <v>197</v>
      </c>
    </row>
    <row r="139" s="2" customFormat="1" ht="37.8" customHeight="1">
      <c r="A139" s="37"/>
      <c r="B139" s="38"/>
      <c r="C139" s="218" t="s">
        <v>220</v>
      </c>
      <c r="D139" s="218" t="s">
        <v>147</v>
      </c>
      <c r="E139" s="219" t="s">
        <v>1129</v>
      </c>
      <c r="F139" s="220" t="s">
        <v>1130</v>
      </c>
      <c r="G139" s="221" t="s">
        <v>186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147</v>
      </c>
      <c r="AU139" s="230" t="s">
        <v>82</v>
      </c>
      <c r="AY139" s="16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151</v>
      </c>
      <c r="BM139" s="230" t="s">
        <v>213</v>
      </c>
    </row>
    <row r="140" s="2" customFormat="1" ht="44.25" customHeight="1">
      <c r="A140" s="37"/>
      <c r="B140" s="38"/>
      <c r="C140" s="218" t="s">
        <v>172</v>
      </c>
      <c r="D140" s="218" t="s">
        <v>147</v>
      </c>
      <c r="E140" s="219" t="s">
        <v>1131</v>
      </c>
      <c r="F140" s="220" t="s">
        <v>1132</v>
      </c>
      <c r="G140" s="221" t="s">
        <v>186</v>
      </c>
      <c r="H140" s="222">
        <v>1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151</v>
      </c>
      <c r="AT140" s="230" t="s">
        <v>147</v>
      </c>
      <c r="AU140" s="230" t="s">
        <v>82</v>
      </c>
      <c r="AY140" s="16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151</v>
      </c>
      <c r="BM140" s="230" t="s">
        <v>217</v>
      </c>
    </row>
    <row r="141" s="2" customFormat="1" ht="24.15" customHeight="1">
      <c r="A141" s="37"/>
      <c r="B141" s="38"/>
      <c r="C141" s="218" t="s">
        <v>8</v>
      </c>
      <c r="D141" s="218" t="s">
        <v>147</v>
      </c>
      <c r="E141" s="219" t="s">
        <v>1133</v>
      </c>
      <c r="F141" s="220" t="s">
        <v>1134</v>
      </c>
      <c r="G141" s="221" t="s">
        <v>663</v>
      </c>
      <c r="H141" s="222">
        <v>2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151</v>
      </c>
      <c r="AT141" s="230" t="s">
        <v>147</v>
      </c>
      <c r="AU141" s="230" t="s">
        <v>82</v>
      </c>
      <c r="AY141" s="16" t="s">
        <v>145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151</v>
      </c>
      <c r="BM141" s="230" t="s">
        <v>86</v>
      </c>
    </row>
    <row r="142" s="2" customFormat="1" ht="16.5" customHeight="1">
      <c r="A142" s="37"/>
      <c r="B142" s="38"/>
      <c r="C142" s="255" t="s">
        <v>177</v>
      </c>
      <c r="D142" s="255" t="s">
        <v>243</v>
      </c>
      <c r="E142" s="256" t="s">
        <v>1135</v>
      </c>
      <c r="F142" s="257" t="s">
        <v>1136</v>
      </c>
      <c r="G142" s="258" t="s">
        <v>150</v>
      </c>
      <c r="H142" s="259">
        <v>2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155</v>
      </c>
      <c r="AT142" s="230" t="s">
        <v>243</v>
      </c>
      <c r="AU142" s="230" t="s">
        <v>82</v>
      </c>
      <c r="AY142" s="16" t="s">
        <v>145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151</v>
      </c>
      <c r="BM142" s="230" t="s">
        <v>226</v>
      </c>
    </row>
    <row r="143" s="2" customFormat="1" ht="24.15" customHeight="1">
      <c r="A143" s="37"/>
      <c r="B143" s="38"/>
      <c r="C143" s="218" t="s">
        <v>238</v>
      </c>
      <c r="D143" s="218" t="s">
        <v>147</v>
      </c>
      <c r="E143" s="219" t="s">
        <v>1137</v>
      </c>
      <c r="F143" s="220" t="s">
        <v>1138</v>
      </c>
      <c r="G143" s="221" t="s">
        <v>663</v>
      </c>
      <c r="H143" s="222">
        <v>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151</v>
      </c>
      <c r="AT143" s="230" t="s">
        <v>147</v>
      </c>
      <c r="AU143" s="230" t="s">
        <v>82</v>
      </c>
      <c r="AY143" s="16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151</v>
      </c>
      <c r="BM143" s="230" t="s">
        <v>232</v>
      </c>
    </row>
    <row r="144" s="2" customFormat="1" ht="21.75" customHeight="1">
      <c r="A144" s="37"/>
      <c r="B144" s="38"/>
      <c r="C144" s="218" t="s">
        <v>182</v>
      </c>
      <c r="D144" s="218" t="s">
        <v>147</v>
      </c>
      <c r="E144" s="219" t="s">
        <v>1139</v>
      </c>
      <c r="F144" s="220" t="s">
        <v>1140</v>
      </c>
      <c r="G144" s="221" t="s">
        <v>150</v>
      </c>
      <c r="H144" s="222">
        <v>2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147</v>
      </c>
      <c r="AU144" s="230" t="s">
        <v>82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151</v>
      </c>
      <c r="BM144" s="230" t="s">
        <v>236</v>
      </c>
    </row>
    <row r="145" s="2" customFormat="1" ht="21.75" customHeight="1">
      <c r="A145" s="37"/>
      <c r="B145" s="38"/>
      <c r="C145" s="218" t="s">
        <v>247</v>
      </c>
      <c r="D145" s="218" t="s">
        <v>147</v>
      </c>
      <c r="E145" s="219" t="s">
        <v>1141</v>
      </c>
      <c r="F145" s="220" t="s">
        <v>1142</v>
      </c>
      <c r="G145" s="221" t="s">
        <v>150</v>
      </c>
      <c r="H145" s="222">
        <v>2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151</v>
      </c>
      <c r="AT145" s="230" t="s">
        <v>147</v>
      </c>
      <c r="AU145" s="230" t="s">
        <v>82</v>
      </c>
      <c r="AY145" s="16" t="s">
        <v>145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151</v>
      </c>
      <c r="BM145" s="230" t="s">
        <v>241</v>
      </c>
    </row>
    <row r="146" s="2" customFormat="1" ht="16.5" customHeight="1">
      <c r="A146" s="37"/>
      <c r="B146" s="38"/>
      <c r="C146" s="255" t="s">
        <v>83</v>
      </c>
      <c r="D146" s="255" t="s">
        <v>243</v>
      </c>
      <c r="E146" s="256" t="s">
        <v>1143</v>
      </c>
      <c r="F146" s="257" t="s">
        <v>1144</v>
      </c>
      <c r="G146" s="258" t="s">
        <v>1116</v>
      </c>
      <c r="H146" s="259">
        <v>2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155</v>
      </c>
      <c r="AT146" s="230" t="s">
        <v>243</v>
      </c>
      <c r="AU146" s="230" t="s">
        <v>82</v>
      </c>
      <c r="AY146" s="16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151</v>
      </c>
      <c r="BM146" s="230" t="s">
        <v>89</v>
      </c>
    </row>
    <row r="147" s="2" customFormat="1" ht="16.5" customHeight="1">
      <c r="A147" s="37"/>
      <c r="B147" s="38"/>
      <c r="C147" s="255" t="s">
        <v>7</v>
      </c>
      <c r="D147" s="255" t="s">
        <v>243</v>
      </c>
      <c r="E147" s="256" t="s">
        <v>1145</v>
      </c>
      <c r="F147" s="257" t="s">
        <v>1146</v>
      </c>
      <c r="G147" s="258" t="s">
        <v>1116</v>
      </c>
      <c r="H147" s="259">
        <v>2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155</v>
      </c>
      <c r="AT147" s="230" t="s">
        <v>243</v>
      </c>
      <c r="AU147" s="230" t="s">
        <v>82</v>
      </c>
      <c r="AY147" s="16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151</v>
      </c>
      <c r="BM147" s="230" t="s">
        <v>250</v>
      </c>
    </row>
    <row r="148" s="2" customFormat="1" ht="24.15" customHeight="1">
      <c r="A148" s="37"/>
      <c r="B148" s="38"/>
      <c r="C148" s="218" t="s">
        <v>193</v>
      </c>
      <c r="D148" s="218" t="s">
        <v>147</v>
      </c>
      <c r="E148" s="219" t="s">
        <v>1147</v>
      </c>
      <c r="F148" s="220" t="s">
        <v>1148</v>
      </c>
      <c r="G148" s="221" t="s">
        <v>150</v>
      </c>
      <c r="H148" s="222">
        <v>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37</v>
      </c>
      <c r="O148" s="90"/>
      <c r="P148" s="228">
        <f>O148*H148</f>
        <v>0</v>
      </c>
      <c r="Q148" s="228">
        <v>0.00069957000000000005</v>
      </c>
      <c r="R148" s="228">
        <f>Q148*H148</f>
        <v>0.0013991400000000001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151</v>
      </c>
      <c r="AT148" s="230" t="s">
        <v>147</v>
      </c>
      <c r="AU148" s="230" t="s">
        <v>82</v>
      </c>
      <c r="AY148" s="16" t="s">
        <v>145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151</v>
      </c>
      <c r="BM148" s="230" t="s">
        <v>255</v>
      </c>
    </row>
    <row r="149" s="2" customFormat="1" ht="16.5" customHeight="1">
      <c r="A149" s="37"/>
      <c r="B149" s="38"/>
      <c r="C149" s="218" t="s">
        <v>265</v>
      </c>
      <c r="D149" s="218" t="s">
        <v>147</v>
      </c>
      <c r="E149" s="219" t="s">
        <v>1149</v>
      </c>
      <c r="F149" s="220" t="s">
        <v>1150</v>
      </c>
      <c r="G149" s="221" t="s">
        <v>991</v>
      </c>
      <c r="H149" s="222">
        <v>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151</v>
      </c>
      <c r="AT149" s="230" t="s">
        <v>147</v>
      </c>
      <c r="AU149" s="230" t="s">
        <v>82</v>
      </c>
      <c r="AY149" s="16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151</v>
      </c>
      <c r="BM149" s="230" t="s">
        <v>259</v>
      </c>
    </row>
    <row r="150" s="2" customFormat="1" ht="16.5" customHeight="1">
      <c r="A150" s="37"/>
      <c r="B150" s="38"/>
      <c r="C150" s="218" t="s">
        <v>197</v>
      </c>
      <c r="D150" s="218" t="s">
        <v>147</v>
      </c>
      <c r="E150" s="219" t="s">
        <v>1151</v>
      </c>
      <c r="F150" s="220" t="s">
        <v>1152</v>
      </c>
      <c r="G150" s="221" t="s">
        <v>991</v>
      </c>
      <c r="H150" s="222">
        <v>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151</v>
      </c>
      <c r="AT150" s="230" t="s">
        <v>147</v>
      </c>
      <c r="AU150" s="230" t="s">
        <v>82</v>
      </c>
      <c r="AY150" s="16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151</v>
      </c>
      <c r="BM150" s="230" t="s">
        <v>263</v>
      </c>
    </row>
    <row r="151" s="2" customFormat="1" ht="16.5" customHeight="1">
      <c r="A151" s="37"/>
      <c r="B151" s="38"/>
      <c r="C151" s="218" t="s">
        <v>279</v>
      </c>
      <c r="D151" s="218" t="s">
        <v>147</v>
      </c>
      <c r="E151" s="219" t="s">
        <v>1153</v>
      </c>
      <c r="F151" s="220" t="s">
        <v>1154</v>
      </c>
      <c r="G151" s="221" t="s">
        <v>991</v>
      </c>
      <c r="H151" s="222">
        <v>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151</v>
      </c>
      <c r="AT151" s="230" t="s">
        <v>147</v>
      </c>
      <c r="AU151" s="230" t="s">
        <v>82</v>
      </c>
      <c r="AY151" s="16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151</v>
      </c>
      <c r="BM151" s="230" t="s">
        <v>92</v>
      </c>
    </row>
    <row r="152" s="2" customFormat="1" ht="16.5" customHeight="1">
      <c r="A152" s="37"/>
      <c r="B152" s="38"/>
      <c r="C152" s="218" t="s">
        <v>213</v>
      </c>
      <c r="D152" s="218" t="s">
        <v>147</v>
      </c>
      <c r="E152" s="219" t="s">
        <v>1155</v>
      </c>
      <c r="F152" s="220" t="s">
        <v>1156</v>
      </c>
      <c r="G152" s="221" t="s">
        <v>991</v>
      </c>
      <c r="H152" s="222">
        <v>4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151</v>
      </c>
      <c r="AT152" s="230" t="s">
        <v>147</v>
      </c>
      <c r="AU152" s="230" t="s">
        <v>82</v>
      </c>
      <c r="AY152" s="16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151</v>
      </c>
      <c r="BM152" s="230" t="s">
        <v>270</v>
      </c>
    </row>
    <row r="153" s="2" customFormat="1" ht="16.5" customHeight="1">
      <c r="A153" s="37"/>
      <c r="B153" s="38"/>
      <c r="C153" s="218" t="s">
        <v>288</v>
      </c>
      <c r="D153" s="218" t="s">
        <v>147</v>
      </c>
      <c r="E153" s="219" t="s">
        <v>1157</v>
      </c>
      <c r="F153" s="220" t="s">
        <v>1158</v>
      </c>
      <c r="G153" s="221" t="s">
        <v>991</v>
      </c>
      <c r="H153" s="222">
        <v>4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147</v>
      </c>
      <c r="AU153" s="230" t="s">
        <v>82</v>
      </c>
      <c r="AY153" s="16" t="s">
        <v>145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151</v>
      </c>
      <c r="BM153" s="230" t="s">
        <v>282</v>
      </c>
    </row>
    <row r="154" s="2" customFormat="1" ht="24.15" customHeight="1">
      <c r="A154" s="37"/>
      <c r="B154" s="38"/>
      <c r="C154" s="218" t="s">
        <v>217</v>
      </c>
      <c r="D154" s="218" t="s">
        <v>147</v>
      </c>
      <c r="E154" s="219" t="s">
        <v>1159</v>
      </c>
      <c r="F154" s="220" t="s">
        <v>1160</v>
      </c>
      <c r="G154" s="221" t="s">
        <v>186</v>
      </c>
      <c r="H154" s="222">
        <v>6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147</v>
      </c>
      <c r="AU154" s="230" t="s">
        <v>82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151</v>
      </c>
      <c r="BM154" s="230" t="s">
        <v>285</v>
      </c>
    </row>
    <row r="155" s="2" customFormat="1" ht="24.15" customHeight="1">
      <c r="A155" s="37"/>
      <c r="B155" s="38"/>
      <c r="C155" s="218" t="s">
        <v>295</v>
      </c>
      <c r="D155" s="218" t="s">
        <v>147</v>
      </c>
      <c r="E155" s="219" t="s">
        <v>1161</v>
      </c>
      <c r="F155" s="220" t="s">
        <v>1162</v>
      </c>
      <c r="G155" s="221" t="s">
        <v>186</v>
      </c>
      <c r="H155" s="222">
        <v>3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151</v>
      </c>
      <c r="AT155" s="230" t="s">
        <v>147</v>
      </c>
      <c r="AU155" s="230" t="s">
        <v>82</v>
      </c>
      <c r="AY155" s="16" t="s">
        <v>145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151</v>
      </c>
      <c r="BM155" s="230" t="s">
        <v>291</v>
      </c>
    </row>
    <row r="156" s="2" customFormat="1" ht="24.15" customHeight="1">
      <c r="A156" s="37"/>
      <c r="B156" s="38"/>
      <c r="C156" s="218" t="s">
        <v>86</v>
      </c>
      <c r="D156" s="218" t="s">
        <v>147</v>
      </c>
      <c r="E156" s="219" t="s">
        <v>1163</v>
      </c>
      <c r="F156" s="220" t="s">
        <v>1164</v>
      </c>
      <c r="G156" s="221" t="s">
        <v>186</v>
      </c>
      <c r="H156" s="222">
        <v>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151</v>
      </c>
      <c r="AT156" s="230" t="s">
        <v>147</v>
      </c>
      <c r="AU156" s="230" t="s">
        <v>82</v>
      </c>
      <c r="AY156" s="16" t="s">
        <v>145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151</v>
      </c>
      <c r="BM156" s="230" t="s">
        <v>95</v>
      </c>
    </row>
    <row r="157" s="2" customFormat="1" ht="37.8" customHeight="1">
      <c r="A157" s="37"/>
      <c r="B157" s="38"/>
      <c r="C157" s="218" t="s">
        <v>304</v>
      </c>
      <c r="D157" s="218" t="s">
        <v>147</v>
      </c>
      <c r="E157" s="219" t="s">
        <v>1165</v>
      </c>
      <c r="F157" s="220" t="s">
        <v>1166</v>
      </c>
      <c r="G157" s="221" t="s">
        <v>186</v>
      </c>
      <c r="H157" s="222">
        <v>14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151</v>
      </c>
      <c r="AT157" s="230" t="s">
        <v>147</v>
      </c>
      <c r="AU157" s="230" t="s">
        <v>82</v>
      </c>
      <c r="AY157" s="16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151</v>
      </c>
      <c r="BM157" s="230" t="s">
        <v>298</v>
      </c>
    </row>
    <row r="158" s="2" customFormat="1" ht="33" customHeight="1">
      <c r="A158" s="37"/>
      <c r="B158" s="38"/>
      <c r="C158" s="218" t="s">
        <v>226</v>
      </c>
      <c r="D158" s="218" t="s">
        <v>147</v>
      </c>
      <c r="E158" s="219" t="s">
        <v>1167</v>
      </c>
      <c r="F158" s="220" t="s">
        <v>1168</v>
      </c>
      <c r="G158" s="221" t="s">
        <v>186</v>
      </c>
      <c r="H158" s="222">
        <v>14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151</v>
      </c>
      <c r="AT158" s="230" t="s">
        <v>147</v>
      </c>
      <c r="AU158" s="230" t="s">
        <v>82</v>
      </c>
      <c r="AY158" s="16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151</v>
      </c>
      <c r="BM158" s="230" t="s">
        <v>302</v>
      </c>
    </row>
    <row r="159" s="2" customFormat="1" ht="16.5" customHeight="1">
      <c r="A159" s="37"/>
      <c r="B159" s="38"/>
      <c r="C159" s="255" t="s">
        <v>312</v>
      </c>
      <c r="D159" s="255" t="s">
        <v>243</v>
      </c>
      <c r="E159" s="256" t="s">
        <v>1169</v>
      </c>
      <c r="F159" s="257" t="s">
        <v>1170</v>
      </c>
      <c r="G159" s="258" t="s">
        <v>186</v>
      </c>
      <c r="H159" s="259">
        <v>5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155</v>
      </c>
      <c r="AT159" s="230" t="s">
        <v>243</v>
      </c>
      <c r="AU159" s="230" t="s">
        <v>82</v>
      </c>
      <c r="AY159" s="16" t="s">
        <v>145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151</v>
      </c>
      <c r="BM159" s="230" t="s">
        <v>307</v>
      </c>
    </row>
    <row r="160" s="2" customFormat="1" ht="16.5" customHeight="1">
      <c r="A160" s="37"/>
      <c r="B160" s="38"/>
      <c r="C160" s="255" t="s">
        <v>232</v>
      </c>
      <c r="D160" s="255" t="s">
        <v>243</v>
      </c>
      <c r="E160" s="256" t="s">
        <v>1171</v>
      </c>
      <c r="F160" s="257" t="s">
        <v>1172</v>
      </c>
      <c r="G160" s="258" t="s">
        <v>186</v>
      </c>
      <c r="H160" s="259">
        <v>3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155</v>
      </c>
      <c r="AT160" s="230" t="s">
        <v>243</v>
      </c>
      <c r="AU160" s="230" t="s">
        <v>82</v>
      </c>
      <c r="AY160" s="16" t="s">
        <v>145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151</v>
      </c>
      <c r="BM160" s="230" t="s">
        <v>310</v>
      </c>
    </row>
    <row r="161" s="2" customFormat="1" ht="16.5" customHeight="1">
      <c r="A161" s="37"/>
      <c r="B161" s="38"/>
      <c r="C161" s="255" t="s">
        <v>320</v>
      </c>
      <c r="D161" s="255" t="s">
        <v>243</v>
      </c>
      <c r="E161" s="256" t="s">
        <v>1173</v>
      </c>
      <c r="F161" s="257" t="s">
        <v>1174</v>
      </c>
      <c r="G161" s="258" t="s">
        <v>186</v>
      </c>
      <c r="H161" s="259">
        <v>6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155</v>
      </c>
      <c r="AT161" s="230" t="s">
        <v>243</v>
      </c>
      <c r="AU161" s="230" t="s">
        <v>82</v>
      </c>
      <c r="AY161" s="16" t="s">
        <v>145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151</v>
      </c>
      <c r="BM161" s="230" t="s">
        <v>98</v>
      </c>
    </row>
    <row r="162" s="2" customFormat="1" ht="16.5" customHeight="1">
      <c r="A162" s="37"/>
      <c r="B162" s="38"/>
      <c r="C162" s="255" t="s">
        <v>236</v>
      </c>
      <c r="D162" s="255" t="s">
        <v>243</v>
      </c>
      <c r="E162" s="256" t="s">
        <v>1175</v>
      </c>
      <c r="F162" s="257" t="s">
        <v>1176</v>
      </c>
      <c r="G162" s="258" t="s">
        <v>150</v>
      </c>
      <c r="H162" s="259">
        <v>4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155</v>
      </c>
      <c r="AT162" s="230" t="s">
        <v>243</v>
      </c>
      <c r="AU162" s="230" t="s">
        <v>82</v>
      </c>
      <c r="AY162" s="16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151</v>
      </c>
      <c r="BM162" s="230" t="s">
        <v>318</v>
      </c>
    </row>
    <row r="163" s="2" customFormat="1" ht="16.5" customHeight="1">
      <c r="A163" s="37"/>
      <c r="B163" s="38"/>
      <c r="C163" s="255" t="s">
        <v>331</v>
      </c>
      <c r="D163" s="255" t="s">
        <v>243</v>
      </c>
      <c r="E163" s="256" t="s">
        <v>1177</v>
      </c>
      <c r="F163" s="257" t="s">
        <v>1178</v>
      </c>
      <c r="G163" s="258" t="s">
        <v>150</v>
      </c>
      <c r="H163" s="259">
        <v>1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155</v>
      </c>
      <c r="AT163" s="230" t="s">
        <v>243</v>
      </c>
      <c r="AU163" s="230" t="s">
        <v>82</v>
      </c>
      <c r="AY163" s="16" t="s">
        <v>145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151</v>
      </c>
      <c r="BM163" s="230" t="s">
        <v>323</v>
      </c>
    </row>
    <row r="164" s="2" customFormat="1" ht="16.5" customHeight="1">
      <c r="A164" s="37"/>
      <c r="B164" s="38"/>
      <c r="C164" s="255" t="s">
        <v>241</v>
      </c>
      <c r="D164" s="255" t="s">
        <v>243</v>
      </c>
      <c r="E164" s="256" t="s">
        <v>1179</v>
      </c>
      <c r="F164" s="257" t="s">
        <v>1178</v>
      </c>
      <c r="G164" s="258" t="s">
        <v>150</v>
      </c>
      <c r="H164" s="259">
        <v>1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155</v>
      </c>
      <c r="AT164" s="230" t="s">
        <v>243</v>
      </c>
      <c r="AU164" s="230" t="s">
        <v>82</v>
      </c>
      <c r="AY164" s="16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151</v>
      </c>
      <c r="BM164" s="230" t="s">
        <v>328</v>
      </c>
    </row>
    <row r="165" s="2" customFormat="1" ht="16.5" customHeight="1">
      <c r="A165" s="37"/>
      <c r="B165" s="38"/>
      <c r="C165" s="255" t="s">
        <v>341</v>
      </c>
      <c r="D165" s="255" t="s">
        <v>243</v>
      </c>
      <c r="E165" s="256" t="s">
        <v>1180</v>
      </c>
      <c r="F165" s="257" t="s">
        <v>1181</v>
      </c>
      <c r="G165" s="258" t="s">
        <v>150</v>
      </c>
      <c r="H165" s="259">
        <v>7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155</v>
      </c>
      <c r="AT165" s="230" t="s">
        <v>243</v>
      </c>
      <c r="AU165" s="230" t="s">
        <v>82</v>
      </c>
      <c r="AY165" s="16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151</v>
      </c>
      <c r="BM165" s="230" t="s">
        <v>334</v>
      </c>
    </row>
    <row r="166" s="2" customFormat="1" ht="16.5" customHeight="1">
      <c r="A166" s="37"/>
      <c r="B166" s="38"/>
      <c r="C166" s="255" t="s">
        <v>89</v>
      </c>
      <c r="D166" s="255" t="s">
        <v>243</v>
      </c>
      <c r="E166" s="256" t="s">
        <v>1182</v>
      </c>
      <c r="F166" s="257" t="s">
        <v>1183</v>
      </c>
      <c r="G166" s="258" t="s">
        <v>150</v>
      </c>
      <c r="H166" s="259">
        <v>1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37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155</v>
      </c>
      <c r="AT166" s="230" t="s">
        <v>243</v>
      </c>
      <c r="AU166" s="230" t="s">
        <v>82</v>
      </c>
      <c r="AY166" s="16" t="s">
        <v>145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151</v>
      </c>
      <c r="BM166" s="230" t="s">
        <v>101</v>
      </c>
    </row>
    <row r="167" s="2" customFormat="1" ht="16.5" customHeight="1">
      <c r="A167" s="37"/>
      <c r="B167" s="38"/>
      <c r="C167" s="255" t="s">
        <v>359</v>
      </c>
      <c r="D167" s="255" t="s">
        <v>243</v>
      </c>
      <c r="E167" s="256" t="s">
        <v>1184</v>
      </c>
      <c r="F167" s="257" t="s">
        <v>1185</v>
      </c>
      <c r="G167" s="258" t="s">
        <v>150</v>
      </c>
      <c r="H167" s="259">
        <v>2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155</v>
      </c>
      <c r="AT167" s="230" t="s">
        <v>243</v>
      </c>
      <c r="AU167" s="230" t="s">
        <v>82</v>
      </c>
      <c r="AY167" s="16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151</v>
      </c>
      <c r="BM167" s="230" t="s">
        <v>344</v>
      </c>
    </row>
    <row r="168" s="2" customFormat="1" ht="16.5" customHeight="1">
      <c r="A168" s="37"/>
      <c r="B168" s="38"/>
      <c r="C168" s="255" t="s">
        <v>250</v>
      </c>
      <c r="D168" s="255" t="s">
        <v>243</v>
      </c>
      <c r="E168" s="256" t="s">
        <v>1186</v>
      </c>
      <c r="F168" s="257" t="s">
        <v>1187</v>
      </c>
      <c r="G168" s="258" t="s">
        <v>150</v>
      </c>
      <c r="H168" s="259">
        <v>2</v>
      </c>
      <c r="I168" s="260"/>
      <c r="J168" s="261">
        <f>ROUND(I168*H168,2)</f>
        <v>0</v>
      </c>
      <c r="K168" s="262"/>
      <c r="L168" s="263"/>
      <c r="M168" s="264" t="s">
        <v>1</v>
      </c>
      <c r="N168" s="265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155</v>
      </c>
      <c r="AT168" s="230" t="s">
        <v>243</v>
      </c>
      <c r="AU168" s="230" t="s">
        <v>82</v>
      </c>
      <c r="AY168" s="16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151</v>
      </c>
      <c r="BM168" s="230" t="s">
        <v>358</v>
      </c>
    </row>
    <row r="169" s="2" customFormat="1" ht="16.5" customHeight="1">
      <c r="A169" s="37"/>
      <c r="B169" s="38"/>
      <c r="C169" s="255" t="s">
        <v>368</v>
      </c>
      <c r="D169" s="255" t="s">
        <v>243</v>
      </c>
      <c r="E169" s="256" t="s">
        <v>1188</v>
      </c>
      <c r="F169" s="257" t="s">
        <v>1187</v>
      </c>
      <c r="G169" s="258" t="s">
        <v>150</v>
      </c>
      <c r="H169" s="259">
        <v>3</v>
      </c>
      <c r="I169" s="260"/>
      <c r="J169" s="261">
        <f>ROUND(I169*H169,2)</f>
        <v>0</v>
      </c>
      <c r="K169" s="262"/>
      <c r="L169" s="263"/>
      <c r="M169" s="264" t="s">
        <v>1</v>
      </c>
      <c r="N169" s="265" t="s">
        <v>37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155</v>
      </c>
      <c r="AT169" s="230" t="s">
        <v>243</v>
      </c>
      <c r="AU169" s="230" t="s">
        <v>82</v>
      </c>
      <c r="AY169" s="16" t="s">
        <v>145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151</v>
      </c>
      <c r="BM169" s="230" t="s">
        <v>362</v>
      </c>
    </row>
    <row r="170" s="2" customFormat="1" ht="24.15" customHeight="1">
      <c r="A170" s="37"/>
      <c r="B170" s="38"/>
      <c r="C170" s="255" t="s">
        <v>255</v>
      </c>
      <c r="D170" s="255" t="s">
        <v>243</v>
      </c>
      <c r="E170" s="256" t="s">
        <v>1189</v>
      </c>
      <c r="F170" s="257" t="s">
        <v>1190</v>
      </c>
      <c r="G170" s="258" t="s">
        <v>150</v>
      </c>
      <c r="H170" s="259">
        <v>2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37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155</v>
      </c>
      <c r="AT170" s="230" t="s">
        <v>243</v>
      </c>
      <c r="AU170" s="230" t="s">
        <v>82</v>
      </c>
      <c r="AY170" s="16" t="s">
        <v>145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151</v>
      </c>
      <c r="BM170" s="230" t="s">
        <v>367</v>
      </c>
    </row>
    <row r="171" s="2" customFormat="1" ht="16.5" customHeight="1">
      <c r="A171" s="37"/>
      <c r="B171" s="38"/>
      <c r="C171" s="255" t="s">
        <v>375</v>
      </c>
      <c r="D171" s="255" t="s">
        <v>243</v>
      </c>
      <c r="E171" s="256" t="s">
        <v>1191</v>
      </c>
      <c r="F171" s="257" t="s">
        <v>1192</v>
      </c>
      <c r="G171" s="258" t="s">
        <v>991</v>
      </c>
      <c r="H171" s="259">
        <v>2</v>
      </c>
      <c r="I171" s="260"/>
      <c r="J171" s="261">
        <f>ROUND(I171*H171,2)</f>
        <v>0</v>
      </c>
      <c r="K171" s="262"/>
      <c r="L171" s="263"/>
      <c r="M171" s="264" t="s">
        <v>1</v>
      </c>
      <c r="N171" s="265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155</v>
      </c>
      <c r="AT171" s="230" t="s">
        <v>243</v>
      </c>
      <c r="AU171" s="230" t="s">
        <v>82</v>
      </c>
      <c r="AY171" s="16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151</v>
      </c>
      <c r="BM171" s="230" t="s">
        <v>371</v>
      </c>
    </row>
    <row r="172" s="2" customFormat="1" ht="24.15" customHeight="1">
      <c r="A172" s="37"/>
      <c r="B172" s="38"/>
      <c r="C172" s="255" t="s">
        <v>259</v>
      </c>
      <c r="D172" s="255" t="s">
        <v>243</v>
      </c>
      <c r="E172" s="256" t="s">
        <v>1193</v>
      </c>
      <c r="F172" s="257" t="s">
        <v>1194</v>
      </c>
      <c r="G172" s="258" t="s">
        <v>991</v>
      </c>
      <c r="H172" s="259">
        <v>4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155</v>
      </c>
      <c r="AT172" s="230" t="s">
        <v>243</v>
      </c>
      <c r="AU172" s="230" t="s">
        <v>82</v>
      </c>
      <c r="AY172" s="16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151</v>
      </c>
      <c r="BM172" s="230" t="s">
        <v>374</v>
      </c>
    </row>
    <row r="173" s="2" customFormat="1" ht="16.5" customHeight="1">
      <c r="A173" s="37"/>
      <c r="B173" s="38"/>
      <c r="C173" s="255" t="s">
        <v>382</v>
      </c>
      <c r="D173" s="255" t="s">
        <v>243</v>
      </c>
      <c r="E173" s="256" t="s">
        <v>1195</v>
      </c>
      <c r="F173" s="257" t="s">
        <v>1196</v>
      </c>
      <c r="G173" s="258" t="s">
        <v>150</v>
      </c>
      <c r="H173" s="259">
        <v>3</v>
      </c>
      <c r="I173" s="260"/>
      <c r="J173" s="261">
        <f>ROUND(I173*H173,2)</f>
        <v>0</v>
      </c>
      <c r="K173" s="262"/>
      <c r="L173" s="263"/>
      <c r="M173" s="264" t="s">
        <v>1</v>
      </c>
      <c r="N173" s="265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155</v>
      </c>
      <c r="AT173" s="230" t="s">
        <v>243</v>
      </c>
      <c r="AU173" s="230" t="s">
        <v>82</v>
      </c>
      <c r="AY173" s="16" t="s">
        <v>145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151</v>
      </c>
      <c r="BM173" s="230" t="s">
        <v>378</v>
      </c>
    </row>
    <row r="174" s="2" customFormat="1" ht="16.5" customHeight="1">
      <c r="A174" s="37"/>
      <c r="B174" s="38"/>
      <c r="C174" s="255" t="s">
        <v>263</v>
      </c>
      <c r="D174" s="255" t="s">
        <v>243</v>
      </c>
      <c r="E174" s="256" t="s">
        <v>1197</v>
      </c>
      <c r="F174" s="257" t="s">
        <v>1198</v>
      </c>
      <c r="G174" s="258" t="s">
        <v>150</v>
      </c>
      <c r="H174" s="259">
        <v>1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155</v>
      </c>
      <c r="AT174" s="230" t="s">
        <v>243</v>
      </c>
      <c r="AU174" s="230" t="s">
        <v>82</v>
      </c>
      <c r="AY174" s="16" t="s">
        <v>145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151</v>
      </c>
      <c r="BM174" s="230" t="s">
        <v>381</v>
      </c>
    </row>
    <row r="175" s="2" customFormat="1" ht="16.5" customHeight="1">
      <c r="A175" s="37"/>
      <c r="B175" s="38"/>
      <c r="C175" s="255" t="s">
        <v>389</v>
      </c>
      <c r="D175" s="255" t="s">
        <v>243</v>
      </c>
      <c r="E175" s="256" t="s">
        <v>1199</v>
      </c>
      <c r="F175" s="257" t="s">
        <v>1200</v>
      </c>
      <c r="G175" s="258" t="s">
        <v>150</v>
      </c>
      <c r="H175" s="259">
        <v>3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155</v>
      </c>
      <c r="AT175" s="230" t="s">
        <v>243</v>
      </c>
      <c r="AU175" s="230" t="s">
        <v>82</v>
      </c>
      <c r="AY175" s="16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151</v>
      </c>
      <c r="BM175" s="230" t="s">
        <v>385</v>
      </c>
    </row>
    <row r="176" s="2" customFormat="1" ht="16.5" customHeight="1">
      <c r="A176" s="37"/>
      <c r="B176" s="38"/>
      <c r="C176" s="255" t="s">
        <v>92</v>
      </c>
      <c r="D176" s="255" t="s">
        <v>243</v>
      </c>
      <c r="E176" s="256" t="s">
        <v>1201</v>
      </c>
      <c r="F176" s="257" t="s">
        <v>1202</v>
      </c>
      <c r="G176" s="258" t="s">
        <v>1116</v>
      </c>
      <c r="H176" s="259">
        <v>2</v>
      </c>
      <c r="I176" s="260"/>
      <c r="J176" s="261">
        <f>ROUND(I176*H176,2)</f>
        <v>0</v>
      </c>
      <c r="K176" s="262"/>
      <c r="L176" s="263"/>
      <c r="M176" s="264" t="s">
        <v>1</v>
      </c>
      <c r="N176" s="265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155</v>
      </c>
      <c r="AT176" s="230" t="s">
        <v>243</v>
      </c>
      <c r="AU176" s="230" t="s">
        <v>82</v>
      </c>
      <c r="AY176" s="16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151</v>
      </c>
      <c r="BM176" s="230" t="s">
        <v>388</v>
      </c>
    </row>
    <row r="177" s="2" customFormat="1" ht="55.5" customHeight="1">
      <c r="A177" s="37"/>
      <c r="B177" s="38"/>
      <c r="C177" s="218" t="s">
        <v>397</v>
      </c>
      <c r="D177" s="218" t="s">
        <v>147</v>
      </c>
      <c r="E177" s="219" t="s">
        <v>1203</v>
      </c>
      <c r="F177" s="220" t="s">
        <v>1204</v>
      </c>
      <c r="G177" s="221" t="s">
        <v>186</v>
      </c>
      <c r="H177" s="222">
        <v>12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151</v>
      </c>
      <c r="AT177" s="230" t="s">
        <v>147</v>
      </c>
      <c r="AU177" s="230" t="s">
        <v>82</v>
      </c>
      <c r="AY177" s="16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151</v>
      </c>
      <c r="BM177" s="230" t="s">
        <v>392</v>
      </c>
    </row>
    <row r="178" s="2" customFormat="1" ht="24.15" customHeight="1">
      <c r="A178" s="37"/>
      <c r="B178" s="38"/>
      <c r="C178" s="255" t="s">
        <v>270</v>
      </c>
      <c r="D178" s="255" t="s">
        <v>243</v>
      </c>
      <c r="E178" s="256" t="s">
        <v>1205</v>
      </c>
      <c r="F178" s="257" t="s">
        <v>1206</v>
      </c>
      <c r="G178" s="258" t="s">
        <v>186</v>
      </c>
      <c r="H178" s="259">
        <v>4.0800000000000001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155</v>
      </c>
      <c r="AT178" s="230" t="s">
        <v>243</v>
      </c>
      <c r="AU178" s="230" t="s">
        <v>82</v>
      </c>
      <c r="AY178" s="16" t="s">
        <v>145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151</v>
      </c>
      <c r="BM178" s="230" t="s">
        <v>396</v>
      </c>
    </row>
    <row r="179" s="13" customFormat="1">
      <c r="A179" s="13"/>
      <c r="B179" s="232"/>
      <c r="C179" s="233"/>
      <c r="D179" s="234" t="s">
        <v>156</v>
      </c>
      <c r="E179" s="235" t="s">
        <v>1</v>
      </c>
      <c r="F179" s="236" t="s">
        <v>1207</v>
      </c>
      <c r="G179" s="233"/>
      <c r="H179" s="237">
        <v>4.0800000000000001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156</v>
      </c>
      <c r="AU179" s="243" t="s">
        <v>82</v>
      </c>
      <c r="AV179" s="13" t="s">
        <v>82</v>
      </c>
      <c r="AW179" s="13" t="s">
        <v>158</v>
      </c>
      <c r="AX179" s="13" t="s">
        <v>72</v>
      </c>
      <c r="AY179" s="243" t="s">
        <v>145</v>
      </c>
    </row>
    <row r="180" s="14" customFormat="1">
      <c r="A180" s="14"/>
      <c r="B180" s="244"/>
      <c r="C180" s="245"/>
      <c r="D180" s="234" t="s">
        <v>156</v>
      </c>
      <c r="E180" s="246" t="s">
        <v>1</v>
      </c>
      <c r="F180" s="247" t="s">
        <v>159</v>
      </c>
      <c r="G180" s="245"/>
      <c r="H180" s="248">
        <v>4.0800000000000001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156</v>
      </c>
      <c r="AU180" s="254" t="s">
        <v>82</v>
      </c>
      <c r="AV180" s="14" t="s">
        <v>151</v>
      </c>
      <c r="AW180" s="14" t="s">
        <v>158</v>
      </c>
      <c r="AX180" s="14" t="s">
        <v>80</v>
      </c>
      <c r="AY180" s="254" t="s">
        <v>145</v>
      </c>
    </row>
    <row r="181" s="2" customFormat="1" ht="24.15" customHeight="1">
      <c r="A181" s="37"/>
      <c r="B181" s="38"/>
      <c r="C181" s="255" t="s">
        <v>405</v>
      </c>
      <c r="D181" s="255" t="s">
        <v>243</v>
      </c>
      <c r="E181" s="256" t="s">
        <v>1208</v>
      </c>
      <c r="F181" s="257" t="s">
        <v>1209</v>
      </c>
      <c r="G181" s="258" t="s">
        <v>186</v>
      </c>
      <c r="H181" s="259">
        <v>8.1600000000000001</v>
      </c>
      <c r="I181" s="260"/>
      <c r="J181" s="261">
        <f>ROUND(I181*H181,2)</f>
        <v>0</v>
      </c>
      <c r="K181" s="262"/>
      <c r="L181" s="263"/>
      <c r="M181" s="264" t="s">
        <v>1</v>
      </c>
      <c r="N181" s="265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155</v>
      </c>
      <c r="AT181" s="230" t="s">
        <v>243</v>
      </c>
      <c r="AU181" s="230" t="s">
        <v>82</v>
      </c>
      <c r="AY181" s="16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151</v>
      </c>
      <c r="BM181" s="230" t="s">
        <v>400</v>
      </c>
    </row>
    <row r="182" s="13" customFormat="1">
      <c r="A182" s="13"/>
      <c r="B182" s="232"/>
      <c r="C182" s="233"/>
      <c r="D182" s="234" t="s">
        <v>156</v>
      </c>
      <c r="E182" s="235" t="s">
        <v>1</v>
      </c>
      <c r="F182" s="236" t="s">
        <v>1210</v>
      </c>
      <c r="G182" s="233"/>
      <c r="H182" s="237">
        <v>8.1600000000000001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156</v>
      </c>
      <c r="AU182" s="243" t="s">
        <v>82</v>
      </c>
      <c r="AV182" s="13" t="s">
        <v>82</v>
      </c>
      <c r="AW182" s="13" t="s">
        <v>158</v>
      </c>
      <c r="AX182" s="13" t="s">
        <v>72</v>
      </c>
      <c r="AY182" s="243" t="s">
        <v>145</v>
      </c>
    </row>
    <row r="183" s="14" customFormat="1">
      <c r="A183" s="14"/>
      <c r="B183" s="244"/>
      <c r="C183" s="245"/>
      <c r="D183" s="234" t="s">
        <v>156</v>
      </c>
      <c r="E183" s="246" t="s">
        <v>1</v>
      </c>
      <c r="F183" s="247" t="s">
        <v>159</v>
      </c>
      <c r="G183" s="245"/>
      <c r="H183" s="248">
        <v>8.1600000000000001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156</v>
      </c>
      <c r="AU183" s="254" t="s">
        <v>82</v>
      </c>
      <c r="AV183" s="14" t="s">
        <v>151</v>
      </c>
      <c r="AW183" s="14" t="s">
        <v>158</v>
      </c>
      <c r="AX183" s="14" t="s">
        <v>80</v>
      </c>
      <c r="AY183" s="254" t="s">
        <v>145</v>
      </c>
    </row>
    <row r="184" s="2" customFormat="1" ht="76.35" customHeight="1">
      <c r="A184" s="37"/>
      <c r="B184" s="38"/>
      <c r="C184" s="218" t="s">
        <v>282</v>
      </c>
      <c r="D184" s="218" t="s">
        <v>147</v>
      </c>
      <c r="E184" s="219" t="s">
        <v>1211</v>
      </c>
      <c r="F184" s="220" t="s">
        <v>1212</v>
      </c>
      <c r="G184" s="221" t="s">
        <v>186</v>
      </c>
      <c r="H184" s="222">
        <v>8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151</v>
      </c>
      <c r="AT184" s="230" t="s">
        <v>147</v>
      </c>
      <c r="AU184" s="230" t="s">
        <v>82</v>
      </c>
      <c r="AY184" s="16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151</v>
      </c>
      <c r="BM184" s="230" t="s">
        <v>403</v>
      </c>
    </row>
    <row r="185" s="2" customFormat="1" ht="24.15" customHeight="1">
      <c r="A185" s="37"/>
      <c r="B185" s="38"/>
      <c r="C185" s="255" t="s">
        <v>412</v>
      </c>
      <c r="D185" s="255" t="s">
        <v>243</v>
      </c>
      <c r="E185" s="256" t="s">
        <v>1213</v>
      </c>
      <c r="F185" s="257" t="s">
        <v>1214</v>
      </c>
      <c r="G185" s="258" t="s">
        <v>186</v>
      </c>
      <c r="H185" s="259">
        <v>8.1600000000000001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155</v>
      </c>
      <c r="AT185" s="230" t="s">
        <v>243</v>
      </c>
      <c r="AU185" s="230" t="s">
        <v>82</v>
      </c>
      <c r="AY185" s="16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151</v>
      </c>
      <c r="BM185" s="230" t="s">
        <v>408</v>
      </c>
    </row>
    <row r="186" s="13" customFormat="1">
      <c r="A186" s="13"/>
      <c r="B186" s="232"/>
      <c r="C186" s="233"/>
      <c r="D186" s="234" t="s">
        <v>156</v>
      </c>
      <c r="E186" s="235" t="s">
        <v>1</v>
      </c>
      <c r="F186" s="236" t="s">
        <v>1210</v>
      </c>
      <c r="G186" s="233"/>
      <c r="H186" s="237">
        <v>8.1600000000000001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156</v>
      </c>
      <c r="AU186" s="243" t="s">
        <v>82</v>
      </c>
      <c r="AV186" s="13" t="s">
        <v>82</v>
      </c>
      <c r="AW186" s="13" t="s">
        <v>158</v>
      </c>
      <c r="AX186" s="13" t="s">
        <v>72</v>
      </c>
      <c r="AY186" s="243" t="s">
        <v>145</v>
      </c>
    </row>
    <row r="187" s="14" customFormat="1">
      <c r="A187" s="14"/>
      <c r="B187" s="244"/>
      <c r="C187" s="245"/>
      <c r="D187" s="234" t="s">
        <v>156</v>
      </c>
      <c r="E187" s="246" t="s">
        <v>1</v>
      </c>
      <c r="F187" s="247" t="s">
        <v>159</v>
      </c>
      <c r="G187" s="245"/>
      <c r="H187" s="248">
        <v>8.1600000000000001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156</v>
      </c>
      <c r="AU187" s="254" t="s">
        <v>82</v>
      </c>
      <c r="AV187" s="14" t="s">
        <v>151</v>
      </c>
      <c r="AW187" s="14" t="s">
        <v>158</v>
      </c>
      <c r="AX187" s="14" t="s">
        <v>80</v>
      </c>
      <c r="AY187" s="254" t="s">
        <v>145</v>
      </c>
    </row>
    <row r="188" s="2" customFormat="1" ht="76.35" customHeight="1">
      <c r="A188" s="37"/>
      <c r="B188" s="38"/>
      <c r="C188" s="218" t="s">
        <v>285</v>
      </c>
      <c r="D188" s="218" t="s">
        <v>147</v>
      </c>
      <c r="E188" s="219" t="s">
        <v>1215</v>
      </c>
      <c r="F188" s="220" t="s">
        <v>1216</v>
      </c>
      <c r="G188" s="221" t="s">
        <v>186</v>
      </c>
      <c r="H188" s="222">
        <v>2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151</v>
      </c>
      <c r="AT188" s="230" t="s">
        <v>147</v>
      </c>
      <c r="AU188" s="230" t="s">
        <v>82</v>
      </c>
      <c r="AY188" s="16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151</v>
      </c>
      <c r="BM188" s="230" t="s">
        <v>411</v>
      </c>
    </row>
    <row r="189" s="2" customFormat="1" ht="24.15" customHeight="1">
      <c r="A189" s="37"/>
      <c r="B189" s="38"/>
      <c r="C189" s="255" t="s">
        <v>419</v>
      </c>
      <c r="D189" s="255" t="s">
        <v>243</v>
      </c>
      <c r="E189" s="256" t="s">
        <v>1217</v>
      </c>
      <c r="F189" s="257" t="s">
        <v>1218</v>
      </c>
      <c r="G189" s="258" t="s">
        <v>186</v>
      </c>
      <c r="H189" s="259">
        <v>2.04</v>
      </c>
      <c r="I189" s="260"/>
      <c r="J189" s="261">
        <f>ROUND(I189*H189,2)</f>
        <v>0</v>
      </c>
      <c r="K189" s="262"/>
      <c r="L189" s="263"/>
      <c r="M189" s="264" t="s">
        <v>1</v>
      </c>
      <c r="N189" s="265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155</v>
      </c>
      <c r="AT189" s="230" t="s">
        <v>243</v>
      </c>
      <c r="AU189" s="230" t="s">
        <v>82</v>
      </c>
      <c r="AY189" s="16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151</v>
      </c>
      <c r="BM189" s="230" t="s">
        <v>415</v>
      </c>
    </row>
    <row r="190" s="13" customFormat="1">
      <c r="A190" s="13"/>
      <c r="B190" s="232"/>
      <c r="C190" s="233"/>
      <c r="D190" s="234" t="s">
        <v>156</v>
      </c>
      <c r="E190" s="235" t="s">
        <v>1</v>
      </c>
      <c r="F190" s="236" t="s">
        <v>1219</v>
      </c>
      <c r="G190" s="233"/>
      <c r="H190" s="237">
        <v>2.04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156</v>
      </c>
      <c r="AU190" s="243" t="s">
        <v>82</v>
      </c>
      <c r="AV190" s="13" t="s">
        <v>82</v>
      </c>
      <c r="AW190" s="13" t="s">
        <v>158</v>
      </c>
      <c r="AX190" s="13" t="s">
        <v>72</v>
      </c>
      <c r="AY190" s="243" t="s">
        <v>145</v>
      </c>
    </row>
    <row r="191" s="14" customFormat="1">
      <c r="A191" s="14"/>
      <c r="B191" s="244"/>
      <c r="C191" s="245"/>
      <c r="D191" s="234" t="s">
        <v>156</v>
      </c>
      <c r="E191" s="246" t="s">
        <v>1</v>
      </c>
      <c r="F191" s="247" t="s">
        <v>159</v>
      </c>
      <c r="G191" s="245"/>
      <c r="H191" s="248">
        <v>2.04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156</v>
      </c>
      <c r="AU191" s="254" t="s">
        <v>82</v>
      </c>
      <c r="AV191" s="14" t="s">
        <v>151</v>
      </c>
      <c r="AW191" s="14" t="s">
        <v>158</v>
      </c>
      <c r="AX191" s="14" t="s">
        <v>80</v>
      </c>
      <c r="AY191" s="254" t="s">
        <v>145</v>
      </c>
    </row>
    <row r="192" s="2" customFormat="1" ht="49.05" customHeight="1">
      <c r="A192" s="37"/>
      <c r="B192" s="38"/>
      <c r="C192" s="218" t="s">
        <v>291</v>
      </c>
      <c r="D192" s="218" t="s">
        <v>147</v>
      </c>
      <c r="E192" s="219" t="s">
        <v>1220</v>
      </c>
      <c r="F192" s="220" t="s">
        <v>1221</v>
      </c>
      <c r="G192" s="221" t="s">
        <v>154</v>
      </c>
      <c r="H192" s="222">
        <v>20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151</v>
      </c>
      <c r="AT192" s="230" t="s">
        <v>147</v>
      </c>
      <c r="AU192" s="230" t="s">
        <v>82</v>
      </c>
      <c r="AY192" s="16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151</v>
      </c>
      <c r="BM192" s="230" t="s">
        <v>418</v>
      </c>
    </row>
    <row r="193" s="2" customFormat="1" ht="16.5" customHeight="1">
      <c r="A193" s="37"/>
      <c r="B193" s="38"/>
      <c r="C193" s="255" t="s">
        <v>426</v>
      </c>
      <c r="D193" s="255" t="s">
        <v>243</v>
      </c>
      <c r="E193" s="256" t="s">
        <v>1222</v>
      </c>
      <c r="F193" s="257" t="s">
        <v>1223</v>
      </c>
      <c r="G193" s="258" t="s">
        <v>154</v>
      </c>
      <c r="H193" s="259">
        <v>23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155</v>
      </c>
      <c r="AT193" s="230" t="s">
        <v>243</v>
      </c>
      <c r="AU193" s="230" t="s">
        <v>82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151</v>
      </c>
      <c r="BM193" s="230" t="s">
        <v>422</v>
      </c>
    </row>
    <row r="194" s="13" customFormat="1">
      <c r="A194" s="13"/>
      <c r="B194" s="232"/>
      <c r="C194" s="233"/>
      <c r="D194" s="234" t="s">
        <v>156</v>
      </c>
      <c r="E194" s="235" t="s">
        <v>1</v>
      </c>
      <c r="F194" s="236" t="s">
        <v>1224</v>
      </c>
      <c r="G194" s="233"/>
      <c r="H194" s="237">
        <v>23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156</v>
      </c>
      <c r="AU194" s="243" t="s">
        <v>82</v>
      </c>
      <c r="AV194" s="13" t="s">
        <v>82</v>
      </c>
      <c r="AW194" s="13" t="s">
        <v>158</v>
      </c>
      <c r="AX194" s="13" t="s">
        <v>72</v>
      </c>
      <c r="AY194" s="243" t="s">
        <v>145</v>
      </c>
    </row>
    <row r="195" s="14" customFormat="1">
      <c r="A195" s="14"/>
      <c r="B195" s="244"/>
      <c r="C195" s="245"/>
      <c r="D195" s="234" t="s">
        <v>156</v>
      </c>
      <c r="E195" s="246" t="s">
        <v>1</v>
      </c>
      <c r="F195" s="247" t="s">
        <v>159</v>
      </c>
      <c r="G195" s="245"/>
      <c r="H195" s="248">
        <v>23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156</v>
      </c>
      <c r="AU195" s="254" t="s">
        <v>82</v>
      </c>
      <c r="AV195" s="14" t="s">
        <v>151</v>
      </c>
      <c r="AW195" s="14" t="s">
        <v>158</v>
      </c>
      <c r="AX195" s="14" t="s">
        <v>80</v>
      </c>
      <c r="AY195" s="254" t="s">
        <v>145</v>
      </c>
    </row>
    <row r="196" s="2" customFormat="1" ht="21.75" customHeight="1">
      <c r="A196" s="37"/>
      <c r="B196" s="38"/>
      <c r="C196" s="218" t="s">
        <v>95</v>
      </c>
      <c r="D196" s="218" t="s">
        <v>147</v>
      </c>
      <c r="E196" s="219" t="s">
        <v>1225</v>
      </c>
      <c r="F196" s="220" t="s">
        <v>1226</v>
      </c>
      <c r="G196" s="221" t="s">
        <v>186</v>
      </c>
      <c r="H196" s="222">
        <v>5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151</v>
      </c>
      <c r="AT196" s="230" t="s">
        <v>147</v>
      </c>
      <c r="AU196" s="230" t="s">
        <v>82</v>
      </c>
      <c r="AY196" s="16" t="s">
        <v>145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151</v>
      </c>
      <c r="BM196" s="230" t="s">
        <v>425</v>
      </c>
    </row>
    <row r="197" s="2" customFormat="1" ht="44.25" customHeight="1">
      <c r="A197" s="37"/>
      <c r="B197" s="38"/>
      <c r="C197" s="218" t="s">
        <v>433</v>
      </c>
      <c r="D197" s="218" t="s">
        <v>147</v>
      </c>
      <c r="E197" s="219" t="s">
        <v>1227</v>
      </c>
      <c r="F197" s="220" t="s">
        <v>1228</v>
      </c>
      <c r="G197" s="221" t="s">
        <v>235</v>
      </c>
      <c r="H197" s="222">
        <v>0.20000000000000001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37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151</v>
      </c>
      <c r="AT197" s="230" t="s">
        <v>147</v>
      </c>
      <c r="AU197" s="230" t="s">
        <v>82</v>
      </c>
      <c r="AY197" s="16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151</v>
      </c>
      <c r="BM197" s="230" t="s">
        <v>429</v>
      </c>
    </row>
    <row r="198" s="2" customFormat="1" ht="37.8" customHeight="1">
      <c r="A198" s="37"/>
      <c r="B198" s="38"/>
      <c r="C198" s="218" t="s">
        <v>298</v>
      </c>
      <c r="D198" s="218" t="s">
        <v>147</v>
      </c>
      <c r="E198" s="219" t="s">
        <v>1229</v>
      </c>
      <c r="F198" s="220" t="s">
        <v>1230</v>
      </c>
      <c r="G198" s="221" t="s">
        <v>235</v>
      </c>
      <c r="H198" s="222">
        <v>0.10000000000000001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151</v>
      </c>
      <c r="AT198" s="230" t="s">
        <v>147</v>
      </c>
      <c r="AU198" s="230" t="s">
        <v>82</v>
      </c>
      <c r="AY198" s="16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151</v>
      </c>
      <c r="BM198" s="230" t="s">
        <v>432</v>
      </c>
    </row>
    <row r="199" s="12" customFormat="1" ht="22.8" customHeight="1">
      <c r="A199" s="12"/>
      <c r="B199" s="202"/>
      <c r="C199" s="203"/>
      <c r="D199" s="204" t="s">
        <v>71</v>
      </c>
      <c r="E199" s="216" t="s">
        <v>1231</v>
      </c>
      <c r="F199" s="216" t="s">
        <v>1232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SUM(P200:P278)</f>
        <v>0</v>
      </c>
      <c r="Q199" s="210"/>
      <c r="R199" s="211">
        <f>SUM(R200:R278)</f>
        <v>0.0027302799999999999</v>
      </c>
      <c r="S199" s="210"/>
      <c r="T199" s="212">
        <f>SUM(T200:T278)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80</v>
      </c>
      <c r="AT199" s="214" t="s">
        <v>71</v>
      </c>
      <c r="AU199" s="214" t="s">
        <v>80</v>
      </c>
      <c r="AY199" s="213" t="s">
        <v>145</v>
      </c>
      <c r="BK199" s="215">
        <f>SUM(BK200:BK278)</f>
        <v>0</v>
      </c>
    </row>
    <row r="200" s="2" customFormat="1" ht="33" customHeight="1">
      <c r="A200" s="37"/>
      <c r="B200" s="38"/>
      <c r="C200" s="218" t="s">
        <v>440</v>
      </c>
      <c r="D200" s="218" t="s">
        <v>147</v>
      </c>
      <c r="E200" s="219" t="s">
        <v>1233</v>
      </c>
      <c r="F200" s="220" t="s">
        <v>1234</v>
      </c>
      <c r="G200" s="221" t="s">
        <v>186</v>
      </c>
      <c r="H200" s="222">
        <v>2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151</v>
      </c>
      <c r="AT200" s="230" t="s">
        <v>147</v>
      </c>
      <c r="AU200" s="230" t="s">
        <v>82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151</v>
      </c>
      <c r="BM200" s="230" t="s">
        <v>436</v>
      </c>
    </row>
    <row r="201" s="2" customFormat="1" ht="44.25" customHeight="1">
      <c r="A201" s="37"/>
      <c r="B201" s="38"/>
      <c r="C201" s="218" t="s">
        <v>302</v>
      </c>
      <c r="D201" s="218" t="s">
        <v>147</v>
      </c>
      <c r="E201" s="219" t="s">
        <v>1235</v>
      </c>
      <c r="F201" s="220" t="s">
        <v>1236</v>
      </c>
      <c r="G201" s="221" t="s">
        <v>186</v>
      </c>
      <c r="H201" s="222">
        <v>2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37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151</v>
      </c>
      <c r="AT201" s="230" t="s">
        <v>147</v>
      </c>
      <c r="AU201" s="230" t="s">
        <v>82</v>
      </c>
      <c r="AY201" s="16" t="s">
        <v>145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151</v>
      </c>
      <c r="BM201" s="230" t="s">
        <v>439</v>
      </c>
    </row>
    <row r="202" s="2" customFormat="1" ht="44.25" customHeight="1">
      <c r="A202" s="37"/>
      <c r="B202" s="38"/>
      <c r="C202" s="218" t="s">
        <v>447</v>
      </c>
      <c r="D202" s="218" t="s">
        <v>147</v>
      </c>
      <c r="E202" s="219" t="s">
        <v>1237</v>
      </c>
      <c r="F202" s="220" t="s">
        <v>1238</v>
      </c>
      <c r="G202" s="221" t="s">
        <v>150</v>
      </c>
      <c r="H202" s="222">
        <v>2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151</v>
      </c>
      <c r="AT202" s="230" t="s">
        <v>147</v>
      </c>
      <c r="AU202" s="230" t="s">
        <v>82</v>
      </c>
      <c r="AY202" s="16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151</v>
      </c>
      <c r="BM202" s="230" t="s">
        <v>443</v>
      </c>
    </row>
    <row r="203" s="2" customFormat="1" ht="44.25" customHeight="1">
      <c r="A203" s="37"/>
      <c r="B203" s="38"/>
      <c r="C203" s="218" t="s">
        <v>307</v>
      </c>
      <c r="D203" s="218" t="s">
        <v>147</v>
      </c>
      <c r="E203" s="219" t="s">
        <v>1239</v>
      </c>
      <c r="F203" s="220" t="s">
        <v>1240</v>
      </c>
      <c r="G203" s="221" t="s">
        <v>150</v>
      </c>
      <c r="H203" s="222">
        <v>2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151</v>
      </c>
      <c r="AT203" s="230" t="s">
        <v>147</v>
      </c>
      <c r="AU203" s="230" t="s">
        <v>82</v>
      </c>
      <c r="AY203" s="16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151</v>
      </c>
      <c r="BM203" s="230" t="s">
        <v>446</v>
      </c>
    </row>
    <row r="204" s="2" customFormat="1" ht="24.15" customHeight="1">
      <c r="A204" s="37"/>
      <c r="B204" s="38"/>
      <c r="C204" s="218" t="s">
        <v>455</v>
      </c>
      <c r="D204" s="218" t="s">
        <v>147</v>
      </c>
      <c r="E204" s="219" t="s">
        <v>1241</v>
      </c>
      <c r="F204" s="220" t="s">
        <v>1242</v>
      </c>
      <c r="G204" s="221" t="s">
        <v>663</v>
      </c>
      <c r="H204" s="222">
        <v>2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37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151</v>
      </c>
      <c r="AT204" s="230" t="s">
        <v>147</v>
      </c>
      <c r="AU204" s="230" t="s">
        <v>82</v>
      </c>
      <c r="AY204" s="16" t="s">
        <v>145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151</v>
      </c>
      <c r="BM204" s="230" t="s">
        <v>450</v>
      </c>
    </row>
    <row r="205" s="2" customFormat="1" ht="16.5" customHeight="1">
      <c r="A205" s="37"/>
      <c r="B205" s="38"/>
      <c r="C205" s="255" t="s">
        <v>310</v>
      </c>
      <c r="D205" s="255" t="s">
        <v>243</v>
      </c>
      <c r="E205" s="256" t="s">
        <v>1243</v>
      </c>
      <c r="F205" s="257" t="s">
        <v>1244</v>
      </c>
      <c r="G205" s="258" t="s">
        <v>150</v>
      </c>
      <c r="H205" s="259">
        <v>2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37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155</v>
      </c>
      <c r="AT205" s="230" t="s">
        <v>243</v>
      </c>
      <c r="AU205" s="230" t="s">
        <v>82</v>
      </c>
      <c r="AY205" s="16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151</v>
      </c>
      <c r="BM205" s="230" t="s">
        <v>454</v>
      </c>
    </row>
    <row r="206" s="2" customFormat="1" ht="24.15" customHeight="1">
      <c r="A206" s="37"/>
      <c r="B206" s="38"/>
      <c r="C206" s="218" t="s">
        <v>462</v>
      </c>
      <c r="D206" s="218" t="s">
        <v>147</v>
      </c>
      <c r="E206" s="219" t="s">
        <v>1133</v>
      </c>
      <c r="F206" s="220" t="s">
        <v>1134</v>
      </c>
      <c r="G206" s="221" t="s">
        <v>663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37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151</v>
      </c>
      <c r="AT206" s="230" t="s">
        <v>147</v>
      </c>
      <c r="AU206" s="230" t="s">
        <v>82</v>
      </c>
      <c r="AY206" s="16" t="s">
        <v>145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151</v>
      </c>
      <c r="BM206" s="230" t="s">
        <v>458</v>
      </c>
    </row>
    <row r="207" s="2" customFormat="1" ht="16.5" customHeight="1">
      <c r="A207" s="37"/>
      <c r="B207" s="38"/>
      <c r="C207" s="255" t="s">
        <v>98</v>
      </c>
      <c r="D207" s="255" t="s">
        <v>243</v>
      </c>
      <c r="E207" s="256" t="s">
        <v>1245</v>
      </c>
      <c r="F207" s="257" t="s">
        <v>1246</v>
      </c>
      <c r="G207" s="258" t="s">
        <v>1116</v>
      </c>
      <c r="H207" s="259">
        <v>1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37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155</v>
      </c>
      <c r="AT207" s="230" t="s">
        <v>243</v>
      </c>
      <c r="AU207" s="230" t="s">
        <v>82</v>
      </c>
      <c r="AY207" s="16" t="s">
        <v>145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151</v>
      </c>
      <c r="BM207" s="230" t="s">
        <v>461</v>
      </c>
    </row>
    <row r="208" s="2" customFormat="1" ht="21.75" customHeight="1">
      <c r="A208" s="37"/>
      <c r="B208" s="38"/>
      <c r="C208" s="218" t="s">
        <v>469</v>
      </c>
      <c r="D208" s="218" t="s">
        <v>147</v>
      </c>
      <c r="E208" s="219" t="s">
        <v>1247</v>
      </c>
      <c r="F208" s="220" t="s">
        <v>1248</v>
      </c>
      <c r="G208" s="221" t="s">
        <v>663</v>
      </c>
      <c r="H208" s="222">
        <v>2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37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151</v>
      </c>
      <c r="AT208" s="230" t="s">
        <v>147</v>
      </c>
      <c r="AU208" s="230" t="s">
        <v>82</v>
      </c>
      <c r="AY208" s="16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151</v>
      </c>
      <c r="BM208" s="230" t="s">
        <v>465</v>
      </c>
    </row>
    <row r="209" s="2" customFormat="1" ht="16.5" customHeight="1">
      <c r="A209" s="37"/>
      <c r="B209" s="38"/>
      <c r="C209" s="255" t="s">
        <v>318</v>
      </c>
      <c r="D209" s="255" t="s">
        <v>243</v>
      </c>
      <c r="E209" s="256" t="s">
        <v>1145</v>
      </c>
      <c r="F209" s="257" t="s">
        <v>1146</v>
      </c>
      <c r="G209" s="258" t="s">
        <v>1116</v>
      </c>
      <c r="H209" s="259">
        <v>2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37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155</v>
      </c>
      <c r="AT209" s="230" t="s">
        <v>243</v>
      </c>
      <c r="AU209" s="230" t="s">
        <v>82</v>
      </c>
      <c r="AY209" s="16" t="s">
        <v>145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151</v>
      </c>
      <c r="BM209" s="230" t="s">
        <v>468</v>
      </c>
    </row>
    <row r="210" s="2" customFormat="1" ht="21.75" customHeight="1">
      <c r="A210" s="37"/>
      <c r="B210" s="38"/>
      <c r="C210" s="218" t="s">
        <v>476</v>
      </c>
      <c r="D210" s="218" t="s">
        <v>147</v>
      </c>
      <c r="E210" s="219" t="s">
        <v>1249</v>
      </c>
      <c r="F210" s="220" t="s">
        <v>1250</v>
      </c>
      <c r="G210" s="221" t="s">
        <v>663</v>
      </c>
      <c r="H210" s="222">
        <v>2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37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151</v>
      </c>
      <c r="AT210" s="230" t="s">
        <v>147</v>
      </c>
      <c r="AU210" s="230" t="s">
        <v>82</v>
      </c>
      <c r="AY210" s="16" t="s">
        <v>145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80</v>
      </c>
      <c r="BK210" s="231">
        <f>ROUND(I210*H210,2)</f>
        <v>0</v>
      </c>
      <c r="BL210" s="16" t="s">
        <v>151</v>
      </c>
      <c r="BM210" s="230" t="s">
        <v>472</v>
      </c>
    </row>
    <row r="211" s="2" customFormat="1" ht="24.15" customHeight="1">
      <c r="A211" s="37"/>
      <c r="B211" s="38"/>
      <c r="C211" s="218" t="s">
        <v>323</v>
      </c>
      <c r="D211" s="218" t="s">
        <v>147</v>
      </c>
      <c r="E211" s="219" t="s">
        <v>1251</v>
      </c>
      <c r="F211" s="220" t="s">
        <v>1252</v>
      </c>
      <c r="G211" s="221" t="s">
        <v>150</v>
      </c>
      <c r="H211" s="222">
        <v>4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37</v>
      </c>
      <c r="O211" s="90"/>
      <c r="P211" s="228">
        <f>O211*H211</f>
        <v>0</v>
      </c>
      <c r="Q211" s="228">
        <v>0.00049956999999999996</v>
      </c>
      <c r="R211" s="228">
        <f>Q211*H211</f>
        <v>0.0019982799999999998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151</v>
      </c>
      <c r="AT211" s="230" t="s">
        <v>147</v>
      </c>
      <c r="AU211" s="230" t="s">
        <v>82</v>
      </c>
      <c r="AY211" s="16" t="s">
        <v>145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80</v>
      </c>
      <c r="BK211" s="231">
        <f>ROUND(I211*H211,2)</f>
        <v>0</v>
      </c>
      <c r="BL211" s="16" t="s">
        <v>151</v>
      </c>
      <c r="BM211" s="230" t="s">
        <v>475</v>
      </c>
    </row>
    <row r="212" s="2" customFormat="1" ht="16.5" customHeight="1">
      <c r="A212" s="37"/>
      <c r="B212" s="38"/>
      <c r="C212" s="218" t="s">
        <v>483</v>
      </c>
      <c r="D212" s="218" t="s">
        <v>147</v>
      </c>
      <c r="E212" s="219" t="s">
        <v>1253</v>
      </c>
      <c r="F212" s="220" t="s">
        <v>1254</v>
      </c>
      <c r="G212" s="221" t="s">
        <v>150</v>
      </c>
      <c r="H212" s="222">
        <v>2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37</v>
      </c>
      <c r="O212" s="90"/>
      <c r="P212" s="228">
        <f>O212*H212</f>
        <v>0</v>
      </c>
      <c r="Q212" s="228">
        <v>0.00036600000000000001</v>
      </c>
      <c r="R212" s="228">
        <f>Q212*H212</f>
        <v>0.00073200000000000001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151</v>
      </c>
      <c r="AT212" s="230" t="s">
        <v>147</v>
      </c>
      <c r="AU212" s="230" t="s">
        <v>82</v>
      </c>
      <c r="AY212" s="16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151</v>
      </c>
      <c r="BM212" s="230" t="s">
        <v>479</v>
      </c>
    </row>
    <row r="213" s="2" customFormat="1" ht="16.5" customHeight="1">
      <c r="A213" s="37"/>
      <c r="B213" s="38"/>
      <c r="C213" s="218" t="s">
        <v>328</v>
      </c>
      <c r="D213" s="218" t="s">
        <v>147</v>
      </c>
      <c r="E213" s="219" t="s">
        <v>1255</v>
      </c>
      <c r="F213" s="220" t="s">
        <v>1256</v>
      </c>
      <c r="G213" s="221" t="s">
        <v>991</v>
      </c>
      <c r="H213" s="222">
        <v>1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37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151</v>
      </c>
      <c r="AT213" s="230" t="s">
        <v>147</v>
      </c>
      <c r="AU213" s="230" t="s">
        <v>82</v>
      </c>
      <c r="AY213" s="16" t="s">
        <v>145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80</v>
      </c>
      <c r="BK213" s="231">
        <f>ROUND(I213*H213,2)</f>
        <v>0</v>
      </c>
      <c r="BL213" s="16" t="s">
        <v>151</v>
      </c>
      <c r="BM213" s="230" t="s">
        <v>482</v>
      </c>
    </row>
    <row r="214" s="2" customFormat="1" ht="16.5" customHeight="1">
      <c r="A214" s="37"/>
      <c r="B214" s="38"/>
      <c r="C214" s="218" t="s">
        <v>490</v>
      </c>
      <c r="D214" s="218" t="s">
        <v>147</v>
      </c>
      <c r="E214" s="219" t="s">
        <v>1257</v>
      </c>
      <c r="F214" s="220" t="s">
        <v>1258</v>
      </c>
      <c r="G214" s="221" t="s">
        <v>991</v>
      </c>
      <c r="H214" s="222">
        <v>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37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151</v>
      </c>
      <c r="AT214" s="230" t="s">
        <v>147</v>
      </c>
      <c r="AU214" s="230" t="s">
        <v>82</v>
      </c>
      <c r="AY214" s="16" t="s">
        <v>145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80</v>
      </c>
      <c r="BK214" s="231">
        <f>ROUND(I214*H214,2)</f>
        <v>0</v>
      </c>
      <c r="BL214" s="16" t="s">
        <v>151</v>
      </c>
      <c r="BM214" s="230" t="s">
        <v>486</v>
      </c>
    </row>
    <row r="215" s="2" customFormat="1" ht="16.5" customHeight="1">
      <c r="A215" s="37"/>
      <c r="B215" s="38"/>
      <c r="C215" s="218" t="s">
        <v>334</v>
      </c>
      <c r="D215" s="218" t="s">
        <v>147</v>
      </c>
      <c r="E215" s="219" t="s">
        <v>1259</v>
      </c>
      <c r="F215" s="220" t="s">
        <v>1260</v>
      </c>
      <c r="G215" s="221" t="s">
        <v>991</v>
      </c>
      <c r="H215" s="222">
        <v>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37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151</v>
      </c>
      <c r="AT215" s="230" t="s">
        <v>147</v>
      </c>
      <c r="AU215" s="230" t="s">
        <v>82</v>
      </c>
      <c r="AY215" s="16" t="s">
        <v>145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80</v>
      </c>
      <c r="BK215" s="231">
        <f>ROUND(I215*H215,2)</f>
        <v>0</v>
      </c>
      <c r="BL215" s="16" t="s">
        <v>151</v>
      </c>
      <c r="BM215" s="230" t="s">
        <v>489</v>
      </c>
    </row>
    <row r="216" s="2" customFormat="1" ht="24.15" customHeight="1">
      <c r="A216" s="37"/>
      <c r="B216" s="38"/>
      <c r="C216" s="218" t="s">
        <v>499</v>
      </c>
      <c r="D216" s="218" t="s">
        <v>147</v>
      </c>
      <c r="E216" s="219" t="s">
        <v>1261</v>
      </c>
      <c r="F216" s="220" t="s">
        <v>1262</v>
      </c>
      <c r="G216" s="221" t="s">
        <v>186</v>
      </c>
      <c r="H216" s="222">
        <v>3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37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151</v>
      </c>
      <c r="AT216" s="230" t="s">
        <v>147</v>
      </c>
      <c r="AU216" s="230" t="s">
        <v>82</v>
      </c>
      <c r="AY216" s="16" t="s">
        <v>145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80</v>
      </c>
      <c r="BK216" s="231">
        <f>ROUND(I216*H216,2)</f>
        <v>0</v>
      </c>
      <c r="BL216" s="16" t="s">
        <v>151</v>
      </c>
      <c r="BM216" s="230" t="s">
        <v>493</v>
      </c>
    </row>
    <row r="217" s="2" customFormat="1" ht="24.15" customHeight="1">
      <c r="A217" s="37"/>
      <c r="B217" s="38"/>
      <c r="C217" s="218" t="s">
        <v>101</v>
      </c>
      <c r="D217" s="218" t="s">
        <v>147</v>
      </c>
      <c r="E217" s="219" t="s">
        <v>1159</v>
      </c>
      <c r="F217" s="220" t="s">
        <v>1160</v>
      </c>
      <c r="G217" s="221" t="s">
        <v>186</v>
      </c>
      <c r="H217" s="222">
        <v>3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37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151</v>
      </c>
      <c r="AT217" s="230" t="s">
        <v>147</v>
      </c>
      <c r="AU217" s="230" t="s">
        <v>82</v>
      </c>
      <c r="AY217" s="16" t="s">
        <v>145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80</v>
      </c>
      <c r="BK217" s="231">
        <f>ROUND(I217*H217,2)</f>
        <v>0</v>
      </c>
      <c r="BL217" s="16" t="s">
        <v>151</v>
      </c>
      <c r="BM217" s="230" t="s">
        <v>497</v>
      </c>
    </row>
    <row r="218" s="2" customFormat="1" ht="24.15" customHeight="1">
      <c r="A218" s="37"/>
      <c r="B218" s="38"/>
      <c r="C218" s="218" t="s">
        <v>508</v>
      </c>
      <c r="D218" s="218" t="s">
        <v>147</v>
      </c>
      <c r="E218" s="219" t="s">
        <v>1161</v>
      </c>
      <c r="F218" s="220" t="s">
        <v>1162</v>
      </c>
      <c r="G218" s="221" t="s">
        <v>186</v>
      </c>
      <c r="H218" s="222">
        <v>1.6000000000000001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37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151</v>
      </c>
      <c r="AT218" s="230" t="s">
        <v>147</v>
      </c>
      <c r="AU218" s="230" t="s">
        <v>82</v>
      </c>
      <c r="AY218" s="16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80</v>
      </c>
      <c r="BK218" s="231">
        <f>ROUND(I218*H218,2)</f>
        <v>0</v>
      </c>
      <c r="BL218" s="16" t="s">
        <v>151</v>
      </c>
      <c r="BM218" s="230" t="s">
        <v>502</v>
      </c>
    </row>
    <row r="219" s="2" customFormat="1" ht="24.15" customHeight="1">
      <c r="A219" s="37"/>
      <c r="B219" s="38"/>
      <c r="C219" s="218" t="s">
        <v>344</v>
      </c>
      <c r="D219" s="218" t="s">
        <v>147</v>
      </c>
      <c r="E219" s="219" t="s">
        <v>1163</v>
      </c>
      <c r="F219" s="220" t="s">
        <v>1164</v>
      </c>
      <c r="G219" s="221" t="s">
        <v>186</v>
      </c>
      <c r="H219" s="222">
        <v>5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37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151</v>
      </c>
      <c r="AT219" s="230" t="s">
        <v>147</v>
      </c>
      <c r="AU219" s="230" t="s">
        <v>82</v>
      </c>
      <c r="AY219" s="16" t="s">
        <v>145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80</v>
      </c>
      <c r="BK219" s="231">
        <f>ROUND(I219*H219,2)</f>
        <v>0</v>
      </c>
      <c r="BL219" s="16" t="s">
        <v>151</v>
      </c>
      <c r="BM219" s="230" t="s">
        <v>506</v>
      </c>
    </row>
    <row r="220" s="2" customFormat="1" ht="37.8" customHeight="1">
      <c r="A220" s="37"/>
      <c r="B220" s="38"/>
      <c r="C220" s="218" t="s">
        <v>516</v>
      </c>
      <c r="D220" s="218" t="s">
        <v>147</v>
      </c>
      <c r="E220" s="219" t="s">
        <v>1165</v>
      </c>
      <c r="F220" s="220" t="s">
        <v>1166</v>
      </c>
      <c r="G220" s="221" t="s">
        <v>186</v>
      </c>
      <c r="H220" s="222">
        <v>12.6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37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151</v>
      </c>
      <c r="AT220" s="230" t="s">
        <v>147</v>
      </c>
      <c r="AU220" s="230" t="s">
        <v>82</v>
      </c>
      <c r="AY220" s="16" t="s">
        <v>145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80</v>
      </c>
      <c r="BK220" s="231">
        <f>ROUND(I220*H220,2)</f>
        <v>0</v>
      </c>
      <c r="BL220" s="16" t="s">
        <v>151</v>
      </c>
      <c r="BM220" s="230" t="s">
        <v>511</v>
      </c>
    </row>
    <row r="221" s="2" customFormat="1" ht="33" customHeight="1">
      <c r="A221" s="37"/>
      <c r="B221" s="38"/>
      <c r="C221" s="218" t="s">
        <v>358</v>
      </c>
      <c r="D221" s="218" t="s">
        <v>147</v>
      </c>
      <c r="E221" s="219" t="s">
        <v>1167</v>
      </c>
      <c r="F221" s="220" t="s">
        <v>1168</v>
      </c>
      <c r="G221" s="221" t="s">
        <v>186</v>
      </c>
      <c r="H221" s="222">
        <v>12.6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37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151</v>
      </c>
      <c r="AT221" s="230" t="s">
        <v>147</v>
      </c>
      <c r="AU221" s="230" t="s">
        <v>82</v>
      </c>
      <c r="AY221" s="16" t="s">
        <v>145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80</v>
      </c>
      <c r="BK221" s="231">
        <f>ROUND(I221*H221,2)</f>
        <v>0</v>
      </c>
      <c r="BL221" s="16" t="s">
        <v>151</v>
      </c>
      <c r="BM221" s="230" t="s">
        <v>514</v>
      </c>
    </row>
    <row r="222" s="2" customFormat="1" ht="16.5" customHeight="1">
      <c r="A222" s="37"/>
      <c r="B222" s="38"/>
      <c r="C222" s="255" t="s">
        <v>523</v>
      </c>
      <c r="D222" s="255" t="s">
        <v>243</v>
      </c>
      <c r="E222" s="256" t="s">
        <v>1169</v>
      </c>
      <c r="F222" s="257" t="s">
        <v>1170</v>
      </c>
      <c r="G222" s="258" t="s">
        <v>186</v>
      </c>
      <c r="H222" s="259">
        <v>3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37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155</v>
      </c>
      <c r="AT222" s="230" t="s">
        <v>243</v>
      </c>
      <c r="AU222" s="230" t="s">
        <v>82</v>
      </c>
      <c r="AY222" s="16" t="s">
        <v>145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80</v>
      </c>
      <c r="BK222" s="231">
        <f>ROUND(I222*H222,2)</f>
        <v>0</v>
      </c>
      <c r="BL222" s="16" t="s">
        <v>151</v>
      </c>
      <c r="BM222" s="230" t="s">
        <v>519</v>
      </c>
    </row>
    <row r="223" s="2" customFormat="1" ht="16.5" customHeight="1">
      <c r="A223" s="37"/>
      <c r="B223" s="38"/>
      <c r="C223" s="255" t="s">
        <v>362</v>
      </c>
      <c r="D223" s="255" t="s">
        <v>243</v>
      </c>
      <c r="E223" s="256" t="s">
        <v>1171</v>
      </c>
      <c r="F223" s="257" t="s">
        <v>1172</v>
      </c>
      <c r="G223" s="258" t="s">
        <v>186</v>
      </c>
      <c r="H223" s="259">
        <v>1.6000000000000001</v>
      </c>
      <c r="I223" s="260"/>
      <c r="J223" s="261">
        <f>ROUND(I223*H223,2)</f>
        <v>0</v>
      </c>
      <c r="K223" s="262"/>
      <c r="L223" s="263"/>
      <c r="M223" s="264" t="s">
        <v>1</v>
      </c>
      <c r="N223" s="265" t="s">
        <v>37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155</v>
      </c>
      <c r="AT223" s="230" t="s">
        <v>243</v>
      </c>
      <c r="AU223" s="230" t="s">
        <v>82</v>
      </c>
      <c r="AY223" s="16" t="s">
        <v>145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80</v>
      </c>
      <c r="BK223" s="231">
        <f>ROUND(I223*H223,2)</f>
        <v>0</v>
      </c>
      <c r="BL223" s="16" t="s">
        <v>151</v>
      </c>
      <c r="BM223" s="230" t="s">
        <v>522</v>
      </c>
    </row>
    <row r="224" s="2" customFormat="1" ht="16.5" customHeight="1">
      <c r="A224" s="37"/>
      <c r="B224" s="38"/>
      <c r="C224" s="255" t="s">
        <v>530</v>
      </c>
      <c r="D224" s="255" t="s">
        <v>243</v>
      </c>
      <c r="E224" s="256" t="s">
        <v>1173</v>
      </c>
      <c r="F224" s="257" t="s">
        <v>1174</v>
      </c>
      <c r="G224" s="258" t="s">
        <v>186</v>
      </c>
      <c r="H224" s="259">
        <v>3</v>
      </c>
      <c r="I224" s="260"/>
      <c r="J224" s="261">
        <f>ROUND(I224*H224,2)</f>
        <v>0</v>
      </c>
      <c r="K224" s="262"/>
      <c r="L224" s="263"/>
      <c r="M224" s="264" t="s">
        <v>1</v>
      </c>
      <c r="N224" s="265" t="s">
        <v>37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155</v>
      </c>
      <c r="AT224" s="230" t="s">
        <v>243</v>
      </c>
      <c r="AU224" s="230" t="s">
        <v>82</v>
      </c>
      <c r="AY224" s="16" t="s">
        <v>145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80</v>
      </c>
      <c r="BK224" s="231">
        <f>ROUND(I224*H224,2)</f>
        <v>0</v>
      </c>
      <c r="BL224" s="16" t="s">
        <v>151</v>
      </c>
      <c r="BM224" s="230" t="s">
        <v>526</v>
      </c>
    </row>
    <row r="225" s="2" customFormat="1" ht="16.5" customHeight="1">
      <c r="A225" s="37"/>
      <c r="B225" s="38"/>
      <c r="C225" s="255" t="s">
        <v>367</v>
      </c>
      <c r="D225" s="255" t="s">
        <v>243</v>
      </c>
      <c r="E225" s="256" t="s">
        <v>1263</v>
      </c>
      <c r="F225" s="257" t="s">
        <v>1264</v>
      </c>
      <c r="G225" s="258" t="s">
        <v>186</v>
      </c>
      <c r="H225" s="259">
        <v>3</v>
      </c>
      <c r="I225" s="260"/>
      <c r="J225" s="261">
        <f>ROUND(I225*H225,2)</f>
        <v>0</v>
      </c>
      <c r="K225" s="262"/>
      <c r="L225" s="263"/>
      <c r="M225" s="264" t="s">
        <v>1</v>
      </c>
      <c r="N225" s="265" t="s">
        <v>37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155</v>
      </c>
      <c r="AT225" s="230" t="s">
        <v>243</v>
      </c>
      <c r="AU225" s="230" t="s">
        <v>82</v>
      </c>
      <c r="AY225" s="16" t="s">
        <v>145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80</v>
      </c>
      <c r="BK225" s="231">
        <f>ROUND(I225*H225,2)</f>
        <v>0</v>
      </c>
      <c r="BL225" s="16" t="s">
        <v>151</v>
      </c>
      <c r="BM225" s="230" t="s">
        <v>529</v>
      </c>
    </row>
    <row r="226" s="2" customFormat="1" ht="16.5" customHeight="1">
      <c r="A226" s="37"/>
      <c r="B226" s="38"/>
      <c r="C226" s="255" t="s">
        <v>538</v>
      </c>
      <c r="D226" s="255" t="s">
        <v>243</v>
      </c>
      <c r="E226" s="256" t="s">
        <v>1175</v>
      </c>
      <c r="F226" s="257" t="s">
        <v>1176</v>
      </c>
      <c r="G226" s="258" t="s">
        <v>150</v>
      </c>
      <c r="H226" s="259">
        <v>2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37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155</v>
      </c>
      <c r="AT226" s="230" t="s">
        <v>243</v>
      </c>
      <c r="AU226" s="230" t="s">
        <v>82</v>
      </c>
      <c r="AY226" s="16" t="s">
        <v>145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80</v>
      </c>
      <c r="BK226" s="231">
        <f>ROUND(I226*H226,2)</f>
        <v>0</v>
      </c>
      <c r="BL226" s="16" t="s">
        <v>151</v>
      </c>
      <c r="BM226" s="230" t="s">
        <v>533</v>
      </c>
    </row>
    <row r="227" s="2" customFormat="1" ht="16.5" customHeight="1">
      <c r="A227" s="37"/>
      <c r="B227" s="38"/>
      <c r="C227" s="255" t="s">
        <v>371</v>
      </c>
      <c r="D227" s="255" t="s">
        <v>243</v>
      </c>
      <c r="E227" s="256" t="s">
        <v>1177</v>
      </c>
      <c r="F227" s="257" t="s">
        <v>1178</v>
      </c>
      <c r="G227" s="258" t="s">
        <v>150</v>
      </c>
      <c r="H227" s="259">
        <v>2</v>
      </c>
      <c r="I227" s="260"/>
      <c r="J227" s="261">
        <f>ROUND(I227*H227,2)</f>
        <v>0</v>
      </c>
      <c r="K227" s="262"/>
      <c r="L227" s="263"/>
      <c r="M227" s="264" t="s">
        <v>1</v>
      </c>
      <c r="N227" s="265" t="s">
        <v>37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155</v>
      </c>
      <c r="AT227" s="230" t="s">
        <v>243</v>
      </c>
      <c r="AU227" s="230" t="s">
        <v>82</v>
      </c>
      <c r="AY227" s="16" t="s">
        <v>145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151</v>
      </c>
      <c r="BM227" s="230" t="s">
        <v>537</v>
      </c>
    </row>
    <row r="228" s="2" customFormat="1" ht="16.5" customHeight="1">
      <c r="A228" s="37"/>
      <c r="B228" s="38"/>
      <c r="C228" s="255" t="s">
        <v>545</v>
      </c>
      <c r="D228" s="255" t="s">
        <v>243</v>
      </c>
      <c r="E228" s="256" t="s">
        <v>1180</v>
      </c>
      <c r="F228" s="257" t="s">
        <v>1181</v>
      </c>
      <c r="G228" s="258" t="s">
        <v>150</v>
      </c>
      <c r="H228" s="259">
        <v>3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37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155</v>
      </c>
      <c r="AT228" s="230" t="s">
        <v>243</v>
      </c>
      <c r="AU228" s="230" t="s">
        <v>82</v>
      </c>
      <c r="AY228" s="16" t="s">
        <v>145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80</v>
      </c>
      <c r="BK228" s="231">
        <f>ROUND(I228*H228,2)</f>
        <v>0</v>
      </c>
      <c r="BL228" s="16" t="s">
        <v>151</v>
      </c>
      <c r="BM228" s="230" t="s">
        <v>541</v>
      </c>
    </row>
    <row r="229" s="2" customFormat="1" ht="16.5" customHeight="1">
      <c r="A229" s="37"/>
      <c r="B229" s="38"/>
      <c r="C229" s="255" t="s">
        <v>374</v>
      </c>
      <c r="D229" s="255" t="s">
        <v>243</v>
      </c>
      <c r="E229" s="256" t="s">
        <v>1265</v>
      </c>
      <c r="F229" s="257" t="s">
        <v>1266</v>
      </c>
      <c r="G229" s="258" t="s">
        <v>150</v>
      </c>
      <c r="H229" s="259">
        <v>3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37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155</v>
      </c>
      <c r="AT229" s="230" t="s">
        <v>243</v>
      </c>
      <c r="AU229" s="230" t="s">
        <v>82</v>
      </c>
      <c r="AY229" s="16" t="s">
        <v>145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80</v>
      </c>
      <c r="BK229" s="231">
        <f>ROUND(I229*H229,2)</f>
        <v>0</v>
      </c>
      <c r="BL229" s="16" t="s">
        <v>151</v>
      </c>
      <c r="BM229" s="230" t="s">
        <v>544</v>
      </c>
    </row>
    <row r="230" s="2" customFormat="1" ht="16.5" customHeight="1">
      <c r="A230" s="37"/>
      <c r="B230" s="38"/>
      <c r="C230" s="255" t="s">
        <v>552</v>
      </c>
      <c r="D230" s="255" t="s">
        <v>243</v>
      </c>
      <c r="E230" s="256" t="s">
        <v>1184</v>
      </c>
      <c r="F230" s="257" t="s">
        <v>1185</v>
      </c>
      <c r="G230" s="258" t="s">
        <v>150</v>
      </c>
      <c r="H230" s="259">
        <v>2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37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155</v>
      </c>
      <c r="AT230" s="230" t="s">
        <v>243</v>
      </c>
      <c r="AU230" s="230" t="s">
        <v>82</v>
      </c>
      <c r="AY230" s="16" t="s">
        <v>145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80</v>
      </c>
      <c r="BK230" s="231">
        <f>ROUND(I230*H230,2)</f>
        <v>0</v>
      </c>
      <c r="BL230" s="16" t="s">
        <v>151</v>
      </c>
      <c r="BM230" s="230" t="s">
        <v>548</v>
      </c>
    </row>
    <row r="231" s="2" customFormat="1" ht="16.5" customHeight="1">
      <c r="A231" s="37"/>
      <c r="B231" s="38"/>
      <c r="C231" s="255" t="s">
        <v>378</v>
      </c>
      <c r="D231" s="255" t="s">
        <v>243</v>
      </c>
      <c r="E231" s="256" t="s">
        <v>1186</v>
      </c>
      <c r="F231" s="257" t="s">
        <v>1187</v>
      </c>
      <c r="G231" s="258" t="s">
        <v>150</v>
      </c>
      <c r="H231" s="259">
        <v>2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37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155</v>
      </c>
      <c r="AT231" s="230" t="s">
        <v>243</v>
      </c>
      <c r="AU231" s="230" t="s">
        <v>82</v>
      </c>
      <c r="AY231" s="16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80</v>
      </c>
      <c r="BK231" s="231">
        <f>ROUND(I231*H231,2)</f>
        <v>0</v>
      </c>
      <c r="BL231" s="16" t="s">
        <v>151</v>
      </c>
      <c r="BM231" s="230" t="s">
        <v>551</v>
      </c>
    </row>
    <row r="232" s="2" customFormat="1" ht="16.5" customHeight="1">
      <c r="A232" s="37"/>
      <c r="B232" s="38"/>
      <c r="C232" s="255" t="s">
        <v>559</v>
      </c>
      <c r="D232" s="255" t="s">
        <v>243</v>
      </c>
      <c r="E232" s="256" t="s">
        <v>1267</v>
      </c>
      <c r="F232" s="257" t="s">
        <v>1268</v>
      </c>
      <c r="G232" s="258" t="s">
        <v>150</v>
      </c>
      <c r="H232" s="259">
        <v>1</v>
      </c>
      <c r="I232" s="260"/>
      <c r="J232" s="261">
        <f>ROUND(I232*H232,2)</f>
        <v>0</v>
      </c>
      <c r="K232" s="262"/>
      <c r="L232" s="263"/>
      <c r="M232" s="264" t="s">
        <v>1</v>
      </c>
      <c r="N232" s="265" t="s">
        <v>37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155</v>
      </c>
      <c r="AT232" s="230" t="s">
        <v>243</v>
      </c>
      <c r="AU232" s="230" t="s">
        <v>82</v>
      </c>
      <c r="AY232" s="16" t="s">
        <v>145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80</v>
      </c>
      <c r="BK232" s="231">
        <f>ROUND(I232*H232,2)</f>
        <v>0</v>
      </c>
      <c r="BL232" s="16" t="s">
        <v>151</v>
      </c>
      <c r="BM232" s="230" t="s">
        <v>555</v>
      </c>
    </row>
    <row r="233" s="2" customFormat="1" ht="16.5" customHeight="1">
      <c r="A233" s="37"/>
      <c r="B233" s="38"/>
      <c r="C233" s="255" t="s">
        <v>381</v>
      </c>
      <c r="D233" s="255" t="s">
        <v>243</v>
      </c>
      <c r="E233" s="256" t="s">
        <v>1269</v>
      </c>
      <c r="F233" s="257" t="s">
        <v>1270</v>
      </c>
      <c r="G233" s="258" t="s">
        <v>150</v>
      </c>
      <c r="H233" s="259">
        <v>1</v>
      </c>
      <c r="I233" s="260"/>
      <c r="J233" s="261">
        <f>ROUND(I233*H233,2)</f>
        <v>0</v>
      </c>
      <c r="K233" s="262"/>
      <c r="L233" s="263"/>
      <c r="M233" s="264" t="s">
        <v>1</v>
      </c>
      <c r="N233" s="265" t="s">
        <v>37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155</v>
      </c>
      <c r="AT233" s="230" t="s">
        <v>243</v>
      </c>
      <c r="AU233" s="230" t="s">
        <v>82</v>
      </c>
      <c r="AY233" s="16" t="s">
        <v>145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80</v>
      </c>
      <c r="BK233" s="231">
        <f>ROUND(I233*H233,2)</f>
        <v>0</v>
      </c>
      <c r="BL233" s="16" t="s">
        <v>151</v>
      </c>
      <c r="BM233" s="230" t="s">
        <v>558</v>
      </c>
    </row>
    <row r="234" s="2" customFormat="1" ht="16.5" customHeight="1">
      <c r="A234" s="37"/>
      <c r="B234" s="38"/>
      <c r="C234" s="255" t="s">
        <v>568</v>
      </c>
      <c r="D234" s="255" t="s">
        <v>243</v>
      </c>
      <c r="E234" s="256" t="s">
        <v>1271</v>
      </c>
      <c r="F234" s="257" t="s">
        <v>1272</v>
      </c>
      <c r="G234" s="258" t="s">
        <v>150</v>
      </c>
      <c r="H234" s="259">
        <v>6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37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155</v>
      </c>
      <c r="AT234" s="230" t="s">
        <v>243</v>
      </c>
      <c r="AU234" s="230" t="s">
        <v>82</v>
      </c>
      <c r="AY234" s="16" t="s">
        <v>145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151</v>
      </c>
      <c r="BM234" s="230" t="s">
        <v>562</v>
      </c>
    </row>
    <row r="235" s="2" customFormat="1" ht="16.5" customHeight="1">
      <c r="A235" s="37"/>
      <c r="B235" s="38"/>
      <c r="C235" s="255" t="s">
        <v>385</v>
      </c>
      <c r="D235" s="255" t="s">
        <v>243</v>
      </c>
      <c r="E235" s="256" t="s">
        <v>1197</v>
      </c>
      <c r="F235" s="257" t="s">
        <v>1198</v>
      </c>
      <c r="G235" s="258" t="s">
        <v>150</v>
      </c>
      <c r="H235" s="259">
        <v>1</v>
      </c>
      <c r="I235" s="260"/>
      <c r="J235" s="261">
        <f>ROUND(I235*H235,2)</f>
        <v>0</v>
      </c>
      <c r="K235" s="262"/>
      <c r="L235" s="263"/>
      <c r="M235" s="264" t="s">
        <v>1</v>
      </c>
      <c r="N235" s="265" t="s">
        <v>37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155</v>
      </c>
      <c r="AT235" s="230" t="s">
        <v>243</v>
      </c>
      <c r="AU235" s="230" t="s">
        <v>82</v>
      </c>
      <c r="AY235" s="16" t="s">
        <v>145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80</v>
      </c>
      <c r="BK235" s="231">
        <f>ROUND(I235*H235,2)</f>
        <v>0</v>
      </c>
      <c r="BL235" s="16" t="s">
        <v>151</v>
      </c>
      <c r="BM235" s="230" t="s">
        <v>565</v>
      </c>
    </row>
    <row r="236" s="2" customFormat="1" ht="16.5" customHeight="1">
      <c r="A236" s="37"/>
      <c r="B236" s="38"/>
      <c r="C236" s="255" t="s">
        <v>578</v>
      </c>
      <c r="D236" s="255" t="s">
        <v>243</v>
      </c>
      <c r="E236" s="256" t="s">
        <v>1199</v>
      </c>
      <c r="F236" s="257" t="s">
        <v>1200</v>
      </c>
      <c r="G236" s="258" t="s">
        <v>150</v>
      </c>
      <c r="H236" s="259">
        <v>1</v>
      </c>
      <c r="I236" s="260"/>
      <c r="J236" s="261">
        <f>ROUND(I236*H236,2)</f>
        <v>0</v>
      </c>
      <c r="K236" s="262"/>
      <c r="L236" s="263"/>
      <c r="M236" s="264" t="s">
        <v>1</v>
      </c>
      <c r="N236" s="265" t="s">
        <v>37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155</v>
      </c>
      <c r="AT236" s="230" t="s">
        <v>243</v>
      </c>
      <c r="AU236" s="230" t="s">
        <v>82</v>
      </c>
      <c r="AY236" s="16" t="s">
        <v>145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151</v>
      </c>
      <c r="BM236" s="230" t="s">
        <v>571</v>
      </c>
    </row>
    <row r="237" s="2" customFormat="1" ht="16.5" customHeight="1">
      <c r="A237" s="37"/>
      <c r="B237" s="38"/>
      <c r="C237" s="255" t="s">
        <v>388</v>
      </c>
      <c r="D237" s="255" t="s">
        <v>243</v>
      </c>
      <c r="E237" s="256" t="s">
        <v>1273</v>
      </c>
      <c r="F237" s="257" t="s">
        <v>1274</v>
      </c>
      <c r="G237" s="258" t="s">
        <v>150</v>
      </c>
      <c r="H237" s="259">
        <v>1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37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155</v>
      </c>
      <c r="AT237" s="230" t="s">
        <v>243</v>
      </c>
      <c r="AU237" s="230" t="s">
        <v>82</v>
      </c>
      <c r="AY237" s="16" t="s">
        <v>145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80</v>
      </c>
      <c r="BK237" s="231">
        <f>ROUND(I237*H237,2)</f>
        <v>0</v>
      </c>
      <c r="BL237" s="16" t="s">
        <v>151</v>
      </c>
      <c r="BM237" s="230" t="s">
        <v>577</v>
      </c>
    </row>
    <row r="238" s="2" customFormat="1" ht="24.15" customHeight="1">
      <c r="A238" s="37"/>
      <c r="B238" s="38"/>
      <c r="C238" s="255" t="s">
        <v>586</v>
      </c>
      <c r="D238" s="255" t="s">
        <v>243</v>
      </c>
      <c r="E238" s="256" t="s">
        <v>1275</v>
      </c>
      <c r="F238" s="257" t="s">
        <v>1276</v>
      </c>
      <c r="G238" s="258" t="s">
        <v>1116</v>
      </c>
      <c r="H238" s="259">
        <v>1</v>
      </c>
      <c r="I238" s="260"/>
      <c r="J238" s="261">
        <f>ROUND(I238*H238,2)</f>
        <v>0</v>
      </c>
      <c r="K238" s="262"/>
      <c r="L238" s="263"/>
      <c r="M238" s="264" t="s">
        <v>1</v>
      </c>
      <c r="N238" s="265" t="s">
        <v>37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155</v>
      </c>
      <c r="AT238" s="230" t="s">
        <v>243</v>
      </c>
      <c r="AU238" s="230" t="s">
        <v>82</v>
      </c>
      <c r="AY238" s="16" t="s">
        <v>145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80</v>
      </c>
      <c r="BK238" s="231">
        <f>ROUND(I238*H238,2)</f>
        <v>0</v>
      </c>
      <c r="BL238" s="16" t="s">
        <v>151</v>
      </c>
      <c r="BM238" s="230" t="s">
        <v>581</v>
      </c>
    </row>
    <row r="239" s="2" customFormat="1" ht="21.75" customHeight="1">
      <c r="A239" s="37"/>
      <c r="B239" s="38"/>
      <c r="C239" s="255" t="s">
        <v>392</v>
      </c>
      <c r="D239" s="255" t="s">
        <v>243</v>
      </c>
      <c r="E239" s="256" t="s">
        <v>1277</v>
      </c>
      <c r="F239" s="257" t="s">
        <v>1278</v>
      </c>
      <c r="G239" s="258" t="s">
        <v>1116</v>
      </c>
      <c r="H239" s="259">
        <v>1</v>
      </c>
      <c r="I239" s="260"/>
      <c r="J239" s="261">
        <f>ROUND(I239*H239,2)</f>
        <v>0</v>
      </c>
      <c r="K239" s="262"/>
      <c r="L239" s="263"/>
      <c r="M239" s="264" t="s">
        <v>1</v>
      </c>
      <c r="N239" s="265" t="s">
        <v>37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155</v>
      </c>
      <c r="AT239" s="230" t="s">
        <v>243</v>
      </c>
      <c r="AU239" s="230" t="s">
        <v>82</v>
      </c>
      <c r="AY239" s="16" t="s">
        <v>145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80</v>
      </c>
      <c r="BK239" s="231">
        <f>ROUND(I239*H239,2)</f>
        <v>0</v>
      </c>
      <c r="BL239" s="16" t="s">
        <v>151</v>
      </c>
      <c r="BM239" s="230" t="s">
        <v>585</v>
      </c>
    </row>
    <row r="240" s="2" customFormat="1" ht="33" customHeight="1">
      <c r="A240" s="37"/>
      <c r="B240" s="38"/>
      <c r="C240" s="255" t="s">
        <v>595</v>
      </c>
      <c r="D240" s="255" t="s">
        <v>243</v>
      </c>
      <c r="E240" s="256" t="s">
        <v>1279</v>
      </c>
      <c r="F240" s="257" t="s">
        <v>1280</v>
      </c>
      <c r="G240" s="258" t="s">
        <v>1116</v>
      </c>
      <c r="H240" s="259">
        <v>2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37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155</v>
      </c>
      <c r="AT240" s="230" t="s">
        <v>243</v>
      </c>
      <c r="AU240" s="230" t="s">
        <v>82</v>
      </c>
      <c r="AY240" s="16" t="s">
        <v>145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80</v>
      </c>
      <c r="BK240" s="231">
        <f>ROUND(I240*H240,2)</f>
        <v>0</v>
      </c>
      <c r="BL240" s="16" t="s">
        <v>151</v>
      </c>
      <c r="BM240" s="230" t="s">
        <v>589</v>
      </c>
    </row>
    <row r="241" s="2" customFormat="1" ht="16.5" customHeight="1">
      <c r="A241" s="37"/>
      <c r="B241" s="38"/>
      <c r="C241" s="255" t="s">
        <v>396</v>
      </c>
      <c r="D241" s="255" t="s">
        <v>243</v>
      </c>
      <c r="E241" s="256" t="s">
        <v>1281</v>
      </c>
      <c r="F241" s="257" t="s">
        <v>1282</v>
      </c>
      <c r="G241" s="258" t="s">
        <v>1116</v>
      </c>
      <c r="H241" s="259">
        <v>6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37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155</v>
      </c>
      <c r="AT241" s="230" t="s">
        <v>243</v>
      </c>
      <c r="AU241" s="230" t="s">
        <v>82</v>
      </c>
      <c r="AY241" s="16" t="s">
        <v>145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80</v>
      </c>
      <c r="BK241" s="231">
        <f>ROUND(I241*H241,2)</f>
        <v>0</v>
      </c>
      <c r="BL241" s="16" t="s">
        <v>151</v>
      </c>
      <c r="BM241" s="230" t="s">
        <v>592</v>
      </c>
    </row>
    <row r="242" s="2" customFormat="1" ht="16.5" customHeight="1">
      <c r="A242" s="37"/>
      <c r="B242" s="38"/>
      <c r="C242" s="255" t="s">
        <v>610</v>
      </c>
      <c r="D242" s="255" t="s">
        <v>243</v>
      </c>
      <c r="E242" s="256" t="s">
        <v>1283</v>
      </c>
      <c r="F242" s="257" t="s">
        <v>1284</v>
      </c>
      <c r="G242" s="258" t="s">
        <v>1116</v>
      </c>
      <c r="H242" s="259">
        <v>4</v>
      </c>
      <c r="I242" s="260"/>
      <c r="J242" s="261">
        <f>ROUND(I242*H242,2)</f>
        <v>0</v>
      </c>
      <c r="K242" s="262"/>
      <c r="L242" s="263"/>
      <c r="M242" s="264" t="s">
        <v>1</v>
      </c>
      <c r="N242" s="265" t="s">
        <v>37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155</v>
      </c>
      <c r="AT242" s="230" t="s">
        <v>243</v>
      </c>
      <c r="AU242" s="230" t="s">
        <v>82</v>
      </c>
      <c r="AY242" s="16" t="s">
        <v>145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80</v>
      </c>
      <c r="BK242" s="231">
        <f>ROUND(I242*H242,2)</f>
        <v>0</v>
      </c>
      <c r="BL242" s="16" t="s">
        <v>151</v>
      </c>
      <c r="BM242" s="230" t="s">
        <v>598</v>
      </c>
    </row>
    <row r="243" s="2" customFormat="1" ht="16.5" customHeight="1">
      <c r="A243" s="37"/>
      <c r="B243" s="38"/>
      <c r="C243" s="255" t="s">
        <v>400</v>
      </c>
      <c r="D243" s="255" t="s">
        <v>243</v>
      </c>
      <c r="E243" s="256" t="s">
        <v>1285</v>
      </c>
      <c r="F243" s="257" t="s">
        <v>1286</v>
      </c>
      <c r="G243" s="258" t="s">
        <v>1116</v>
      </c>
      <c r="H243" s="259">
        <v>6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37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155</v>
      </c>
      <c r="AT243" s="230" t="s">
        <v>243</v>
      </c>
      <c r="AU243" s="230" t="s">
        <v>82</v>
      </c>
      <c r="AY243" s="16" t="s">
        <v>145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80</v>
      </c>
      <c r="BK243" s="231">
        <f>ROUND(I243*H243,2)</f>
        <v>0</v>
      </c>
      <c r="BL243" s="16" t="s">
        <v>151</v>
      </c>
      <c r="BM243" s="230" t="s">
        <v>605</v>
      </c>
    </row>
    <row r="244" s="2" customFormat="1" ht="16.5" customHeight="1">
      <c r="A244" s="37"/>
      <c r="B244" s="38"/>
      <c r="C244" s="255" t="s">
        <v>619</v>
      </c>
      <c r="D244" s="255" t="s">
        <v>243</v>
      </c>
      <c r="E244" s="256" t="s">
        <v>1287</v>
      </c>
      <c r="F244" s="257" t="s">
        <v>1288</v>
      </c>
      <c r="G244" s="258" t="s">
        <v>1116</v>
      </c>
      <c r="H244" s="259">
        <v>4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37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155</v>
      </c>
      <c r="AT244" s="230" t="s">
        <v>243</v>
      </c>
      <c r="AU244" s="230" t="s">
        <v>82</v>
      </c>
      <c r="AY244" s="16" t="s">
        <v>145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80</v>
      </c>
      <c r="BK244" s="231">
        <f>ROUND(I244*H244,2)</f>
        <v>0</v>
      </c>
      <c r="BL244" s="16" t="s">
        <v>151</v>
      </c>
      <c r="BM244" s="230" t="s">
        <v>613</v>
      </c>
    </row>
    <row r="245" s="2" customFormat="1" ht="16.5" customHeight="1">
      <c r="A245" s="37"/>
      <c r="B245" s="38"/>
      <c r="C245" s="255" t="s">
        <v>403</v>
      </c>
      <c r="D245" s="255" t="s">
        <v>243</v>
      </c>
      <c r="E245" s="256" t="s">
        <v>1289</v>
      </c>
      <c r="F245" s="257" t="s">
        <v>1290</v>
      </c>
      <c r="G245" s="258" t="s">
        <v>991</v>
      </c>
      <c r="H245" s="259">
        <v>1</v>
      </c>
      <c r="I245" s="260"/>
      <c r="J245" s="261">
        <f>ROUND(I245*H245,2)</f>
        <v>0</v>
      </c>
      <c r="K245" s="262"/>
      <c r="L245" s="263"/>
      <c r="M245" s="264" t="s">
        <v>1</v>
      </c>
      <c r="N245" s="265" t="s">
        <v>37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155</v>
      </c>
      <c r="AT245" s="230" t="s">
        <v>243</v>
      </c>
      <c r="AU245" s="230" t="s">
        <v>82</v>
      </c>
      <c r="AY245" s="16" t="s">
        <v>145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80</v>
      </c>
      <c r="BK245" s="231">
        <f>ROUND(I245*H245,2)</f>
        <v>0</v>
      </c>
      <c r="BL245" s="16" t="s">
        <v>151</v>
      </c>
      <c r="BM245" s="230" t="s">
        <v>617</v>
      </c>
    </row>
    <row r="246" s="2" customFormat="1" ht="16.5" customHeight="1">
      <c r="A246" s="37"/>
      <c r="B246" s="38"/>
      <c r="C246" s="255" t="s">
        <v>626</v>
      </c>
      <c r="D246" s="255" t="s">
        <v>243</v>
      </c>
      <c r="E246" s="256" t="s">
        <v>1291</v>
      </c>
      <c r="F246" s="257" t="s">
        <v>1292</v>
      </c>
      <c r="G246" s="258" t="s">
        <v>991</v>
      </c>
      <c r="H246" s="259">
        <v>1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37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155</v>
      </c>
      <c r="AT246" s="230" t="s">
        <v>243</v>
      </c>
      <c r="AU246" s="230" t="s">
        <v>82</v>
      </c>
      <c r="AY246" s="16" t="s">
        <v>145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80</v>
      </c>
      <c r="BK246" s="231">
        <f>ROUND(I246*H246,2)</f>
        <v>0</v>
      </c>
      <c r="BL246" s="16" t="s">
        <v>151</v>
      </c>
      <c r="BM246" s="230" t="s">
        <v>622</v>
      </c>
    </row>
    <row r="247" s="2" customFormat="1" ht="16.5" customHeight="1">
      <c r="A247" s="37"/>
      <c r="B247" s="38"/>
      <c r="C247" s="255" t="s">
        <v>408</v>
      </c>
      <c r="D247" s="255" t="s">
        <v>243</v>
      </c>
      <c r="E247" s="256" t="s">
        <v>1293</v>
      </c>
      <c r="F247" s="257" t="s">
        <v>1294</v>
      </c>
      <c r="G247" s="258" t="s">
        <v>1116</v>
      </c>
      <c r="H247" s="259">
        <v>0.5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37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155</v>
      </c>
      <c r="AT247" s="230" t="s">
        <v>243</v>
      </c>
      <c r="AU247" s="230" t="s">
        <v>82</v>
      </c>
      <c r="AY247" s="16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80</v>
      </c>
      <c r="BK247" s="231">
        <f>ROUND(I247*H247,2)</f>
        <v>0</v>
      </c>
      <c r="BL247" s="16" t="s">
        <v>151</v>
      </c>
      <c r="BM247" s="230" t="s">
        <v>625</v>
      </c>
    </row>
    <row r="248" s="2" customFormat="1" ht="76.35" customHeight="1">
      <c r="A248" s="37"/>
      <c r="B248" s="38"/>
      <c r="C248" s="218" t="s">
        <v>642</v>
      </c>
      <c r="D248" s="218" t="s">
        <v>147</v>
      </c>
      <c r="E248" s="219" t="s">
        <v>1295</v>
      </c>
      <c r="F248" s="220" t="s">
        <v>1296</v>
      </c>
      <c r="G248" s="221" t="s">
        <v>186</v>
      </c>
      <c r="H248" s="222">
        <v>6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37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151</v>
      </c>
      <c r="AT248" s="230" t="s">
        <v>147</v>
      </c>
      <c r="AU248" s="230" t="s">
        <v>82</v>
      </c>
      <c r="AY248" s="16" t="s">
        <v>145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80</v>
      </c>
      <c r="BK248" s="231">
        <f>ROUND(I248*H248,2)</f>
        <v>0</v>
      </c>
      <c r="BL248" s="16" t="s">
        <v>151</v>
      </c>
      <c r="BM248" s="230" t="s">
        <v>630</v>
      </c>
    </row>
    <row r="249" s="2" customFormat="1" ht="24.15" customHeight="1">
      <c r="A249" s="37"/>
      <c r="B249" s="38"/>
      <c r="C249" s="255" t="s">
        <v>411</v>
      </c>
      <c r="D249" s="255" t="s">
        <v>243</v>
      </c>
      <c r="E249" s="256" t="s">
        <v>1297</v>
      </c>
      <c r="F249" s="257" t="s">
        <v>1298</v>
      </c>
      <c r="G249" s="258" t="s">
        <v>186</v>
      </c>
      <c r="H249" s="259">
        <v>3.0600000000000001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37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155</v>
      </c>
      <c r="AT249" s="230" t="s">
        <v>243</v>
      </c>
      <c r="AU249" s="230" t="s">
        <v>82</v>
      </c>
      <c r="AY249" s="16" t="s">
        <v>145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80</v>
      </c>
      <c r="BK249" s="231">
        <f>ROUND(I249*H249,2)</f>
        <v>0</v>
      </c>
      <c r="BL249" s="16" t="s">
        <v>151</v>
      </c>
      <c r="BM249" s="230" t="s">
        <v>635</v>
      </c>
    </row>
    <row r="250" s="13" customFormat="1">
      <c r="A250" s="13"/>
      <c r="B250" s="232"/>
      <c r="C250" s="233"/>
      <c r="D250" s="234" t="s">
        <v>156</v>
      </c>
      <c r="E250" s="235" t="s">
        <v>1</v>
      </c>
      <c r="F250" s="236" t="s">
        <v>1299</v>
      </c>
      <c r="G250" s="233"/>
      <c r="H250" s="237">
        <v>3.0600000000000001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156</v>
      </c>
      <c r="AU250" s="243" t="s">
        <v>82</v>
      </c>
      <c r="AV250" s="13" t="s">
        <v>82</v>
      </c>
      <c r="AW250" s="13" t="s">
        <v>158</v>
      </c>
      <c r="AX250" s="13" t="s">
        <v>72</v>
      </c>
      <c r="AY250" s="243" t="s">
        <v>145</v>
      </c>
    </row>
    <row r="251" s="14" customFormat="1">
      <c r="A251" s="14"/>
      <c r="B251" s="244"/>
      <c r="C251" s="245"/>
      <c r="D251" s="234" t="s">
        <v>156</v>
      </c>
      <c r="E251" s="246" t="s">
        <v>1</v>
      </c>
      <c r="F251" s="247" t="s">
        <v>159</v>
      </c>
      <c r="G251" s="245"/>
      <c r="H251" s="248">
        <v>3.0600000000000001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156</v>
      </c>
      <c r="AU251" s="254" t="s">
        <v>82</v>
      </c>
      <c r="AV251" s="14" t="s">
        <v>151</v>
      </c>
      <c r="AW251" s="14" t="s">
        <v>158</v>
      </c>
      <c r="AX251" s="14" t="s">
        <v>80</v>
      </c>
      <c r="AY251" s="254" t="s">
        <v>145</v>
      </c>
    </row>
    <row r="252" s="2" customFormat="1" ht="24.15" customHeight="1">
      <c r="A252" s="37"/>
      <c r="B252" s="38"/>
      <c r="C252" s="255" t="s">
        <v>651</v>
      </c>
      <c r="D252" s="255" t="s">
        <v>243</v>
      </c>
      <c r="E252" s="256" t="s">
        <v>1300</v>
      </c>
      <c r="F252" s="257" t="s">
        <v>1301</v>
      </c>
      <c r="G252" s="258" t="s">
        <v>186</v>
      </c>
      <c r="H252" s="259">
        <v>3.0600000000000001</v>
      </c>
      <c r="I252" s="260"/>
      <c r="J252" s="261">
        <f>ROUND(I252*H252,2)</f>
        <v>0</v>
      </c>
      <c r="K252" s="262"/>
      <c r="L252" s="263"/>
      <c r="M252" s="264" t="s">
        <v>1</v>
      </c>
      <c r="N252" s="265" t="s">
        <v>37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155</v>
      </c>
      <c r="AT252" s="230" t="s">
        <v>243</v>
      </c>
      <c r="AU252" s="230" t="s">
        <v>82</v>
      </c>
      <c r="AY252" s="16" t="s">
        <v>145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80</v>
      </c>
      <c r="BK252" s="231">
        <f>ROUND(I252*H252,2)</f>
        <v>0</v>
      </c>
      <c r="BL252" s="16" t="s">
        <v>151</v>
      </c>
      <c r="BM252" s="230" t="s">
        <v>645</v>
      </c>
    </row>
    <row r="253" s="13" customFormat="1">
      <c r="A253" s="13"/>
      <c r="B253" s="232"/>
      <c r="C253" s="233"/>
      <c r="D253" s="234" t="s">
        <v>156</v>
      </c>
      <c r="E253" s="235" t="s">
        <v>1</v>
      </c>
      <c r="F253" s="236" t="s">
        <v>1299</v>
      </c>
      <c r="G253" s="233"/>
      <c r="H253" s="237">
        <v>3.0600000000000001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156</v>
      </c>
      <c r="AU253" s="243" t="s">
        <v>82</v>
      </c>
      <c r="AV253" s="13" t="s">
        <v>82</v>
      </c>
      <c r="AW253" s="13" t="s">
        <v>158</v>
      </c>
      <c r="AX253" s="13" t="s">
        <v>72</v>
      </c>
      <c r="AY253" s="243" t="s">
        <v>145</v>
      </c>
    </row>
    <row r="254" s="14" customFormat="1">
      <c r="A254" s="14"/>
      <c r="B254" s="244"/>
      <c r="C254" s="245"/>
      <c r="D254" s="234" t="s">
        <v>156</v>
      </c>
      <c r="E254" s="246" t="s">
        <v>1</v>
      </c>
      <c r="F254" s="247" t="s">
        <v>159</v>
      </c>
      <c r="G254" s="245"/>
      <c r="H254" s="248">
        <v>3.0600000000000001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156</v>
      </c>
      <c r="AU254" s="254" t="s">
        <v>82</v>
      </c>
      <c r="AV254" s="14" t="s">
        <v>151</v>
      </c>
      <c r="AW254" s="14" t="s">
        <v>158</v>
      </c>
      <c r="AX254" s="14" t="s">
        <v>80</v>
      </c>
      <c r="AY254" s="254" t="s">
        <v>145</v>
      </c>
    </row>
    <row r="255" s="2" customFormat="1" ht="76.35" customHeight="1">
      <c r="A255" s="37"/>
      <c r="B255" s="38"/>
      <c r="C255" s="218" t="s">
        <v>415</v>
      </c>
      <c r="D255" s="218" t="s">
        <v>147</v>
      </c>
      <c r="E255" s="219" t="s">
        <v>1211</v>
      </c>
      <c r="F255" s="220" t="s">
        <v>1212</v>
      </c>
      <c r="G255" s="221" t="s">
        <v>186</v>
      </c>
      <c r="H255" s="222">
        <v>12.5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37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151</v>
      </c>
      <c r="AT255" s="230" t="s">
        <v>147</v>
      </c>
      <c r="AU255" s="230" t="s">
        <v>82</v>
      </c>
      <c r="AY255" s="16" t="s">
        <v>145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80</v>
      </c>
      <c r="BK255" s="231">
        <f>ROUND(I255*H255,2)</f>
        <v>0</v>
      </c>
      <c r="BL255" s="16" t="s">
        <v>151</v>
      </c>
      <c r="BM255" s="230" t="s">
        <v>650</v>
      </c>
    </row>
    <row r="256" s="2" customFormat="1" ht="24.15" customHeight="1">
      <c r="A256" s="37"/>
      <c r="B256" s="38"/>
      <c r="C256" s="255" t="s">
        <v>660</v>
      </c>
      <c r="D256" s="255" t="s">
        <v>243</v>
      </c>
      <c r="E256" s="256" t="s">
        <v>1302</v>
      </c>
      <c r="F256" s="257" t="s">
        <v>1303</v>
      </c>
      <c r="G256" s="258" t="s">
        <v>186</v>
      </c>
      <c r="H256" s="259">
        <v>5.0999999999999996</v>
      </c>
      <c r="I256" s="260"/>
      <c r="J256" s="261">
        <f>ROUND(I256*H256,2)</f>
        <v>0</v>
      </c>
      <c r="K256" s="262"/>
      <c r="L256" s="263"/>
      <c r="M256" s="264" t="s">
        <v>1</v>
      </c>
      <c r="N256" s="265" t="s">
        <v>37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155</v>
      </c>
      <c r="AT256" s="230" t="s">
        <v>243</v>
      </c>
      <c r="AU256" s="230" t="s">
        <v>82</v>
      </c>
      <c r="AY256" s="16" t="s">
        <v>145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80</v>
      </c>
      <c r="BK256" s="231">
        <f>ROUND(I256*H256,2)</f>
        <v>0</v>
      </c>
      <c r="BL256" s="16" t="s">
        <v>151</v>
      </c>
      <c r="BM256" s="230" t="s">
        <v>654</v>
      </c>
    </row>
    <row r="257" s="13" customFormat="1">
      <c r="A257" s="13"/>
      <c r="B257" s="232"/>
      <c r="C257" s="233"/>
      <c r="D257" s="234" t="s">
        <v>156</v>
      </c>
      <c r="E257" s="235" t="s">
        <v>1</v>
      </c>
      <c r="F257" s="236" t="s">
        <v>1304</v>
      </c>
      <c r="G257" s="233"/>
      <c r="H257" s="237">
        <v>5.0999999999999996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156</v>
      </c>
      <c r="AU257" s="243" t="s">
        <v>82</v>
      </c>
      <c r="AV257" s="13" t="s">
        <v>82</v>
      </c>
      <c r="AW257" s="13" t="s">
        <v>158</v>
      </c>
      <c r="AX257" s="13" t="s">
        <v>72</v>
      </c>
      <c r="AY257" s="243" t="s">
        <v>145</v>
      </c>
    </row>
    <row r="258" s="14" customFormat="1">
      <c r="A258" s="14"/>
      <c r="B258" s="244"/>
      <c r="C258" s="245"/>
      <c r="D258" s="234" t="s">
        <v>156</v>
      </c>
      <c r="E258" s="246" t="s">
        <v>1</v>
      </c>
      <c r="F258" s="247" t="s">
        <v>159</v>
      </c>
      <c r="G258" s="245"/>
      <c r="H258" s="248">
        <v>5.0999999999999996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156</v>
      </c>
      <c r="AU258" s="254" t="s">
        <v>82</v>
      </c>
      <c r="AV258" s="14" t="s">
        <v>151</v>
      </c>
      <c r="AW258" s="14" t="s">
        <v>158</v>
      </c>
      <c r="AX258" s="14" t="s">
        <v>80</v>
      </c>
      <c r="AY258" s="254" t="s">
        <v>145</v>
      </c>
    </row>
    <row r="259" s="2" customFormat="1" ht="24.15" customHeight="1">
      <c r="A259" s="37"/>
      <c r="B259" s="38"/>
      <c r="C259" s="255" t="s">
        <v>418</v>
      </c>
      <c r="D259" s="255" t="s">
        <v>243</v>
      </c>
      <c r="E259" s="256" t="s">
        <v>1305</v>
      </c>
      <c r="F259" s="257" t="s">
        <v>1306</v>
      </c>
      <c r="G259" s="258" t="s">
        <v>186</v>
      </c>
      <c r="H259" s="259">
        <v>4.0800000000000001</v>
      </c>
      <c r="I259" s="260"/>
      <c r="J259" s="261">
        <f>ROUND(I259*H259,2)</f>
        <v>0</v>
      </c>
      <c r="K259" s="262"/>
      <c r="L259" s="263"/>
      <c r="M259" s="264" t="s">
        <v>1</v>
      </c>
      <c r="N259" s="265" t="s">
        <v>37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155</v>
      </c>
      <c r="AT259" s="230" t="s">
        <v>243</v>
      </c>
      <c r="AU259" s="230" t="s">
        <v>82</v>
      </c>
      <c r="AY259" s="16" t="s">
        <v>145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80</v>
      </c>
      <c r="BK259" s="231">
        <f>ROUND(I259*H259,2)</f>
        <v>0</v>
      </c>
      <c r="BL259" s="16" t="s">
        <v>151</v>
      </c>
      <c r="BM259" s="230" t="s">
        <v>657</v>
      </c>
    </row>
    <row r="260" s="13" customFormat="1">
      <c r="A260" s="13"/>
      <c r="B260" s="232"/>
      <c r="C260" s="233"/>
      <c r="D260" s="234" t="s">
        <v>156</v>
      </c>
      <c r="E260" s="235" t="s">
        <v>1</v>
      </c>
      <c r="F260" s="236" t="s">
        <v>1207</v>
      </c>
      <c r="G260" s="233"/>
      <c r="H260" s="237">
        <v>4.0800000000000001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156</v>
      </c>
      <c r="AU260" s="243" t="s">
        <v>82</v>
      </c>
      <c r="AV260" s="13" t="s">
        <v>82</v>
      </c>
      <c r="AW260" s="13" t="s">
        <v>158</v>
      </c>
      <c r="AX260" s="13" t="s">
        <v>72</v>
      </c>
      <c r="AY260" s="243" t="s">
        <v>145</v>
      </c>
    </row>
    <row r="261" s="14" customFormat="1">
      <c r="A261" s="14"/>
      <c r="B261" s="244"/>
      <c r="C261" s="245"/>
      <c r="D261" s="234" t="s">
        <v>156</v>
      </c>
      <c r="E261" s="246" t="s">
        <v>1</v>
      </c>
      <c r="F261" s="247" t="s">
        <v>159</v>
      </c>
      <c r="G261" s="245"/>
      <c r="H261" s="248">
        <v>4.0800000000000001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156</v>
      </c>
      <c r="AU261" s="254" t="s">
        <v>82</v>
      </c>
      <c r="AV261" s="14" t="s">
        <v>151</v>
      </c>
      <c r="AW261" s="14" t="s">
        <v>158</v>
      </c>
      <c r="AX261" s="14" t="s">
        <v>80</v>
      </c>
      <c r="AY261" s="254" t="s">
        <v>145</v>
      </c>
    </row>
    <row r="262" s="2" customFormat="1" ht="24.15" customHeight="1">
      <c r="A262" s="37"/>
      <c r="B262" s="38"/>
      <c r="C262" s="255" t="s">
        <v>669</v>
      </c>
      <c r="D262" s="255" t="s">
        <v>243</v>
      </c>
      <c r="E262" s="256" t="s">
        <v>1307</v>
      </c>
      <c r="F262" s="257" t="s">
        <v>1308</v>
      </c>
      <c r="G262" s="258" t="s">
        <v>186</v>
      </c>
      <c r="H262" s="259">
        <v>4.0800000000000001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37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155</v>
      </c>
      <c r="AT262" s="230" t="s">
        <v>243</v>
      </c>
      <c r="AU262" s="230" t="s">
        <v>82</v>
      </c>
      <c r="AY262" s="16" t="s">
        <v>145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80</v>
      </c>
      <c r="BK262" s="231">
        <f>ROUND(I262*H262,2)</f>
        <v>0</v>
      </c>
      <c r="BL262" s="16" t="s">
        <v>151</v>
      </c>
      <c r="BM262" s="230" t="s">
        <v>665</v>
      </c>
    </row>
    <row r="263" s="13" customFormat="1">
      <c r="A263" s="13"/>
      <c r="B263" s="232"/>
      <c r="C263" s="233"/>
      <c r="D263" s="234" t="s">
        <v>156</v>
      </c>
      <c r="E263" s="235" t="s">
        <v>1</v>
      </c>
      <c r="F263" s="236" t="s">
        <v>1207</v>
      </c>
      <c r="G263" s="233"/>
      <c r="H263" s="237">
        <v>4.0800000000000001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156</v>
      </c>
      <c r="AU263" s="243" t="s">
        <v>82</v>
      </c>
      <c r="AV263" s="13" t="s">
        <v>82</v>
      </c>
      <c r="AW263" s="13" t="s">
        <v>158</v>
      </c>
      <c r="AX263" s="13" t="s">
        <v>72</v>
      </c>
      <c r="AY263" s="243" t="s">
        <v>145</v>
      </c>
    </row>
    <row r="264" s="14" customFormat="1">
      <c r="A264" s="14"/>
      <c r="B264" s="244"/>
      <c r="C264" s="245"/>
      <c r="D264" s="234" t="s">
        <v>156</v>
      </c>
      <c r="E264" s="246" t="s">
        <v>1</v>
      </c>
      <c r="F264" s="247" t="s">
        <v>159</v>
      </c>
      <c r="G264" s="245"/>
      <c r="H264" s="248">
        <v>4.0800000000000001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156</v>
      </c>
      <c r="AU264" s="254" t="s">
        <v>82</v>
      </c>
      <c r="AV264" s="14" t="s">
        <v>151</v>
      </c>
      <c r="AW264" s="14" t="s">
        <v>158</v>
      </c>
      <c r="AX264" s="14" t="s">
        <v>80</v>
      </c>
      <c r="AY264" s="254" t="s">
        <v>145</v>
      </c>
    </row>
    <row r="265" s="2" customFormat="1" ht="76.35" customHeight="1">
      <c r="A265" s="37"/>
      <c r="B265" s="38"/>
      <c r="C265" s="218" t="s">
        <v>422</v>
      </c>
      <c r="D265" s="218" t="s">
        <v>147</v>
      </c>
      <c r="E265" s="219" t="s">
        <v>1215</v>
      </c>
      <c r="F265" s="220" t="s">
        <v>1216</v>
      </c>
      <c r="G265" s="221" t="s">
        <v>186</v>
      </c>
      <c r="H265" s="222">
        <v>2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37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151</v>
      </c>
      <c r="AT265" s="230" t="s">
        <v>147</v>
      </c>
      <c r="AU265" s="230" t="s">
        <v>82</v>
      </c>
      <c r="AY265" s="16" t="s">
        <v>145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80</v>
      </c>
      <c r="BK265" s="231">
        <f>ROUND(I265*H265,2)</f>
        <v>0</v>
      </c>
      <c r="BL265" s="16" t="s">
        <v>151</v>
      </c>
      <c r="BM265" s="230" t="s">
        <v>668</v>
      </c>
    </row>
    <row r="266" s="2" customFormat="1" ht="24.15" customHeight="1">
      <c r="A266" s="37"/>
      <c r="B266" s="38"/>
      <c r="C266" s="255" t="s">
        <v>683</v>
      </c>
      <c r="D266" s="255" t="s">
        <v>243</v>
      </c>
      <c r="E266" s="256" t="s">
        <v>1309</v>
      </c>
      <c r="F266" s="257" t="s">
        <v>1310</v>
      </c>
      <c r="G266" s="258" t="s">
        <v>186</v>
      </c>
      <c r="H266" s="259">
        <v>2.04</v>
      </c>
      <c r="I266" s="260"/>
      <c r="J266" s="261">
        <f>ROUND(I266*H266,2)</f>
        <v>0</v>
      </c>
      <c r="K266" s="262"/>
      <c r="L266" s="263"/>
      <c r="M266" s="264" t="s">
        <v>1</v>
      </c>
      <c r="N266" s="265" t="s">
        <v>37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155</v>
      </c>
      <c r="AT266" s="230" t="s">
        <v>243</v>
      </c>
      <c r="AU266" s="230" t="s">
        <v>82</v>
      </c>
      <c r="AY266" s="16" t="s">
        <v>145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80</v>
      </c>
      <c r="BK266" s="231">
        <f>ROUND(I266*H266,2)</f>
        <v>0</v>
      </c>
      <c r="BL266" s="16" t="s">
        <v>151</v>
      </c>
      <c r="BM266" s="230" t="s">
        <v>673</v>
      </c>
    </row>
    <row r="267" s="13" customFormat="1">
      <c r="A267" s="13"/>
      <c r="B267" s="232"/>
      <c r="C267" s="233"/>
      <c r="D267" s="234" t="s">
        <v>156</v>
      </c>
      <c r="E267" s="235" t="s">
        <v>1</v>
      </c>
      <c r="F267" s="236" t="s">
        <v>1219</v>
      </c>
      <c r="G267" s="233"/>
      <c r="H267" s="237">
        <v>2.04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156</v>
      </c>
      <c r="AU267" s="243" t="s">
        <v>82</v>
      </c>
      <c r="AV267" s="13" t="s">
        <v>82</v>
      </c>
      <c r="AW267" s="13" t="s">
        <v>158</v>
      </c>
      <c r="AX267" s="13" t="s">
        <v>72</v>
      </c>
      <c r="AY267" s="243" t="s">
        <v>145</v>
      </c>
    </row>
    <row r="268" s="14" customFormat="1">
      <c r="A268" s="14"/>
      <c r="B268" s="244"/>
      <c r="C268" s="245"/>
      <c r="D268" s="234" t="s">
        <v>156</v>
      </c>
      <c r="E268" s="246" t="s">
        <v>1</v>
      </c>
      <c r="F268" s="247" t="s">
        <v>159</v>
      </c>
      <c r="G268" s="245"/>
      <c r="H268" s="248">
        <v>2.04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156</v>
      </c>
      <c r="AU268" s="254" t="s">
        <v>82</v>
      </c>
      <c r="AV268" s="14" t="s">
        <v>151</v>
      </c>
      <c r="AW268" s="14" t="s">
        <v>158</v>
      </c>
      <c r="AX268" s="14" t="s">
        <v>80</v>
      </c>
      <c r="AY268" s="254" t="s">
        <v>145</v>
      </c>
    </row>
    <row r="269" s="2" customFormat="1" ht="49.05" customHeight="1">
      <c r="A269" s="37"/>
      <c r="B269" s="38"/>
      <c r="C269" s="218" t="s">
        <v>425</v>
      </c>
      <c r="D269" s="218" t="s">
        <v>147</v>
      </c>
      <c r="E269" s="219" t="s">
        <v>1220</v>
      </c>
      <c r="F269" s="220" t="s">
        <v>1221</v>
      </c>
      <c r="G269" s="221" t="s">
        <v>154</v>
      </c>
      <c r="H269" s="222">
        <v>16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37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151</v>
      </c>
      <c r="AT269" s="230" t="s">
        <v>147</v>
      </c>
      <c r="AU269" s="230" t="s">
        <v>82</v>
      </c>
      <c r="AY269" s="16" t="s">
        <v>145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80</v>
      </c>
      <c r="BK269" s="231">
        <f>ROUND(I269*H269,2)</f>
        <v>0</v>
      </c>
      <c r="BL269" s="16" t="s">
        <v>151</v>
      </c>
      <c r="BM269" s="230" t="s">
        <v>1311</v>
      </c>
    </row>
    <row r="270" s="2" customFormat="1" ht="16.5" customHeight="1">
      <c r="A270" s="37"/>
      <c r="B270" s="38"/>
      <c r="C270" s="255" t="s">
        <v>690</v>
      </c>
      <c r="D270" s="255" t="s">
        <v>243</v>
      </c>
      <c r="E270" s="256" t="s">
        <v>1222</v>
      </c>
      <c r="F270" s="257" t="s">
        <v>1223</v>
      </c>
      <c r="G270" s="258" t="s">
        <v>154</v>
      </c>
      <c r="H270" s="259">
        <v>16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37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155</v>
      </c>
      <c r="AT270" s="230" t="s">
        <v>243</v>
      </c>
      <c r="AU270" s="230" t="s">
        <v>82</v>
      </c>
      <c r="AY270" s="16" t="s">
        <v>145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80</v>
      </c>
      <c r="BK270" s="231">
        <f>ROUND(I270*H270,2)</f>
        <v>0</v>
      </c>
      <c r="BL270" s="16" t="s">
        <v>151</v>
      </c>
      <c r="BM270" s="230" t="s">
        <v>1312</v>
      </c>
    </row>
    <row r="271" s="13" customFormat="1">
      <c r="A271" s="13"/>
      <c r="B271" s="232"/>
      <c r="C271" s="233"/>
      <c r="D271" s="234" t="s">
        <v>156</v>
      </c>
      <c r="E271" s="235" t="s">
        <v>1</v>
      </c>
      <c r="F271" s="236" t="s">
        <v>1313</v>
      </c>
      <c r="G271" s="233"/>
      <c r="H271" s="237">
        <v>16.000000000000032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156</v>
      </c>
      <c r="AU271" s="243" t="s">
        <v>82</v>
      </c>
      <c r="AV271" s="13" t="s">
        <v>82</v>
      </c>
      <c r="AW271" s="13" t="s">
        <v>158</v>
      </c>
      <c r="AX271" s="13" t="s">
        <v>72</v>
      </c>
      <c r="AY271" s="243" t="s">
        <v>145</v>
      </c>
    </row>
    <row r="272" s="14" customFormat="1">
      <c r="A272" s="14"/>
      <c r="B272" s="244"/>
      <c r="C272" s="245"/>
      <c r="D272" s="234" t="s">
        <v>156</v>
      </c>
      <c r="E272" s="246" t="s">
        <v>1</v>
      </c>
      <c r="F272" s="247" t="s">
        <v>159</v>
      </c>
      <c r="G272" s="245"/>
      <c r="H272" s="248">
        <v>16.000000000000032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156</v>
      </c>
      <c r="AU272" s="254" t="s">
        <v>82</v>
      </c>
      <c r="AV272" s="14" t="s">
        <v>151</v>
      </c>
      <c r="AW272" s="14" t="s">
        <v>158</v>
      </c>
      <c r="AX272" s="14" t="s">
        <v>80</v>
      </c>
      <c r="AY272" s="254" t="s">
        <v>145</v>
      </c>
    </row>
    <row r="273" s="2" customFormat="1" ht="21.75" customHeight="1">
      <c r="A273" s="37"/>
      <c r="B273" s="38"/>
      <c r="C273" s="218" t="s">
        <v>429</v>
      </c>
      <c r="D273" s="218" t="s">
        <v>147</v>
      </c>
      <c r="E273" s="219" t="s">
        <v>1225</v>
      </c>
      <c r="F273" s="220" t="s">
        <v>1226</v>
      </c>
      <c r="G273" s="221" t="s">
        <v>186</v>
      </c>
      <c r="H273" s="222">
        <v>11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37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151</v>
      </c>
      <c r="AT273" s="230" t="s">
        <v>147</v>
      </c>
      <c r="AU273" s="230" t="s">
        <v>82</v>
      </c>
      <c r="AY273" s="16" t="s">
        <v>145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80</v>
      </c>
      <c r="BK273" s="231">
        <f>ROUND(I273*H273,2)</f>
        <v>0</v>
      </c>
      <c r="BL273" s="16" t="s">
        <v>151</v>
      </c>
      <c r="BM273" s="230" t="s">
        <v>1314</v>
      </c>
    </row>
    <row r="274" s="2" customFormat="1" ht="24.15" customHeight="1">
      <c r="A274" s="37"/>
      <c r="B274" s="38"/>
      <c r="C274" s="218" t="s">
        <v>698</v>
      </c>
      <c r="D274" s="218" t="s">
        <v>147</v>
      </c>
      <c r="E274" s="219" t="s">
        <v>1315</v>
      </c>
      <c r="F274" s="220" t="s">
        <v>1316</v>
      </c>
      <c r="G274" s="221" t="s">
        <v>186</v>
      </c>
      <c r="H274" s="222">
        <v>4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37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151</v>
      </c>
      <c r="AT274" s="230" t="s">
        <v>147</v>
      </c>
      <c r="AU274" s="230" t="s">
        <v>82</v>
      </c>
      <c r="AY274" s="16" t="s">
        <v>145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80</v>
      </c>
      <c r="BK274" s="231">
        <f>ROUND(I274*H274,2)</f>
        <v>0</v>
      </c>
      <c r="BL274" s="16" t="s">
        <v>151</v>
      </c>
      <c r="BM274" s="230" t="s">
        <v>1317</v>
      </c>
    </row>
    <row r="275" s="2" customFormat="1" ht="24.15" customHeight="1">
      <c r="A275" s="37"/>
      <c r="B275" s="38"/>
      <c r="C275" s="218" t="s">
        <v>432</v>
      </c>
      <c r="D275" s="218" t="s">
        <v>147</v>
      </c>
      <c r="E275" s="219" t="s">
        <v>1318</v>
      </c>
      <c r="F275" s="220" t="s">
        <v>1319</v>
      </c>
      <c r="G275" s="221" t="s">
        <v>186</v>
      </c>
      <c r="H275" s="222">
        <v>4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37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151</v>
      </c>
      <c r="AT275" s="230" t="s">
        <v>147</v>
      </c>
      <c r="AU275" s="230" t="s">
        <v>82</v>
      </c>
      <c r="AY275" s="16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80</v>
      </c>
      <c r="BK275" s="231">
        <f>ROUND(I275*H275,2)</f>
        <v>0</v>
      </c>
      <c r="BL275" s="16" t="s">
        <v>151</v>
      </c>
      <c r="BM275" s="230" t="s">
        <v>1320</v>
      </c>
    </row>
    <row r="276" s="2" customFormat="1" ht="44.25" customHeight="1">
      <c r="A276" s="37"/>
      <c r="B276" s="38"/>
      <c r="C276" s="218" t="s">
        <v>1321</v>
      </c>
      <c r="D276" s="218" t="s">
        <v>147</v>
      </c>
      <c r="E276" s="219" t="s">
        <v>1227</v>
      </c>
      <c r="F276" s="220" t="s">
        <v>1228</v>
      </c>
      <c r="G276" s="221" t="s">
        <v>235</v>
      </c>
      <c r="H276" s="222">
        <v>0.10000000000000001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37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151</v>
      </c>
      <c r="AT276" s="230" t="s">
        <v>147</v>
      </c>
      <c r="AU276" s="230" t="s">
        <v>82</v>
      </c>
      <c r="AY276" s="16" t="s">
        <v>145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80</v>
      </c>
      <c r="BK276" s="231">
        <f>ROUND(I276*H276,2)</f>
        <v>0</v>
      </c>
      <c r="BL276" s="16" t="s">
        <v>151</v>
      </c>
      <c r="BM276" s="230" t="s">
        <v>1322</v>
      </c>
    </row>
    <row r="277" s="2" customFormat="1" ht="44.25" customHeight="1">
      <c r="A277" s="37"/>
      <c r="B277" s="38"/>
      <c r="C277" s="218" t="s">
        <v>436</v>
      </c>
      <c r="D277" s="218" t="s">
        <v>147</v>
      </c>
      <c r="E277" s="219" t="s">
        <v>1323</v>
      </c>
      <c r="F277" s="220" t="s">
        <v>1324</v>
      </c>
      <c r="G277" s="221" t="s">
        <v>235</v>
      </c>
      <c r="H277" s="222">
        <v>0.20000000000000001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37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151</v>
      </c>
      <c r="AT277" s="230" t="s">
        <v>147</v>
      </c>
      <c r="AU277" s="230" t="s">
        <v>82</v>
      </c>
      <c r="AY277" s="16" t="s">
        <v>145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80</v>
      </c>
      <c r="BK277" s="231">
        <f>ROUND(I277*H277,2)</f>
        <v>0</v>
      </c>
      <c r="BL277" s="16" t="s">
        <v>151</v>
      </c>
      <c r="BM277" s="230" t="s">
        <v>1325</v>
      </c>
    </row>
    <row r="278" s="2" customFormat="1" ht="37.8" customHeight="1">
      <c r="A278" s="37"/>
      <c r="B278" s="38"/>
      <c r="C278" s="218" t="s">
        <v>1326</v>
      </c>
      <c r="D278" s="218" t="s">
        <v>147</v>
      </c>
      <c r="E278" s="219" t="s">
        <v>1229</v>
      </c>
      <c r="F278" s="220" t="s">
        <v>1230</v>
      </c>
      <c r="G278" s="221" t="s">
        <v>235</v>
      </c>
      <c r="H278" s="222">
        <v>0.10000000000000001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37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151</v>
      </c>
      <c r="AT278" s="230" t="s">
        <v>147</v>
      </c>
      <c r="AU278" s="230" t="s">
        <v>82</v>
      </c>
      <c r="AY278" s="16" t="s">
        <v>145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80</v>
      </c>
      <c r="BK278" s="231">
        <f>ROUND(I278*H278,2)</f>
        <v>0</v>
      </c>
      <c r="BL278" s="16" t="s">
        <v>151</v>
      </c>
      <c r="BM278" s="230" t="s">
        <v>1327</v>
      </c>
    </row>
    <row r="279" s="12" customFormat="1" ht="22.8" customHeight="1">
      <c r="A279" s="12"/>
      <c r="B279" s="202"/>
      <c r="C279" s="203"/>
      <c r="D279" s="204" t="s">
        <v>71</v>
      </c>
      <c r="E279" s="216" t="s">
        <v>1328</v>
      </c>
      <c r="F279" s="216" t="s">
        <v>1329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SUM(P280:P352)</f>
        <v>0</v>
      </c>
      <c r="Q279" s="210"/>
      <c r="R279" s="211">
        <f>SUM(R280:R352)</f>
        <v>0.0033694199999999997</v>
      </c>
      <c r="S279" s="210"/>
      <c r="T279" s="212">
        <f>SUM(T280:T352)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80</v>
      </c>
      <c r="AT279" s="214" t="s">
        <v>71</v>
      </c>
      <c r="AU279" s="214" t="s">
        <v>80</v>
      </c>
      <c r="AY279" s="213" t="s">
        <v>145</v>
      </c>
      <c r="BK279" s="215">
        <f>SUM(BK280:BK352)</f>
        <v>0</v>
      </c>
    </row>
    <row r="280" s="2" customFormat="1" ht="24.15" customHeight="1">
      <c r="A280" s="37"/>
      <c r="B280" s="38"/>
      <c r="C280" s="218" t="s">
        <v>439</v>
      </c>
      <c r="D280" s="218" t="s">
        <v>147</v>
      </c>
      <c r="E280" s="219" t="s">
        <v>1330</v>
      </c>
      <c r="F280" s="220" t="s">
        <v>1331</v>
      </c>
      <c r="G280" s="221" t="s">
        <v>663</v>
      </c>
      <c r="H280" s="222">
        <v>2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37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151</v>
      </c>
      <c r="AT280" s="230" t="s">
        <v>147</v>
      </c>
      <c r="AU280" s="230" t="s">
        <v>82</v>
      </c>
      <c r="AY280" s="16" t="s">
        <v>145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80</v>
      </c>
      <c r="BK280" s="231">
        <f>ROUND(I280*H280,2)</f>
        <v>0</v>
      </c>
      <c r="BL280" s="16" t="s">
        <v>151</v>
      </c>
      <c r="BM280" s="230" t="s">
        <v>1332</v>
      </c>
    </row>
    <row r="281" s="2" customFormat="1" ht="16.5" customHeight="1">
      <c r="A281" s="37"/>
      <c r="B281" s="38"/>
      <c r="C281" s="255" t="s">
        <v>1333</v>
      </c>
      <c r="D281" s="255" t="s">
        <v>243</v>
      </c>
      <c r="E281" s="256" t="s">
        <v>1334</v>
      </c>
      <c r="F281" s="257" t="s">
        <v>1335</v>
      </c>
      <c r="G281" s="258" t="s">
        <v>150</v>
      </c>
      <c r="H281" s="259">
        <v>2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37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155</v>
      </c>
      <c r="AT281" s="230" t="s">
        <v>243</v>
      </c>
      <c r="AU281" s="230" t="s">
        <v>82</v>
      </c>
      <c r="AY281" s="16" t="s">
        <v>145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80</v>
      </c>
      <c r="BK281" s="231">
        <f>ROUND(I281*H281,2)</f>
        <v>0</v>
      </c>
      <c r="BL281" s="16" t="s">
        <v>151</v>
      </c>
      <c r="BM281" s="230" t="s">
        <v>1336</v>
      </c>
    </row>
    <row r="282" s="2" customFormat="1" ht="21.75" customHeight="1">
      <c r="A282" s="37"/>
      <c r="B282" s="38"/>
      <c r="C282" s="218" t="s">
        <v>443</v>
      </c>
      <c r="D282" s="218" t="s">
        <v>147</v>
      </c>
      <c r="E282" s="219" t="s">
        <v>1337</v>
      </c>
      <c r="F282" s="220" t="s">
        <v>1338</v>
      </c>
      <c r="G282" s="221" t="s">
        <v>150</v>
      </c>
      <c r="H282" s="222">
        <v>2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37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151</v>
      </c>
      <c r="AT282" s="230" t="s">
        <v>147</v>
      </c>
      <c r="AU282" s="230" t="s">
        <v>82</v>
      </c>
      <c r="AY282" s="16" t="s">
        <v>145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80</v>
      </c>
      <c r="BK282" s="231">
        <f>ROUND(I282*H282,2)</f>
        <v>0</v>
      </c>
      <c r="BL282" s="16" t="s">
        <v>151</v>
      </c>
      <c r="BM282" s="230" t="s">
        <v>1339</v>
      </c>
    </row>
    <row r="283" s="2" customFormat="1" ht="21.75" customHeight="1">
      <c r="A283" s="37"/>
      <c r="B283" s="38"/>
      <c r="C283" s="255" t="s">
        <v>1340</v>
      </c>
      <c r="D283" s="255" t="s">
        <v>243</v>
      </c>
      <c r="E283" s="256" t="s">
        <v>1341</v>
      </c>
      <c r="F283" s="257" t="s">
        <v>1342</v>
      </c>
      <c r="G283" s="258" t="s">
        <v>1116</v>
      </c>
      <c r="H283" s="259">
        <v>1</v>
      </c>
      <c r="I283" s="260"/>
      <c r="J283" s="261">
        <f>ROUND(I283*H283,2)</f>
        <v>0</v>
      </c>
      <c r="K283" s="262"/>
      <c r="L283" s="263"/>
      <c r="M283" s="264" t="s">
        <v>1</v>
      </c>
      <c r="N283" s="265" t="s">
        <v>37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155</v>
      </c>
      <c r="AT283" s="230" t="s">
        <v>243</v>
      </c>
      <c r="AU283" s="230" t="s">
        <v>82</v>
      </c>
      <c r="AY283" s="16" t="s">
        <v>145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80</v>
      </c>
      <c r="BK283" s="231">
        <f>ROUND(I283*H283,2)</f>
        <v>0</v>
      </c>
      <c r="BL283" s="16" t="s">
        <v>151</v>
      </c>
      <c r="BM283" s="230" t="s">
        <v>1343</v>
      </c>
    </row>
    <row r="284" s="2" customFormat="1" ht="24.15" customHeight="1">
      <c r="A284" s="37"/>
      <c r="B284" s="38"/>
      <c r="C284" s="255" t="s">
        <v>446</v>
      </c>
      <c r="D284" s="255" t="s">
        <v>243</v>
      </c>
      <c r="E284" s="256" t="s">
        <v>1344</v>
      </c>
      <c r="F284" s="257" t="s">
        <v>1345</v>
      </c>
      <c r="G284" s="258" t="s">
        <v>1116</v>
      </c>
      <c r="H284" s="259">
        <v>1</v>
      </c>
      <c r="I284" s="260"/>
      <c r="J284" s="261">
        <f>ROUND(I284*H284,2)</f>
        <v>0</v>
      </c>
      <c r="K284" s="262"/>
      <c r="L284" s="263"/>
      <c r="M284" s="264" t="s">
        <v>1</v>
      </c>
      <c r="N284" s="265" t="s">
        <v>37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155</v>
      </c>
      <c r="AT284" s="230" t="s">
        <v>243</v>
      </c>
      <c r="AU284" s="230" t="s">
        <v>82</v>
      </c>
      <c r="AY284" s="16" t="s">
        <v>145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80</v>
      </c>
      <c r="BK284" s="231">
        <f>ROUND(I284*H284,2)</f>
        <v>0</v>
      </c>
      <c r="BL284" s="16" t="s">
        <v>151</v>
      </c>
      <c r="BM284" s="230" t="s">
        <v>1346</v>
      </c>
    </row>
    <row r="285" s="2" customFormat="1" ht="21.75" customHeight="1">
      <c r="A285" s="37"/>
      <c r="B285" s="38"/>
      <c r="C285" s="218" t="s">
        <v>1347</v>
      </c>
      <c r="D285" s="218" t="s">
        <v>147</v>
      </c>
      <c r="E285" s="219" t="s">
        <v>1348</v>
      </c>
      <c r="F285" s="220" t="s">
        <v>1349</v>
      </c>
      <c r="G285" s="221" t="s">
        <v>150</v>
      </c>
      <c r="H285" s="222">
        <v>2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37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151</v>
      </c>
      <c r="AT285" s="230" t="s">
        <v>147</v>
      </c>
      <c r="AU285" s="230" t="s">
        <v>82</v>
      </c>
      <c r="AY285" s="16" t="s">
        <v>145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80</v>
      </c>
      <c r="BK285" s="231">
        <f>ROUND(I285*H285,2)</f>
        <v>0</v>
      </c>
      <c r="BL285" s="16" t="s">
        <v>151</v>
      </c>
      <c r="BM285" s="230" t="s">
        <v>1350</v>
      </c>
    </row>
    <row r="286" s="2" customFormat="1" ht="16.5" customHeight="1">
      <c r="A286" s="37"/>
      <c r="B286" s="38"/>
      <c r="C286" s="255" t="s">
        <v>450</v>
      </c>
      <c r="D286" s="255" t="s">
        <v>243</v>
      </c>
      <c r="E286" s="256" t="s">
        <v>1351</v>
      </c>
      <c r="F286" s="257" t="s">
        <v>1352</v>
      </c>
      <c r="G286" s="258" t="s">
        <v>1116</v>
      </c>
      <c r="H286" s="259">
        <v>2</v>
      </c>
      <c r="I286" s="260"/>
      <c r="J286" s="261">
        <f>ROUND(I286*H286,2)</f>
        <v>0</v>
      </c>
      <c r="K286" s="262"/>
      <c r="L286" s="263"/>
      <c r="M286" s="264" t="s">
        <v>1</v>
      </c>
      <c r="N286" s="265" t="s">
        <v>37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155</v>
      </c>
      <c r="AT286" s="230" t="s">
        <v>243</v>
      </c>
      <c r="AU286" s="230" t="s">
        <v>82</v>
      </c>
      <c r="AY286" s="16" t="s">
        <v>145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80</v>
      </c>
      <c r="BK286" s="231">
        <f>ROUND(I286*H286,2)</f>
        <v>0</v>
      </c>
      <c r="BL286" s="16" t="s">
        <v>151</v>
      </c>
      <c r="BM286" s="230" t="s">
        <v>1353</v>
      </c>
    </row>
    <row r="287" s="2" customFormat="1" ht="21.75" customHeight="1">
      <c r="A287" s="37"/>
      <c r="B287" s="38"/>
      <c r="C287" s="218" t="s">
        <v>1354</v>
      </c>
      <c r="D287" s="218" t="s">
        <v>147</v>
      </c>
      <c r="E287" s="219" t="s">
        <v>1139</v>
      </c>
      <c r="F287" s="220" t="s">
        <v>1140</v>
      </c>
      <c r="G287" s="221" t="s">
        <v>150</v>
      </c>
      <c r="H287" s="222">
        <v>1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37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151</v>
      </c>
      <c r="AT287" s="230" t="s">
        <v>147</v>
      </c>
      <c r="AU287" s="230" t="s">
        <v>82</v>
      </c>
      <c r="AY287" s="16" t="s">
        <v>145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80</v>
      </c>
      <c r="BK287" s="231">
        <f>ROUND(I287*H287,2)</f>
        <v>0</v>
      </c>
      <c r="BL287" s="16" t="s">
        <v>151</v>
      </c>
      <c r="BM287" s="230" t="s">
        <v>1355</v>
      </c>
    </row>
    <row r="288" s="2" customFormat="1" ht="24.15" customHeight="1">
      <c r="A288" s="37"/>
      <c r="B288" s="38"/>
      <c r="C288" s="255" t="s">
        <v>454</v>
      </c>
      <c r="D288" s="255" t="s">
        <v>243</v>
      </c>
      <c r="E288" s="256" t="s">
        <v>1356</v>
      </c>
      <c r="F288" s="257" t="s">
        <v>1357</v>
      </c>
      <c r="G288" s="258" t="s">
        <v>1116</v>
      </c>
      <c r="H288" s="259">
        <v>1</v>
      </c>
      <c r="I288" s="260"/>
      <c r="J288" s="261">
        <f>ROUND(I288*H288,2)</f>
        <v>0</v>
      </c>
      <c r="K288" s="262"/>
      <c r="L288" s="263"/>
      <c r="M288" s="264" t="s">
        <v>1</v>
      </c>
      <c r="N288" s="265" t="s">
        <v>37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155</v>
      </c>
      <c r="AT288" s="230" t="s">
        <v>243</v>
      </c>
      <c r="AU288" s="230" t="s">
        <v>82</v>
      </c>
      <c r="AY288" s="16" t="s">
        <v>145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80</v>
      </c>
      <c r="BK288" s="231">
        <f>ROUND(I288*H288,2)</f>
        <v>0</v>
      </c>
      <c r="BL288" s="16" t="s">
        <v>151</v>
      </c>
      <c r="BM288" s="230" t="s">
        <v>1358</v>
      </c>
    </row>
    <row r="289" s="2" customFormat="1" ht="21.75" customHeight="1">
      <c r="A289" s="37"/>
      <c r="B289" s="38"/>
      <c r="C289" s="218" t="s">
        <v>1359</v>
      </c>
      <c r="D289" s="218" t="s">
        <v>147</v>
      </c>
      <c r="E289" s="219" t="s">
        <v>1139</v>
      </c>
      <c r="F289" s="220" t="s">
        <v>1140</v>
      </c>
      <c r="G289" s="221" t="s">
        <v>150</v>
      </c>
      <c r="H289" s="222">
        <v>2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37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151</v>
      </c>
      <c r="AT289" s="230" t="s">
        <v>147</v>
      </c>
      <c r="AU289" s="230" t="s">
        <v>82</v>
      </c>
      <c r="AY289" s="16" t="s">
        <v>145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80</v>
      </c>
      <c r="BK289" s="231">
        <f>ROUND(I289*H289,2)</f>
        <v>0</v>
      </c>
      <c r="BL289" s="16" t="s">
        <v>151</v>
      </c>
      <c r="BM289" s="230" t="s">
        <v>1360</v>
      </c>
    </row>
    <row r="290" s="2" customFormat="1" ht="16.5" customHeight="1">
      <c r="A290" s="37"/>
      <c r="B290" s="38"/>
      <c r="C290" s="255" t="s">
        <v>458</v>
      </c>
      <c r="D290" s="255" t="s">
        <v>243</v>
      </c>
      <c r="E290" s="256" t="s">
        <v>1145</v>
      </c>
      <c r="F290" s="257" t="s">
        <v>1146</v>
      </c>
      <c r="G290" s="258" t="s">
        <v>1116</v>
      </c>
      <c r="H290" s="259">
        <v>2</v>
      </c>
      <c r="I290" s="260"/>
      <c r="J290" s="261">
        <f>ROUND(I290*H290,2)</f>
        <v>0</v>
      </c>
      <c r="K290" s="262"/>
      <c r="L290" s="263"/>
      <c r="M290" s="264" t="s">
        <v>1</v>
      </c>
      <c r="N290" s="265" t="s">
        <v>37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155</v>
      </c>
      <c r="AT290" s="230" t="s">
        <v>243</v>
      </c>
      <c r="AU290" s="230" t="s">
        <v>82</v>
      </c>
      <c r="AY290" s="16" t="s">
        <v>145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80</v>
      </c>
      <c r="BK290" s="231">
        <f>ROUND(I290*H290,2)</f>
        <v>0</v>
      </c>
      <c r="BL290" s="16" t="s">
        <v>151</v>
      </c>
      <c r="BM290" s="230" t="s">
        <v>1361</v>
      </c>
    </row>
    <row r="291" s="2" customFormat="1" ht="21.75" customHeight="1">
      <c r="A291" s="37"/>
      <c r="B291" s="38"/>
      <c r="C291" s="218" t="s">
        <v>1362</v>
      </c>
      <c r="D291" s="218" t="s">
        <v>147</v>
      </c>
      <c r="E291" s="219" t="s">
        <v>1363</v>
      </c>
      <c r="F291" s="220" t="s">
        <v>1364</v>
      </c>
      <c r="G291" s="221" t="s">
        <v>150</v>
      </c>
      <c r="H291" s="222">
        <v>2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37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151</v>
      </c>
      <c r="AT291" s="230" t="s">
        <v>147</v>
      </c>
      <c r="AU291" s="230" t="s">
        <v>82</v>
      </c>
      <c r="AY291" s="16" t="s">
        <v>145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80</v>
      </c>
      <c r="BK291" s="231">
        <f>ROUND(I291*H291,2)</f>
        <v>0</v>
      </c>
      <c r="BL291" s="16" t="s">
        <v>151</v>
      </c>
      <c r="BM291" s="230" t="s">
        <v>1365</v>
      </c>
    </row>
    <row r="292" s="2" customFormat="1" ht="24.15" customHeight="1">
      <c r="A292" s="37"/>
      <c r="B292" s="38"/>
      <c r="C292" s="218" t="s">
        <v>461</v>
      </c>
      <c r="D292" s="218" t="s">
        <v>147</v>
      </c>
      <c r="E292" s="219" t="s">
        <v>1366</v>
      </c>
      <c r="F292" s="220" t="s">
        <v>1367</v>
      </c>
      <c r="G292" s="221" t="s">
        <v>150</v>
      </c>
      <c r="H292" s="222">
        <v>2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37</v>
      </c>
      <c r="O292" s="90"/>
      <c r="P292" s="228">
        <f>O292*H292</f>
        <v>0</v>
      </c>
      <c r="Q292" s="228">
        <v>0.00021956999999999999</v>
      </c>
      <c r="R292" s="228">
        <f>Q292*H292</f>
        <v>0.00043913999999999997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151</v>
      </c>
      <c r="AT292" s="230" t="s">
        <v>147</v>
      </c>
      <c r="AU292" s="230" t="s">
        <v>82</v>
      </c>
      <c r="AY292" s="16" t="s">
        <v>145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80</v>
      </c>
      <c r="BK292" s="231">
        <f>ROUND(I292*H292,2)</f>
        <v>0</v>
      </c>
      <c r="BL292" s="16" t="s">
        <v>151</v>
      </c>
      <c r="BM292" s="230" t="s">
        <v>1368</v>
      </c>
    </row>
    <row r="293" s="2" customFormat="1" ht="24.15" customHeight="1">
      <c r="A293" s="37"/>
      <c r="B293" s="38"/>
      <c r="C293" s="218" t="s">
        <v>1369</v>
      </c>
      <c r="D293" s="218" t="s">
        <v>147</v>
      </c>
      <c r="E293" s="219" t="s">
        <v>1251</v>
      </c>
      <c r="F293" s="220" t="s">
        <v>1252</v>
      </c>
      <c r="G293" s="221" t="s">
        <v>150</v>
      </c>
      <c r="H293" s="222">
        <v>3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37</v>
      </c>
      <c r="O293" s="90"/>
      <c r="P293" s="228">
        <f>O293*H293</f>
        <v>0</v>
      </c>
      <c r="Q293" s="228">
        <v>0.00049956999999999996</v>
      </c>
      <c r="R293" s="228">
        <f>Q293*H293</f>
        <v>0.0014987099999999999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151</v>
      </c>
      <c r="AT293" s="230" t="s">
        <v>147</v>
      </c>
      <c r="AU293" s="230" t="s">
        <v>82</v>
      </c>
      <c r="AY293" s="16" t="s">
        <v>145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80</v>
      </c>
      <c r="BK293" s="231">
        <f>ROUND(I293*H293,2)</f>
        <v>0</v>
      </c>
      <c r="BL293" s="16" t="s">
        <v>151</v>
      </c>
      <c r="BM293" s="230" t="s">
        <v>1370</v>
      </c>
    </row>
    <row r="294" s="2" customFormat="1" ht="24.15" customHeight="1">
      <c r="A294" s="37"/>
      <c r="B294" s="38"/>
      <c r="C294" s="218" t="s">
        <v>465</v>
      </c>
      <c r="D294" s="218" t="s">
        <v>147</v>
      </c>
      <c r="E294" s="219" t="s">
        <v>1147</v>
      </c>
      <c r="F294" s="220" t="s">
        <v>1148</v>
      </c>
      <c r="G294" s="221" t="s">
        <v>150</v>
      </c>
      <c r="H294" s="222">
        <v>1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37</v>
      </c>
      <c r="O294" s="90"/>
      <c r="P294" s="228">
        <f>O294*H294</f>
        <v>0</v>
      </c>
      <c r="Q294" s="228">
        <v>0.00069957000000000005</v>
      </c>
      <c r="R294" s="228">
        <f>Q294*H294</f>
        <v>0.00069957000000000005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151</v>
      </c>
      <c r="AT294" s="230" t="s">
        <v>147</v>
      </c>
      <c r="AU294" s="230" t="s">
        <v>82</v>
      </c>
      <c r="AY294" s="16" t="s">
        <v>145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80</v>
      </c>
      <c r="BK294" s="231">
        <f>ROUND(I294*H294,2)</f>
        <v>0</v>
      </c>
      <c r="BL294" s="16" t="s">
        <v>151</v>
      </c>
      <c r="BM294" s="230" t="s">
        <v>1371</v>
      </c>
    </row>
    <row r="295" s="2" customFormat="1" ht="21.75" customHeight="1">
      <c r="A295" s="37"/>
      <c r="B295" s="38"/>
      <c r="C295" s="218" t="s">
        <v>1372</v>
      </c>
      <c r="D295" s="218" t="s">
        <v>147</v>
      </c>
      <c r="E295" s="219" t="s">
        <v>1373</v>
      </c>
      <c r="F295" s="220" t="s">
        <v>1374</v>
      </c>
      <c r="G295" s="221" t="s">
        <v>150</v>
      </c>
      <c r="H295" s="222">
        <v>4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37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151</v>
      </c>
      <c r="AT295" s="230" t="s">
        <v>147</v>
      </c>
      <c r="AU295" s="230" t="s">
        <v>82</v>
      </c>
      <c r="AY295" s="16" t="s">
        <v>145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80</v>
      </c>
      <c r="BK295" s="231">
        <f>ROUND(I295*H295,2)</f>
        <v>0</v>
      </c>
      <c r="BL295" s="16" t="s">
        <v>151</v>
      </c>
      <c r="BM295" s="230" t="s">
        <v>1375</v>
      </c>
    </row>
    <row r="296" s="2" customFormat="1" ht="16.5" customHeight="1">
      <c r="A296" s="37"/>
      <c r="B296" s="38"/>
      <c r="C296" s="218" t="s">
        <v>468</v>
      </c>
      <c r="D296" s="218" t="s">
        <v>147</v>
      </c>
      <c r="E296" s="219" t="s">
        <v>1253</v>
      </c>
      <c r="F296" s="220" t="s">
        <v>1254</v>
      </c>
      <c r="G296" s="221" t="s">
        <v>150</v>
      </c>
      <c r="H296" s="222">
        <v>2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37</v>
      </c>
      <c r="O296" s="90"/>
      <c r="P296" s="228">
        <f>O296*H296</f>
        <v>0</v>
      </c>
      <c r="Q296" s="228">
        <v>0.00036600000000000001</v>
      </c>
      <c r="R296" s="228">
        <f>Q296*H296</f>
        <v>0.00073200000000000001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151</v>
      </c>
      <c r="AT296" s="230" t="s">
        <v>147</v>
      </c>
      <c r="AU296" s="230" t="s">
        <v>82</v>
      </c>
      <c r="AY296" s="16" t="s">
        <v>145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80</v>
      </c>
      <c r="BK296" s="231">
        <f>ROUND(I296*H296,2)</f>
        <v>0</v>
      </c>
      <c r="BL296" s="16" t="s">
        <v>151</v>
      </c>
      <c r="BM296" s="230" t="s">
        <v>1376</v>
      </c>
    </row>
    <row r="297" s="2" customFormat="1" ht="16.5" customHeight="1">
      <c r="A297" s="37"/>
      <c r="B297" s="38"/>
      <c r="C297" s="218" t="s">
        <v>1377</v>
      </c>
      <c r="D297" s="218" t="s">
        <v>147</v>
      </c>
      <c r="E297" s="219" t="s">
        <v>1378</v>
      </c>
      <c r="F297" s="220" t="s">
        <v>1379</v>
      </c>
      <c r="G297" s="221" t="s">
        <v>991</v>
      </c>
      <c r="H297" s="222">
        <v>1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37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151</v>
      </c>
      <c r="AT297" s="230" t="s">
        <v>147</v>
      </c>
      <c r="AU297" s="230" t="s">
        <v>82</v>
      </c>
      <c r="AY297" s="16" t="s">
        <v>145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80</v>
      </c>
      <c r="BK297" s="231">
        <f>ROUND(I297*H297,2)</f>
        <v>0</v>
      </c>
      <c r="BL297" s="16" t="s">
        <v>151</v>
      </c>
      <c r="BM297" s="230" t="s">
        <v>1380</v>
      </c>
    </row>
    <row r="298" s="2" customFormat="1" ht="33" customHeight="1">
      <c r="A298" s="37"/>
      <c r="B298" s="38"/>
      <c r="C298" s="218" t="s">
        <v>472</v>
      </c>
      <c r="D298" s="218" t="s">
        <v>147</v>
      </c>
      <c r="E298" s="219" t="s">
        <v>1381</v>
      </c>
      <c r="F298" s="220" t="s">
        <v>1382</v>
      </c>
      <c r="G298" s="221" t="s">
        <v>150</v>
      </c>
      <c r="H298" s="222">
        <v>2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37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151</v>
      </c>
      <c r="AT298" s="230" t="s">
        <v>147</v>
      </c>
      <c r="AU298" s="230" t="s">
        <v>82</v>
      </c>
      <c r="AY298" s="16" t="s">
        <v>145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80</v>
      </c>
      <c r="BK298" s="231">
        <f>ROUND(I298*H298,2)</f>
        <v>0</v>
      </c>
      <c r="BL298" s="16" t="s">
        <v>151</v>
      </c>
      <c r="BM298" s="230" t="s">
        <v>1383</v>
      </c>
    </row>
    <row r="299" s="2" customFormat="1" ht="33" customHeight="1">
      <c r="A299" s="37"/>
      <c r="B299" s="38"/>
      <c r="C299" s="218" t="s">
        <v>1384</v>
      </c>
      <c r="D299" s="218" t="s">
        <v>147</v>
      </c>
      <c r="E299" s="219" t="s">
        <v>1385</v>
      </c>
      <c r="F299" s="220" t="s">
        <v>1386</v>
      </c>
      <c r="G299" s="221" t="s">
        <v>150</v>
      </c>
      <c r="H299" s="222">
        <v>2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37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151</v>
      </c>
      <c r="AT299" s="230" t="s">
        <v>147</v>
      </c>
      <c r="AU299" s="230" t="s">
        <v>82</v>
      </c>
      <c r="AY299" s="16" t="s">
        <v>145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80</v>
      </c>
      <c r="BK299" s="231">
        <f>ROUND(I299*H299,2)</f>
        <v>0</v>
      </c>
      <c r="BL299" s="16" t="s">
        <v>151</v>
      </c>
      <c r="BM299" s="230" t="s">
        <v>1387</v>
      </c>
    </row>
    <row r="300" s="2" customFormat="1" ht="16.5" customHeight="1">
      <c r="A300" s="37"/>
      <c r="B300" s="38"/>
      <c r="C300" s="255" t="s">
        <v>475</v>
      </c>
      <c r="D300" s="255" t="s">
        <v>243</v>
      </c>
      <c r="E300" s="256" t="s">
        <v>1388</v>
      </c>
      <c r="F300" s="257" t="s">
        <v>1389</v>
      </c>
      <c r="G300" s="258" t="s">
        <v>150</v>
      </c>
      <c r="H300" s="259">
        <v>2</v>
      </c>
      <c r="I300" s="260"/>
      <c r="J300" s="261">
        <f>ROUND(I300*H300,2)</f>
        <v>0</v>
      </c>
      <c r="K300" s="262"/>
      <c r="L300" s="263"/>
      <c r="M300" s="264" t="s">
        <v>1</v>
      </c>
      <c r="N300" s="265" t="s">
        <v>37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155</v>
      </c>
      <c r="AT300" s="230" t="s">
        <v>243</v>
      </c>
      <c r="AU300" s="230" t="s">
        <v>82</v>
      </c>
      <c r="AY300" s="16" t="s">
        <v>145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80</v>
      </c>
      <c r="BK300" s="231">
        <f>ROUND(I300*H300,2)</f>
        <v>0</v>
      </c>
      <c r="BL300" s="16" t="s">
        <v>151</v>
      </c>
      <c r="BM300" s="230" t="s">
        <v>1390</v>
      </c>
    </row>
    <row r="301" s="2" customFormat="1" ht="16.5" customHeight="1">
      <c r="A301" s="37"/>
      <c r="B301" s="38"/>
      <c r="C301" s="255" t="s">
        <v>1391</v>
      </c>
      <c r="D301" s="255" t="s">
        <v>243</v>
      </c>
      <c r="E301" s="256" t="s">
        <v>1392</v>
      </c>
      <c r="F301" s="257" t="s">
        <v>1393</v>
      </c>
      <c r="G301" s="258" t="s">
        <v>150</v>
      </c>
      <c r="H301" s="259">
        <v>2</v>
      </c>
      <c r="I301" s="260"/>
      <c r="J301" s="261">
        <f>ROUND(I301*H301,2)</f>
        <v>0</v>
      </c>
      <c r="K301" s="262"/>
      <c r="L301" s="263"/>
      <c r="M301" s="264" t="s">
        <v>1</v>
      </c>
      <c r="N301" s="265" t="s">
        <v>37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155</v>
      </c>
      <c r="AT301" s="230" t="s">
        <v>243</v>
      </c>
      <c r="AU301" s="230" t="s">
        <v>82</v>
      </c>
      <c r="AY301" s="16" t="s">
        <v>145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80</v>
      </c>
      <c r="BK301" s="231">
        <f>ROUND(I301*H301,2)</f>
        <v>0</v>
      </c>
      <c r="BL301" s="16" t="s">
        <v>151</v>
      </c>
      <c r="BM301" s="230" t="s">
        <v>1394</v>
      </c>
    </row>
    <row r="302" s="2" customFormat="1" ht="16.5" customHeight="1">
      <c r="A302" s="37"/>
      <c r="B302" s="38"/>
      <c r="C302" s="255" t="s">
        <v>479</v>
      </c>
      <c r="D302" s="255" t="s">
        <v>243</v>
      </c>
      <c r="E302" s="256" t="s">
        <v>1395</v>
      </c>
      <c r="F302" s="257" t="s">
        <v>1396</v>
      </c>
      <c r="G302" s="258" t="s">
        <v>1116</v>
      </c>
      <c r="H302" s="259">
        <v>2</v>
      </c>
      <c r="I302" s="260"/>
      <c r="J302" s="261">
        <f>ROUND(I302*H302,2)</f>
        <v>0</v>
      </c>
      <c r="K302" s="262"/>
      <c r="L302" s="263"/>
      <c r="M302" s="264" t="s">
        <v>1</v>
      </c>
      <c r="N302" s="265" t="s">
        <v>37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155</v>
      </c>
      <c r="AT302" s="230" t="s">
        <v>243</v>
      </c>
      <c r="AU302" s="230" t="s">
        <v>82</v>
      </c>
      <c r="AY302" s="16" t="s">
        <v>145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80</v>
      </c>
      <c r="BK302" s="231">
        <f>ROUND(I302*H302,2)</f>
        <v>0</v>
      </c>
      <c r="BL302" s="16" t="s">
        <v>151</v>
      </c>
      <c r="BM302" s="230" t="s">
        <v>1397</v>
      </c>
    </row>
    <row r="303" s="2" customFormat="1" ht="16.5" customHeight="1">
      <c r="A303" s="37"/>
      <c r="B303" s="38"/>
      <c r="C303" s="255" t="s">
        <v>1398</v>
      </c>
      <c r="D303" s="255" t="s">
        <v>243</v>
      </c>
      <c r="E303" s="256" t="s">
        <v>1399</v>
      </c>
      <c r="F303" s="257" t="s">
        <v>1400</v>
      </c>
      <c r="G303" s="258" t="s">
        <v>1116</v>
      </c>
      <c r="H303" s="259">
        <v>2</v>
      </c>
      <c r="I303" s="260"/>
      <c r="J303" s="261">
        <f>ROUND(I303*H303,2)</f>
        <v>0</v>
      </c>
      <c r="K303" s="262"/>
      <c r="L303" s="263"/>
      <c r="M303" s="264" t="s">
        <v>1</v>
      </c>
      <c r="N303" s="265" t="s">
        <v>37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155</v>
      </c>
      <c r="AT303" s="230" t="s">
        <v>243</v>
      </c>
      <c r="AU303" s="230" t="s">
        <v>82</v>
      </c>
      <c r="AY303" s="16" t="s">
        <v>145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80</v>
      </c>
      <c r="BK303" s="231">
        <f>ROUND(I303*H303,2)</f>
        <v>0</v>
      </c>
      <c r="BL303" s="16" t="s">
        <v>151</v>
      </c>
      <c r="BM303" s="230" t="s">
        <v>1401</v>
      </c>
    </row>
    <row r="304" s="2" customFormat="1" ht="33" customHeight="1">
      <c r="A304" s="37"/>
      <c r="B304" s="38"/>
      <c r="C304" s="218" t="s">
        <v>482</v>
      </c>
      <c r="D304" s="218" t="s">
        <v>147</v>
      </c>
      <c r="E304" s="219" t="s">
        <v>1402</v>
      </c>
      <c r="F304" s="220" t="s">
        <v>1403</v>
      </c>
      <c r="G304" s="221" t="s">
        <v>186</v>
      </c>
      <c r="H304" s="222">
        <v>1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37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151</v>
      </c>
      <c r="AT304" s="230" t="s">
        <v>147</v>
      </c>
      <c r="AU304" s="230" t="s">
        <v>82</v>
      </c>
      <c r="AY304" s="16" t="s">
        <v>145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80</v>
      </c>
      <c r="BK304" s="231">
        <f>ROUND(I304*H304,2)</f>
        <v>0</v>
      </c>
      <c r="BL304" s="16" t="s">
        <v>151</v>
      </c>
      <c r="BM304" s="230" t="s">
        <v>1404</v>
      </c>
    </row>
    <row r="305" s="2" customFormat="1" ht="33" customHeight="1">
      <c r="A305" s="37"/>
      <c r="B305" s="38"/>
      <c r="C305" s="218" t="s">
        <v>1405</v>
      </c>
      <c r="D305" s="218" t="s">
        <v>147</v>
      </c>
      <c r="E305" s="219" t="s">
        <v>1406</v>
      </c>
      <c r="F305" s="220" t="s">
        <v>1407</v>
      </c>
      <c r="G305" s="221" t="s">
        <v>186</v>
      </c>
      <c r="H305" s="222">
        <v>4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37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151</v>
      </c>
      <c r="AT305" s="230" t="s">
        <v>147</v>
      </c>
      <c r="AU305" s="230" t="s">
        <v>82</v>
      </c>
      <c r="AY305" s="16" t="s">
        <v>145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80</v>
      </c>
      <c r="BK305" s="231">
        <f>ROUND(I305*H305,2)</f>
        <v>0</v>
      </c>
      <c r="BL305" s="16" t="s">
        <v>151</v>
      </c>
      <c r="BM305" s="230" t="s">
        <v>1408</v>
      </c>
    </row>
    <row r="306" s="2" customFormat="1" ht="44.25" customHeight="1">
      <c r="A306" s="37"/>
      <c r="B306" s="38"/>
      <c r="C306" s="218" t="s">
        <v>486</v>
      </c>
      <c r="D306" s="218" t="s">
        <v>147</v>
      </c>
      <c r="E306" s="219" t="s">
        <v>1235</v>
      </c>
      <c r="F306" s="220" t="s">
        <v>1236</v>
      </c>
      <c r="G306" s="221" t="s">
        <v>186</v>
      </c>
      <c r="H306" s="222">
        <v>5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37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151</v>
      </c>
      <c r="AT306" s="230" t="s">
        <v>147</v>
      </c>
      <c r="AU306" s="230" t="s">
        <v>82</v>
      </c>
      <c r="AY306" s="16" t="s">
        <v>145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80</v>
      </c>
      <c r="BK306" s="231">
        <f>ROUND(I306*H306,2)</f>
        <v>0</v>
      </c>
      <c r="BL306" s="16" t="s">
        <v>151</v>
      </c>
      <c r="BM306" s="230" t="s">
        <v>1409</v>
      </c>
    </row>
    <row r="307" s="2" customFormat="1" ht="44.25" customHeight="1">
      <c r="A307" s="37"/>
      <c r="B307" s="38"/>
      <c r="C307" s="218" t="s">
        <v>1410</v>
      </c>
      <c r="D307" s="218" t="s">
        <v>147</v>
      </c>
      <c r="E307" s="219" t="s">
        <v>1411</v>
      </c>
      <c r="F307" s="220" t="s">
        <v>1412</v>
      </c>
      <c r="G307" s="221" t="s">
        <v>150</v>
      </c>
      <c r="H307" s="222">
        <v>2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37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151</v>
      </c>
      <c r="AT307" s="230" t="s">
        <v>147</v>
      </c>
      <c r="AU307" s="230" t="s">
        <v>82</v>
      </c>
      <c r="AY307" s="16" t="s">
        <v>145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80</v>
      </c>
      <c r="BK307" s="231">
        <f>ROUND(I307*H307,2)</f>
        <v>0</v>
      </c>
      <c r="BL307" s="16" t="s">
        <v>151</v>
      </c>
      <c r="BM307" s="230" t="s">
        <v>1413</v>
      </c>
    </row>
    <row r="308" s="2" customFormat="1" ht="33" customHeight="1">
      <c r="A308" s="37"/>
      <c r="B308" s="38"/>
      <c r="C308" s="218" t="s">
        <v>489</v>
      </c>
      <c r="D308" s="218" t="s">
        <v>147</v>
      </c>
      <c r="E308" s="219" t="s">
        <v>1414</v>
      </c>
      <c r="F308" s="220" t="s">
        <v>1415</v>
      </c>
      <c r="G308" s="221" t="s">
        <v>150</v>
      </c>
      <c r="H308" s="222">
        <v>1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37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151</v>
      </c>
      <c r="AT308" s="230" t="s">
        <v>147</v>
      </c>
      <c r="AU308" s="230" t="s">
        <v>82</v>
      </c>
      <c r="AY308" s="16" t="s">
        <v>145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80</v>
      </c>
      <c r="BK308" s="231">
        <f>ROUND(I308*H308,2)</f>
        <v>0</v>
      </c>
      <c r="BL308" s="16" t="s">
        <v>151</v>
      </c>
      <c r="BM308" s="230" t="s">
        <v>1416</v>
      </c>
    </row>
    <row r="309" s="2" customFormat="1" ht="16.5" customHeight="1">
      <c r="A309" s="37"/>
      <c r="B309" s="38"/>
      <c r="C309" s="218" t="s">
        <v>1417</v>
      </c>
      <c r="D309" s="218" t="s">
        <v>147</v>
      </c>
      <c r="E309" s="219" t="s">
        <v>1418</v>
      </c>
      <c r="F309" s="220" t="s">
        <v>1419</v>
      </c>
      <c r="G309" s="221" t="s">
        <v>991</v>
      </c>
      <c r="H309" s="222">
        <v>1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37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151</v>
      </c>
      <c r="AT309" s="230" t="s">
        <v>147</v>
      </c>
      <c r="AU309" s="230" t="s">
        <v>82</v>
      </c>
      <c r="AY309" s="16" t="s">
        <v>145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80</v>
      </c>
      <c r="BK309" s="231">
        <f>ROUND(I309*H309,2)</f>
        <v>0</v>
      </c>
      <c r="BL309" s="16" t="s">
        <v>151</v>
      </c>
      <c r="BM309" s="230" t="s">
        <v>1420</v>
      </c>
    </row>
    <row r="310" s="2" customFormat="1" ht="16.5" customHeight="1">
      <c r="A310" s="37"/>
      <c r="B310" s="38"/>
      <c r="C310" s="218" t="s">
        <v>493</v>
      </c>
      <c r="D310" s="218" t="s">
        <v>147</v>
      </c>
      <c r="E310" s="219" t="s">
        <v>1421</v>
      </c>
      <c r="F310" s="220" t="s">
        <v>1422</v>
      </c>
      <c r="G310" s="221" t="s">
        <v>991</v>
      </c>
      <c r="H310" s="222">
        <v>2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37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151</v>
      </c>
      <c r="AT310" s="230" t="s">
        <v>147</v>
      </c>
      <c r="AU310" s="230" t="s">
        <v>82</v>
      </c>
      <c r="AY310" s="16" t="s">
        <v>145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80</v>
      </c>
      <c r="BK310" s="231">
        <f>ROUND(I310*H310,2)</f>
        <v>0</v>
      </c>
      <c r="BL310" s="16" t="s">
        <v>151</v>
      </c>
      <c r="BM310" s="230" t="s">
        <v>1423</v>
      </c>
    </row>
    <row r="311" s="2" customFormat="1" ht="16.5" customHeight="1">
      <c r="A311" s="37"/>
      <c r="B311" s="38"/>
      <c r="C311" s="218" t="s">
        <v>1424</v>
      </c>
      <c r="D311" s="218" t="s">
        <v>147</v>
      </c>
      <c r="E311" s="219" t="s">
        <v>1425</v>
      </c>
      <c r="F311" s="220" t="s">
        <v>1426</v>
      </c>
      <c r="G311" s="221" t="s">
        <v>991</v>
      </c>
      <c r="H311" s="222">
        <v>2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37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151</v>
      </c>
      <c r="AT311" s="230" t="s">
        <v>147</v>
      </c>
      <c r="AU311" s="230" t="s">
        <v>82</v>
      </c>
      <c r="AY311" s="16" t="s">
        <v>145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80</v>
      </c>
      <c r="BK311" s="231">
        <f>ROUND(I311*H311,2)</f>
        <v>0</v>
      </c>
      <c r="BL311" s="16" t="s">
        <v>151</v>
      </c>
      <c r="BM311" s="230" t="s">
        <v>1427</v>
      </c>
    </row>
    <row r="312" s="2" customFormat="1" ht="16.5" customHeight="1">
      <c r="A312" s="37"/>
      <c r="B312" s="38"/>
      <c r="C312" s="218" t="s">
        <v>497</v>
      </c>
      <c r="D312" s="218" t="s">
        <v>147</v>
      </c>
      <c r="E312" s="219" t="s">
        <v>1428</v>
      </c>
      <c r="F312" s="220" t="s">
        <v>1429</v>
      </c>
      <c r="G312" s="221" t="s">
        <v>991</v>
      </c>
      <c r="H312" s="222">
        <v>2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37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151</v>
      </c>
      <c r="AT312" s="230" t="s">
        <v>147</v>
      </c>
      <c r="AU312" s="230" t="s">
        <v>82</v>
      </c>
      <c r="AY312" s="16" t="s">
        <v>145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80</v>
      </c>
      <c r="BK312" s="231">
        <f>ROUND(I312*H312,2)</f>
        <v>0</v>
      </c>
      <c r="BL312" s="16" t="s">
        <v>151</v>
      </c>
      <c r="BM312" s="230" t="s">
        <v>1430</v>
      </c>
    </row>
    <row r="313" s="2" customFormat="1" ht="16.5" customHeight="1">
      <c r="A313" s="37"/>
      <c r="B313" s="38"/>
      <c r="C313" s="218" t="s">
        <v>1431</v>
      </c>
      <c r="D313" s="218" t="s">
        <v>147</v>
      </c>
      <c r="E313" s="219" t="s">
        <v>1432</v>
      </c>
      <c r="F313" s="220" t="s">
        <v>1433</v>
      </c>
      <c r="G313" s="221" t="s">
        <v>991</v>
      </c>
      <c r="H313" s="222">
        <v>2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37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151</v>
      </c>
      <c r="AT313" s="230" t="s">
        <v>147</v>
      </c>
      <c r="AU313" s="230" t="s">
        <v>82</v>
      </c>
      <c r="AY313" s="16" t="s">
        <v>145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80</v>
      </c>
      <c r="BK313" s="231">
        <f>ROUND(I313*H313,2)</f>
        <v>0</v>
      </c>
      <c r="BL313" s="16" t="s">
        <v>151</v>
      </c>
      <c r="BM313" s="230" t="s">
        <v>1434</v>
      </c>
    </row>
    <row r="314" s="2" customFormat="1" ht="16.5" customHeight="1">
      <c r="A314" s="37"/>
      <c r="B314" s="38"/>
      <c r="C314" s="218" t="s">
        <v>502</v>
      </c>
      <c r="D314" s="218" t="s">
        <v>147</v>
      </c>
      <c r="E314" s="219" t="s">
        <v>1435</v>
      </c>
      <c r="F314" s="220" t="s">
        <v>1436</v>
      </c>
      <c r="G314" s="221" t="s">
        <v>991</v>
      </c>
      <c r="H314" s="222">
        <v>1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37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151</v>
      </c>
      <c r="AT314" s="230" t="s">
        <v>147</v>
      </c>
      <c r="AU314" s="230" t="s">
        <v>82</v>
      </c>
      <c r="AY314" s="16" t="s">
        <v>145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80</v>
      </c>
      <c r="BK314" s="231">
        <f>ROUND(I314*H314,2)</f>
        <v>0</v>
      </c>
      <c r="BL314" s="16" t="s">
        <v>151</v>
      </c>
      <c r="BM314" s="230" t="s">
        <v>1437</v>
      </c>
    </row>
    <row r="315" s="2" customFormat="1" ht="16.5" customHeight="1">
      <c r="A315" s="37"/>
      <c r="B315" s="38"/>
      <c r="C315" s="218" t="s">
        <v>1438</v>
      </c>
      <c r="D315" s="218" t="s">
        <v>147</v>
      </c>
      <c r="E315" s="219" t="s">
        <v>1439</v>
      </c>
      <c r="F315" s="220" t="s">
        <v>1440</v>
      </c>
      <c r="G315" s="221" t="s">
        <v>991</v>
      </c>
      <c r="H315" s="222">
        <v>1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37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151</v>
      </c>
      <c r="AT315" s="230" t="s">
        <v>147</v>
      </c>
      <c r="AU315" s="230" t="s">
        <v>82</v>
      </c>
      <c r="AY315" s="16" t="s">
        <v>145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80</v>
      </c>
      <c r="BK315" s="231">
        <f>ROUND(I315*H315,2)</f>
        <v>0</v>
      </c>
      <c r="BL315" s="16" t="s">
        <v>151</v>
      </c>
      <c r="BM315" s="230" t="s">
        <v>1441</v>
      </c>
    </row>
    <row r="316" s="2" customFormat="1" ht="24.15" customHeight="1">
      <c r="A316" s="37"/>
      <c r="B316" s="38"/>
      <c r="C316" s="218" t="s">
        <v>506</v>
      </c>
      <c r="D316" s="218" t="s">
        <v>147</v>
      </c>
      <c r="E316" s="219" t="s">
        <v>1261</v>
      </c>
      <c r="F316" s="220" t="s">
        <v>1262</v>
      </c>
      <c r="G316" s="221" t="s">
        <v>186</v>
      </c>
      <c r="H316" s="222">
        <v>2.5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37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151</v>
      </c>
      <c r="AT316" s="230" t="s">
        <v>147</v>
      </c>
      <c r="AU316" s="230" t="s">
        <v>82</v>
      </c>
      <c r="AY316" s="16" t="s">
        <v>145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80</v>
      </c>
      <c r="BK316" s="231">
        <f>ROUND(I316*H316,2)</f>
        <v>0</v>
      </c>
      <c r="BL316" s="16" t="s">
        <v>151</v>
      </c>
      <c r="BM316" s="230" t="s">
        <v>1442</v>
      </c>
    </row>
    <row r="317" s="2" customFormat="1" ht="24.15" customHeight="1">
      <c r="A317" s="37"/>
      <c r="B317" s="38"/>
      <c r="C317" s="218" t="s">
        <v>1443</v>
      </c>
      <c r="D317" s="218" t="s">
        <v>147</v>
      </c>
      <c r="E317" s="219" t="s">
        <v>1444</v>
      </c>
      <c r="F317" s="220" t="s">
        <v>1445</v>
      </c>
      <c r="G317" s="221" t="s">
        <v>186</v>
      </c>
      <c r="H317" s="222">
        <v>2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37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151</v>
      </c>
      <c r="AT317" s="230" t="s">
        <v>147</v>
      </c>
      <c r="AU317" s="230" t="s">
        <v>82</v>
      </c>
      <c r="AY317" s="16" t="s">
        <v>145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80</v>
      </c>
      <c r="BK317" s="231">
        <f>ROUND(I317*H317,2)</f>
        <v>0</v>
      </c>
      <c r="BL317" s="16" t="s">
        <v>151</v>
      </c>
      <c r="BM317" s="230" t="s">
        <v>1446</v>
      </c>
    </row>
    <row r="318" s="2" customFormat="1" ht="37.8" customHeight="1">
      <c r="A318" s="37"/>
      <c r="B318" s="38"/>
      <c r="C318" s="218" t="s">
        <v>511</v>
      </c>
      <c r="D318" s="218" t="s">
        <v>147</v>
      </c>
      <c r="E318" s="219" t="s">
        <v>1165</v>
      </c>
      <c r="F318" s="220" t="s">
        <v>1166</v>
      </c>
      <c r="G318" s="221" t="s">
        <v>186</v>
      </c>
      <c r="H318" s="222">
        <v>4.5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37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151</v>
      </c>
      <c r="AT318" s="230" t="s">
        <v>147</v>
      </c>
      <c r="AU318" s="230" t="s">
        <v>82</v>
      </c>
      <c r="AY318" s="16" t="s">
        <v>145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80</v>
      </c>
      <c r="BK318" s="231">
        <f>ROUND(I318*H318,2)</f>
        <v>0</v>
      </c>
      <c r="BL318" s="16" t="s">
        <v>151</v>
      </c>
      <c r="BM318" s="230" t="s">
        <v>1447</v>
      </c>
    </row>
    <row r="319" s="2" customFormat="1" ht="33" customHeight="1">
      <c r="A319" s="37"/>
      <c r="B319" s="38"/>
      <c r="C319" s="218" t="s">
        <v>1448</v>
      </c>
      <c r="D319" s="218" t="s">
        <v>147</v>
      </c>
      <c r="E319" s="219" t="s">
        <v>1167</v>
      </c>
      <c r="F319" s="220" t="s">
        <v>1168</v>
      </c>
      <c r="G319" s="221" t="s">
        <v>186</v>
      </c>
      <c r="H319" s="222">
        <v>4.5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37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151</v>
      </c>
      <c r="AT319" s="230" t="s">
        <v>147</v>
      </c>
      <c r="AU319" s="230" t="s">
        <v>82</v>
      </c>
      <c r="AY319" s="16" t="s">
        <v>145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80</v>
      </c>
      <c r="BK319" s="231">
        <f>ROUND(I319*H319,2)</f>
        <v>0</v>
      </c>
      <c r="BL319" s="16" t="s">
        <v>151</v>
      </c>
      <c r="BM319" s="230" t="s">
        <v>1449</v>
      </c>
    </row>
    <row r="320" s="2" customFormat="1" ht="21.75" customHeight="1">
      <c r="A320" s="37"/>
      <c r="B320" s="38"/>
      <c r="C320" s="255" t="s">
        <v>514</v>
      </c>
      <c r="D320" s="255" t="s">
        <v>243</v>
      </c>
      <c r="E320" s="256" t="s">
        <v>1450</v>
      </c>
      <c r="F320" s="257" t="s">
        <v>1451</v>
      </c>
      <c r="G320" s="258" t="s">
        <v>186</v>
      </c>
      <c r="H320" s="259">
        <v>2</v>
      </c>
      <c r="I320" s="260"/>
      <c r="J320" s="261">
        <f>ROUND(I320*H320,2)</f>
        <v>0</v>
      </c>
      <c r="K320" s="262"/>
      <c r="L320" s="263"/>
      <c r="M320" s="264" t="s">
        <v>1</v>
      </c>
      <c r="N320" s="265" t="s">
        <v>37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155</v>
      </c>
      <c r="AT320" s="230" t="s">
        <v>243</v>
      </c>
      <c r="AU320" s="230" t="s">
        <v>82</v>
      </c>
      <c r="AY320" s="16" t="s">
        <v>145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80</v>
      </c>
      <c r="BK320" s="231">
        <f>ROUND(I320*H320,2)</f>
        <v>0</v>
      </c>
      <c r="BL320" s="16" t="s">
        <v>151</v>
      </c>
      <c r="BM320" s="230" t="s">
        <v>1452</v>
      </c>
    </row>
    <row r="321" s="2" customFormat="1" ht="21.75" customHeight="1">
      <c r="A321" s="37"/>
      <c r="B321" s="38"/>
      <c r="C321" s="255" t="s">
        <v>1453</v>
      </c>
      <c r="D321" s="255" t="s">
        <v>243</v>
      </c>
      <c r="E321" s="256" t="s">
        <v>1454</v>
      </c>
      <c r="F321" s="257" t="s">
        <v>1455</v>
      </c>
      <c r="G321" s="258" t="s">
        <v>186</v>
      </c>
      <c r="H321" s="259">
        <v>2.5</v>
      </c>
      <c r="I321" s="260"/>
      <c r="J321" s="261">
        <f>ROUND(I321*H321,2)</f>
        <v>0</v>
      </c>
      <c r="K321" s="262"/>
      <c r="L321" s="263"/>
      <c r="M321" s="264" t="s">
        <v>1</v>
      </c>
      <c r="N321" s="265" t="s">
        <v>37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155</v>
      </c>
      <c r="AT321" s="230" t="s">
        <v>243</v>
      </c>
      <c r="AU321" s="230" t="s">
        <v>82</v>
      </c>
      <c r="AY321" s="16" t="s">
        <v>145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80</v>
      </c>
      <c r="BK321" s="231">
        <f>ROUND(I321*H321,2)</f>
        <v>0</v>
      </c>
      <c r="BL321" s="16" t="s">
        <v>151</v>
      </c>
      <c r="BM321" s="230" t="s">
        <v>1456</v>
      </c>
    </row>
    <row r="322" s="2" customFormat="1" ht="16.5" customHeight="1">
      <c r="A322" s="37"/>
      <c r="B322" s="38"/>
      <c r="C322" s="255" t="s">
        <v>519</v>
      </c>
      <c r="D322" s="255" t="s">
        <v>243</v>
      </c>
      <c r="E322" s="256" t="s">
        <v>1457</v>
      </c>
      <c r="F322" s="257" t="s">
        <v>1458</v>
      </c>
      <c r="G322" s="258" t="s">
        <v>1116</v>
      </c>
      <c r="H322" s="259">
        <v>2</v>
      </c>
      <c r="I322" s="260"/>
      <c r="J322" s="261">
        <f>ROUND(I322*H322,2)</f>
        <v>0</v>
      </c>
      <c r="K322" s="262"/>
      <c r="L322" s="263"/>
      <c r="M322" s="264" t="s">
        <v>1</v>
      </c>
      <c r="N322" s="265" t="s">
        <v>37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155</v>
      </c>
      <c r="AT322" s="230" t="s">
        <v>243</v>
      </c>
      <c r="AU322" s="230" t="s">
        <v>82</v>
      </c>
      <c r="AY322" s="16" t="s">
        <v>145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80</v>
      </c>
      <c r="BK322" s="231">
        <f>ROUND(I322*H322,2)</f>
        <v>0</v>
      </c>
      <c r="BL322" s="16" t="s">
        <v>151</v>
      </c>
      <c r="BM322" s="230" t="s">
        <v>1459</v>
      </c>
    </row>
    <row r="323" s="2" customFormat="1" ht="16.5" customHeight="1">
      <c r="A323" s="37"/>
      <c r="B323" s="38"/>
      <c r="C323" s="255" t="s">
        <v>1460</v>
      </c>
      <c r="D323" s="255" t="s">
        <v>243</v>
      </c>
      <c r="E323" s="256" t="s">
        <v>1461</v>
      </c>
      <c r="F323" s="257" t="s">
        <v>1462</v>
      </c>
      <c r="G323" s="258" t="s">
        <v>1116</v>
      </c>
      <c r="H323" s="259">
        <v>3</v>
      </c>
      <c r="I323" s="260"/>
      <c r="J323" s="261">
        <f>ROUND(I323*H323,2)</f>
        <v>0</v>
      </c>
      <c r="K323" s="262"/>
      <c r="L323" s="263"/>
      <c r="M323" s="264" t="s">
        <v>1</v>
      </c>
      <c r="N323" s="265" t="s">
        <v>37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155</v>
      </c>
      <c r="AT323" s="230" t="s">
        <v>243</v>
      </c>
      <c r="AU323" s="230" t="s">
        <v>82</v>
      </c>
      <c r="AY323" s="16" t="s">
        <v>145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80</v>
      </c>
      <c r="BK323" s="231">
        <f>ROUND(I323*H323,2)</f>
        <v>0</v>
      </c>
      <c r="BL323" s="16" t="s">
        <v>151</v>
      </c>
      <c r="BM323" s="230" t="s">
        <v>1463</v>
      </c>
    </row>
    <row r="324" s="2" customFormat="1" ht="16.5" customHeight="1">
      <c r="A324" s="37"/>
      <c r="B324" s="38"/>
      <c r="C324" s="255" t="s">
        <v>522</v>
      </c>
      <c r="D324" s="255" t="s">
        <v>243</v>
      </c>
      <c r="E324" s="256" t="s">
        <v>1464</v>
      </c>
      <c r="F324" s="257" t="s">
        <v>1465</v>
      </c>
      <c r="G324" s="258" t="s">
        <v>1116</v>
      </c>
      <c r="H324" s="259">
        <v>1</v>
      </c>
      <c r="I324" s="260"/>
      <c r="J324" s="261">
        <f>ROUND(I324*H324,2)</f>
        <v>0</v>
      </c>
      <c r="K324" s="262"/>
      <c r="L324" s="263"/>
      <c r="M324" s="264" t="s">
        <v>1</v>
      </c>
      <c r="N324" s="265" t="s">
        <v>37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155</v>
      </c>
      <c r="AT324" s="230" t="s">
        <v>243</v>
      </c>
      <c r="AU324" s="230" t="s">
        <v>82</v>
      </c>
      <c r="AY324" s="16" t="s">
        <v>145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80</v>
      </c>
      <c r="BK324" s="231">
        <f>ROUND(I324*H324,2)</f>
        <v>0</v>
      </c>
      <c r="BL324" s="16" t="s">
        <v>151</v>
      </c>
      <c r="BM324" s="230" t="s">
        <v>1466</v>
      </c>
    </row>
    <row r="325" s="2" customFormat="1" ht="16.5" customHeight="1">
      <c r="A325" s="37"/>
      <c r="B325" s="38"/>
      <c r="C325" s="255" t="s">
        <v>1467</v>
      </c>
      <c r="D325" s="255" t="s">
        <v>243</v>
      </c>
      <c r="E325" s="256" t="s">
        <v>1468</v>
      </c>
      <c r="F325" s="257" t="s">
        <v>1469</v>
      </c>
      <c r="G325" s="258" t="s">
        <v>1116</v>
      </c>
      <c r="H325" s="259">
        <v>1</v>
      </c>
      <c r="I325" s="260"/>
      <c r="J325" s="261">
        <f>ROUND(I325*H325,2)</f>
        <v>0</v>
      </c>
      <c r="K325" s="262"/>
      <c r="L325" s="263"/>
      <c r="M325" s="264" t="s">
        <v>1</v>
      </c>
      <c r="N325" s="265" t="s">
        <v>37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155</v>
      </c>
      <c r="AT325" s="230" t="s">
        <v>243</v>
      </c>
      <c r="AU325" s="230" t="s">
        <v>82</v>
      </c>
      <c r="AY325" s="16" t="s">
        <v>145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80</v>
      </c>
      <c r="BK325" s="231">
        <f>ROUND(I325*H325,2)</f>
        <v>0</v>
      </c>
      <c r="BL325" s="16" t="s">
        <v>151</v>
      </c>
      <c r="BM325" s="230" t="s">
        <v>1470</v>
      </c>
    </row>
    <row r="326" s="2" customFormat="1" ht="16.5" customHeight="1">
      <c r="A326" s="37"/>
      <c r="B326" s="38"/>
      <c r="C326" s="255" t="s">
        <v>526</v>
      </c>
      <c r="D326" s="255" t="s">
        <v>243</v>
      </c>
      <c r="E326" s="256" t="s">
        <v>1471</v>
      </c>
      <c r="F326" s="257" t="s">
        <v>1472</v>
      </c>
      <c r="G326" s="258" t="s">
        <v>1116</v>
      </c>
      <c r="H326" s="259">
        <v>1</v>
      </c>
      <c r="I326" s="260"/>
      <c r="J326" s="261">
        <f>ROUND(I326*H326,2)</f>
        <v>0</v>
      </c>
      <c r="K326" s="262"/>
      <c r="L326" s="263"/>
      <c r="M326" s="264" t="s">
        <v>1</v>
      </c>
      <c r="N326" s="265" t="s">
        <v>37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155</v>
      </c>
      <c r="AT326" s="230" t="s">
        <v>243</v>
      </c>
      <c r="AU326" s="230" t="s">
        <v>82</v>
      </c>
      <c r="AY326" s="16" t="s">
        <v>145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80</v>
      </c>
      <c r="BK326" s="231">
        <f>ROUND(I326*H326,2)</f>
        <v>0</v>
      </c>
      <c r="BL326" s="16" t="s">
        <v>151</v>
      </c>
      <c r="BM326" s="230" t="s">
        <v>1473</v>
      </c>
    </row>
    <row r="327" s="2" customFormat="1" ht="16.5" customHeight="1">
      <c r="A327" s="37"/>
      <c r="B327" s="38"/>
      <c r="C327" s="255" t="s">
        <v>1474</v>
      </c>
      <c r="D327" s="255" t="s">
        <v>243</v>
      </c>
      <c r="E327" s="256" t="s">
        <v>1475</v>
      </c>
      <c r="F327" s="257" t="s">
        <v>1476</v>
      </c>
      <c r="G327" s="258" t="s">
        <v>1116</v>
      </c>
      <c r="H327" s="259">
        <v>2</v>
      </c>
      <c r="I327" s="260"/>
      <c r="J327" s="261">
        <f>ROUND(I327*H327,2)</f>
        <v>0</v>
      </c>
      <c r="K327" s="262"/>
      <c r="L327" s="263"/>
      <c r="M327" s="264" t="s">
        <v>1</v>
      </c>
      <c r="N327" s="265" t="s">
        <v>37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155</v>
      </c>
      <c r="AT327" s="230" t="s">
        <v>243</v>
      </c>
      <c r="AU327" s="230" t="s">
        <v>82</v>
      </c>
      <c r="AY327" s="16" t="s">
        <v>145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80</v>
      </c>
      <c r="BK327" s="231">
        <f>ROUND(I327*H327,2)</f>
        <v>0</v>
      </c>
      <c r="BL327" s="16" t="s">
        <v>151</v>
      </c>
      <c r="BM327" s="230" t="s">
        <v>1477</v>
      </c>
    </row>
    <row r="328" s="2" customFormat="1" ht="16.5" customHeight="1">
      <c r="A328" s="37"/>
      <c r="B328" s="38"/>
      <c r="C328" s="255" t="s">
        <v>529</v>
      </c>
      <c r="D328" s="255" t="s">
        <v>243</v>
      </c>
      <c r="E328" s="256" t="s">
        <v>1478</v>
      </c>
      <c r="F328" s="257" t="s">
        <v>1479</v>
      </c>
      <c r="G328" s="258" t="s">
        <v>1116</v>
      </c>
      <c r="H328" s="259">
        <v>2</v>
      </c>
      <c r="I328" s="260"/>
      <c r="J328" s="261">
        <f>ROUND(I328*H328,2)</f>
        <v>0</v>
      </c>
      <c r="K328" s="262"/>
      <c r="L328" s="263"/>
      <c r="M328" s="264" t="s">
        <v>1</v>
      </c>
      <c r="N328" s="265" t="s">
        <v>37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155</v>
      </c>
      <c r="AT328" s="230" t="s">
        <v>243</v>
      </c>
      <c r="AU328" s="230" t="s">
        <v>82</v>
      </c>
      <c r="AY328" s="16" t="s">
        <v>145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80</v>
      </c>
      <c r="BK328" s="231">
        <f>ROUND(I328*H328,2)</f>
        <v>0</v>
      </c>
      <c r="BL328" s="16" t="s">
        <v>151</v>
      </c>
      <c r="BM328" s="230" t="s">
        <v>1480</v>
      </c>
    </row>
    <row r="329" s="2" customFormat="1" ht="16.5" customHeight="1">
      <c r="A329" s="37"/>
      <c r="B329" s="38"/>
      <c r="C329" s="255" t="s">
        <v>1481</v>
      </c>
      <c r="D329" s="255" t="s">
        <v>243</v>
      </c>
      <c r="E329" s="256" t="s">
        <v>1482</v>
      </c>
      <c r="F329" s="257" t="s">
        <v>1483</v>
      </c>
      <c r="G329" s="258" t="s">
        <v>1116</v>
      </c>
      <c r="H329" s="259">
        <v>2</v>
      </c>
      <c r="I329" s="260"/>
      <c r="J329" s="261">
        <f>ROUND(I329*H329,2)</f>
        <v>0</v>
      </c>
      <c r="K329" s="262"/>
      <c r="L329" s="263"/>
      <c r="M329" s="264" t="s">
        <v>1</v>
      </c>
      <c r="N329" s="265" t="s">
        <v>37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155</v>
      </c>
      <c r="AT329" s="230" t="s">
        <v>243</v>
      </c>
      <c r="AU329" s="230" t="s">
        <v>82</v>
      </c>
      <c r="AY329" s="16" t="s">
        <v>145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80</v>
      </c>
      <c r="BK329" s="231">
        <f>ROUND(I329*H329,2)</f>
        <v>0</v>
      </c>
      <c r="BL329" s="16" t="s">
        <v>151</v>
      </c>
      <c r="BM329" s="230" t="s">
        <v>1484</v>
      </c>
    </row>
    <row r="330" s="2" customFormat="1" ht="16.5" customHeight="1">
      <c r="A330" s="37"/>
      <c r="B330" s="38"/>
      <c r="C330" s="255" t="s">
        <v>533</v>
      </c>
      <c r="D330" s="255" t="s">
        <v>243</v>
      </c>
      <c r="E330" s="256" t="s">
        <v>1485</v>
      </c>
      <c r="F330" s="257" t="s">
        <v>1486</v>
      </c>
      <c r="G330" s="258" t="s">
        <v>1116</v>
      </c>
      <c r="H330" s="259">
        <v>2</v>
      </c>
      <c r="I330" s="260"/>
      <c r="J330" s="261">
        <f>ROUND(I330*H330,2)</f>
        <v>0</v>
      </c>
      <c r="K330" s="262"/>
      <c r="L330" s="263"/>
      <c r="M330" s="264" t="s">
        <v>1</v>
      </c>
      <c r="N330" s="265" t="s">
        <v>37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155</v>
      </c>
      <c r="AT330" s="230" t="s">
        <v>243</v>
      </c>
      <c r="AU330" s="230" t="s">
        <v>82</v>
      </c>
      <c r="AY330" s="16" t="s">
        <v>145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80</v>
      </c>
      <c r="BK330" s="231">
        <f>ROUND(I330*H330,2)</f>
        <v>0</v>
      </c>
      <c r="BL330" s="16" t="s">
        <v>151</v>
      </c>
      <c r="BM330" s="230" t="s">
        <v>1487</v>
      </c>
    </row>
    <row r="331" s="2" customFormat="1" ht="76.35" customHeight="1">
      <c r="A331" s="37"/>
      <c r="B331" s="38"/>
      <c r="C331" s="218" t="s">
        <v>1488</v>
      </c>
      <c r="D331" s="218" t="s">
        <v>147</v>
      </c>
      <c r="E331" s="219" t="s">
        <v>1295</v>
      </c>
      <c r="F331" s="220" t="s">
        <v>1296</v>
      </c>
      <c r="G331" s="221" t="s">
        <v>186</v>
      </c>
      <c r="H331" s="222">
        <v>14.5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37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151</v>
      </c>
      <c r="AT331" s="230" t="s">
        <v>147</v>
      </c>
      <c r="AU331" s="230" t="s">
        <v>82</v>
      </c>
      <c r="AY331" s="16" t="s">
        <v>145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80</v>
      </c>
      <c r="BK331" s="231">
        <f>ROUND(I331*H331,2)</f>
        <v>0</v>
      </c>
      <c r="BL331" s="16" t="s">
        <v>151</v>
      </c>
      <c r="BM331" s="230" t="s">
        <v>1489</v>
      </c>
    </row>
    <row r="332" s="2" customFormat="1" ht="24.15" customHeight="1">
      <c r="A332" s="37"/>
      <c r="B332" s="38"/>
      <c r="C332" s="255" t="s">
        <v>537</v>
      </c>
      <c r="D332" s="255" t="s">
        <v>243</v>
      </c>
      <c r="E332" s="256" t="s">
        <v>1490</v>
      </c>
      <c r="F332" s="257" t="s">
        <v>1491</v>
      </c>
      <c r="G332" s="258" t="s">
        <v>186</v>
      </c>
      <c r="H332" s="259">
        <v>1.02</v>
      </c>
      <c r="I332" s="260"/>
      <c r="J332" s="261">
        <f>ROUND(I332*H332,2)</f>
        <v>0</v>
      </c>
      <c r="K332" s="262"/>
      <c r="L332" s="263"/>
      <c r="M332" s="264" t="s">
        <v>1</v>
      </c>
      <c r="N332" s="265" t="s">
        <v>37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155</v>
      </c>
      <c r="AT332" s="230" t="s">
        <v>243</v>
      </c>
      <c r="AU332" s="230" t="s">
        <v>82</v>
      </c>
      <c r="AY332" s="16" t="s">
        <v>145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80</v>
      </c>
      <c r="BK332" s="231">
        <f>ROUND(I332*H332,2)</f>
        <v>0</v>
      </c>
      <c r="BL332" s="16" t="s">
        <v>151</v>
      </c>
      <c r="BM332" s="230" t="s">
        <v>1492</v>
      </c>
    </row>
    <row r="333" s="13" customFormat="1">
      <c r="A333" s="13"/>
      <c r="B333" s="232"/>
      <c r="C333" s="233"/>
      <c r="D333" s="234" t="s">
        <v>156</v>
      </c>
      <c r="E333" s="235" t="s">
        <v>1</v>
      </c>
      <c r="F333" s="236" t="s">
        <v>1493</v>
      </c>
      <c r="G333" s="233"/>
      <c r="H333" s="237">
        <v>1.02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156</v>
      </c>
      <c r="AU333" s="243" t="s">
        <v>82</v>
      </c>
      <c r="AV333" s="13" t="s">
        <v>82</v>
      </c>
      <c r="AW333" s="13" t="s">
        <v>158</v>
      </c>
      <c r="AX333" s="13" t="s">
        <v>72</v>
      </c>
      <c r="AY333" s="243" t="s">
        <v>145</v>
      </c>
    </row>
    <row r="334" s="14" customFormat="1">
      <c r="A334" s="14"/>
      <c r="B334" s="244"/>
      <c r="C334" s="245"/>
      <c r="D334" s="234" t="s">
        <v>156</v>
      </c>
      <c r="E334" s="246" t="s">
        <v>1</v>
      </c>
      <c r="F334" s="247" t="s">
        <v>159</v>
      </c>
      <c r="G334" s="245"/>
      <c r="H334" s="248">
        <v>1.02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156</v>
      </c>
      <c r="AU334" s="254" t="s">
        <v>82</v>
      </c>
      <c r="AV334" s="14" t="s">
        <v>151</v>
      </c>
      <c r="AW334" s="14" t="s">
        <v>158</v>
      </c>
      <c r="AX334" s="14" t="s">
        <v>80</v>
      </c>
      <c r="AY334" s="254" t="s">
        <v>145</v>
      </c>
    </row>
    <row r="335" s="2" customFormat="1" ht="24.15" customHeight="1">
      <c r="A335" s="37"/>
      <c r="B335" s="38"/>
      <c r="C335" s="255" t="s">
        <v>1494</v>
      </c>
      <c r="D335" s="255" t="s">
        <v>243</v>
      </c>
      <c r="E335" s="256" t="s">
        <v>1297</v>
      </c>
      <c r="F335" s="257" t="s">
        <v>1298</v>
      </c>
      <c r="G335" s="258" t="s">
        <v>186</v>
      </c>
      <c r="H335" s="259">
        <v>7.1399999999999997</v>
      </c>
      <c r="I335" s="260"/>
      <c r="J335" s="261">
        <f>ROUND(I335*H335,2)</f>
        <v>0</v>
      </c>
      <c r="K335" s="262"/>
      <c r="L335" s="263"/>
      <c r="M335" s="264" t="s">
        <v>1</v>
      </c>
      <c r="N335" s="265" t="s">
        <v>37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155</v>
      </c>
      <c r="AT335" s="230" t="s">
        <v>243</v>
      </c>
      <c r="AU335" s="230" t="s">
        <v>82</v>
      </c>
      <c r="AY335" s="16" t="s">
        <v>145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80</v>
      </c>
      <c r="BK335" s="231">
        <f>ROUND(I335*H335,2)</f>
        <v>0</v>
      </c>
      <c r="BL335" s="16" t="s">
        <v>151</v>
      </c>
      <c r="BM335" s="230" t="s">
        <v>1495</v>
      </c>
    </row>
    <row r="336" s="13" customFormat="1">
      <c r="A336" s="13"/>
      <c r="B336" s="232"/>
      <c r="C336" s="233"/>
      <c r="D336" s="234" t="s">
        <v>156</v>
      </c>
      <c r="E336" s="235" t="s">
        <v>1</v>
      </c>
      <c r="F336" s="236" t="s">
        <v>1496</v>
      </c>
      <c r="G336" s="233"/>
      <c r="H336" s="237">
        <v>7.1400000000000006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156</v>
      </c>
      <c r="AU336" s="243" t="s">
        <v>82</v>
      </c>
      <c r="AV336" s="13" t="s">
        <v>82</v>
      </c>
      <c r="AW336" s="13" t="s">
        <v>158</v>
      </c>
      <c r="AX336" s="13" t="s">
        <v>72</v>
      </c>
      <c r="AY336" s="243" t="s">
        <v>145</v>
      </c>
    </row>
    <row r="337" s="14" customFormat="1">
      <c r="A337" s="14"/>
      <c r="B337" s="244"/>
      <c r="C337" s="245"/>
      <c r="D337" s="234" t="s">
        <v>156</v>
      </c>
      <c r="E337" s="246" t="s">
        <v>1</v>
      </c>
      <c r="F337" s="247" t="s">
        <v>159</v>
      </c>
      <c r="G337" s="245"/>
      <c r="H337" s="248">
        <v>7.1400000000000006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156</v>
      </c>
      <c r="AU337" s="254" t="s">
        <v>82</v>
      </c>
      <c r="AV337" s="14" t="s">
        <v>151</v>
      </c>
      <c r="AW337" s="14" t="s">
        <v>158</v>
      </c>
      <c r="AX337" s="14" t="s">
        <v>80</v>
      </c>
      <c r="AY337" s="254" t="s">
        <v>145</v>
      </c>
    </row>
    <row r="338" s="2" customFormat="1" ht="24.15" customHeight="1">
      <c r="A338" s="37"/>
      <c r="B338" s="38"/>
      <c r="C338" s="255" t="s">
        <v>541</v>
      </c>
      <c r="D338" s="255" t="s">
        <v>243</v>
      </c>
      <c r="E338" s="256" t="s">
        <v>1497</v>
      </c>
      <c r="F338" s="257" t="s">
        <v>1498</v>
      </c>
      <c r="G338" s="258" t="s">
        <v>186</v>
      </c>
      <c r="H338" s="259">
        <v>4.0800000000000001</v>
      </c>
      <c r="I338" s="260"/>
      <c r="J338" s="261">
        <f>ROUND(I338*H338,2)</f>
        <v>0</v>
      </c>
      <c r="K338" s="262"/>
      <c r="L338" s="263"/>
      <c r="M338" s="264" t="s">
        <v>1</v>
      </c>
      <c r="N338" s="265" t="s">
        <v>37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155</v>
      </c>
      <c r="AT338" s="230" t="s">
        <v>243</v>
      </c>
      <c r="AU338" s="230" t="s">
        <v>82</v>
      </c>
      <c r="AY338" s="16" t="s">
        <v>145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80</v>
      </c>
      <c r="BK338" s="231">
        <f>ROUND(I338*H338,2)</f>
        <v>0</v>
      </c>
      <c r="BL338" s="16" t="s">
        <v>151</v>
      </c>
      <c r="BM338" s="230" t="s">
        <v>1499</v>
      </c>
    </row>
    <row r="339" s="13" customFormat="1">
      <c r="A339" s="13"/>
      <c r="B339" s="232"/>
      <c r="C339" s="233"/>
      <c r="D339" s="234" t="s">
        <v>156</v>
      </c>
      <c r="E339" s="235" t="s">
        <v>1</v>
      </c>
      <c r="F339" s="236" t="s">
        <v>1207</v>
      </c>
      <c r="G339" s="233"/>
      <c r="H339" s="237">
        <v>4.0800000000000001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156</v>
      </c>
      <c r="AU339" s="243" t="s">
        <v>82</v>
      </c>
      <c r="AV339" s="13" t="s">
        <v>82</v>
      </c>
      <c r="AW339" s="13" t="s">
        <v>158</v>
      </c>
      <c r="AX339" s="13" t="s">
        <v>72</v>
      </c>
      <c r="AY339" s="243" t="s">
        <v>145</v>
      </c>
    </row>
    <row r="340" s="14" customFormat="1">
      <c r="A340" s="14"/>
      <c r="B340" s="244"/>
      <c r="C340" s="245"/>
      <c r="D340" s="234" t="s">
        <v>156</v>
      </c>
      <c r="E340" s="246" t="s">
        <v>1</v>
      </c>
      <c r="F340" s="247" t="s">
        <v>159</v>
      </c>
      <c r="G340" s="245"/>
      <c r="H340" s="248">
        <v>4.0800000000000001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156</v>
      </c>
      <c r="AU340" s="254" t="s">
        <v>82</v>
      </c>
      <c r="AV340" s="14" t="s">
        <v>151</v>
      </c>
      <c r="AW340" s="14" t="s">
        <v>158</v>
      </c>
      <c r="AX340" s="14" t="s">
        <v>80</v>
      </c>
      <c r="AY340" s="254" t="s">
        <v>145</v>
      </c>
    </row>
    <row r="341" s="2" customFormat="1" ht="24.15" customHeight="1">
      <c r="A341" s="37"/>
      <c r="B341" s="38"/>
      <c r="C341" s="255" t="s">
        <v>1500</v>
      </c>
      <c r="D341" s="255" t="s">
        <v>243</v>
      </c>
      <c r="E341" s="256" t="s">
        <v>1300</v>
      </c>
      <c r="F341" s="257" t="s">
        <v>1301</v>
      </c>
      <c r="G341" s="258" t="s">
        <v>186</v>
      </c>
      <c r="H341" s="259">
        <v>2.5499999999999998</v>
      </c>
      <c r="I341" s="260"/>
      <c r="J341" s="261">
        <f>ROUND(I341*H341,2)</f>
        <v>0</v>
      </c>
      <c r="K341" s="262"/>
      <c r="L341" s="263"/>
      <c r="M341" s="264" t="s">
        <v>1</v>
      </c>
      <c r="N341" s="265" t="s">
        <v>37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155</v>
      </c>
      <c r="AT341" s="230" t="s">
        <v>243</v>
      </c>
      <c r="AU341" s="230" t="s">
        <v>82</v>
      </c>
      <c r="AY341" s="16" t="s">
        <v>145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80</v>
      </c>
      <c r="BK341" s="231">
        <f>ROUND(I341*H341,2)</f>
        <v>0</v>
      </c>
      <c r="BL341" s="16" t="s">
        <v>151</v>
      </c>
      <c r="BM341" s="230" t="s">
        <v>1501</v>
      </c>
    </row>
    <row r="342" s="13" customFormat="1">
      <c r="A342" s="13"/>
      <c r="B342" s="232"/>
      <c r="C342" s="233"/>
      <c r="D342" s="234" t="s">
        <v>156</v>
      </c>
      <c r="E342" s="235" t="s">
        <v>1</v>
      </c>
      <c r="F342" s="236" t="s">
        <v>1502</v>
      </c>
      <c r="G342" s="233"/>
      <c r="H342" s="237">
        <v>2.5499999999999998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156</v>
      </c>
      <c r="AU342" s="243" t="s">
        <v>82</v>
      </c>
      <c r="AV342" s="13" t="s">
        <v>82</v>
      </c>
      <c r="AW342" s="13" t="s">
        <v>158</v>
      </c>
      <c r="AX342" s="13" t="s">
        <v>72</v>
      </c>
      <c r="AY342" s="243" t="s">
        <v>145</v>
      </c>
    </row>
    <row r="343" s="14" customFormat="1">
      <c r="A343" s="14"/>
      <c r="B343" s="244"/>
      <c r="C343" s="245"/>
      <c r="D343" s="234" t="s">
        <v>156</v>
      </c>
      <c r="E343" s="246" t="s">
        <v>1</v>
      </c>
      <c r="F343" s="247" t="s">
        <v>159</v>
      </c>
      <c r="G343" s="245"/>
      <c r="H343" s="248">
        <v>2.5499999999999998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156</v>
      </c>
      <c r="AU343" s="254" t="s">
        <v>82</v>
      </c>
      <c r="AV343" s="14" t="s">
        <v>151</v>
      </c>
      <c r="AW343" s="14" t="s">
        <v>158</v>
      </c>
      <c r="AX343" s="14" t="s">
        <v>80</v>
      </c>
      <c r="AY343" s="254" t="s">
        <v>145</v>
      </c>
    </row>
    <row r="344" s="2" customFormat="1" ht="49.05" customHeight="1">
      <c r="A344" s="37"/>
      <c r="B344" s="38"/>
      <c r="C344" s="218" t="s">
        <v>544</v>
      </c>
      <c r="D344" s="218" t="s">
        <v>147</v>
      </c>
      <c r="E344" s="219" t="s">
        <v>1220</v>
      </c>
      <c r="F344" s="220" t="s">
        <v>1221</v>
      </c>
      <c r="G344" s="221" t="s">
        <v>154</v>
      </c>
      <c r="H344" s="222">
        <v>9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37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151</v>
      </c>
      <c r="AT344" s="230" t="s">
        <v>147</v>
      </c>
      <c r="AU344" s="230" t="s">
        <v>82</v>
      </c>
      <c r="AY344" s="16" t="s">
        <v>145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80</v>
      </c>
      <c r="BK344" s="231">
        <f>ROUND(I344*H344,2)</f>
        <v>0</v>
      </c>
      <c r="BL344" s="16" t="s">
        <v>151</v>
      </c>
      <c r="BM344" s="230" t="s">
        <v>1503</v>
      </c>
    </row>
    <row r="345" s="2" customFormat="1" ht="16.5" customHeight="1">
      <c r="A345" s="37"/>
      <c r="B345" s="38"/>
      <c r="C345" s="255" t="s">
        <v>1504</v>
      </c>
      <c r="D345" s="255" t="s">
        <v>243</v>
      </c>
      <c r="E345" s="256" t="s">
        <v>1222</v>
      </c>
      <c r="F345" s="257" t="s">
        <v>1223</v>
      </c>
      <c r="G345" s="258" t="s">
        <v>154</v>
      </c>
      <c r="H345" s="259">
        <v>9</v>
      </c>
      <c r="I345" s="260"/>
      <c r="J345" s="261">
        <f>ROUND(I345*H345,2)</f>
        <v>0</v>
      </c>
      <c r="K345" s="262"/>
      <c r="L345" s="263"/>
      <c r="M345" s="264" t="s">
        <v>1</v>
      </c>
      <c r="N345" s="265" t="s">
        <v>37</v>
      </c>
      <c r="O345" s="90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155</v>
      </c>
      <c r="AT345" s="230" t="s">
        <v>243</v>
      </c>
      <c r="AU345" s="230" t="s">
        <v>82</v>
      </c>
      <c r="AY345" s="16" t="s">
        <v>145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80</v>
      </c>
      <c r="BK345" s="231">
        <f>ROUND(I345*H345,2)</f>
        <v>0</v>
      </c>
      <c r="BL345" s="16" t="s">
        <v>151</v>
      </c>
      <c r="BM345" s="230" t="s">
        <v>1505</v>
      </c>
    </row>
    <row r="346" s="13" customFormat="1">
      <c r="A346" s="13"/>
      <c r="B346" s="232"/>
      <c r="C346" s="233"/>
      <c r="D346" s="234" t="s">
        <v>156</v>
      </c>
      <c r="E346" s="235" t="s">
        <v>1</v>
      </c>
      <c r="F346" s="236" t="s">
        <v>1506</v>
      </c>
      <c r="G346" s="233"/>
      <c r="H346" s="237">
        <v>9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156</v>
      </c>
      <c r="AU346" s="243" t="s">
        <v>82</v>
      </c>
      <c r="AV346" s="13" t="s">
        <v>82</v>
      </c>
      <c r="AW346" s="13" t="s">
        <v>158</v>
      </c>
      <c r="AX346" s="13" t="s">
        <v>72</v>
      </c>
      <c r="AY346" s="243" t="s">
        <v>145</v>
      </c>
    </row>
    <row r="347" s="14" customFormat="1">
      <c r="A347" s="14"/>
      <c r="B347" s="244"/>
      <c r="C347" s="245"/>
      <c r="D347" s="234" t="s">
        <v>156</v>
      </c>
      <c r="E347" s="246" t="s">
        <v>1</v>
      </c>
      <c r="F347" s="247" t="s">
        <v>159</v>
      </c>
      <c r="G347" s="245"/>
      <c r="H347" s="248">
        <v>9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156</v>
      </c>
      <c r="AU347" s="254" t="s">
        <v>82</v>
      </c>
      <c r="AV347" s="14" t="s">
        <v>151</v>
      </c>
      <c r="AW347" s="14" t="s">
        <v>158</v>
      </c>
      <c r="AX347" s="14" t="s">
        <v>80</v>
      </c>
      <c r="AY347" s="254" t="s">
        <v>145</v>
      </c>
    </row>
    <row r="348" s="2" customFormat="1" ht="24.15" customHeight="1">
      <c r="A348" s="37"/>
      <c r="B348" s="38"/>
      <c r="C348" s="218" t="s">
        <v>548</v>
      </c>
      <c r="D348" s="218" t="s">
        <v>147</v>
      </c>
      <c r="E348" s="219" t="s">
        <v>1315</v>
      </c>
      <c r="F348" s="220" t="s">
        <v>1316</v>
      </c>
      <c r="G348" s="221" t="s">
        <v>186</v>
      </c>
      <c r="H348" s="222">
        <v>7.5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37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151</v>
      </c>
      <c r="AT348" s="230" t="s">
        <v>147</v>
      </c>
      <c r="AU348" s="230" t="s">
        <v>82</v>
      </c>
      <c r="AY348" s="16" t="s">
        <v>145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80</v>
      </c>
      <c r="BK348" s="231">
        <f>ROUND(I348*H348,2)</f>
        <v>0</v>
      </c>
      <c r="BL348" s="16" t="s">
        <v>151</v>
      </c>
      <c r="BM348" s="230" t="s">
        <v>1507</v>
      </c>
    </row>
    <row r="349" s="2" customFormat="1" ht="21.75" customHeight="1">
      <c r="A349" s="37"/>
      <c r="B349" s="38"/>
      <c r="C349" s="218" t="s">
        <v>1508</v>
      </c>
      <c r="D349" s="218" t="s">
        <v>147</v>
      </c>
      <c r="E349" s="219" t="s">
        <v>1509</v>
      </c>
      <c r="F349" s="220" t="s">
        <v>1510</v>
      </c>
      <c r="G349" s="221" t="s">
        <v>186</v>
      </c>
      <c r="H349" s="222">
        <v>5.5</v>
      </c>
      <c r="I349" s="223"/>
      <c r="J349" s="224">
        <f>ROUND(I349*H349,2)</f>
        <v>0</v>
      </c>
      <c r="K349" s="225"/>
      <c r="L349" s="43"/>
      <c r="M349" s="226" t="s">
        <v>1</v>
      </c>
      <c r="N349" s="227" t="s">
        <v>37</v>
      </c>
      <c r="O349" s="90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151</v>
      </c>
      <c r="AT349" s="230" t="s">
        <v>147</v>
      </c>
      <c r="AU349" s="230" t="s">
        <v>82</v>
      </c>
      <c r="AY349" s="16" t="s">
        <v>145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80</v>
      </c>
      <c r="BK349" s="231">
        <f>ROUND(I349*H349,2)</f>
        <v>0</v>
      </c>
      <c r="BL349" s="16" t="s">
        <v>151</v>
      </c>
      <c r="BM349" s="230" t="s">
        <v>1511</v>
      </c>
    </row>
    <row r="350" s="2" customFormat="1" ht="44.25" customHeight="1">
      <c r="A350" s="37"/>
      <c r="B350" s="38"/>
      <c r="C350" s="218" t="s">
        <v>551</v>
      </c>
      <c r="D350" s="218" t="s">
        <v>147</v>
      </c>
      <c r="E350" s="219" t="s">
        <v>1227</v>
      </c>
      <c r="F350" s="220" t="s">
        <v>1228</v>
      </c>
      <c r="G350" s="221" t="s">
        <v>235</v>
      </c>
      <c r="H350" s="222">
        <v>0.10000000000000001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37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151</v>
      </c>
      <c r="AT350" s="230" t="s">
        <v>147</v>
      </c>
      <c r="AU350" s="230" t="s">
        <v>82</v>
      </c>
      <c r="AY350" s="16" t="s">
        <v>145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80</v>
      </c>
      <c r="BK350" s="231">
        <f>ROUND(I350*H350,2)</f>
        <v>0</v>
      </c>
      <c r="BL350" s="16" t="s">
        <v>151</v>
      </c>
      <c r="BM350" s="230" t="s">
        <v>1512</v>
      </c>
    </row>
    <row r="351" s="2" customFormat="1" ht="44.25" customHeight="1">
      <c r="A351" s="37"/>
      <c r="B351" s="38"/>
      <c r="C351" s="218" t="s">
        <v>1513</v>
      </c>
      <c r="D351" s="218" t="s">
        <v>147</v>
      </c>
      <c r="E351" s="219" t="s">
        <v>1323</v>
      </c>
      <c r="F351" s="220" t="s">
        <v>1324</v>
      </c>
      <c r="G351" s="221" t="s">
        <v>235</v>
      </c>
      <c r="H351" s="222">
        <v>0.20000000000000001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37</v>
      </c>
      <c r="O351" s="90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151</v>
      </c>
      <c r="AT351" s="230" t="s">
        <v>147</v>
      </c>
      <c r="AU351" s="230" t="s">
        <v>82</v>
      </c>
      <c r="AY351" s="16" t="s">
        <v>145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80</v>
      </c>
      <c r="BK351" s="231">
        <f>ROUND(I351*H351,2)</f>
        <v>0</v>
      </c>
      <c r="BL351" s="16" t="s">
        <v>151</v>
      </c>
      <c r="BM351" s="230" t="s">
        <v>1514</v>
      </c>
    </row>
    <row r="352" s="2" customFormat="1" ht="37.8" customHeight="1">
      <c r="A352" s="37"/>
      <c r="B352" s="38"/>
      <c r="C352" s="218" t="s">
        <v>555</v>
      </c>
      <c r="D352" s="218" t="s">
        <v>147</v>
      </c>
      <c r="E352" s="219" t="s">
        <v>1229</v>
      </c>
      <c r="F352" s="220" t="s">
        <v>1230</v>
      </c>
      <c r="G352" s="221" t="s">
        <v>235</v>
      </c>
      <c r="H352" s="222">
        <v>0.10000000000000001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37</v>
      </c>
      <c r="O352" s="90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151</v>
      </c>
      <c r="AT352" s="230" t="s">
        <v>147</v>
      </c>
      <c r="AU352" s="230" t="s">
        <v>82</v>
      </c>
      <c r="AY352" s="16" t="s">
        <v>145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80</v>
      </c>
      <c r="BK352" s="231">
        <f>ROUND(I352*H352,2)</f>
        <v>0</v>
      </c>
      <c r="BL352" s="16" t="s">
        <v>151</v>
      </c>
      <c r="BM352" s="230" t="s">
        <v>1515</v>
      </c>
    </row>
    <row r="353" s="12" customFormat="1" ht="22.8" customHeight="1">
      <c r="A353" s="12"/>
      <c r="B353" s="202"/>
      <c r="C353" s="203"/>
      <c r="D353" s="204" t="s">
        <v>71</v>
      </c>
      <c r="E353" s="216" t="s">
        <v>1516</v>
      </c>
      <c r="F353" s="216" t="s">
        <v>1517</v>
      </c>
      <c r="G353" s="203"/>
      <c r="H353" s="203"/>
      <c r="I353" s="206"/>
      <c r="J353" s="217">
        <f>BK353</f>
        <v>0</v>
      </c>
      <c r="K353" s="203"/>
      <c r="L353" s="208"/>
      <c r="M353" s="209"/>
      <c r="N353" s="210"/>
      <c r="O353" s="210"/>
      <c r="P353" s="211">
        <f>SUM(P354:P427)</f>
        <v>0</v>
      </c>
      <c r="Q353" s="210"/>
      <c r="R353" s="211">
        <f>SUM(R354:R427)</f>
        <v>0.00220828</v>
      </c>
      <c r="S353" s="210"/>
      <c r="T353" s="212">
        <f>SUM(T354:T427)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3" t="s">
        <v>80</v>
      </c>
      <c r="AT353" s="214" t="s">
        <v>71</v>
      </c>
      <c r="AU353" s="214" t="s">
        <v>80</v>
      </c>
      <c r="AY353" s="213" t="s">
        <v>145</v>
      </c>
      <c r="BK353" s="215">
        <f>SUM(BK354:BK427)</f>
        <v>0</v>
      </c>
    </row>
    <row r="354" s="2" customFormat="1" ht="24.15" customHeight="1">
      <c r="A354" s="37"/>
      <c r="B354" s="38"/>
      <c r="C354" s="218" t="s">
        <v>1518</v>
      </c>
      <c r="D354" s="218" t="s">
        <v>147</v>
      </c>
      <c r="E354" s="219" t="s">
        <v>1330</v>
      </c>
      <c r="F354" s="220" t="s">
        <v>1331</v>
      </c>
      <c r="G354" s="221" t="s">
        <v>663</v>
      </c>
      <c r="H354" s="222">
        <v>2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37</v>
      </c>
      <c r="O354" s="90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151</v>
      </c>
      <c r="AT354" s="230" t="s">
        <v>147</v>
      </c>
      <c r="AU354" s="230" t="s">
        <v>82</v>
      </c>
      <c r="AY354" s="16" t="s">
        <v>145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80</v>
      </c>
      <c r="BK354" s="231">
        <f>ROUND(I354*H354,2)</f>
        <v>0</v>
      </c>
      <c r="BL354" s="16" t="s">
        <v>151</v>
      </c>
      <c r="BM354" s="230" t="s">
        <v>1519</v>
      </c>
    </row>
    <row r="355" s="2" customFormat="1" ht="16.5" customHeight="1">
      <c r="A355" s="37"/>
      <c r="B355" s="38"/>
      <c r="C355" s="255" t="s">
        <v>558</v>
      </c>
      <c r="D355" s="255" t="s">
        <v>243</v>
      </c>
      <c r="E355" s="256" t="s">
        <v>1334</v>
      </c>
      <c r="F355" s="257" t="s">
        <v>1335</v>
      </c>
      <c r="G355" s="258" t="s">
        <v>150</v>
      </c>
      <c r="H355" s="259">
        <v>2</v>
      </c>
      <c r="I355" s="260"/>
      <c r="J355" s="261">
        <f>ROUND(I355*H355,2)</f>
        <v>0</v>
      </c>
      <c r="K355" s="262"/>
      <c r="L355" s="263"/>
      <c r="M355" s="264" t="s">
        <v>1</v>
      </c>
      <c r="N355" s="265" t="s">
        <v>37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155</v>
      </c>
      <c r="AT355" s="230" t="s">
        <v>243</v>
      </c>
      <c r="AU355" s="230" t="s">
        <v>82</v>
      </c>
      <c r="AY355" s="16" t="s">
        <v>145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80</v>
      </c>
      <c r="BK355" s="231">
        <f>ROUND(I355*H355,2)</f>
        <v>0</v>
      </c>
      <c r="BL355" s="16" t="s">
        <v>151</v>
      </c>
      <c r="BM355" s="230" t="s">
        <v>1520</v>
      </c>
    </row>
    <row r="356" s="2" customFormat="1" ht="24.15" customHeight="1">
      <c r="A356" s="37"/>
      <c r="B356" s="38"/>
      <c r="C356" s="218" t="s">
        <v>1521</v>
      </c>
      <c r="D356" s="218" t="s">
        <v>147</v>
      </c>
      <c r="E356" s="219" t="s">
        <v>1366</v>
      </c>
      <c r="F356" s="220" t="s">
        <v>1367</v>
      </c>
      <c r="G356" s="221" t="s">
        <v>150</v>
      </c>
      <c r="H356" s="222">
        <v>2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37</v>
      </c>
      <c r="O356" s="90"/>
      <c r="P356" s="228">
        <f>O356*H356</f>
        <v>0</v>
      </c>
      <c r="Q356" s="228">
        <v>0.00021956999999999999</v>
      </c>
      <c r="R356" s="228">
        <f>Q356*H356</f>
        <v>0.00043913999999999997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151</v>
      </c>
      <c r="AT356" s="230" t="s">
        <v>147</v>
      </c>
      <c r="AU356" s="230" t="s">
        <v>82</v>
      </c>
      <c r="AY356" s="16" t="s">
        <v>145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80</v>
      </c>
      <c r="BK356" s="231">
        <f>ROUND(I356*H356,2)</f>
        <v>0</v>
      </c>
      <c r="BL356" s="16" t="s">
        <v>151</v>
      </c>
      <c r="BM356" s="230" t="s">
        <v>1522</v>
      </c>
    </row>
    <row r="357" s="2" customFormat="1" ht="24.15" customHeight="1">
      <c r="A357" s="37"/>
      <c r="B357" s="38"/>
      <c r="C357" s="218" t="s">
        <v>562</v>
      </c>
      <c r="D357" s="218" t="s">
        <v>147</v>
      </c>
      <c r="E357" s="219" t="s">
        <v>1147</v>
      </c>
      <c r="F357" s="220" t="s">
        <v>1148</v>
      </c>
      <c r="G357" s="221" t="s">
        <v>150</v>
      </c>
      <c r="H357" s="222">
        <v>1</v>
      </c>
      <c r="I357" s="223"/>
      <c r="J357" s="224">
        <f>ROUND(I357*H357,2)</f>
        <v>0</v>
      </c>
      <c r="K357" s="225"/>
      <c r="L357" s="43"/>
      <c r="M357" s="226" t="s">
        <v>1</v>
      </c>
      <c r="N357" s="227" t="s">
        <v>37</v>
      </c>
      <c r="O357" s="90"/>
      <c r="P357" s="228">
        <f>O357*H357</f>
        <v>0</v>
      </c>
      <c r="Q357" s="228">
        <v>0.00069957000000000005</v>
      </c>
      <c r="R357" s="228">
        <f>Q357*H357</f>
        <v>0.00069957000000000005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151</v>
      </c>
      <c r="AT357" s="230" t="s">
        <v>147</v>
      </c>
      <c r="AU357" s="230" t="s">
        <v>82</v>
      </c>
      <c r="AY357" s="16" t="s">
        <v>145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80</v>
      </c>
      <c r="BK357" s="231">
        <f>ROUND(I357*H357,2)</f>
        <v>0</v>
      </c>
      <c r="BL357" s="16" t="s">
        <v>151</v>
      </c>
      <c r="BM357" s="230" t="s">
        <v>1523</v>
      </c>
    </row>
    <row r="358" s="2" customFormat="1" ht="24.15" customHeight="1">
      <c r="A358" s="37"/>
      <c r="B358" s="38"/>
      <c r="C358" s="218" t="s">
        <v>1524</v>
      </c>
      <c r="D358" s="218" t="s">
        <v>147</v>
      </c>
      <c r="E358" s="219" t="s">
        <v>1525</v>
      </c>
      <c r="F358" s="220" t="s">
        <v>1526</v>
      </c>
      <c r="G358" s="221" t="s">
        <v>150</v>
      </c>
      <c r="H358" s="222">
        <v>1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37</v>
      </c>
      <c r="O358" s="90"/>
      <c r="P358" s="228">
        <f>O358*H358</f>
        <v>0</v>
      </c>
      <c r="Q358" s="228">
        <v>0.0010695699999999999</v>
      </c>
      <c r="R358" s="228">
        <f>Q358*H358</f>
        <v>0.0010695699999999999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151</v>
      </c>
      <c r="AT358" s="230" t="s">
        <v>147</v>
      </c>
      <c r="AU358" s="230" t="s">
        <v>82</v>
      </c>
      <c r="AY358" s="16" t="s">
        <v>145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80</v>
      </c>
      <c r="BK358" s="231">
        <f>ROUND(I358*H358,2)</f>
        <v>0</v>
      </c>
      <c r="BL358" s="16" t="s">
        <v>151</v>
      </c>
      <c r="BM358" s="230" t="s">
        <v>1527</v>
      </c>
    </row>
    <row r="359" s="2" customFormat="1" ht="21.75" customHeight="1">
      <c r="A359" s="37"/>
      <c r="B359" s="38"/>
      <c r="C359" s="218" t="s">
        <v>565</v>
      </c>
      <c r="D359" s="218" t="s">
        <v>147</v>
      </c>
      <c r="E359" s="219" t="s">
        <v>1373</v>
      </c>
      <c r="F359" s="220" t="s">
        <v>1374</v>
      </c>
      <c r="G359" s="221" t="s">
        <v>150</v>
      </c>
      <c r="H359" s="222">
        <v>2</v>
      </c>
      <c r="I359" s="223"/>
      <c r="J359" s="224">
        <f>ROUND(I359*H359,2)</f>
        <v>0</v>
      </c>
      <c r="K359" s="225"/>
      <c r="L359" s="43"/>
      <c r="M359" s="226" t="s">
        <v>1</v>
      </c>
      <c r="N359" s="227" t="s">
        <v>37</v>
      </c>
      <c r="O359" s="90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151</v>
      </c>
      <c r="AT359" s="230" t="s">
        <v>147</v>
      </c>
      <c r="AU359" s="230" t="s">
        <v>82</v>
      </c>
      <c r="AY359" s="16" t="s">
        <v>145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80</v>
      </c>
      <c r="BK359" s="231">
        <f>ROUND(I359*H359,2)</f>
        <v>0</v>
      </c>
      <c r="BL359" s="16" t="s">
        <v>151</v>
      </c>
      <c r="BM359" s="230" t="s">
        <v>1528</v>
      </c>
    </row>
    <row r="360" s="2" customFormat="1" ht="21.75" customHeight="1">
      <c r="A360" s="37"/>
      <c r="B360" s="38"/>
      <c r="C360" s="218" t="s">
        <v>1529</v>
      </c>
      <c r="D360" s="218" t="s">
        <v>147</v>
      </c>
      <c r="E360" s="219" t="s">
        <v>1139</v>
      </c>
      <c r="F360" s="220" t="s">
        <v>1140</v>
      </c>
      <c r="G360" s="221" t="s">
        <v>150</v>
      </c>
      <c r="H360" s="222">
        <v>1</v>
      </c>
      <c r="I360" s="223"/>
      <c r="J360" s="224">
        <f>ROUND(I360*H360,2)</f>
        <v>0</v>
      </c>
      <c r="K360" s="225"/>
      <c r="L360" s="43"/>
      <c r="M360" s="226" t="s">
        <v>1</v>
      </c>
      <c r="N360" s="227" t="s">
        <v>37</v>
      </c>
      <c r="O360" s="90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151</v>
      </c>
      <c r="AT360" s="230" t="s">
        <v>147</v>
      </c>
      <c r="AU360" s="230" t="s">
        <v>82</v>
      </c>
      <c r="AY360" s="16" t="s">
        <v>145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80</v>
      </c>
      <c r="BK360" s="231">
        <f>ROUND(I360*H360,2)</f>
        <v>0</v>
      </c>
      <c r="BL360" s="16" t="s">
        <v>151</v>
      </c>
      <c r="BM360" s="230" t="s">
        <v>1530</v>
      </c>
    </row>
    <row r="361" s="2" customFormat="1" ht="21.75" customHeight="1">
      <c r="A361" s="37"/>
      <c r="B361" s="38"/>
      <c r="C361" s="218" t="s">
        <v>571</v>
      </c>
      <c r="D361" s="218" t="s">
        <v>147</v>
      </c>
      <c r="E361" s="219" t="s">
        <v>1531</v>
      </c>
      <c r="F361" s="220" t="s">
        <v>1532</v>
      </c>
      <c r="G361" s="221" t="s">
        <v>150</v>
      </c>
      <c r="H361" s="222">
        <v>1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37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151</v>
      </c>
      <c r="AT361" s="230" t="s">
        <v>147</v>
      </c>
      <c r="AU361" s="230" t="s">
        <v>82</v>
      </c>
      <c r="AY361" s="16" t="s">
        <v>145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80</v>
      </c>
      <c r="BK361" s="231">
        <f>ROUND(I361*H361,2)</f>
        <v>0</v>
      </c>
      <c r="BL361" s="16" t="s">
        <v>151</v>
      </c>
      <c r="BM361" s="230" t="s">
        <v>1533</v>
      </c>
    </row>
    <row r="362" s="2" customFormat="1" ht="21.75" customHeight="1">
      <c r="A362" s="37"/>
      <c r="B362" s="38"/>
      <c r="C362" s="218" t="s">
        <v>1534</v>
      </c>
      <c r="D362" s="218" t="s">
        <v>147</v>
      </c>
      <c r="E362" s="219" t="s">
        <v>1348</v>
      </c>
      <c r="F362" s="220" t="s">
        <v>1349</v>
      </c>
      <c r="G362" s="221" t="s">
        <v>150</v>
      </c>
      <c r="H362" s="222">
        <v>1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37</v>
      </c>
      <c r="O362" s="90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151</v>
      </c>
      <c r="AT362" s="230" t="s">
        <v>147</v>
      </c>
      <c r="AU362" s="230" t="s">
        <v>82</v>
      </c>
      <c r="AY362" s="16" t="s">
        <v>145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80</v>
      </c>
      <c r="BK362" s="231">
        <f>ROUND(I362*H362,2)</f>
        <v>0</v>
      </c>
      <c r="BL362" s="16" t="s">
        <v>151</v>
      </c>
      <c r="BM362" s="230" t="s">
        <v>1535</v>
      </c>
    </row>
    <row r="363" s="2" customFormat="1" ht="24.15" customHeight="1">
      <c r="A363" s="37"/>
      <c r="B363" s="38"/>
      <c r="C363" s="255" t="s">
        <v>577</v>
      </c>
      <c r="D363" s="255" t="s">
        <v>243</v>
      </c>
      <c r="E363" s="256" t="s">
        <v>1536</v>
      </c>
      <c r="F363" s="257" t="s">
        <v>1537</v>
      </c>
      <c r="G363" s="258" t="s">
        <v>1116</v>
      </c>
      <c r="H363" s="259">
        <v>1</v>
      </c>
      <c r="I363" s="260"/>
      <c r="J363" s="261">
        <f>ROUND(I363*H363,2)</f>
        <v>0</v>
      </c>
      <c r="K363" s="262"/>
      <c r="L363" s="263"/>
      <c r="M363" s="264" t="s">
        <v>1</v>
      </c>
      <c r="N363" s="265" t="s">
        <v>37</v>
      </c>
      <c r="O363" s="90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155</v>
      </c>
      <c r="AT363" s="230" t="s">
        <v>243</v>
      </c>
      <c r="AU363" s="230" t="s">
        <v>82</v>
      </c>
      <c r="AY363" s="16" t="s">
        <v>145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80</v>
      </c>
      <c r="BK363" s="231">
        <f>ROUND(I363*H363,2)</f>
        <v>0</v>
      </c>
      <c r="BL363" s="16" t="s">
        <v>151</v>
      </c>
      <c r="BM363" s="230" t="s">
        <v>1538</v>
      </c>
    </row>
    <row r="364" s="2" customFormat="1" ht="24.15" customHeight="1">
      <c r="A364" s="37"/>
      <c r="B364" s="38"/>
      <c r="C364" s="255" t="s">
        <v>1539</v>
      </c>
      <c r="D364" s="255" t="s">
        <v>243</v>
      </c>
      <c r="E364" s="256" t="s">
        <v>1540</v>
      </c>
      <c r="F364" s="257" t="s">
        <v>1541</v>
      </c>
      <c r="G364" s="258" t="s">
        <v>1116</v>
      </c>
      <c r="H364" s="259">
        <v>1</v>
      </c>
      <c r="I364" s="260"/>
      <c r="J364" s="261">
        <f>ROUND(I364*H364,2)</f>
        <v>0</v>
      </c>
      <c r="K364" s="262"/>
      <c r="L364" s="263"/>
      <c r="M364" s="264" t="s">
        <v>1</v>
      </c>
      <c r="N364" s="265" t="s">
        <v>37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155</v>
      </c>
      <c r="AT364" s="230" t="s">
        <v>243</v>
      </c>
      <c r="AU364" s="230" t="s">
        <v>82</v>
      </c>
      <c r="AY364" s="16" t="s">
        <v>145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80</v>
      </c>
      <c r="BK364" s="231">
        <f>ROUND(I364*H364,2)</f>
        <v>0</v>
      </c>
      <c r="BL364" s="16" t="s">
        <v>151</v>
      </c>
      <c r="BM364" s="230" t="s">
        <v>1542</v>
      </c>
    </row>
    <row r="365" s="2" customFormat="1" ht="24.15" customHeight="1">
      <c r="A365" s="37"/>
      <c r="B365" s="38"/>
      <c r="C365" s="255" t="s">
        <v>581</v>
      </c>
      <c r="D365" s="255" t="s">
        <v>243</v>
      </c>
      <c r="E365" s="256" t="s">
        <v>1543</v>
      </c>
      <c r="F365" s="257" t="s">
        <v>1544</v>
      </c>
      <c r="G365" s="258" t="s">
        <v>1116</v>
      </c>
      <c r="H365" s="259">
        <v>1</v>
      </c>
      <c r="I365" s="260"/>
      <c r="J365" s="261">
        <f>ROUND(I365*H365,2)</f>
        <v>0</v>
      </c>
      <c r="K365" s="262"/>
      <c r="L365" s="263"/>
      <c r="M365" s="264" t="s">
        <v>1</v>
      </c>
      <c r="N365" s="265" t="s">
        <v>37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155</v>
      </c>
      <c r="AT365" s="230" t="s">
        <v>243</v>
      </c>
      <c r="AU365" s="230" t="s">
        <v>82</v>
      </c>
      <c r="AY365" s="16" t="s">
        <v>145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80</v>
      </c>
      <c r="BK365" s="231">
        <f>ROUND(I365*H365,2)</f>
        <v>0</v>
      </c>
      <c r="BL365" s="16" t="s">
        <v>151</v>
      </c>
      <c r="BM365" s="230" t="s">
        <v>1545</v>
      </c>
    </row>
    <row r="366" s="2" customFormat="1" ht="16.5" customHeight="1">
      <c r="A366" s="37"/>
      <c r="B366" s="38"/>
      <c r="C366" s="218" t="s">
        <v>1546</v>
      </c>
      <c r="D366" s="218" t="s">
        <v>147</v>
      </c>
      <c r="E366" s="219" t="s">
        <v>1378</v>
      </c>
      <c r="F366" s="220" t="s">
        <v>1379</v>
      </c>
      <c r="G366" s="221" t="s">
        <v>991</v>
      </c>
      <c r="H366" s="222">
        <v>1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37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151</v>
      </c>
      <c r="AT366" s="230" t="s">
        <v>147</v>
      </c>
      <c r="AU366" s="230" t="s">
        <v>82</v>
      </c>
      <c r="AY366" s="16" t="s">
        <v>145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80</v>
      </c>
      <c r="BK366" s="231">
        <f>ROUND(I366*H366,2)</f>
        <v>0</v>
      </c>
      <c r="BL366" s="16" t="s">
        <v>151</v>
      </c>
      <c r="BM366" s="230" t="s">
        <v>1547</v>
      </c>
    </row>
    <row r="367" s="2" customFormat="1" ht="16.5" customHeight="1">
      <c r="A367" s="37"/>
      <c r="B367" s="38"/>
      <c r="C367" s="218" t="s">
        <v>585</v>
      </c>
      <c r="D367" s="218" t="s">
        <v>147</v>
      </c>
      <c r="E367" s="219" t="s">
        <v>1548</v>
      </c>
      <c r="F367" s="220" t="s">
        <v>1549</v>
      </c>
      <c r="G367" s="221" t="s">
        <v>150</v>
      </c>
      <c r="H367" s="222">
        <v>2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37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151</v>
      </c>
      <c r="AT367" s="230" t="s">
        <v>147</v>
      </c>
      <c r="AU367" s="230" t="s">
        <v>82</v>
      </c>
      <c r="AY367" s="16" t="s">
        <v>145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80</v>
      </c>
      <c r="BK367" s="231">
        <f>ROUND(I367*H367,2)</f>
        <v>0</v>
      </c>
      <c r="BL367" s="16" t="s">
        <v>151</v>
      </c>
      <c r="BM367" s="230" t="s">
        <v>1550</v>
      </c>
    </row>
    <row r="368" s="2" customFormat="1" ht="16.5" customHeight="1">
      <c r="A368" s="37"/>
      <c r="B368" s="38"/>
      <c r="C368" s="218" t="s">
        <v>1551</v>
      </c>
      <c r="D368" s="218" t="s">
        <v>147</v>
      </c>
      <c r="E368" s="219" t="s">
        <v>1552</v>
      </c>
      <c r="F368" s="220" t="s">
        <v>1553</v>
      </c>
      <c r="G368" s="221" t="s">
        <v>150</v>
      </c>
      <c r="H368" s="222">
        <v>2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37</v>
      </c>
      <c r="O368" s="90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151</v>
      </c>
      <c r="AT368" s="230" t="s">
        <v>147</v>
      </c>
      <c r="AU368" s="230" t="s">
        <v>82</v>
      </c>
      <c r="AY368" s="16" t="s">
        <v>145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80</v>
      </c>
      <c r="BK368" s="231">
        <f>ROUND(I368*H368,2)</f>
        <v>0</v>
      </c>
      <c r="BL368" s="16" t="s">
        <v>151</v>
      </c>
      <c r="BM368" s="230" t="s">
        <v>1554</v>
      </c>
    </row>
    <row r="369" s="2" customFormat="1" ht="16.5" customHeight="1">
      <c r="A369" s="37"/>
      <c r="B369" s="38"/>
      <c r="C369" s="255" t="s">
        <v>589</v>
      </c>
      <c r="D369" s="255" t="s">
        <v>243</v>
      </c>
      <c r="E369" s="256" t="s">
        <v>1555</v>
      </c>
      <c r="F369" s="257" t="s">
        <v>1393</v>
      </c>
      <c r="G369" s="258" t="s">
        <v>150</v>
      </c>
      <c r="H369" s="259">
        <v>2</v>
      </c>
      <c r="I369" s="260"/>
      <c r="J369" s="261">
        <f>ROUND(I369*H369,2)</f>
        <v>0</v>
      </c>
      <c r="K369" s="262"/>
      <c r="L369" s="263"/>
      <c r="M369" s="264" t="s">
        <v>1</v>
      </c>
      <c r="N369" s="265" t="s">
        <v>37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155</v>
      </c>
      <c r="AT369" s="230" t="s">
        <v>243</v>
      </c>
      <c r="AU369" s="230" t="s">
        <v>82</v>
      </c>
      <c r="AY369" s="16" t="s">
        <v>145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80</v>
      </c>
      <c r="BK369" s="231">
        <f>ROUND(I369*H369,2)</f>
        <v>0</v>
      </c>
      <c r="BL369" s="16" t="s">
        <v>151</v>
      </c>
      <c r="BM369" s="230" t="s">
        <v>1556</v>
      </c>
    </row>
    <row r="370" s="2" customFormat="1" ht="16.5" customHeight="1">
      <c r="A370" s="37"/>
      <c r="B370" s="38"/>
      <c r="C370" s="255" t="s">
        <v>1557</v>
      </c>
      <c r="D370" s="255" t="s">
        <v>243</v>
      </c>
      <c r="E370" s="256" t="s">
        <v>1558</v>
      </c>
      <c r="F370" s="257" t="s">
        <v>1559</v>
      </c>
      <c r="G370" s="258" t="s">
        <v>150</v>
      </c>
      <c r="H370" s="259">
        <v>2</v>
      </c>
      <c r="I370" s="260"/>
      <c r="J370" s="261">
        <f>ROUND(I370*H370,2)</f>
        <v>0</v>
      </c>
      <c r="K370" s="262"/>
      <c r="L370" s="263"/>
      <c r="M370" s="264" t="s">
        <v>1</v>
      </c>
      <c r="N370" s="265" t="s">
        <v>37</v>
      </c>
      <c r="O370" s="90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155</v>
      </c>
      <c r="AT370" s="230" t="s">
        <v>243</v>
      </c>
      <c r="AU370" s="230" t="s">
        <v>82</v>
      </c>
      <c r="AY370" s="16" t="s">
        <v>145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80</v>
      </c>
      <c r="BK370" s="231">
        <f>ROUND(I370*H370,2)</f>
        <v>0</v>
      </c>
      <c r="BL370" s="16" t="s">
        <v>151</v>
      </c>
      <c r="BM370" s="230" t="s">
        <v>1560</v>
      </c>
    </row>
    <row r="371" s="2" customFormat="1" ht="44.25" customHeight="1">
      <c r="A371" s="37"/>
      <c r="B371" s="38"/>
      <c r="C371" s="218" t="s">
        <v>592</v>
      </c>
      <c r="D371" s="218" t="s">
        <v>147</v>
      </c>
      <c r="E371" s="219" t="s">
        <v>1411</v>
      </c>
      <c r="F371" s="220" t="s">
        <v>1412</v>
      </c>
      <c r="G371" s="221" t="s">
        <v>150</v>
      </c>
      <c r="H371" s="222">
        <v>1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37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151</v>
      </c>
      <c r="AT371" s="230" t="s">
        <v>147</v>
      </c>
      <c r="AU371" s="230" t="s">
        <v>82</v>
      </c>
      <c r="AY371" s="16" t="s">
        <v>145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80</v>
      </c>
      <c r="BK371" s="231">
        <f>ROUND(I371*H371,2)</f>
        <v>0</v>
      </c>
      <c r="BL371" s="16" t="s">
        <v>151</v>
      </c>
      <c r="BM371" s="230" t="s">
        <v>1561</v>
      </c>
    </row>
    <row r="372" s="2" customFormat="1" ht="33" customHeight="1">
      <c r="A372" s="37"/>
      <c r="B372" s="38"/>
      <c r="C372" s="218" t="s">
        <v>1562</v>
      </c>
      <c r="D372" s="218" t="s">
        <v>147</v>
      </c>
      <c r="E372" s="219" t="s">
        <v>1414</v>
      </c>
      <c r="F372" s="220" t="s">
        <v>1415</v>
      </c>
      <c r="G372" s="221" t="s">
        <v>150</v>
      </c>
      <c r="H372" s="222">
        <v>1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37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151</v>
      </c>
      <c r="AT372" s="230" t="s">
        <v>147</v>
      </c>
      <c r="AU372" s="230" t="s">
        <v>82</v>
      </c>
      <c r="AY372" s="16" t="s">
        <v>145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80</v>
      </c>
      <c r="BK372" s="231">
        <f>ROUND(I372*H372,2)</f>
        <v>0</v>
      </c>
      <c r="BL372" s="16" t="s">
        <v>151</v>
      </c>
      <c r="BM372" s="230" t="s">
        <v>1563</v>
      </c>
    </row>
    <row r="373" s="2" customFormat="1" ht="44.25" customHeight="1">
      <c r="A373" s="37"/>
      <c r="B373" s="38"/>
      <c r="C373" s="218" t="s">
        <v>598</v>
      </c>
      <c r="D373" s="218" t="s">
        <v>147</v>
      </c>
      <c r="E373" s="219" t="s">
        <v>1564</v>
      </c>
      <c r="F373" s="220" t="s">
        <v>1565</v>
      </c>
      <c r="G373" s="221" t="s">
        <v>150</v>
      </c>
      <c r="H373" s="222">
        <v>1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37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151</v>
      </c>
      <c r="AT373" s="230" t="s">
        <v>147</v>
      </c>
      <c r="AU373" s="230" t="s">
        <v>82</v>
      </c>
      <c r="AY373" s="16" t="s">
        <v>145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80</v>
      </c>
      <c r="BK373" s="231">
        <f>ROUND(I373*H373,2)</f>
        <v>0</v>
      </c>
      <c r="BL373" s="16" t="s">
        <v>151</v>
      </c>
      <c r="BM373" s="230" t="s">
        <v>1566</v>
      </c>
    </row>
    <row r="374" s="2" customFormat="1" ht="33" customHeight="1">
      <c r="A374" s="37"/>
      <c r="B374" s="38"/>
      <c r="C374" s="218" t="s">
        <v>1567</v>
      </c>
      <c r="D374" s="218" t="s">
        <v>147</v>
      </c>
      <c r="E374" s="219" t="s">
        <v>1402</v>
      </c>
      <c r="F374" s="220" t="s">
        <v>1403</v>
      </c>
      <c r="G374" s="221" t="s">
        <v>186</v>
      </c>
      <c r="H374" s="222">
        <v>0.5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37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151</v>
      </c>
      <c r="AT374" s="230" t="s">
        <v>147</v>
      </c>
      <c r="AU374" s="230" t="s">
        <v>82</v>
      </c>
      <c r="AY374" s="16" t="s">
        <v>145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80</v>
      </c>
      <c r="BK374" s="231">
        <f>ROUND(I374*H374,2)</f>
        <v>0</v>
      </c>
      <c r="BL374" s="16" t="s">
        <v>151</v>
      </c>
      <c r="BM374" s="230" t="s">
        <v>1568</v>
      </c>
    </row>
    <row r="375" s="2" customFormat="1" ht="33" customHeight="1">
      <c r="A375" s="37"/>
      <c r="B375" s="38"/>
      <c r="C375" s="218" t="s">
        <v>605</v>
      </c>
      <c r="D375" s="218" t="s">
        <v>147</v>
      </c>
      <c r="E375" s="219" t="s">
        <v>1406</v>
      </c>
      <c r="F375" s="220" t="s">
        <v>1407</v>
      </c>
      <c r="G375" s="221" t="s">
        <v>186</v>
      </c>
      <c r="H375" s="222">
        <v>0.5</v>
      </c>
      <c r="I375" s="223"/>
      <c r="J375" s="224">
        <f>ROUND(I375*H375,2)</f>
        <v>0</v>
      </c>
      <c r="K375" s="225"/>
      <c r="L375" s="43"/>
      <c r="M375" s="226" t="s">
        <v>1</v>
      </c>
      <c r="N375" s="227" t="s">
        <v>37</v>
      </c>
      <c r="O375" s="90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151</v>
      </c>
      <c r="AT375" s="230" t="s">
        <v>147</v>
      </c>
      <c r="AU375" s="230" t="s">
        <v>82</v>
      </c>
      <c r="AY375" s="16" t="s">
        <v>145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80</v>
      </c>
      <c r="BK375" s="231">
        <f>ROUND(I375*H375,2)</f>
        <v>0</v>
      </c>
      <c r="BL375" s="16" t="s">
        <v>151</v>
      </c>
      <c r="BM375" s="230" t="s">
        <v>1569</v>
      </c>
    </row>
    <row r="376" s="2" customFormat="1" ht="37.8" customHeight="1">
      <c r="A376" s="37"/>
      <c r="B376" s="38"/>
      <c r="C376" s="218" t="s">
        <v>1570</v>
      </c>
      <c r="D376" s="218" t="s">
        <v>147</v>
      </c>
      <c r="E376" s="219" t="s">
        <v>1571</v>
      </c>
      <c r="F376" s="220" t="s">
        <v>1572</v>
      </c>
      <c r="G376" s="221" t="s">
        <v>186</v>
      </c>
      <c r="H376" s="222">
        <v>3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37</v>
      </c>
      <c r="O376" s="90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151</v>
      </c>
      <c r="AT376" s="230" t="s">
        <v>147</v>
      </c>
      <c r="AU376" s="230" t="s">
        <v>82</v>
      </c>
      <c r="AY376" s="16" t="s">
        <v>145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80</v>
      </c>
      <c r="BK376" s="231">
        <f>ROUND(I376*H376,2)</f>
        <v>0</v>
      </c>
      <c r="BL376" s="16" t="s">
        <v>151</v>
      </c>
      <c r="BM376" s="230" t="s">
        <v>1573</v>
      </c>
    </row>
    <row r="377" s="2" customFormat="1" ht="44.25" customHeight="1">
      <c r="A377" s="37"/>
      <c r="B377" s="38"/>
      <c r="C377" s="218" t="s">
        <v>613</v>
      </c>
      <c r="D377" s="218" t="s">
        <v>147</v>
      </c>
      <c r="E377" s="219" t="s">
        <v>1235</v>
      </c>
      <c r="F377" s="220" t="s">
        <v>1236</v>
      </c>
      <c r="G377" s="221" t="s">
        <v>186</v>
      </c>
      <c r="H377" s="222">
        <v>3.5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37</v>
      </c>
      <c r="O377" s="90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151</v>
      </c>
      <c r="AT377" s="230" t="s">
        <v>147</v>
      </c>
      <c r="AU377" s="230" t="s">
        <v>82</v>
      </c>
      <c r="AY377" s="16" t="s">
        <v>145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80</v>
      </c>
      <c r="BK377" s="231">
        <f>ROUND(I377*H377,2)</f>
        <v>0</v>
      </c>
      <c r="BL377" s="16" t="s">
        <v>151</v>
      </c>
      <c r="BM377" s="230" t="s">
        <v>1574</v>
      </c>
    </row>
    <row r="378" s="2" customFormat="1" ht="21.75" customHeight="1">
      <c r="A378" s="37"/>
      <c r="B378" s="38"/>
      <c r="C378" s="218" t="s">
        <v>1575</v>
      </c>
      <c r="D378" s="218" t="s">
        <v>147</v>
      </c>
      <c r="E378" s="219" t="s">
        <v>1139</v>
      </c>
      <c r="F378" s="220" t="s">
        <v>1140</v>
      </c>
      <c r="G378" s="221" t="s">
        <v>150</v>
      </c>
      <c r="H378" s="222">
        <v>1</v>
      </c>
      <c r="I378" s="223"/>
      <c r="J378" s="224">
        <f>ROUND(I378*H378,2)</f>
        <v>0</v>
      </c>
      <c r="K378" s="225"/>
      <c r="L378" s="43"/>
      <c r="M378" s="226" t="s">
        <v>1</v>
      </c>
      <c r="N378" s="227" t="s">
        <v>37</v>
      </c>
      <c r="O378" s="90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151</v>
      </c>
      <c r="AT378" s="230" t="s">
        <v>147</v>
      </c>
      <c r="AU378" s="230" t="s">
        <v>82</v>
      </c>
      <c r="AY378" s="16" t="s">
        <v>145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80</v>
      </c>
      <c r="BK378" s="231">
        <f>ROUND(I378*H378,2)</f>
        <v>0</v>
      </c>
      <c r="BL378" s="16" t="s">
        <v>151</v>
      </c>
      <c r="BM378" s="230" t="s">
        <v>1576</v>
      </c>
    </row>
    <row r="379" s="2" customFormat="1" ht="16.5" customHeight="1">
      <c r="A379" s="37"/>
      <c r="B379" s="38"/>
      <c r="C379" s="255" t="s">
        <v>617</v>
      </c>
      <c r="D379" s="255" t="s">
        <v>243</v>
      </c>
      <c r="E379" s="256" t="s">
        <v>1145</v>
      </c>
      <c r="F379" s="257" t="s">
        <v>1146</v>
      </c>
      <c r="G379" s="258" t="s">
        <v>1116</v>
      </c>
      <c r="H379" s="259">
        <v>1</v>
      </c>
      <c r="I379" s="260"/>
      <c r="J379" s="261">
        <f>ROUND(I379*H379,2)</f>
        <v>0</v>
      </c>
      <c r="K379" s="262"/>
      <c r="L379" s="263"/>
      <c r="M379" s="264" t="s">
        <v>1</v>
      </c>
      <c r="N379" s="265" t="s">
        <v>37</v>
      </c>
      <c r="O379" s="90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155</v>
      </c>
      <c r="AT379" s="230" t="s">
        <v>243</v>
      </c>
      <c r="AU379" s="230" t="s">
        <v>82</v>
      </c>
      <c r="AY379" s="16" t="s">
        <v>145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80</v>
      </c>
      <c r="BK379" s="231">
        <f>ROUND(I379*H379,2)</f>
        <v>0</v>
      </c>
      <c r="BL379" s="16" t="s">
        <v>151</v>
      </c>
      <c r="BM379" s="230" t="s">
        <v>1577</v>
      </c>
    </row>
    <row r="380" s="2" customFormat="1" ht="21.75" customHeight="1">
      <c r="A380" s="37"/>
      <c r="B380" s="38"/>
      <c r="C380" s="218" t="s">
        <v>1578</v>
      </c>
      <c r="D380" s="218" t="s">
        <v>147</v>
      </c>
      <c r="E380" s="219" t="s">
        <v>1579</v>
      </c>
      <c r="F380" s="220" t="s">
        <v>1580</v>
      </c>
      <c r="G380" s="221" t="s">
        <v>150</v>
      </c>
      <c r="H380" s="222">
        <v>2</v>
      </c>
      <c r="I380" s="223"/>
      <c r="J380" s="224">
        <f>ROUND(I380*H380,2)</f>
        <v>0</v>
      </c>
      <c r="K380" s="225"/>
      <c r="L380" s="43"/>
      <c r="M380" s="226" t="s">
        <v>1</v>
      </c>
      <c r="N380" s="227" t="s">
        <v>37</v>
      </c>
      <c r="O380" s="90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151</v>
      </c>
      <c r="AT380" s="230" t="s">
        <v>147</v>
      </c>
      <c r="AU380" s="230" t="s">
        <v>82</v>
      </c>
      <c r="AY380" s="16" t="s">
        <v>145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80</v>
      </c>
      <c r="BK380" s="231">
        <f>ROUND(I380*H380,2)</f>
        <v>0</v>
      </c>
      <c r="BL380" s="16" t="s">
        <v>151</v>
      </c>
      <c r="BM380" s="230" t="s">
        <v>1581</v>
      </c>
    </row>
    <row r="381" s="2" customFormat="1" ht="16.5" customHeight="1">
      <c r="A381" s="37"/>
      <c r="B381" s="38"/>
      <c r="C381" s="218" t="s">
        <v>622</v>
      </c>
      <c r="D381" s="218" t="s">
        <v>147</v>
      </c>
      <c r="E381" s="219" t="s">
        <v>1418</v>
      </c>
      <c r="F381" s="220" t="s">
        <v>1419</v>
      </c>
      <c r="G381" s="221" t="s">
        <v>991</v>
      </c>
      <c r="H381" s="222">
        <v>3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37</v>
      </c>
      <c r="O381" s="90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151</v>
      </c>
      <c r="AT381" s="230" t="s">
        <v>147</v>
      </c>
      <c r="AU381" s="230" t="s">
        <v>82</v>
      </c>
      <c r="AY381" s="16" t="s">
        <v>145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80</v>
      </c>
      <c r="BK381" s="231">
        <f>ROUND(I381*H381,2)</f>
        <v>0</v>
      </c>
      <c r="BL381" s="16" t="s">
        <v>151</v>
      </c>
      <c r="BM381" s="230" t="s">
        <v>1582</v>
      </c>
    </row>
    <row r="382" s="2" customFormat="1" ht="16.5" customHeight="1">
      <c r="A382" s="37"/>
      <c r="B382" s="38"/>
      <c r="C382" s="218" t="s">
        <v>1583</v>
      </c>
      <c r="D382" s="218" t="s">
        <v>147</v>
      </c>
      <c r="E382" s="219" t="s">
        <v>1584</v>
      </c>
      <c r="F382" s="220" t="s">
        <v>1585</v>
      </c>
      <c r="G382" s="221" t="s">
        <v>991</v>
      </c>
      <c r="H382" s="222">
        <v>1</v>
      </c>
      <c r="I382" s="223"/>
      <c r="J382" s="224">
        <f>ROUND(I382*H382,2)</f>
        <v>0</v>
      </c>
      <c r="K382" s="225"/>
      <c r="L382" s="43"/>
      <c r="M382" s="226" t="s">
        <v>1</v>
      </c>
      <c r="N382" s="227" t="s">
        <v>37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151</v>
      </c>
      <c r="AT382" s="230" t="s">
        <v>147</v>
      </c>
      <c r="AU382" s="230" t="s">
        <v>82</v>
      </c>
      <c r="AY382" s="16" t="s">
        <v>145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80</v>
      </c>
      <c r="BK382" s="231">
        <f>ROUND(I382*H382,2)</f>
        <v>0</v>
      </c>
      <c r="BL382" s="16" t="s">
        <v>151</v>
      </c>
      <c r="BM382" s="230" t="s">
        <v>1586</v>
      </c>
    </row>
    <row r="383" s="2" customFormat="1" ht="16.5" customHeight="1">
      <c r="A383" s="37"/>
      <c r="B383" s="38"/>
      <c r="C383" s="218" t="s">
        <v>625</v>
      </c>
      <c r="D383" s="218" t="s">
        <v>147</v>
      </c>
      <c r="E383" s="219" t="s">
        <v>1587</v>
      </c>
      <c r="F383" s="220" t="s">
        <v>1588</v>
      </c>
      <c r="G383" s="221" t="s">
        <v>991</v>
      </c>
      <c r="H383" s="222">
        <v>1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37</v>
      </c>
      <c r="O383" s="90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151</v>
      </c>
      <c r="AT383" s="230" t="s">
        <v>147</v>
      </c>
      <c r="AU383" s="230" t="s">
        <v>82</v>
      </c>
      <c r="AY383" s="16" t="s">
        <v>145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80</v>
      </c>
      <c r="BK383" s="231">
        <f>ROUND(I383*H383,2)</f>
        <v>0</v>
      </c>
      <c r="BL383" s="16" t="s">
        <v>151</v>
      </c>
      <c r="BM383" s="230" t="s">
        <v>1589</v>
      </c>
    </row>
    <row r="384" s="2" customFormat="1" ht="16.5" customHeight="1">
      <c r="A384" s="37"/>
      <c r="B384" s="38"/>
      <c r="C384" s="218" t="s">
        <v>1590</v>
      </c>
      <c r="D384" s="218" t="s">
        <v>147</v>
      </c>
      <c r="E384" s="219" t="s">
        <v>1432</v>
      </c>
      <c r="F384" s="220" t="s">
        <v>1433</v>
      </c>
      <c r="G384" s="221" t="s">
        <v>991</v>
      </c>
      <c r="H384" s="222">
        <v>2</v>
      </c>
      <c r="I384" s="223"/>
      <c r="J384" s="224">
        <f>ROUND(I384*H384,2)</f>
        <v>0</v>
      </c>
      <c r="K384" s="225"/>
      <c r="L384" s="43"/>
      <c r="M384" s="226" t="s">
        <v>1</v>
      </c>
      <c r="N384" s="227" t="s">
        <v>37</v>
      </c>
      <c r="O384" s="90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151</v>
      </c>
      <c r="AT384" s="230" t="s">
        <v>147</v>
      </c>
      <c r="AU384" s="230" t="s">
        <v>82</v>
      </c>
      <c r="AY384" s="16" t="s">
        <v>145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80</v>
      </c>
      <c r="BK384" s="231">
        <f>ROUND(I384*H384,2)</f>
        <v>0</v>
      </c>
      <c r="BL384" s="16" t="s">
        <v>151</v>
      </c>
      <c r="BM384" s="230" t="s">
        <v>1591</v>
      </c>
    </row>
    <row r="385" s="2" customFormat="1" ht="16.5" customHeight="1">
      <c r="A385" s="37"/>
      <c r="B385" s="38"/>
      <c r="C385" s="218" t="s">
        <v>630</v>
      </c>
      <c r="D385" s="218" t="s">
        <v>147</v>
      </c>
      <c r="E385" s="219" t="s">
        <v>1592</v>
      </c>
      <c r="F385" s="220" t="s">
        <v>1436</v>
      </c>
      <c r="G385" s="221" t="s">
        <v>991</v>
      </c>
      <c r="H385" s="222">
        <v>1</v>
      </c>
      <c r="I385" s="223"/>
      <c r="J385" s="224">
        <f>ROUND(I385*H385,2)</f>
        <v>0</v>
      </c>
      <c r="K385" s="225"/>
      <c r="L385" s="43"/>
      <c r="M385" s="226" t="s">
        <v>1</v>
      </c>
      <c r="N385" s="227" t="s">
        <v>37</v>
      </c>
      <c r="O385" s="90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151</v>
      </c>
      <c r="AT385" s="230" t="s">
        <v>147</v>
      </c>
      <c r="AU385" s="230" t="s">
        <v>82</v>
      </c>
      <c r="AY385" s="16" t="s">
        <v>145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80</v>
      </c>
      <c r="BK385" s="231">
        <f>ROUND(I385*H385,2)</f>
        <v>0</v>
      </c>
      <c r="BL385" s="16" t="s">
        <v>151</v>
      </c>
      <c r="BM385" s="230" t="s">
        <v>1593</v>
      </c>
    </row>
    <row r="386" s="2" customFormat="1" ht="16.5" customHeight="1">
      <c r="A386" s="37"/>
      <c r="B386" s="38"/>
      <c r="C386" s="218" t="s">
        <v>1594</v>
      </c>
      <c r="D386" s="218" t="s">
        <v>147</v>
      </c>
      <c r="E386" s="219" t="s">
        <v>1595</v>
      </c>
      <c r="F386" s="220" t="s">
        <v>1440</v>
      </c>
      <c r="G386" s="221" t="s">
        <v>991</v>
      </c>
      <c r="H386" s="222">
        <v>1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37</v>
      </c>
      <c r="O386" s="90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151</v>
      </c>
      <c r="AT386" s="230" t="s">
        <v>147</v>
      </c>
      <c r="AU386" s="230" t="s">
        <v>82</v>
      </c>
      <c r="AY386" s="16" t="s">
        <v>145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80</v>
      </c>
      <c r="BK386" s="231">
        <f>ROUND(I386*H386,2)</f>
        <v>0</v>
      </c>
      <c r="BL386" s="16" t="s">
        <v>151</v>
      </c>
      <c r="BM386" s="230" t="s">
        <v>1596</v>
      </c>
    </row>
    <row r="387" s="2" customFormat="1" ht="24.15" customHeight="1">
      <c r="A387" s="37"/>
      <c r="B387" s="38"/>
      <c r="C387" s="218" t="s">
        <v>635</v>
      </c>
      <c r="D387" s="218" t="s">
        <v>147</v>
      </c>
      <c r="E387" s="219" t="s">
        <v>1261</v>
      </c>
      <c r="F387" s="220" t="s">
        <v>1262</v>
      </c>
      <c r="G387" s="221" t="s">
        <v>186</v>
      </c>
      <c r="H387" s="222">
        <v>0.29999999999999999</v>
      </c>
      <c r="I387" s="223"/>
      <c r="J387" s="224">
        <f>ROUND(I387*H387,2)</f>
        <v>0</v>
      </c>
      <c r="K387" s="225"/>
      <c r="L387" s="43"/>
      <c r="M387" s="226" t="s">
        <v>1</v>
      </c>
      <c r="N387" s="227" t="s">
        <v>37</v>
      </c>
      <c r="O387" s="90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151</v>
      </c>
      <c r="AT387" s="230" t="s">
        <v>147</v>
      </c>
      <c r="AU387" s="230" t="s">
        <v>82</v>
      </c>
      <c r="AY387" s="16" t="s">
        <v>145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80</v>
      </c>
      <c r="BK387" s="231">
        <f>ROUND(I387*H387,2)</f>
        <v>0</v>
      </c>
      <c r="BL387" s="16" t="s">
        <v>151</v>
      </c>
      <c r="BM387" s="230" t="s">
        <v>1597</v>
      </c>
    </row>
    <row r="388" s="2" customFormat="1" ht="24.15" customHeight="1">
      <c r="A388" s="37"/>
      <c r="B388" s="38"/>
      <c r="C388" s="218" t="s">
        <v>1598</v>
      </c>
      <c r="D388" s="218" t="s">
        <v>147</v>
      </c>
      <c r="E388" s="219" t="s">
        <v>1444</v>
      </c>
      <c r="F388" s="220" t="s">
        <v>1445</v>
      </c>
      <c r="G388" s="221" t="s">
        <v>186</v>
      </c>
      <c r="H388" s="222">
        <v>2.5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37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151</v>
      </c>
      <c r="AT388" s="230" t="s">
        <v>147</v>
      </c>
      <c r="AU388" s="230" t="s">
        <v>82</v>
      </c>
      <c r="AY388" s="16" t="s">
        <v>145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80</v>
      </c>
      <c r="BK388" s="231">
        <f>ROUND(I388*H388,2)</f>
        <v>0</v>
      </c>
      <c r="BL388" s="16" t="s">
        <v>151</v>
      </c>
      <c r="BM388" s="230" t="s">
        <v>1599</v>
      </c>
    </row>
    <row r="389" s="2" customFormat="1" ht="24.15" customHeight="1">
      <c r="A389" s="37"/>
      <c r="B389" s="38"/>
      <c r="C389" s="218" t="s">
        <v>645</v>
      </c>
      <c r="D389" s="218" t="s">
        <v>147</v>
      </c>
      <c r="E389" s="219" t="s">
        <v>1159</v>
      </c>
      <c r="F389" s="220" t="s">
        <v>1160</v>
      </c>
      <c r="G389" s="221" t="s">
        <v>186</v>
      </c>
      <c r="H389" s="222">
        <v>2.5</v>
      </c>
      <c r="I389" s="223"/>
      <c r="J389" s="224">
        <f>ROUND(I389*H389,2)</f>
        <v>0</v>
      </c>
      <c r="K389" s="225"/>
      <c r="L389" s="43"/>
      <c r="M389" s="226" t="s">
        <v>1</v>
      </c>
      <c r="N389" s="227" t="s">
        <v>37</v>
      </c>
      <c r="O389" s="90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151</v>
      </c>
      <c r="AT389" s="230" t="s">
        <v>147</v>
      </c>
      <c r="AU389" s="230" t="s">
        <v>82</v>
      </c>
      <c r="AY389" s="16" t="s">
        <v>145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80</v>
      </c>
      <c r="BK389" s="231">
        <f>ROUND(I389*H389,2)</f>
        <v>0</v>
      </c>
      <c r="BL389" s="16" t="s">
        <v>151</v>
      </c>
      <c r="BM389" s="230" t="s">
        <v>1600</v>
      </c>
    </row>
    <row r="390" s="2" customFormat="1" ht="37.8" customHeight="1">
      <c r="A390" s="37"/>
      <c r="B390" s="38"/>
      <c r="C390" s="218" t="s">
        <v>1601</v>
      </c>
      <c r="D390" s="218" t="s">
        <v>147</v>
      </c>
      <c r="E390" s="219" t="s">
        <v>1165</v>
      </c>
      <c r="F390" s="220" t="s">
        <v>1166</v>
      </c>
      <c r="G390" s="221" t="s">
        <v>186</v>
      </c>
      <c r="H390" s="222">
        <v>5.2999999999999998</v>
      </c>
      <c r="I390" s="223"/>
      <c r="J390" s="224">
        <f>ROUND(I390*H390,2)</f>
        <v>0</v>
      </c>
      <c r="K390" s="225"/>
      <c r="L390" s="43"/>
      <c r="M390" s="226" t="s">
        <v>1</v>
      </c>
      <c r="N390" s="227" t="s">
        <v>37</v>
      </c>
      <c r="O390" s="90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151</v>
      </c>
      <c r="AT390" s="230" t="s">
        <v>147</v>
      </c>
      <c r="AU390" s="230" t="s">
        <v>82</v>
      </c>
      <c r="AY390" s="16" t="s">
        <v>145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80</v>
      </c>
      <c r="BK390" s="231">
        <f>ROUND(I390*H390,2)</f>
        <v>0</v>
      </c>
      <c r="BL390" s="16" t="s">
        <v>151</v>
      </c>
      <c r="BM390" s="230" t="s">
        <v>1602</v>
      </c>
    </row>
    <row r="391" s="2" customFormat="1" ht="33" customHeight="1">
      <c r="A391" s="37"/>
      <c r="B391" s="38"/>
      <c r="C391" s="218" t="s">
        <v>650</v>
      </c>
      <c r="D391" s="218" t="s">
        <v>147</v>
      </c>
      <c r="E391" s="219" t="s">
        <v>1167</v>
      </c>
      <c r="F391" s="220" t="s">
        <v>1168</v>
      </c>
      <c r="G391" s="221" t="s">
        <v>186</v>
      </c>
      <c r="H391" s="222">
        <v>5.2999999999999998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37</v>
      </c>
      <c r="O391" s="90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151</v>
      </c>
      <c r="AT391" s="230" t="s">
        <v>147</v>
      </c>
      <c r="AU391" s="230" t="s">
        <v>82</v>
      </c>
      <c r="AY391" s="16" t="s">
        <v>145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80</v>
      </c>
      <c r="BK391" s="231">
        <f>ROUND(I391*H391,2)</f>
        <v>0</v>
      </c>
      <c r="BL391" s="16" t="s">
        <v>151</v>
      </c>
      <c r="BM391" s="230" t="s">
        <v>1603</v>
      </c>
    </row>
    <row r="392" s="2" customFormat="1" ht="21.75" customHeight="1">
      <c r="A392" s="37"/>
      <c r="B392" s="38"/>
      <c r="C392" s="255" t="s">
        <v>1604</v>
      </c>
      <c r="D392" s="255" t="s">
        <v>243</v>
      </c>
      <c r="E392" s="256" t="s">
        <v>1450</v>
      </c>
      <c r="F392" s="257" t="s">
        <v>1451</v>
      </c>
      <c r="G392" s="258" t="s">
        <v>186</v>
      </c>
      <c r="H392" s="259">
        <v>2.5</v>
      </c>
      <c r="I392" s="260"/>
      <c r="J392" s="261">
        <f>ROUND(I392*H392,2)</f>
        <v>0</v>
      </c>
      <c r="K392" s="262"/>
      <c r="L392" s="263"/>
      <c r="M392" s="264" t="s">
        <v>1</v>
      </c>
      <c r="N392" s="265" t="s">
        <v>37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155</v>
      </c>
      <c r="AT392" s="230" t="s">
        <v>243</v>
      </c>
      <c r="AU392" s="230" t="s">
        <v>82</v>
      </c>
      <c r="AY392" s="16" t="s">
        <v>145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80</v>
      </c>
      <c r="BK392" s="231">
        <f>ROUND(I392*H392,2)</f>
        <v>0</v>
      </c>
      <c r="BL392" s="16" t="s">
        <v>151</v>
      </c>
      <c r="BM392" s="230" t="s">
        <v>1605</v>
      </c>
    </row>
    <row r="393" s="2" customFormat="1" ht="21.75" customHeight="1">
      <c r="A393" s="37"/>
      <c r="B393" s="38"/>
      <c r="C393" s="255" t="s">
        <v>654</v>
      </c>
      <c r="D393" s="255" t="s">
        <v>243</v>
      </c>
      <c r="E393" s="256" t="s">
        <v>1606</v>
      </c>
      <c r="F393" s="257" t="s">
        <v>1607</v>
      </c>
      <c r="G393" s="258" t="s">
        <v>186</v>
      </c>
      <c r="H393" s="259">
        <v>2.5</v>
      </c>
      <c r="I393" s="260"/>
      <c r="J393" s="261">
        <f>ROUND(I393*H393,2)</f>
        <v>0</v>
      </c>
      <c r="K393" s="262"/>
      <c r="L393" s="263"/>
      <c r="M393" s="264" t="s">
        <v>1</v>
      </c>
      <c r="N393" s="265" t="s">
        <v>37</v>
      </c>
      <c r="O393" s="90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155</v>
      </c>
      <c r="AT393" s="230" t="s">
        <v>243</v>
      </c>
      <c r="AU393" s="230" t="s">
        <v>82</v>
      </c>
      <c r="AY393" s="16" t="s">
        <v>145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80</v>
      </c>
      <c r="BK393" s="231">
        <f>ROUND(I393*H393,2)</f>
        <v>0</v>
      </c>
      <c r="BL393" s="16" t="s">
        <v>151</v>
      </c>
      <c r="BM393" s="230" t="s">
        <v>1608</v>
      </c>
    </row>
    <row r="394" s="2" customFormat="1" ht="21.75" customHeight="1">
      <c r="A394" s="37"/>
      <c r="B394" s="38"/>
      <c r="C394" s="255" t="s">
        <v>1609</v>
      </c>
      <c r="D394" s="255" t="s">
        <v>243</v>
      </c>
      <c r="E394" s="256" t="s">
        <v>1454</v>
      </c>
      <c r="F394" s="257" t="s">
        <v>1455</v>
      </c>
      <c r="G394" s="258" t="s">
        <v>186</v>
      </c>
      <c r="H394" s="259">
        <v>0.29999999999999999</v>
      </c>
      <c r="I394" s="260"/>
      <c r="J394" s="261">
        <f>ROUND(I394*H394,2)</f>
        <v>0</v>
      </c>
      <c r="K394" s="262"/>
      <c r="L394" s="263"/>
      <c r="M394" s="264" t="s">
        <v>1</v>
      </c>
      <c r="N394" s="265" t="s">
        <v>37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155</v>
      </c>
      <c r="AT394" s="230" t="s">
        <v>243</v>
      </c>
      <c r="AU394" s="230" t="s">
        <v>82</v>
      </c>
      <c r="AY394" s="16" t="s">
        <v>145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80</v>
      </c>
      <c r="BK394" s="231">
        <f>ROUND(I394*H394,2)</f>
        <v>0</v>
      </c>
      <c r="BL394" s="16" t="s">
        <v>151</v>
      </c>
      <c r="BM394" s="230" t="s">
        <v>1610</v>
      </c>
    </row>
    <row r="395" s="2" customFormat="1" ht="16.5" customHeight="1">
      <c r="A395" s="37"/>
      <c r="B395" s="38"/>
      <c r="C395" s="255" t="s">
        <v>657</v>
      </c>
      <c r="D395" s="255" t="s">
        <v>243</v>
      </c>
      <c r="E395" s="256" t="s">
        <v>1457</v>
      </c>
      <c r="F395" s="257" t="s">
        <v>1458</v>
      </c>
      <c r="G395" s="258" t="s">
        <v>1116</v>
      </c>
      <c r="H395" s="259">
        <v>1</v>
      </c>
      <c r="I395" s="260"/>
      <c r="J395" s="261">
        <f>ROUND(I395*H395,2)</f>
        <v>0</v>
      </c>
      <c r="K395" s="262"/>
      <c r="L395" s="263"/>
      <c r="M395" s="264" t="s">
        <v>1</v>
      </c>
      <c r="N395" s="265" t="s">
        <v>37</v>
      </c>
      <c r="O395" s="90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155</v>
      </c>
      <c r="AT395" s="230" t="s">
        <v>243</v>
      </c>
      <c r="AU395" s="230" t="s">
        <v>82</v>
      </c>
      <c r="AY395" s="16" t="s">
        <v>145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80</v>
      </c>
      <c r="BK395" s="231">
        <f>ROUND(I395*H395,2)</f>
        <v>0</v>
      </c>
      <c r="BL395" s="16" t="s">
        <v>151</v>
      </c>
      <c r="BM395" s="230" t="s">
        <v>1611</v>
      </c>
    </row>
    <row r="396" s="2" customFormat="1" ht="16.5" customHeight="1">
      <c r="A396" s="37"/>
      <c r="B396" s="38"/>
      <c r="C396" s="255" t="s">
        <v>1612</v>
      </c>
      <c r="D396" s="255" t="s">
        <v>243</v>
      </c>
      <c r="E396" s="256" t="s">
        <v>1613</v>
      </c>
      <c r="F396" s="257" t="s">
        <v>1614</v>
      </c>
      <c r="G396" s="258" t="s">
        <v>1116</v>
      </c>
      <c r="H396" s="259">
        <v>1</v>
      </c>
      <c r="I396" s="260"/>
      <c r="J396" s="261">
        <f>ROUND(I396*H396,2)</f>
        <v>0</v>
      </c>
      <c r="K396" s="262"/>
      <c r="L396" s="263"/>
      <c r="M396" s="264" t="s">
        <v>1</v>
      </c>
      <c r="N396" s="265" t="s">
        <v>37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155</v>
      </c>
      <c r="AT396" s="230" t="s">
        <v>243</v>
      </c>
      <c r="AU396" s="230" t="s">
        <v>82</v>
      </c>
      <c r="AY396" s="16" t="s">
        <v>145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80</v>
      </c>
      <c r="BK396" s="231">
        <f>ROUND(I396*H396,2)</f>
        <v>0</v>
      </c>
      <c r="BL396" s="16" t="s">
        <v>151</v>
      </c>
      <c r="BM396" s="230" t="s">
        <v>1615</v>
      </c>
    </row>
    <row r="397" s="2" customFormat="1" ht="16.5" customHeight="1">
      <c r="A397" s="37"/>
      <c r="B397" s="38"/>
      <c r="C397" s="255" t="s">
        <v>665</v>
      </c>
      <c r="D397" s="255" t="s">
        <v>243</v>
      </c>
      <c r="E397" s="256" t="s">
        <v>1616</v>
      </c>
      <c r="F397" s="257" t="s">
        <v>1617</v>
      </c>
      <c r="G397" s="258" t="s">
        <v>1116</v>
      </c>
      <c r="H397" s="259">
        <v>2</v>
      </c>
      <c r="I397" s="260"/>
      <c r="J397" s="261">
        <f>ROUND(I397*H397,2)</f>
        <v>0</v>
      </c>
      <c r="K397" s="262"/>
      <c r="L397" s="263"/>
      <c r="M397" s="264" t="s">
        <v>1</v>
      </c>
      <c r="N397" s="265" t="s">
        <v>37</v>
      </c>
      <c r="O397" s="90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155</v>
      </c>
      <c r="AT397" s="230" t="s">
        <v>243</v>
      </c>
      <c r="AU397" s="230" t="s">
        <v>82</v>
      </c>
      <c r="AY397" s="16" t="s">
        <v>145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80</v>
      </c>
      <c r="BK397" s="231">
        <f>ROUND(I397*H397,2)</f>
        <v>0</v>
      </c>
      <c r="BL397" s="16" t="s">
        <v>151</v>
      </c>
      <c r="BM397" s="230" t="s">
        <v>1618</v>
      </c>
    </row>
    <row r="398" s="2" customFormat="1" ht="16.5" customHeight="1">
      <c r="A398" s="37"/>
      <c r="B398" s="38"/>
      <c r="C398" s="255" t="s">
        <v>1619</v>
      </c>
      <c r="D398" s="255" t="s">
        <v>243</v>
      </c>
      <c r="E398" s="256" t="s">
        <v>1620</v>
      </c>
      <c r="F398" s="257" t="s">
        <v>1621</v>
      </c>
      <c r="G398" s="258" t="s">
        <v>1116</v>
      </c>
      <c r="H398" s="259">
        <v>3</v>
      </c>
      <c r="I398" s="260"/>
      <c r="J398" s="261">
        <f>ROUND(I398*H398,2)</f>
        <v>0</v>
      </c>
      <c r="K398" s="262"/>
      <c r="L398" s="263"/>
      <c r="M398" s="264" t="s">
        <v>1</v>
      </c>
      <c r="N398" s="265" t="s">
        <v>37</v>
      </c>
      <c r="O398" s="90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155</v>
      </c>
      <c r="AT398" s="230" t="s">
        <v>243</v>
      </c>
      <c r="AU398" s="230" t="s">
        <v>82</v>
      </c>
      <c r="AY398" s="16" t="s">
        <v>145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80</v>
      </c>
      <c r="BK398" s="231">
        <f>ROUND(I398*H398,2)</f>
        <v>0</v>
      </c>
      <c r="BL398" s="16" t="s">
        <v>151</v>
      </c>
      <c r="BM398" s="230" t="s">
        <v>1622</v>
      </c>
    </row>
    <row r="399" s="2" customFormat="1" ht="16.5" customHeight="1">
      <c r="A399" s="37"/>
      <c r="B399" s="38"/>
      <c r="C399" s="255" t="s">
        <v>668</v>
      </c>
      <c r="D399" s="255" t="s">
        <v>243</v>
      </c>
      <c r="E399" s="256" t="s">
        <v>1623</v>
      </c>
      <c r="F399" s="257" t="s">
        <v>1624</v>
      </c>
      <c r="G399" s="258" t="s">
        <v>1116</v>
      </c>
      <c r="H399" s="259">
        <v>1</v>
      </c>
      <c r="I399" s="260"/>
      <c r="J399" s="261">
        <f>ROUND(I399*H399,2)</f>
        <v>0</v>
      </c>
      <c r="K399" s="262"/>
      <c r="L399" s="263"/>
      <c r="M399" s="264" t="s">
        <v>1</v>
      </c>
      <c r="N399" s="265" t="s">
        <v>37</v>
      </c>
      <c r="O399" s="90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155</v>
      </c>
      <c r="AT399" s="230" t="s">
        <v>243</v>
      </c>
      <c r="AU399" s="230" t="s">
        <v>82</v>
      </c>
      <c r="AY399" s="16" t="s">
        <v>145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80</v>
      </c>
      <c r="BK399" s="231">
        <f>ROUND(I399*H399,2)</f>
        <v>0</v>
      </c>
      <c r="BL399" s="16" t="s">
        <v>151</v>
      </c>
      <c r="BM399" s="230" t="s">
        <v>1625</v>
      </c>
    </row>
    <row r="400" s="2" customFormat="1" ht="16.5" customHeight="1">
      <c r="A400" s="37"/>
      <c r="B400" s="38"/>
      <c r="C400" s="255" t="s">
        <v>1626</v>
      </c>
      <c r="D400" s="255" t="s">
        <v>243</v>
      </c>
      <c r="E400" s="256" t="s">
        <v>1627</v>
      </c>
      <c r="F400" s="257" t="s">
        <v>1628</v>
      </c>
      <c r="G400" s="258" t="s">
        <v>1116</v>
      </c>
      <c r="H400" s="259">
        <v>1</v>
      </c>
      <c r="I400" s="260"/>
      <c r="J400" s="261">
        <f>ROUND(I400*H400,2)</f>
        <v>0</v>
      </c>
      <c r="K400" s="262"/>
      <c r="L400" s="263"/>
      <c r="M400" s="264" t="s">
        <v>1</v>
      </c>
      <c r="N400" s="265" t="s">
        <v>37</v>
      </c>
      <c r="O400" s="90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0" t="s">
        <v>155</v>
      </c>
      <c r="AT400" s="230" t="s">
        <v>243</v>
      </c>
      <c r="AU400" s="230" t="s">
        <v>82</v>
      </c>
      <c r="AY400" s="16" t="s">
        <v>145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6" t="s">
        <v>80</v>
      </c>
      <c r="BK400" s="231">
        <f>ROUND(I400*H400,2)</f>
        <v>0</v>
      </c>
      <c r="BL400" s="16" t="s">
        <v>151</v>
      </c>
      <c r="BM400" s="230" t="s">
        <v>1629</v>
      </c>
    </row>
    <row r="401" s="2" customFormat="1" ht="16.5" customHeight="1">
      <c r="A401" s="37"/>
      <c r="B401" s="38"/>
      <c r="C401" s="255" t="s">
        <v>673</v>
      </c>
      <c r="D401" s="255" t="s">
        <v>243</v>
      </c>
      <c r="E401" s="256" t="s">
        <v>1475</v>
      </c>
      <c r="F401" s="257" t="s">
        <v>1476</v>
      </c>
      <c r="G401" s="258" t="s">
        <v>1116</v>
      </c>
      <c r="H401" s="259">
        <v>2</v>
      </c>
      <c r="I401" s="260"/>
      <c r="J401" s="261">
        <f>ROUND(I401*H401,2)</f>
        <v>0</v>
      </c>
      <c r="K401" s="262"/>
      <c r="L401" s="263"/>
      <c r="M401" s="264" t="s">
        <v>1</v>
      </c>
      <c r="N401" s="265" t="s">
        <v>37</v>
      </c>
      <c r="O401" s="90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155</v>
      </c>
      <c r="AT401" s="230" t="s">
        <v>243</v>
      </c>
      <c r="AU401" s="230" t="s">
        <v>82</v>
      </c>
      <c r="AY401" s="16" t="s">
        <v>145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80</v>
      </c>
      <c r="BK401" s="231">
        <f>ROUND(I401*H401,2)</f>
        <v>0</v>
      </c>
      <c r="BL401" s="16" t="s">
        <v>151</v>
      </c>
      <c r="BM401" s="230" t="s">
        <v>1630</v>
      </c>
    </row>
    <row r="402" s="2" customFormat="1" ht="16.5" customHeight="1">
      <c r="A402" s="37"/>
      <c r="B402" s="38"/>
      <c r="C402" s="255" t="s">
        <v>1631</v>
      </c>
      <c r="D402" s="255" t="s">
        <v>243</v>
      </c>
      <c r="E402" s="256" t="s">
        <v>1632</v>
      </c>
      <c r="F402" s="257" t="s">
        <v>1633</v>
      </c>
      <c r="G402" s="258" t="s">
        <v>1116</v>
      </c>
      <c r="H402" s="259">
        <v>2</v>
      </c>
      <c r="I402" s="260"/>
      <c r="J402" s="261">
        <f>ROUND(I402*H402,2)</f>
        <v>0</v>
      </c>
      <c r="K402" s="262"/>
      <c r="L402" s="263"/>
      <c r="M402" s="264" t="s">
        <v>1</v>
      </c>
      <c r="N402" s="265" t="s">
        <v>37</v>
      </c>
      <c r="O402" s="90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155</v>
      </c>
      <c r="AT402" s="230" t="s">
        <v>243</v>
      </c>
      <c r="AU402" s="230" t="s">
        <v>82</v>
      </c>
      <c r="AY402" s="16" t="s">
        <v>145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80</v>
      </c>
      <c r="BK402" s="231">
        <f>ROUND(I402*H402,2)</f>
        <v>0</v>
      </c>
      <c r="BL402" s="16" t="s">
        <v>151</v>
      </c>
      <c r="BM402" s="230" t="s">
        <v>1634</v>
      </c>
    </row>
    <row r="403" s="2" customFormat="1" ht="16.5" customHeight="1">
      <c r="A403" s="37"/>
      <c r="B403" s="38"/>
      <c r="C403" s="255" t="s">
        <v>1311</v>
      </c>
      <c r="D403" s="255" t="s">
        <v>243</v>
      </c>
      <c r="E403" s="256" t="s">
        <v>1468</v>
      </c>
      <c r="F403" s="257" t="s">
        <v>1469</v>
      </c>
      <c r="G403" s="258" t="s">
        <v>1116</v>
      </c>
      <c r="H403" s="259">
        <v>1</v>
      </c>
      <c r="I403" s="260"/>
      <c r="J403" s="261">
        <f>ROUND(I403*H403,2)</f>
        <v>0</v>
      </c>
      <c r="K403" s="262"/>
      <c r="L403" s="263"/>
      <c r="M403" s="264" t="s">
        <v>1</v>
      </c>
      <c r="N403" s="265" t="s">
        <v>37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155</v>
      </c>
      <c r="AT403" s="230" t="s">
        <v>243</v>
      </c>
      <c r="AU403" s="230" t="s">
        <v>82</v>
      </c>
      <c r="AY403" s="16" t="s">
        <v>145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80</v>
      </c>
      <c r="BK403" s="231">
        <f>ROUND(I403*H403,2)</f>
        <v>0</v>
      </c>
      <c r="BL403" s="16" t="s">
        <v>151</v>
      </c>
      <c r="BM403" s="230" t="s">
        <v>1635</v>
      </c>
    </row>
    <row r="404" s="2" customFormat="1" ht="16.5" customHeight="1">
      <c r="A404" s="37"/>
      <c r="B404" s="38"/>
      <c r="C404" s="255" t="s">
        <v>1636</v>
      </c>
      <c r="D404" s="255" t="s">
        <v>243</v>
      </c>
      <c r="E404" s="256" t="s">
        <v>1637</v>
      </c>
      <c r="F404" s="257" t="s">
        <v>1638</v>
      </c>
      <c r="G404" s="258" t="s">
        <v>1116</v>
      </c>
      <c r="H404" s="259">
        <v>1</v>
      </c>
      <c r="I404" s="260"/>
      <c r="J404" s="261">
        <f>ROUND(I404*H404,2)</f>
        <v>0</v>
      </c>
      <c r="K404" s="262"/>
      <c r="L404" s="263"/>
      <c r="M404" s="264" t="s">
        <v>1</v>
      </c>
      <c r="N404" s="265" t="s">
        <v>37</v>
      </c>
      <c r="O404" s="90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155</v>
      </c>
      <c r="AT404" s="230" t="s">
        <v>243</v>
      </c>
      <c r="AU404" s="230" t="s">
        <v>82</v>
      </c>
      <c r="AY404" s="16" t="s">
        <v>145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80</v>
      </c>
      <c r="BK404" s="231">
        <f>ROUND(I404*H404,2)</f>
        <v>0</v>
      </c>
      <c r="BL404" s="16" t="s">
        <v>151</v>
      </c>
      <c r="BM404" s="230" t="s">
        <v>1639</v>
      </c>
    </row>
    <row r="405" s="2" customFormat="1" ht="16.5" customHeight="1">
      <c r="A405" s="37"/>
      <c r="B405" s="38"/>
      <c r="C405" s="255" t="s">
        <v>1312</v>
      </c>
      <c r="D405" s="255" t="s">
        <v>243</v>
      </c>
      <c r="E405" s="256" t="s">
        <v>1640</v>
      </c>
      <c r="F405" s="257" t="s">
        <v>1641</v>
      </c>
      <c r="G405" s="258" t="s">
        <v>1116</v>
      </c>
      <c r="H405" s="259">
        <v>2</v>
      </c>
      <c r="I405" s="260"/>
      <c r="J405" s="261">
        <f>ROUND(I405*H405,2)</f>
        <v>0</v>
      </c>
      <c r="K405" s="262"/>
      <c r="L405" s="263"/>
      <c r="M405" s="264" t="s">
        <v>1</v>
      </c>
      <c r="N405" s="265" t="s">
        <v>37</v>
      </c>
      <c r="O405" s="90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155</v>
      </c>
      <c r="AT405" s="230" t="s">
        <v>243</v>
      </c>
      <c r="AU405" s="230" t="s">
        <v>82</v>
      </c>
      <c r="AY405" s="16" t="s">
        <v>145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80</v>
      </c>
      <c r="BK405" s="231">
        <f>ROUND(I405*H405,2)</f>
        <v>0</v>
      </c>
      <c r="BL405" s="16" t="s">
        <v>151</v>
      </c>
      <c r="BM405" s="230" t="s">
        <v>1642</v>
      </c>
    </row>
    <row r="406" s="2" customFormat="1" ht="76.35" customHeight="1">
      <c r="A406" s="37"/>
      <c r="B406" s="38"/>
      <c r="C406" s="218" t="s">
        <v>1643</v>
      </c>
      <c r="D406" s="218" t="s">
        <v>147</v>
      </c>
      <c r="E406" s="219" t="s">
        <v>1295</v>
      </c>
      <c r="F406" s="220" t="s">
        <v>1296</v>
      </c>
      <c r="G406" s="221" t="s">
        <v>186</v>
      </c>
      <c r="H406" s="222">
        <v>18</v>
      </c>
      <c r="I406" s="223"/>
      <c r="J406" s="224">
        <f>ROUND(I406*H406,2)</f>
        <v>0</v>
      </c>
      <c r="K406" s="225"/>
      <c r="L406" s="43"/>
      <c r="M406" s="226" t="s">
        <v>1</v>
      </c>
      <c r="N406" s="227" t="s">
        <v>37</v>
      </c>
      <c r="O406" s="90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151</v>
      </c>
      <c r="AT406" s="230" t="s">
        <v>147</v>
      </c>
      <c r="AU406" s="230" t="s">
        <v>82</v>
      </c>
      <c r="AY406" s="16" t="s">
        <v>145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80</v>
      </c>
      <c r="BK406" s="231">
        <f>ROUND(I406*H406,2)</f>
        <v>0</v>
      </c>
      <c r="BL406" s="16" t="s">
        <v>151</v>
      </c>
      <c r="BM406" s="230" t="s">
        <v>1644</v>
      </c>
    </row>
    <row r="407" s="2" customFormat="1" ht="24.15" customHeight="1">
      <c r="A407" s="37"/>
      <c r="B407" s="38"/>
      <c r="C407" s="255" t="s">
        <v>1314</v>
      </c>
      <c r="D407" s="255" t="s">
        <v>243</v>
      </c>
      <c r="E407" s="256" t="s">
        <v>1645</v>
      </c>
      <c r="F407" s="257" t="s">
        <v>1491</v>
      </c>
      <c r="G407" s="258" t="s">
        <v>186</v>
      </c>
      <c r="H407" s="259">
        <v>7.5</v>
      </c>
      <c r="I407" s="260"/>
      <c r="J407" s="261">
        <f>ROUND(I407*H407,2)</f>
        <v>0</v>
      </c>
      <c r="K407" s="262"/>
      <c r="L407" s="263"/>
      <c r="M407" s="264" t="s">
        <v>1</v>
      </c>
      <c r="N407" s="265" t="s">
        <v>37</v>
      </c>
      <c r="O407" s="90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155</v>
      </c>
      <c r="AT407" s="230" t="s">
        <v>243</v>
      </c>
      <c r="AU407" s="230" t="s">
        <v>82</v>
      </c>
      <c r="AY407" s="16" t="s">
        <v>145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80</v>
      </c>
      <c r="BK407" s="231">
        <f>ROUND(I407*H407,2)</f>
        <v>0</v>
      </c>
      <c r="BL407" s="16" t="s">
        <v>151</v>
      </c>
      <c r="BM407" s="230" t="s">
        <v>1646</v>
      </c>
    </row>
    <row r="408" s="13" customFormat="1">
      <c r="A408" s="13"/>
      <c r="B408" s="232"/>
      <c r="C408" s="233"/>
      <c r="D408" s="234" t="s">
        <v>156</v>
      </c>
      <c r="E408" s="235" t="s">
        <v>1</v>
      </c>
      <c r="F408" s="236" t="s">
        <v>1647</v>
      </c>
      <c r="G408" s="233"/>
      <c r="H408" s="237">
        <v>7.5000000000000018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156</v>
      </c>
      <c r="AU408" s="243" t="s">
        <v>82</v>
      </c>
      <c r="AV408" s="13" t="s">
        <v>82</v>
      </c>
      <c r="AW408" s="13" t="s">
        <v>158</v>
      </c>
      <c r="AX408" s="13" t="s">
        <v>72</v>
      </c>
      <c r="AY408" s="243" t="s">
        <v>145</v>
      </c>
    </row>
    <row r="409" s="14" customFormat="1">
      <c r="A409" s="14"/>
      <c r="B409" s="244"/>
      <c r="C409" s="245"/>
      <c r="D409" s="234" t="s">
        <v>156</v>
      </c>
      <c r="E409" s="246" t="s">
        <v>1</v>
      </c>
      <c r="F409" s="247" t="s">
        <v>159</v>
      </c>
      <c r="G409" s="245"/>
      <c r="H409" s="248">
        <v>7.5000000000000018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156</v>
      </c>
      <c r="AU409" s="254" t="s">
        <v>82</v>
      </c>
      <c r="AV409" s="14" t="s">
        <v>151</v>
      </c>
      <c r="AW409" s="14" t="s">
        <v>158</v>
      </c>
      <c r="AX409" s="14" t="s">
        <v>80</v>
      </c>
      <c r="AY409" s="254" t="s">
        <v>145</v>
      </c>
    </row>
    <row r="410" s="2" customFormat="1" ht="24.15" customHeight="1">
      <c r="A410" s="37"/>
      <c r="B410" s="38"/>
      <c r="C410" s="255" t="s">
        <v>1648</v>
      </c>
      <c r="D410" s="255" t="s">
        <v>243</v>
      </c>
      <c r="E410" s="256" t="s">
        <v>1297</v>
      </c>
      <c r="F410" s="257" t="s">
        <v>1298</v>
      </c>
      <c r="G410" s="258" t="s">
        <v>186</v>
      </c>
      <c r="H410" s="259">
        <v>5</v>
      </c>
      <c r="I410" s="260"/>
      <c r="J410" s="261">
        <f>ROUND(I410*H410,2)</f>
        <v>0</v>
      </c>
      <c r="K410" s="262"/>
      <c r="L410" s="263"/>
      <c r="M410" s="264" t="s">
        <v>1</v>
      </c>
      <c r="N410" s="265" t="s">
        <v>37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155</v>
      </c>
      <c r="AT410" s="230" t="s">
        <v>243</v>
      </c>
      <c r="AU410" s="230" t="s">
        <v>82</v>
      </c>
      <c r="AY410" s="16" t="s">
        <v>145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80</v>
      </c>
      <c r="BK410" s="231">
        <f>ROUND(I410*H410,2)</f>
        <v>0</v>
      </c>
      <c r="BL410" s="16" t="s">
        <v>151</v>
      </c>
      <c r="BM410" s="230" t="s">
        <v>1649</v>
      </c>
    </row>
    <row r="411" s="13" customFormat="1">
      <c r="A411" s="13"/>
      <c r="B411" s="232"/>
      <c r="C411" s="233"/>
      <c r="D411" s="234" t="s">
        <v>156</v>
      </c>
      <c r="E411" s="235" t="s">
        <v>1</v>
      </c>
      <c r="F411" s="236" t="s">
        <v>1650</v>
      </c>
      <c r="G411" s="233"/>
      <c r="H411" s="237">
        <v>5.0000000000000053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156</v>
      </c>
      <c r="AU411" s="243" t="s">
        <v>82</v>
      </c>
      <c r="AV411" s="13" t="s">
        <v>82</v>
      </c>
      <c r="AW411" s="13" t="s">
        <v>158</v>
      </c>
      <c r="AX411" s="13" t="s">
        <v>72</v>
      </c>
      <c r="AY411" s="243" t="s">
        <v>145</v>
      </c>
    </row>
    <row r="412" s="14" customFormat="1">
      <c r="A412" s="14"/>
      <c r="B412" s="244"/>
      <c r="C412" s="245"/>
      <c r="D412" s="234" t="s">
        <v>156</v>
      </c>
      <c r="E412" s="246" t="s">
        <v>1</v>
      </c>
      <c r="F412" s="247" t="s">
        <v>159</v>
      </c>
      <c r="G412" s="245"/>
      <c r="H412" s="248">
        <v>5.0000000000000053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156</v>
      </c>
      <c r="AU412" s="254" t="s">
        <v>82</v>
      </c>
      <c r="AV412" s="14" t="s">
        <v>151</v>
      </c>
      <c r="AW412" s="14" t="s">
        <v>158</v>
      </c>
      <c r="AX412" s="14" t="s">
        <v>80</v>
      </c>
      <c r="AY412" s="254" t="s">
        <v>145</v>
      </c>
    </row>
    <row r="413" s="2" customFormat="1" ht="24.15" customHeight="1">
      <c r="A413" s="37"/>
      <c r="B413" s="38"/>
      <c r="C413" s="255" t="s">
        <v>1317</v>
      </c>
      <c r="D413" s="255" t="s">
        <v>243</v>
      </c>
      <c r="E413" s="256" t="s">
        <v>1497</v>
      </c>
      <c r="F413" s="257" t="s">
        <v>1498</v>
      </c>
      <c r="G413" s="258" t="s">
        <v>186</v>
      </c>
      <c r="H413" s="259">
        <v>5</v>
      </c>
      <c r="I413" s="260"/>
      <c r="J413" s="261">
        <f>ROUND(I413*H413,2)</f>
        <v>0</v>
      </c>
      <c r="K413" s="262"/>
      <c r="L413" s="263"/>
      <c r="M413" s="264" t="s">
        <v>1</v>
      </c>
      <c r="N413" s="265" t="s">
        <v>37</v>
      </c>
      <c r="O413" s="90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0" t="s">
        <v>155</v>
      </c>
      <c r="AT413" s="230" t="s">
        <v>243</v>
      </c>
      <c r="AU413" s="230" t="s">
        <v>82</v>
      </c>
      <c r="AY413" s="16" t="s">
        <v>145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6" t="s">
        <v>80</v>
      </c>
      <c r="BK413" s="231">
        <f>ROUND(I413*H413,2)</f>
        <v>0</v>
      </c>
      <c r="BL413" s="16" t="s">
        <v>151</v>
      </c>
      <c r="BM413" s="230" t="s">
        <v>1651</v>
      </c>
    </row>
    <row r="414" s="13" customFormat="1">
      <c r="A414" s="13"/>
      <c r="B414" s="232"/>
      <c r="C414" s="233"/>
      <c r="D414" s="234" t="s">
        <v>156</v>
      </c>
      <c r="E414" s="235" t="s">
        <v>1</v>
      </c>
      <c r="F414" s="236" t="s">
        <v>1650</v>
      </c>
      <c r="G414" s="233"/>
      <c r="H414" s="237">
        <v>5.0000000000000053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156</v>
      </c>
      <c r="AU414" s="243" t="s">
        <v>82</v>
      </c>
      <c r="AV414" s="13" t="s">
        <v>82</v>
      </c>
      <c r="AW414" s="13" t="s">
        <v>158</v>
      </c>
      <c r="AX414" s="13" t="s">
        <v>72</v>
      </c>
      <c r="AY414" s="243" t="s">
        <v>145</v>
      </c>
    </row>
    <row r="415" s="14" customFormat="1">
      <c r="A415" s="14"/>
      <c r="B415" s="244"/>
      <c r="C415" s="245"/>
      <c r="D415" s="234" t="s">
        <v>156</v>
      </c>
      <c r="E415" s="246" t="s">
        <v>1</v>
      </c>
      <c r="F415" s="247" t="s">
        <v>159</v>
      </c>
      <c r="G415" s="245"/>
      <c r="H415" s="248">
        <v>5.0000000000000053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156</v>
      </c>
      <c r="AU415" s="254" t="s">
        <v>82</v>
      </c>
      <c r="AV415" s="14" t="s">
        <v>151</v>
      </c>
      <c r="AW415" s="14" t="s">
        <v>158</v>
      </c>
      <c r="AX415" s="14" t="s">
        <v>80</v>
      </c>
      <c r="AY415" s="254" t="s">
        <v>145</v>
      </c>
    </row>
    <row r="416" s="2" customFormat="1" ht="24.15" customHeight="1">
      <c r="A416" s="37"/>
      <c r="B416" s="38"/>
      <c r="C416" s="255" t="s">
        <v>1652</v>
      </c>
      <c r="D416" s="255" t="s">
        <v>243</v>
      </c>
      <c r="E416" s="256" t="s">
        <v>1300</v>
      </c>
      <c r="F416" s="257" t="s">
        <v>1301</v>
      </c>
      <c r="G416" s="258" t="s">
        <v>186</v>
      </c>
      <c r="H416" s="259">
        <v>0.5</v>
      </c>
      <c r="I416" s="260"/>
      <c r="J416" s="261">
        <f>ROUND(I416*H416,2)</f>
        <v>0</v>
      </c>
      <c r="K416" s="262"/>
      <c r="L416" s="263"/>
      <c r="M416" s="264" t="s">
        <v>1</v>
      </c>
      <c r="N416" s="265" t="s">
        <v>37</v>
      </c>
      <c r="O416" s="90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155</v>
      </c>
      <c r="AT416" s="230" t="s">
        <v>243</v>
      </c>
      <c r="AU416" s="230" t="s">
        <v>82</v>
      </c>
      <c r="AY416" s="16" t="s">
        <v>145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80</v>
      </c>
      <c r="BK416" s="231">
        <f>ROUND(I416*H416,2)</f>
        <v>0</v>
      </c>
      <c r="BL416" s="16" t="s">
        <v>151</v>
      </c>
      <c r="BM416" s="230" t="s">
        <v>1653</v>
      </c>
    </row>
    <row r="417" s="13" customFormat="1">
      <c r="A417" s="13"/>
      <c r="B417" s="232"/>
      <c r="C417" s="233"/>
      <c r="D417" s="234" t="s">
        <v>156</v>
      </c>
      <c r="E417" s="235" t="s">
        <v>1</v>
      </c>
      <c r="F417" s="236" t="s">
        <v>1654</v>
      </c>
      <c r="G417" s="233"/>
      <c r="H417" s="237">
        <v>0.50000000000000044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156</v>
      </c>
      <c r="AU417" s="243" t="s">
        <v>82</v>
      </c>
      <c r="AV417" s="13" t="s">
        <v>82</v>
      </c>
      <c r="AW417" s="13" t="s">
        <v>158</v>
      </c>
      <c r="AX417" s="13" t="s">
        <v>72</v>
      </c>
      <c r="AY417" s="243" t="s">
        <v>145</v>
      </c>
    </row>
    <row r="418" s="14" customFormat="1">
      <c r="A418" s="14"/>
      <c r="B418" s="244"/>
      <c r="C418" s="245"/>
      <c r="D418" s="234" t="s">
        <v>156</v>
      </c>
      <c r="E418" s="246" t="s">
        <v>1</v>
      </c>
      <c r="F418" s="247" t="s">
        <v>159</v>
      </c>
      <c r="G418" s="245"/>
      <c r="H418" s="248">
        <v>0.50000000000000044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156</v>
      </c>
      <c r="AU418" s="254" t="s">
        <v>82</v>
      </c>
      <c r="AV418" s="14" t="s">
        <v>151</v>
      </c>
      <c r="AW418" s="14" t="s">
        <v>158</v>
      </c>
      <c r="AX418" s="14" t="s">
        <v>80</v>
      </c>
      <c r="AY418" s="254" t="s">
        <v>145</v>
      </c>
    </row>
    <row r="419" s="2" customFormat="1" ht="49.05" customHeight="1">
      <c r="A419" s="37"/>
      <c r="B419" s="38"/>
      <c r="C419" s="218" t="s">
        <v>1320</v>
      </c>
      <c r="D419" s="218" t="s">
        <v>147</v>
      </c>
      <c r="E419" s="219" t="s">
        <v>1220</v>
      </c>
      <c r="F419" s="220" t="s">
        <v>1221</v>
      </c>
      <c r="G419" s="221" t="s">
        <v>154</v>
      </c>
      <c r="H419" s="222">
        <v>10.6</v>
      </c>
      <c r="I419" s="223"/>
      <c r="J419" s="224">
        <f>ROUND(I419*H419,2)</f>
        <v>0</v>
      </c>
      <c r="K419" s="225"/>
      <c r="L419" s="43"/>
      <c r="M419" s="226" t="s">
        <v>1</v>
      </c>
      <c r="N419" s="227" t="s">
        <v>37</v>
      </c>
      <c r="O419" s="90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151</v>
      </c>
      <c r="AT419" s="230" t="s">
        <v>147</v>
      </c>
      <c r="AU419" s="230" t="s">
        <v>82</v>
      </c>
      <c r="AY419" s="16" t="s">
        <v>145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80</v>
      </c>
      <c r="BK419" s="231">
        <f>ROUND(I419*H419,2)</f>
        <v>0</v>
      </c>
      <c r="BL419" s="16" t="s">
        <v>151</v>
      </c>
      <c r="BM419" s="230" t="s">
        <v>1655</v>
      </c>
    </row>
    <row r="420" s="2" customFormat="1" ht="16.5" customHeight="1">
      <c r="A420" s="37"/>
      <c r="B420" s="38"/>
      <c r="C420" s="255" t="s">
        <v>1656</v>
      </c>
      <c r="D420" s="255" t="s">
        <v>243</v>
      </c>
      <c r="E420" s="256" t="s">
        <v>1222</v>
      </c>
      <c r="F420" s="257" t="s">
        <v>1223</v>
      </c>
      <c r="G420" s="258" t="s">
        <v>154</v>
      </c>
      <c r="H420" s="259">
        <v>10.6</v>
      </c>
      <c r="I420" s="260"/>
      <c r="J420" s="261">
        <f>ROUND(I420*H420,2)</f>
        <v>0</v>
      </c>
      <c r="K420" s="262"/>
      <c r="L420" s="263"/>
      <c r="M420" s="264" t="s">
        <v>1</v>
      </c>
      <c r="N420" s="265" t="s">
        <v>37</v>
      </c>
      <c r="O420" s="90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155</v>
      </c>
      <c r="AT420" s="230" t="s">
        <v>243</v>
      </c>
      <c r="AU420" s="230" t="s">
        <v>82</v>
      </c>
      <c r="AY420" s="16" t="s">
        <v>145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80</v>
      </c>
      <c r="BK420" s="231">
        <f>ROUND(I420*H420,2)</f>
        <v>0</v>
      </c>
      <c r="BL420" s="16" t="s">
        <v>151</v>
      </c>
      <c r="BM420" s="230" t="s">
        <v>1657</v>
      </c>
    </row>
    <row r="421" s="13" customFormat="1">
      <c r="A421" s="13"/>
      <c r="B421" s="232"/>
      <c r="C421" s="233"/>
      <c r="D421" s="234" t="s">
        <v>156</v>
      </c>
      <c r="E421" s="235" t="s">
        <v>1</v>
      </c>
      <c r="F421" s="236" t="s">
        <v>1658</v>
      </c>
      <c r="G421" s="233"/>
      <c r="H421" s="237">
        <v>10.600000000000003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156</v>
      </c>
      <c r="AU421" s="243" t="s">
        <v>82</v>
      </c>
      <c r="AV421" s="13" t="s">
        <v>82</v>
      </c>
      <c r="AW421" s="13" t="s">
        <v>158</v>
      </c>
      <c r="AX421" s="13" t="s">
        <v>72</v>
      </c>
      <c r="AY421" s="243" t="s">
        <v>145</v>
      </c>
    </row>
    <row r="422" s="14" customFormat="1">
      <c r="A422" s="14"/>
      <c r="B422" s="244"/>
      <c r="C422" s="245"/>
      <c r="D422" s="234" t="s">
        <v>156</v>
      </c>
      <c r="E422" s="246" t="s">
        <v>1</v>
      </c>
      <c r="F422" s="247" t="s">
        <v>159</v>
      </c>
      <c r="G422" s="245"/>
      <c r="H422" s="248">
        <v>10.600000000000003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156</v>
      </c>
      <c r="AU422" s="254" t="s">
        <v>82</v>
      </c>
      <c r="AV422" s="14" t="s">
        <v>151</v>
      </c>
      <c r="AW422" s="14" t="s">
        <v>158</v>
      </c>
      <c r="AX422" s="14" t="s">
        <v>80</v>
      </c>
      <c r="AY422" s="254" t="s">
        <v>145</v>
      </c>
    </row>
    <row r="423" s="2" customFormat="1" ht="24.15" customHeight="1">
      <c r="A423" s="37"/>
      <c r="B423" s="38"/>
      <c r="C423" s="218" t="s">
        <v>1322</v>
      </c>
      <c r="D423" s="218" t="s">
        <v>147</v>
      </c>
      <c r="E423" s="219" t="s">
        <v>1315</v>
      </c>
      <c r="F423" s="220" t="s">
        <v>1316</v>
      </c>
      <c r="G423" s="221" t="s">
        <v>186</v>
      </c>
      <c r="H423" s="222">
        <v>6.5</v>
      </c>
      <c r="I423" s="223"/>
      <c r="J423" s="224">
        <f>ROUND(I423*H423,2)</f>
        <v>0</v>
      </c>
      <c r="K423" s="225"/>
      <c r="L423" s="43"/>
      <c r="M423" s="226" t="s">
        <v>1</v>
      </c>
      <c r="N423" s="227" t="s">
        <v>37</v>
      </c>
      <c r="O423" s="90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151</v>
      </c>
      <c r="AT423" s="230" t="s">
        <v>147</v>
      </c>
      <c r="AU423" s="230" t="s">
        <v>82</v>
      </c>
      <c r="AY423" s="16" t="s">
        <v>145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80</v>
      </c>
      <c r="BK423" s="231">
        <f>ROUND(I423*H423,2)</f>
        <v>0</v>
      </c>
      <c r="BL423" s="16" t="s">
        <v>151</v>
      </c>
      <c r="BM423" s="230" t="s">
        <v>1659</v>
      </c>
    </row>
    <row r="424" s="2" customFormat="1" ht="21.75" customHeight="1">
      <c r="A424" s="37"/>
      <c r="B424" s="38"/>
      <c r="C424" s="218" t="s">
        <v>1660</v>
      </c>
      <c r="D424" s="218" t="s">
        <v>147</v>
      </c>
      <c r="E424" s="219" t="s">
        <v>1509</v>
      </c>
      <c r="F424" s="220" t="s">
        <v>1510</v>
      </c>
      <c r="G424" s="221" t="s">
        <v>186</v>
      </c>
      <c r="H424" s="222">
        <v>6</v>
      </c>
      <c r="I424" s="223"/>
      <c r="J424" s="224">
        <f>ROUND(I424*H424,2)</f>
        <v>0</v>
      </c>
      <c r="K424" s="225"/>
      <c r="L424" s="43"/>
      <c r="M424" s="226" t="s">
        <v>1</v>
      </c>
      <c r="N424" s="227" t="s">
        <v>37</v>
      </c>
      <c r="O424" s="90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151</v>
      </c>
      <c r="AT424" s="230" t="s">
        <v>147</v>
      </c>
      <c r="AU424" s="230" t="s">
        <v>82</v>
      </c>
      <c r="AY424" s="16" t="s">
        <v>145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80</v>
      </c>
      <c r="BK424" s="231">
        <f>ROUND(I424*H424,2)</f>
        <v>0</v>
      </c>
      <c r="BL424" s="16" t="s">
        <v>151</v>
      </c>
      <c r="BM424" s="230" t="s">
        <v>1661</v>
      </c>
    </row>
    <row r="425" s="2" customFormat="1" ht="44.25" customHeight="1">
      <c r="A425" s="37"/>
      <c r="B425" s="38"/>
      <c r="C425" s="218" t="s">
        <v>1325</v>
      </c>
      <c r="D425" s="218" t="s">
        <v>147</v>
      </c>
      <c r="E425" s="219" t="s">
        <v>1227</v>
      </c>
      <c r="F425" s="220" t="s">
        <v>1228</v>
      </c>
      <c r="G425" s="221" t="s">
        <v>235</v>
      </c>
      <c r="H425" s="222">
        <v>0.10000000000000001</v>
      </c>
      <c r="I425" s="223"/>
      <c r="J425" s="224">
        <f>ROUND(I425*H425,2)</f>
        <v>0</v>
      </c>
      <c r="K425" s="225"/>
      <c r="L425" s="43"/>
      <c r="M425" s="226" t="s">
        <v>1</v>
      </c>
      <c r="N425" s="227" t="s">
        <v>37</v>
      </c>
      <c r="O425" s="90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151</v>
      </c>
      <c r="AT425" s="230" t="s">
        <v>147</v>
      </c>
      <c r="AU425" s="230" t="s">
        <v>82</v>
      </c>
      <c r="AY425" s="16" t="s">
        <v>145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80</v>
      </c>
      <c r="BK425" s="231">
        <f>ROUND(I425*H425,2)</f>
        <v>0</v>
      </c>
      <c r="BL425" s="16" t="s">
        <v>151</v>
      </c>
      <c r="BM425" s="230" t="s">
        <v>1662</v>
      </c>
    </row>
    <row r="426" s="2" customFormat="1" ht="44.25" customHeight="1">
      <c r="A426" s="37"/>
      <c r="B426" s="38"/>
      <c r="C426" s="218" t="s">
        <v>1663</v>
      </c>
      <c r="D426" s="218" t="s">
        <v>147</v>
      </c>
      <c r="E426" s="219" t="s">
        <v>1323</v>
      </c>
      <c r="F426" s="220" t="s">
        <v>1324</v>
      </c>
      <c r="G426" s="221" t="s">
        <v>235</v>
      </c>
      <c r="H426" s="222">
        <v>0.20000000000000001</v>
      </c>
      <c r="I426" s="223"/>
      <c r="J426" s="224">
        <f>ROUND(I426*H426,2)</f>
        <v>0</v>
      </c>
      <c r="K426" s="225"/>
      <c r="L426" s="43"/>
      <c r="M426" s="226" t="s">
        <v>1</v>
      </c>
      <c r="N426" s="227" t="s">
        <v>37</v>
      </c>
      <c r="O426" s="90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151</v>
      </c>
      <c r="AT426" s="230" t="s">
        <v>147</v>
      </c>
      <c r="AU426" s="230" t="s">
        <v>82</v>
      </c>
      <c r="AY426" s="16" t="s">
        <v>145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80</v>
      </c>
      <c r="BK426" s="231">
        <f>ROUND(I426*H426,2)</f>
        <v>0</v>
      </c>
      <c r="BL426" s="16" t="s">
        <v>151</v>
      </c>
      <c r="BM426" s="230" t="s">
        <v>1664</v>
      </c>
    </row>
    <row r="427" s="2" customFormat="1" ht="37.8" customHeight="1">
      <c r="A427" s="37"/>
      <c r="B427" s="38"/>
      <c r="C427" s="218" t="s">
        <v>1327</v>
      </c>
      <c r="D427" s="218" t="s">
        <v>147</v>
      </c>
      <c r="E427" s="219" t="s">
        <v>1229</v>
      </c>
      <c r="F427" s="220" t="s">
        <v>1230</v>
      </c>
      <c r="G427" s="221" t="s">
        <v>235</v>
      </c>
      <c r="H427" s="222">
        <v>0.10000000000000001</v>
      </c>
      <c r="I427" s="223"/>
      <c r="J427" s="224">
        <f>ROUND(I427*H427,2)</f>
        <v>0</v>
      </c>
      <c r="K427" s="225"/>
      <c r="L427" s="43"/>
      <c r="M427" s="226" t="s">
        <v>1</v>
      </c>
      <c r="N427" s="227" t="s">
        <v>37</v>
      </c>
      <c r="O427" s="90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151</v>
      </c>
      <c r="AT427" s="230" t="s">
        <v>147</v>
      </c>
      <c r="AU427" s="230" t="s">
        <v>82</v>
      </c>
      <c r="AY427" s="16" t="s">
        <v>145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80</v>
      </c>
      <c r="BK427" s="231">
        <f>ROUND(I427*H427,2)</f>
        <v>0</v>
      </c>
      <c r="BL427" s="16" t="s">
        <v>151</v>
      </c>
      <c r="BM427" s="230" t="s">
        <v>1665</v>
      </c>
    </row>
    <row r="428" s="12" customFormat="1" ht="22.8" customHeight="1">
      <c r="A428" s="12"/>
      <c r="B428" s="202"/>
      <c r="C428" s="203"/>
      <c r="D428" s="204" t="s">
        <v>71</v>
      </c>
      <c r="E428" s="216" t="s">
        <v>1666</v>
      </c>
      <c r="F428" s="216" t="s">
        <v>1667</v>
      </c>
      <c r="G428" s="203"/>
      <c r="H428" s="203"/>
      <c r="I428" s="206"/>
      <c r="J428" s="217">
        <f>BK428</f>
        <v>0</v>
      </c>
      <c r="K428" s="203"/>
      <c r="L428" s="208"/>
      <c r="M428" s="209"/>
      <c r="N428" s="210"/>
      <c r="O428" s="210"/>
      <c r="P428" s="211">
        <f>SUM(P429:P520)</f>
        <v>0</v>
      </c>
      <c r="Q428" s="210"/>
      <c r="R428" s="211">
        <f>SUM(R429:R520)</f>
        <v>0</v>
      </c>
      <c r="S428" s="210"/>
      <c r="T428" s="212">
        <f>SUM(T429:T520)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80</v>
      </c>
      <c r="AT428" s="214" t="s">
        <v>71</v>
      </c>
      <c r="AU428" s="214" t="s">
        <v>80</v>
      </c>
      <c r="AY428" s="213" t="s">
        <v>145</v>
      </c>
      <c r="BK428" s="215">
        <f>SUM(BK429:BK520)</f>
        <v>0</v>
      </c>
    </row>
    <row r="429" s="2" customFormat="1" ht="21.75" customHeight="1">
      <c r="A429" s="37"/>
      <c r="B429" s="38"/>
      <c r="C429" s="218" t="s">
        <v>1668</v>
      </c>
      <c r="D429" s="218" t="s">
        <v>147</v>
      </c>
      <c r="E429" s="219" t="s">
        <v>1669</v>
      </c>
      <c r="F429" s="220" t="s">
        <v>1670</v>
      </c>
      <c r="G429" s="221" t="s">
        <v>150</v>
      </c>
      <c r="H429" s="222">
        <v>1</v>
      </c>
      <c r="I429" s="223"/>
      <c r="J429" s="224">
        <f>ROUND(I429*H429,2)</f>
        <v>0</v>
      </c>
      <c r="K429" s="225"/>
      <c r="L429" s="43"/>
      <c r="M429" s="226" t="s">
        <v>1</v>
      </c>
      <c r="N429" s="227" t="s">
        <v>37</v>
      </c>
      <c r="O429" s="90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0" t="s">
        <v>151</v>
      </c>
      <c r="AT429" s="230" t="s">
        <v>147</v>
      </c>
      <c r="AU429" s="230" t="s">
        <v>82</v>
      </c>
      <c r="AY429" s="16" t="s">
        <v>145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6" t="s">
        <v>80</v>
      </c>
      <c r="BK429" s="231">
        <f>ROUND(I429*H429,2)</f>
        <v>0</v>
      </c>
      <c r="BL429" s="16" t="s">
        <v>151</v>
      </c>
      <c r="BM429" s="230" t="s">
        <v>1671</v>
      </c>
    </row>
    <row r="430" s="2" customFormat="1" ht="21.75" customHeight="1">
      <c r="A430" s="37"/>
      <c r="B430" s="38"/>
      <c r="C430" s="218" t="s">
        <v>1332</v>
      </c>
      <c r="D430" s="218" t="s">
        <v>147</v>
      </c>
      <c r="E430" s="219" t="s">
        <v>1337</v>
      </c>
      <c r="F430" s="220" t="s">
        <v>1338</v>
      </c>
      <c r="G430" s="221" t="s">
        <v>150</v>
      </c>
      <c r="H430" s="222">
        <v>5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37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151</v>
      </c>
      <c r="AT430" s="230" t="s">
        <v>147</v>
      </c>
      <c r="AU430" s="230" t="s">
        <v>82</v>
      </c>
      <c r="AY430" s="16" t="s">
        <v>145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80</v>
      </c>
      <c r="BK430" s="231">
        <f>ROUND(I430*H430,2)</f>
        <v>0</v>
      </c>
      <c r="BL430" s="16" t="s">
        <v>151</v>
      </c>
      <c r="BM430" s="230" t="s">
        <v>1672</v>
      </c>
    </row>
    <row r="431" s="2" customFormat="1" ht="21.75" customHeight="1">
      <c r="A431" s="37"/>
      <c r="B431" s="38"/>
      <c r="C431" s="218" t="s">
        <v>1673</v>
      </c>
      <c r="D431" s="218" t="s">
        <v>147</v>
      </c>
      <c r="E431" s="219" t="s">
        <v>1348</v>
      </c>
      <c r="F431" s="220" t="s">
        <v>1349</v>
      </c>
      <c r="G431" s="221" t="s">
        <v>150</v>
      </c>
      <c r="H431" s="222">
        <v>3</v>
      </c>
      <c r="I431" s="223"/>
      <c r="J431" s="224">
        <f>ROUND(I431*H431,2)</f>
        <v>0</v>
      </c>
      <c r="K431" s="225"/>
      <c r="L431" s="43"/>
      <c r="M431" s="226" t="s">
        <v>1</v>
      </c>
      <c r="N431" s="227" t="s">
        <v>37</v>
      </c>
      <c r="O431" s="90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151</v>
      </c>
      <c r="AT431" s="230" t="s">
        <v>147</v>
      </c>
      <c r="AU431" s="230" t="s">
        <v>82</v>
      </c>
      <c r="AY431" s="16" t="s">
        <v>145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80</v>
      </c>
      <c r="BK431" s="231">
        <f>ROUND(I431*H431,2)</f>
        <v>0</v>
      </c>
      <c r="BL431" s="16" t="s">
        <v>151</v>
      </c>
      <c r="BM431" s="230" t="s">
        <v>1674</v>
      </c>
    </row>
    <row r="432" s="2" customFormat="1" ht="21.75" customHeight="1">
      <c r="A432" s="37"/>
      <c r="B432" s="38"/>
      <c r="C432" s="218" t="s">
        <v>1336</v>
      </c>
      <c r="D432" s="218" t="s">
        <v>147</v>
      </c>
      <c r="E432" s="219" t="s">
        <v>1675</v>
      </c>
      <c r="F432" s="220" t="s">
        <v>1676</v>
      </c>
      <c r="G432" s="221" t="s">
        <v>150</v>
      </c>
      <c r="H432" s="222">
        <v>4</v>
      </c>
      <c r="I432" s="223"/>
      <c r="J432" s="224">
        <f>ROUND(I432*H432,2)</f>
        <v>0</v>
      </c>
      <c r="K432" s="225"/>
      <c r="L432" s="43"/>
      <c r="M432" s="226" t="s">
        <v>1</v>
      </c>
      <c r="N432" s="227" t="s">
        <v>37</v>
      </c>
      <c r="O432" s="90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151</v>
      </c>
      <c r="AT432" s="230" t="s">
        <v>147</v>
      </c>
      <c r="AU432" s="230" t="s">
        <v>82</v>
      </c>
      <c r="AY432" s="16" t="s">
        <v>145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80</v>
      </c>
      <c r="BK432" s="231">
        <f>ROUND(I432*H432,2)</f>
        <v>0</v>
      </c>
      <c r="BL432" s="16" t="s">
        <v>151</v>
      </c>
      <c r="BM432" s="230" t="s">
        <v>1677</v>
      </c>
    </row>
    <row r="433" s="2" customFormat="1" ht="21.75" customHeight="1">
      <c r="A433" s="37"/>
      <c r="B433" s="38"/>
      <c r="C433" s="218" t="s">
        <v>1678</v>
      </c>
      <c r="D433" s="218" t="s">
        <v>147</v>
      </c>
      <c r="E433" s="219" t="s">
        <v>1679</v>
      </c>
      <c r="F433" s="220" t="s">
        <v>1680</v>
      </c>
      <c r="G433" s="221" t="s">
        <v>150</v>
      </c>
      <c r="H433" s="222">
        <v>2</v>
      </c>
      <c r="I433" s="223"/>
      <c r="J433" s="224">
        <f>ROUND(I433*H433,2)</f>
        <v>0</v>
      </c>
      <c r="K433" s="225"/>
      <c r="L433" s="43"/>
      <c r="M433" s="226" t="s">
        <v>1</v>
      </c>
      <c r="N433" s="227" t="s">
        <v>37</v>
      </c>
      <c r="O433" s="90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151</v>
      </c>
      <c r="AT433" s="230" t="s">
        <v>147</v>
      </c>
      <c r="AU433" s="230" t="s">
        <v>82</v>
      </c>
      <c r="AY433" s="16" t="s">
        <v>145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80</v>
      </c>
      <c r="BK433" s="231">
        <f>ROUND(I433*H433,2)</f>
        <v>0</v>
      </c>
      <c r="BL433" s="16" t="s">
        <v>151</v>
      </c>
      <c r="BM433" s="230" t="s">
        <v>1681</v>
      </c>
    </row>
    <row r="434" s="2" customFormat="1" ht="21.75" customHeight="1">
      <c r="A434" s="37"/>
      <c r="B434" s="38"/>
      <c r="C434" s="218" t="s">
        <v>1339</v>
      </c>
      <c r="D434" s="218" t="s">
        <v>147</v>
      </c>
      <c r="E434" s="219" t="s">
        <v>1139</v>
      </c>
      <c r="F434" s="220" t="s">
        <v>1140</v>
      </c>
      <c r="G434" s="221" t="s">
        <v>150</v>
      </c>
      <c r="H434" s="222">
        <v>3</v>
      </c>
      <c r="I434" s="223"/>
      <c r="J434" s="224">
        <f>ROUND(I434*H434,2)</f>
        <v>0</v>
      </c>
      <c r="K434" s="225"/>
      <c r="L434" s="43"/>
      <c r="M434" s="226" t="s">
        <v>1</v>
      </c>
      <c r="N434" s="227" t="s">
        <v>37</v>
      </c>
      <c r="O434" s="90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151</v>
      </c>
      <c r="AT434" s="230" t="s">
        <v>147</v>
      </c>
      <c r="AU434" s="230" t="s">
        <v>82</v>
      </c>
      <c r="AY434" s="16" t="s">
        <v>145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80</v>
      </c>
      <c r="BK434" s="231">
        <f>ROUND(I434*H434,2)</f>
        <v>0</v>
      </c>
      <c r="BL434" s="16" t="s">
        <v>151</v>
      </c>
      <c r="BM434" s="230" t="s">
        <v>1682</v>
      </c>
    </row>
    <row r="435" s="2" customFormat="1" ht="16.5" customHeight="1">
      <c r="A435" s="37"/>
      <c r="B435" s="38"/>
      <c r="C435" s="255" t="s">
        <v>1683</v>
      </c>
      <c r="D435" s="255" t="s">
        <v>243</v>
      </c>
      <c r="E435" s="256" t="s">
        <v>1684</v>
      </c>
      <c r="F435" s="257" t="s">
        <v>1685</v>
      </c>
      <c r="G435" s="258" t="s">
        <v>150</v>
      </c>
      <c r="H435" s="259">
        <v>1</v>
      </c>
      <c r="I435" s="260"/>
      <c r="J435" s="261">
        <f>ROUND(I435*H435,2)</f>
        <v>0</v>
      </c>
      <c r="K435" s="262"/>
      <c r="L435" s="263"/>
      <c r="M435" s="264" t="s">
        <v>1</v>
      </c>
      <c r="N435" s="265" t="s">
        <v>37</v>
      </c>
      <c r="O435" s="90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155</v>
      </c>
      <c r="AT435" s="230" t="s">
        <v>243</v>
      </c>
      <c r="AU435" s="230" t="s">
        <v>82</v>
      </c>
      <c r="AY435" s="16" t="s">
        <v>145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80</v>
      </c>
      <c r="BK435" s="231">
        <f>ROUND(I435*H435,2)</f>
        <v>0</v>
      </c>
      <c r="BL435" s="16" t="s">
        <v>151</v>
      </c>
      <c r="BM435" s="230" t="s">
        <v>1686</v>
      </c>
    </row>
    <row r="436" s="2" customFormat="1" ht="16.5" customHeight="1">
      <c r="A436" s="37"/>
      <c r="B436" s="38"/>
      <c r="C436" s="255" t="s">
        <v>1343</v>
      </c>
      <c r="D436" s="255" t="s">
        <v>243</v>
      </c>
      <c r="E436" s="256" t="s">
        <v>1687</v>
      </c>
      <c r="F436" s="257" t="s">
        <v>1688</v>
      </c>
      <c r="G436" s="258" t="s">
        <v>150</v>
      </c>
      <c r="H436" s="259">
        <v>5</v>
      </c>
      <c r="I436" s="260"/>
      <c r="J436" s="261">
        <f>ROUND(I436*H436,2)</f>
        <v>0</v>
      </c>
      <c r="K436" s="262"/>
      <c r="L436" s="263"/>
      <c r="M436" s="264" t="s">
        <v>1</v>
      </c>
      <c r="N436" s="265" t="s">
        <v>37</v>
      </c>
      <c r="O436" s="90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155</v>
      </c>
      <c r="AT436" s="230" t="s">
        <v>243</v>
      </c>
      <c r="AU436" s="230" t="s">
        <v>82</v>
      </c>
      <c r="AY436" s="16" t="s">
        <v>145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80</v>
      </c>
      <c r="BK436" s="231">
        <f>ROUND(I436*H436,2)</f>
        <v>0</v>
      </c>
      <c r="BL436" s="16" t="s">
        <v>151</v>
      </c>
      <c r="BM436" s="230" t="s">
        <v>1689</v>
      </c>
    </row>
    <row r="437" s="2" customFormat="1" ht="16.5" customHeight="1">
      <c r="A437" s="37"/>
      <c r="B437" s="38"/>
      <c r="C437" s="255" t="s">
        <v>1690</v>
      </c>
      <c r="D437" s="255" t="s">
        <v>243</v>
      </c>
      <c r="E437" s="256" t="s">
        <v>1691</v>
      </c>
      <c r="F437" s="257" t="s">
        <v>1692</v>
      </c>
      <c r="G437" s="258" t="s">
        <v>150</v>
      </c>
      <c r="H437" s="259">
        <v>3</v>
      </c>
      <c r="I437" s="260"/>
      <c r="J437" s="261">
        <f>ROUND(I437*H437,2)</f>
        <v>0</v>
      </c>
      <c r="K437" s="262"/>
      <c r="L437" s="263"/>
      <c r="M437" s="264" t="s">
        <v>1</v>
      </c>
      <c r="N437" s="265" t="s">
        <v>37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155</v>
      </c>
      <c r="AT437" s="230" t="s">
        <v>243</v>
      </c>
      <c r="AU437" s="230" t="s">
        <v>82</v>
      </c>
      <c r="AY437" s="16" t="s">
        <v>145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80</v>
      </c>
      <c r="BK437" s="231">
        <f>ROUND(I437*H437,2)</f>
        <v>0</v>
      </c>
      <c r="BL437" s="16" t="s">
        <v>151</v>
      </c>
      <c r="BM437" s="230" t="s">
        <v>1693</v>
      </c>
    </row>
    <row r="438" s="2" customFormat="1" ht="16.5" customHeight="1">
      <c r="A438" s="37"/>
      <c r="B438" s="38"/>
      <c r="C438" s="255" t="s">
        <v>1346</v>
      </c>
      <c r="D438" s="255" t="s">
        <v>243</v>
      </c>
      <c r="E438" s="256" t="s">
        <v>1694</v>
      </c>
      <c r="F438" s="257" t="s">
        <v>1695</v>
      </c>
      <c r="G438" s="258" t="s">
        <v>150</v>
      </c>
      <c r="H438" s="259">
        <v>1</v>
      </c>
      <c r="I438" s="260"/>
      <c r="J438" s="261">
        <f>ROUND(I438*H438,2)</f>
        <v>0</v>
      </c>
      <c r="K438" s="262"/>
      <c r="L438" s="263"/>
      <c r="M438" s="264" t="s">
        <v>1</v>
      </c>
      <c r="N438" s="265" t="s">
        <v>37</v>
      </c>
      <c r="O438" s="90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155</v>
      </c>
      <c r="AT438" s="230" t="s">
        <v>243</v>
      </c>
      <c r="AU438" s="230" t="s">
        <v>82</v>
      </c>
      <c r="AY438" s="16" t="s">
        <v>145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80</v>
      </c>
      <c r="BK438" s="231">
        <f>ROUND(I438*H438,2)</f>
        <v>0</v>
      </c>
      <c r="BL438" s="16" t="s">
        <v>151</v>
      </c>
      <c r="BM438" s="230" t="s">
        <v>1696</v>
      </c>
    </row>
    <row r="439" s="2" customFormat="1" ht="24.15" customHeight="1">
      <c r="A439" s="37"/>
      <c r="B439" s="38"/>
      <c r="C439" s="218" t="s">
        <v>1697</v>
      </c>
      <c r="D439" s="218" t="s">
        <v>147</v>
      </c>
      <c r="E439" s="219" t="s">
        <v>1698</v>
      </c>
      <c r="F439" s="220" t="s">
        <v>1699</v>
      </c>
      <c r="G439" s="221" t="s">
        <v>186</v>
      </c>
      <c r="H439" s="222">
        <v>0.29999999999999999</v>
      </c>
      <c r="I439" s="223"/>
      <c r="J439" s="224">
        <f>ROUND(I439*H439,2)</f>
        <v>0</v>
      </c>
      <c r="K439" s="225"/>
      <c r="L439" s="43"/>
      <c r="M439" s="226" t="s">
        <v>1</v>
      </c>
      <c r="N439" s="227" t="s">
        <v>37</v>
      </c>
      <c r="O439" s="90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0" t="s">
        <v>151</v>
      </c>
      <c r="AT439" s="230" t="s">
        <v>147</v>
      </c>
      <c r="AU439" s="230" t="s">
        <v>82</v>
      </c>
      <c r="AY439" s="16" t="s">
        <v>145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6" t="s">
        <v>80</v>
      </c>
      <c r="BK439" s="231">
        <f>ROUND(I439*H439,2)</f>
        <v>0</v>
      </c>
      <c r="BL439" s="16" t="s">
        <v>151</v>
      </c>
      <c r="BM439" s="230" t="s">
        <v>1700</v>
      </c>
    </row>
    <row r="440" s="2" customFormat="1" ht="16.5" customHeight="1">
      <c r="A440" s="37"/>
      <c r="B440" s="38"/>
      <c r="C440" s="255" t="s">
        <v>1350</v>
      </c>
      <c r="D440" s="255" t="s">
        <v>243</v>
      </c>
      <c r="E440" s="256" t="s">
        <v>1701</v>
      </c>
      <c r="F440" s="257" t="s">
        <v>1702</v>
      </c>
      <c r="G440" s="258" t="s">
        <v>186</v>
      </c>
      <c r="H440" s="259">
        <v>0.309</v>
      </c>
      <c r="I440" s="260"/>
      <c r="J440" s="261">
        <f>ROUND(I440*H440,2)</f>
        <v>0</v>
      </c>
      <c r="K440" s="262"/>
      <c r="L440" s="263"/>
      <c r="M440" s="264" t="s">
        <v>1</v>
      </c>
      <c r="N440" s="265" t="s">
        <v>37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155</v>
      </c>
      <c r="AT440" s="230" t="s">
        <v>243</v>
      </c>
      <c r="AU440" s="230" t="s">
        <v>82</v>
      </c>
      <c r="AY440" s="16" t="s">
        <v>145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80</v>
      </c>
      <c r="BK440" s="231">
        <f>ROUND(I440*H440,2)</f>
        <v>0</v>
      </c>
      <c r="BL440" s="16" t="s">
        <v>151</v>
      </c>
      <c r="BM440" s="230" t="s">
        <v>1703</v>
      </c>
    </row>
    <row r="441" s="13" customFormat="1">
      <c r="A441" s="13"/>
      <c r="B441" s="232"/>
      <c r="C441" s="233"/>
      <c r="D441" s="234" t="s">
        <v>156</v>
      </c>
      <c r="E441" s="235" t="s">
        <v>1</v>
      </c>
      <c r="F441" s="236" t="s">
        <v>1704</v>
      </c>
      <c r="G441" s="233"/>
      <c r="H441" s="237">
        <v>0.309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156</v>
      </c>
      <c r="AU441" s="243" t="s">
        <v>82</v>
      </c>
      <c r="AV441" s="13" t="s">
        <v>82</v>
      </c>
      <c r="AW441" s="13" t="s">
        <v>158</v>
      </c>
      <c r="AX441" s="13" t="s">
        <v>72</v>
      </c>
      <c r="AY441" s="243" t="s">
        <v>145</v>
      </c>
    </row>
    <row r="442" s="14" customFormat="1">
      <c r="A442" s="14"/>
      <c r="B442" s="244"/>
      <c r="C442" s="245"/>
      <c r="D442" s="234" t="s">
        <v>156</v>
      </c>
      <c r="E442" s="246" t="s">
        <v>1</v>
      </c>
      <c r="F442" s="247" t="s">
        <v>159</v>
      </c>
      <c r="G442" s="245"/>
      <c r="H442" s="248">
        <v>0.309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156</v>
      </c>
      <c r="AU442" s="254" t="s">
        <v>82</v>
      </c>
      <c r="AV442" s="14" t="s">
        <v>151</v>
      </c>
      <c r="AW442" s="14" t="s">
        <v>158</v>
      </c>
      <c r="AX442" s="14" t="s">
        <v>80</v>
      </c>
      <c r="AY442" s="254" t="s">
        <v>145</v>
      </c>
    </row>
    <row r="443" s="2" customFormat="1" ht="24.15" customHeight="1">
      <c r="A443" s="37"/>
      <c r="B443" s="38"/>
      <c r="C443" s="218" t="s">
        <v>1705</v>
      </c>
      <c r="D443" s="218" t="s">
        <v>147</v>
      </c>
      <c r="E443" s="219" t="s">
        <v>1261</v>
      </c>
      <c r="F443" s="220" t="s">
        <v>1262</v>
      </c>
      <c r="G443" s="221" t="s">
        <v>186</v>
      </c>
      <c r="H443" s="222">
        <v>6</v>
      </c>
      <c r="I443" s="223"/>
      <c r="J443" s="224">
        <f>ROUND(I443*H443,2)</f>
        <v>0</v>
      </c>
      <c r="K443" s="225"/>
      <c r="L443" s="43"/>
      <c r="M443" s="226" t="s">
        <v>1</v>
      </c>
      <c r="N443" s="227" t="s">
        <v>37</v>
      </c>
      <c r="O443" s="90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151</v>
      </c>
      <c r="AT443" s="230" t="s">
        <v>147</v>
      </c>
      <c r="AU443" s="230" t="s">
        <v>82</v>
      </c>
      <c r="AY443" s="16" t="s">
        <v>145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80</v>
      </c>
      <c r="BK443" s="231">
        <f>ROUND(I443*H443,2)</f>
        <v>0</v>
      </c>
      <c r="BL443" s="16" t="s">
        <v>151</v>
      </c>
      <c r="BM443" s="230" t="s">
        <v>1706</v>
      </c>
    </row>
    <row r="444" s="2" customFormat="1" ht="16.5" customHeight="1">
      <c r="A444" s="37"/>
      <c r="B444" s="38"/>
      <c r="C444" s="255" t="s">
        <v>1353</v>
      </c>
      <c r="D444" s="255" t="s">
        <v>243</v>
      </c>
      <c r="E444" s="256" t="s">
        <v>1707</v>
      </c>
      <c r="F444" s="257" t="s">
        <v>1708</v>
      </c>
      <c r="G444" s="258" t="s">
        <v>186</v>
      </c>
      <c r="H444" s="259">
        <v>6</v>
      </c>
      <c r="I444" s="260"/>
      <c r="J444" s="261">
        <f>ROUND(I444*H444,2)</f>
        <v>0</v>
      </c>
      <c r="K444" s="262"/>
      <c r="L444" s="263"/>
      <c r="M444" s="264" t="s">
        <v>1</v>
      </c>
      <c r="N444" s="265" t="s">
        <v>37</v>
      </c>
      <c r="O444" s="90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0" t="s">
        <v>155</v>
      </c>
      <c r="AT444" s="230" t="s">
        <v>243</v>
      </c>
      <c r="AU444" s="230" t="s">
        <v>82</v>
      </c>
      <c r="AY444" s="16" t="s">
        <v>145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6" t="s">
        <v>80</v>
      </c>
      <c r="BK444" s="231">
        <f>ROUND(I444*H444,2)</f>
        <v>0</v>
      </c>
      <c r="BL444" s="16" t="s">
        <v>151</v>
      </c>
      <c r="BM444" s="230" t="s">
        <v>1709</v>
      </c>
    </row>
    <row r="445" s="13" customFormat="1">
      <c r="A445" s="13"/>
      <c r="B445" s="232"/>
      <c r="C445" s="233"/>
      <c r="D445" s="234" t="s">
        <v>156</v>
      </c>
      <c r="E445" s="235" t="s">
        <v>1</v>
      </c>
      <c r="F445" s="236" t="s">
        <v>1710</v>
      </c>
      <c r="G445" s="233"/>
      <c r="H445" s="237">
        <v>5.9999999999999982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156</v>
      </c>
      <c r="AU445" s="243" t="s">
        <v>82</v>
      </c>
      <c r="AV445" s="13" t="s">
        <v>82</v>
      </c>
      <c r="AW445" s="13" t="s">
        <v>158</v>
      </c>
      <c r="AX445" s="13" t="s">
        <v>72</v>
      </c>
      <c r="AY445" s="243" t="s">
        <v>145</v>
      </c>
    </row>
    <row r="446" s="14" customFormat="1">
      <c r="A446" s="14"/>
      <c r="B446" s="244"/>
      <c r="C446" s="245"/>
      <c r="D446" s="234" t="s">
        <v>156</v>
      </c>
      <c r="E446" s="246" t="s">
        <v>1</v>
      </c>
      <c r="F446" s="247" t="s">
        <v>159</v>
      </c>
      <c r="G446" s="245"/>
      <c r="H446" s="248">
        <v>5.9999999999999982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156</v>
      </c>
      <c r="AU446" s="254" t="s">
        <v>82</v>
      </c>
      <c r="AV446" s="14" t="s">
        <v>151</v>
      </c>
      <c r="AW446" s="14" t="s">
        <v>158</v>
      </c>
      <c r="AX446" s="14" t="s">
        <v>80</v>
      </c>
      <c r="AY446" s="254" t="s">
        <v>145</v>
      </c>
    </row>
    <row r="447" s="2" customFormat="1" ht="24.15" customHeight="1">
      <c r="A447" s="37"/>
      <c r="B447" s="38"/>
      <c r="C447" s="218" t="s">
        <v>1711</v>
      </c>
      <c r="D447" s="218" t="s">
        <v>147</v>
      </c>
      <c r="E447" s="219" t="s">
        <v>1444</v>
      </c>
      <c r="F447" s="220" t="s">
        <v>1445</v>
      </c>
      <c r="G447" s="221" t="s">
        <v>186</v>
      </c>
      <c r="H447" s="222">
        <v>1</v>
      </c>
      <c r="I447" s="223"/>
      <c r="J447" s="224">
        <f>ROUND(I447*H447,2)</f>
        <v>0</v>
      </c>
      <c r="K447" s="225"/>
      <c r="L447" s="43"/>
      <c r="M447" s="226" t="s">
        <v>1</v>
      </c>
      <c r="N447" s="227" t="s">
        <v>37</v>
      </c>
      <c r="O447" s="90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151</v>
      </c>
      <c r="AT447" s="230" t="s">
        <v>147</v>
      </c>
      <c r="AU447" s="230" t="s">
        <v>82</v>
      </c>
      <c r="AY447" s="16" t="s">
        <v>145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80</v>
      </c>
      <c r="BK447" s="231">
        <f>ROUND(I447*H447,2)</f>
        <v>0</v>
      </c>
      <c r="BL447" s="16" t="s">
        <v>151</v>
      </c>
      <c r="BM447" s="230" t="s">
        <v>1712</v>
      </c>
    </row>
    <row r="448" s="2" customFormat="1" ht="16.5" customHeight="1">
      <c r="A448" s="37"/>
      <c r="B448" s="38"/>
      <c r="C448" s="255" t="s">
        <v>1355</v>
      </c>
      <c r="D448" s="255" t="s">
        <v>243</v>
      </c>
      <c r="E448" s="256" t="s">
        <v>1713</v>
      </c>
      <c r="F448" s="257" t="s">
        <v>1714</v>
      </c>
      <c r="G448" s="258" t="s">
        <v>186</v>
      </c>
      <c r="H448" s="259">
        <v>1</v>
      </c>
      <c r="I448" s="260"/>
      <c r="J448" s="261">
        <f>ROUND(I448*H448,2)</f>
        <v>0</v>
      </c>
      <c r="K448" s="262"/>
      <c r="L448" s="263"/>
      <c r="M448" s="264" t="s">
        <v>1</v>
      </c>
      <c r="N448" s="265" t="s">
        <v>37</v>
      </c>
      <c r="O448" s="90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0" t="s">
        <v>155</v>
      </c>
      <c r="AT448" s="230" t="s">
        <v>243</v>
      </c>
      <c r="AU448" s="230" t="s">
        <v>82</v>
      </c>
      <c r="AY448" s="16" t="s">
        <v>145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6" t="s">
        <v>80</v>
      </c>
      <c r="BK448" s="231">
        <f>ROUND(I448*H448,2)</f>
        <v>0</v>
      </c>
      <c r="BL448" s="16" t="s">
        <v>151</v>
      </c>
      <c r="BM448" s="230" t="s">
        <v>1715</v>
      </c>
    </row>
    <row r="449" s="13" customFormat="1">
      <c r="A449" s="13"/>
      <c r="B449" s="232"/>
      <c r="C449" s="233"/>
      <c r="D449" s="234" t="s">
        <v>156</v>
      </c>
      <c r="E449" s="235" t="s">
        <v>1</v>
      </c>
      <c r="F449" s="236" t="s">
        <v>1716</v>
      </c>
      <c r="G449" s="233"/>
      <c r="H449" s="237">
        <v>1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156</v>
      </c>
      <c r="AU449" s="243" t="s">
        <v>82</v>
      </c>
      <c r="AV449" s="13" t="s">
        <v>82</v>
      </c>
      <c r="AW449" s="13" t="s">
        <v>158</v>
      </c>
      <c r="AX449" s="13" t="s">
        <v>72</v>
      </c>
      <c r="AY449" s="243" t="s">
        <v>145</v>
      </c>
    </row>
    <row r="450" s="14" customFormat="1">
      <c r="A450" s="14"/>
      <c r="B450" s="244"/>
      <c r="C450" s="245"/>
      <c r="D450" s="234" t="s">
        <v>156</v>
      </c>
      <c r="E450" s="246" t="s">
        <v>1</v>
      </c>
      <c r="F450" s="247" t="s">
        <v>159</v>
      </c>
      <c r="G450" s="245"/>
      <c r="H450" s="248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156</v>
      </c>
      <c r="AU450" s="254" t="s">
        <v>82</v>
      </c>
      <c r="AV450" s="14" t="s">
        <v>151</v>
      </c>
      <c r="AW450" s="14" t="s">
        <v>158</v>
      </c>
      <c r="AX450" s="14" t="s">
        <v>80</v>
      </c>
      <c r="AY450" s="254" t="s">
        <v>145</v>
      </c>
    </row>
    <row r="451" s="2" customFormat="1" ht="24.15" customHeight="1">
      <c r="A451" s="37"/>
      <c r="B451" s="38"/>
      <c r="C451" s="218" t="s">
        <v>1717</v>
      </c>
      <c r="D451" s="218" t="s">
        <v>147</v>
      </c>
      <c r="E451" s="219" t="s">
        <v>1159</v>
      </c>
      <c r="F451" s="220" t="s">
        <v>1160</v>
      </c>
      <c r="G451" s="221" t="s">
        <v>186</v>
      </c>
      <c r="H451" s="222">
        <v>2</v>
      </c>
      <c r="I451" s="223"/>
      <c r="J451" s="224">
        <f>ROUND(I451*H451,2)</f>
        <v>0</v>
      </c>
      <c r="K451" s="225"/>
      <c r="L451" s="43"/>
      <c r="M451" s="226" t="s">
        <v>1</v>
      </c>
      <c r="N451" s="227" t="s">
        <v>37</v>
      </c>
      <c r="O451" s="90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151</v>
      </c>
      <c r="AT451" s="230" t="s">
        <v>147</v>
      </c>
      <c r="AU451" s="230" t="s">
        <v>82</v>
      </c>
      <c r="AY451" s="16" t="s">
        <v>145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80</v>
      </c>
      <c r="BK451" s="231">
        <f>ROUND(I451*H451,2)</f>
        <v>0</v>
      </c>
      <c r="BL451" s="16" t="s">
        <v>151</v>
      </c>
      <c r="BM451" s="230" t="s">
        <v>1718</v>
      </c>
    </row>
    <row r="452" s="2" customFormat="1" ht="16.5" customHeight="1">
      <c r="A452" s="37"/>
      <c r="B452" s="38"/>
      <c r="C452" s="255" t="s">
        <v>1358</v>
      </c>
      <c r="D452" s="255" t="s">
        <v>243</v>
      </c>
      <c r="E452" s="256" t="s">
        <v>1719</v>
      </c>
      <c r="F452" s="257" t="s">
        <v>1720</v>
      </c>
      <c r="G452" s="258" t="s">
        <v>186</v>
      </c>
      <c r="H452" s="259">
        <v>2</v>
      </c>
      <c r="I452" s="260"/>
      <c r="J452" s="261">
        <f>ROUND(I452*H452,2)</f>
        <v>0</v>
      </c>
      <c r="K452" s="262"/>
      <c r="L452" s="263"/>
      <c r="M452" s="264" t="s">
        <v>1</v>
      </c>
      <c r="N452" s="265" t="s">
        <v>37</v>
      </c>
      <c r="O452" s="90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155</v>
      </c>
      <c r="AT452" s="230" t="s">
        <v>243</v>
      </c>
      <c r="AU452" s="230" t="s">
        <v>82</v>
      </c>
      <c r="AY452" s="16" t="s">
        <v>145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80</v>
      </c>
      <c r="BK452" s="231">
        <f>ROUND(I452*H452,2)</f>
        <v>0</v>
      </c>
      <c r="BL452" s="16" t="s">
        <v>151</v>
      </c>
      <c r="BM452" s="230" t="s">
        <v>1721</v>
      </c>
    </row>
    <row r="453" s="13" customFormat="1">
      <c r="A453" s="13"/>
      <c r="B453" s="232"/>
      <c r="C453" s="233"/>
      <c r="D453" s="234" t="s">
        <v>156</v>
      </c>
      <c r="E453" s="235" t="s">
        <v>1</v>
      </c>
      <c r="F453" s="236" t="s">
        <v>1722</v>
      </c>
      <c r="G453" s="233"/>
      <c r="H453" s="237">
        <v>1.999999999999996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156</v>
      </c>
      <c r="AU453" s="243" t="s">
        <v>82</v>
      </c>
      <c r="AV453" s="13" t="s">
        <v>82</v>
      </c>
      <c r="AW453" s="13" t="s">
        <v>158</v>
      </c>
      <c r="AX453" s="13" t="s">
        <v>72</v>
      </c>
      <c r="AY453" s="243" t="s">
        <v>145</v>
      </c>
    </row>
    <row r="454" s="14" customFormat="1">
      <c r="A454" s="14"/>
      <c r="B454" s="244"/>
      <c r="C454" s="245"/>
      <c r="D454" s="234" t="s">
        <v>156</v>
      </c>
      <c r="E454" s="246" t="s">
        <v>1</v>
      </c>
      <c r="F454" s="247" t="s">
        <v>159</v>
      </c>
      <c r="G454" s="245"/>
      <c r="H454" s="248">
        <v>1.999999999999996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156</v>
      </c>
      <c r="AU454" s="254" t="s">
        <v>82</v>
      </c>
      <c r="AV454" s="14" t="s">
        <v>151</v>
      </c>
      <c r="AW454" s="14" t="s">
        <v>158</v>
      </c>
      <c r="AX454" s="14" t="s">
        <v>80</v>
      </c>
      <c r="AY454" s="254" t="s">
        <v>145</v>
      </c>
    </row>
    <row r="455" s="2" customFormat="1" ht="37.8" customHeight="1">
      <c r="A455" s="37"/>
      <c r="B455" s="38"/>
      <c r="C455" s="218" t="s">
        <v>1723</v>
      </c>
      <c r="D455" s="218" t="s">
        <v>147</v>
      </c>
      <c r="E455" s="219" t="s">
        <v>1165</v>
      </c>
      <c r="F455" s="220" t="s">
        <v>1166</v>
      </c>
      <c r="G455" s="221" t="s">
        <v>186</v>
      </c>
      <c r="H455" s="222">
        <v>9.3000000000000007</v>
      </c>
      <c r="I455" s="223"/>
      <c r="J455" s="224">
        <f>ROUND(I455*H455,2)</f>
        <v>0</v>
      </c>
      <c r="K455" s="225"/>
      <c r="L455" s="43"/>
      <c r="M455" s="226" t="s">
        <v>1</v>
      </c>
      <c r="N455" s="227" t="s">
        <v>37</v>
      </c>
      <c r="O455" s="90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151</v>
      </c>
      <c r="AT455" s="230" t="s">
        <v>147</v>
      </c>
      <c r="AU455" s="230" t="s">
        <v>82</v>
      </c>
      <c r="AY455" s="16" t="s">
        <v>145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80</v>
      </c>
      <c r="BK455" s="231">
        <f>ROUND(I455*H455,2)</f>
        <v>0</v>
      </c>
      <c r="BL455" s="16" t="s">
        <v>151</v>
      </c>
      <c r="BM455" s="230" t="s">
        <v>1724</v>
      </c>
    </row>
    <row r="456" s="2" customFormat="1" ht="33" customHeight="1">
      <c r="A456" s="37"/>
      <c r="B456" s="38"/>
      <c r="C456" s="218" t="s">
        <v>1360</v>
      </c>
      <c r="D456" s="218" t="s">
        <v>147</v>
      </c>
      <c r="E456" s="219" t="s">
        <v>1167</v>
      </c>
      <c r="F456" s="220" t="s">
        <v>1168</v>
      </c>
      <c r="G456" s="221" t="s">
        <v>186</v>
      </c>
      <c r="H456" s="222">
        <v>9.3000000000000007</v>
      </c>
      <c r="I456" s="223"/>
      <c r="J456" s="224">
        <f>ROUND(I456*H456,2)</f>
        <v>0</v>
      </c>
      <c r="K456" s="225"/>
      <c r="L456" s="43"/>
      <c r="M456" s="226" t="s">
        <v>1</v>
      </c>
      <c r="N456" s="227" t="s">
        <v>37</v>
      </c>
      <c r="O456" s="90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0" t="s">
        <v>151</v>
      </c>
      <c r="AT456" s="230" t="s">
        <v>147</v>
      </c>
      <c r="AU456" s="230" t="s">
        <v>82</v>
      </c>
      <c r="AY456" s="16" t="s">
        <v>145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6" t="s">
        <v>80</v>
      </c>
      <c r="BK456" s="231">
        <f>ROUND(I456*H456,2)</f>
        <v>0</v>
      </c>
      <c r="BL456" s="16" t="s">
        <v>151</v>
      </c>
      <c r="BM456" s="230" t="s">
        <v>1725</v>
      </c>
    </row>
    <row r="457" s="2" customFormat="1" ht="16.5" customHeight="1">
      <c r="A457" s="37"/>
      <c r="B457" s="38"/>
      <c r="C457" s="255" t="s">
        <v>1726</v>
      </c>
      <c r="D457" s="255" t="s">
        <v>243</v>
      </c>
      <c r="E457" s="256" t="s">
        <v>1640</v>
      </c>
      <c r="F457" s="257" t="s">
        <v>1641</v>
      </c>
      <c r="G457" s="258" t="s">
        <v>1116</v>
      </c>
      <c r="H457" s="259">
        <v>2</v>
      </c>
      <c r="I457" s="260"/>
      <c r="J457" s="261">
        <f>ROUND(I457*H457,2)</f>
        <v>0</v>
      </c>
      <c r="K457" s="262"/>
      <c r="L457" s="263"/>
      <c r="M457" s="264" t="s">
        <v>1</v>
      </c>
      <c r="N457" s="265" t="s">
        <v>37</v>
      </c>
      <c r="O457" s="90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0" t="s">
        <v>155</v>
      </c>
      <c r="AT457" s="230" t="s">
        <v>243</v>
      </c>
      <c r="AU457" s="230" t="s">
        <v>82</v>
      </c>
      <c r="AY457" s="16" t="s">
        <v>145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6" t="s">
        <v>80</v>
      </c>
      <c r="BK457" s="231">
        <f>ROUND(I457*H457,2)</f>
        <v>0</v>
      </c>
      <c r="BL457" s="16" t="s">
        <v>151</v>
      </c>
      <c r="BM457" s="230" t="s">
        <v>1727</v>
      </c>
    </row>
    <row r="458" s="13" customFormat="1">
      <c r="A458" s="13"/>
      <c r="B458" s="232"/>
      <c r="C458" s="233"/>
      <c r="D458" s="234" t="s">
        <v>156</v>
      </c>
      <c r="E458" s="235" t="s">
        <v>1</v>
      </c>
      <c r="F458" s="236" t="s">
        <v>1722</v>
      </c>
      <c r="G458" s="233"/>
      <c r="H458" s="237">
        <v>1.999999999999996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156</v>
      </c>
      <c r="AU458" s="243" t="s">
        <v>82</v>
      </c>
      <c r="AV458" s="13" t="s">
        <v>82</v>
      </c>
      <c r="AW458" s="13" t="s">
        <v>158</v>
      </c>
      <c r="AX458" s="13" t="s">
        <v>72</v>
      </c>
      <c r="AY458" s="243" t="s">
        <v>145</v>
      </c>
    </row>
    <row r="459" s="14" customFormat="1">
      <c r="A459" s="14"/>
      <c r="B459" s="244"/>
      <c r="C459" s="245"/>
      <c r="D459" s="234" t="s">
        <v>156</v>
      </c>
      <c r="E459" s="246" t="s">
        <v>1</v>
      </c>
      <c r="F459" s="247" t="s">
        <v>159</v>
      </c>
      <c r="G459" s="245"/>
      <c r="H459" s="248">
        <v>1.999999999999996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156</v>
      </c>
      <c r="AU459" s="254" t="s">
        <v>82</v>
      </c>
      <c r="AV459" s="14" t="s">
        <v>151</v>
      </c>
      <c r="AW459" s="14" t="s">
        <v>158</v>
      </c>
      <c r="AX459" s="14" t="s">
        <v>80</v>
      </c>
      <c r="AY459" s="254" t="s">
        <v>145</v>
      </c>
    </row>
    <row r="460" s="2" customFormat="1" ht="16.5" customHeight="1">
      <c r="A460" s="37"/>
      <c r="B460" s="38"/>
      <c r="C460" s="255" t="s">
        <v>1361</v>
      </c>
      <c r="D460" s="255" t="s">
        <v>243</v>
      </c>
      <c r="E460" s="256" t="s">
        <v>1728</v>
      </c>
      <c r="F460" s="257" t="s">
        <v>1729</v>
      </c>
      <c r="G460" s="258" t="s">
        <v>1116</v>
      </c>
      <c r="H460" s="259">
        <v>10</v>
      </c>
      <c r="I460" s="260"/>
      <c r="J460" s="261">
        <f>ROUND(I460*H460,2)</f>
        <v>0</v>
      </c>
      <c r="K460" s="262"/>
      <c r="L460" s="263"/>
      <c r="M460" s="264" t="s">
        <v>1</v>
      </c>
      <c r="N460" s="265" t="s">
        <v>37</v>
      </c>
      <c r="O460" s="90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30" t="s">
        <v>155</v>
      </c>
      <c r="AT460" s="230" t="s">
        <v>243</v>
      </c>
      <c r="AU460" s="230" t="s">
        <v>82</v>
      </c>
      <c r="AY460" s="16" t="s">
        <v>145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6" t="s">
        <v>80</v>
      </c>
      <c r="BK460" s="231">
        <f>ROUND(I460*H460,2)</f>
        <v>0</v>
      </c>
      <c r="BL460" s="16" t="s">
        <v>151</v>
      </c>
      <c r="BM460" s="230" t="s">
        <v>1730</v>
      </c>
    </row>
    <row r="461" s="13" customFormat="1">
      <c r="A461" s="13"/>
      <c r="B461" s="232"/>
      <c r="C461" s="233"/>
      <c r="D461" s="234" t="s">
        <v>156</v>
      </c>
      <c r="E461" s="235" t="s">
        <v>1</v>
      </c>
      <c r="F461" s="236" t="s">
        <v>1731</v>
      </c>
      <c r="G461" s="233"/>
      <c r="H461" s="237">
        <v>10.00027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156</v>
      </c>
      <c r="AU461" s="243" t="s">
        <v>82</v>
      </c>
      <c r="AV461" s="13" t="s">
        <v>82</v>
      </c>
      <c r="AW461" s="13" t="s">
        <v>158</v>
      </c>
      <c r="AX461" s="13" t="s">
        <v>72</v>
      </c>
      <c r="AY461" s="243" t="s">
        <v>145</v>
      </c>
    </row>
    <row r="462" s="14" customFormat="1">
      <c r="A462" s="14"/>
      <c r="B462" s="244"/>
      <c r="C462" s="245"/>
      <c r="D462" s="234" t="s">
        <v>156</v>
      </c>
      <c r="E462" s="246" t="s">
        <v>1</v>
      </c>
      <c r="F462" s="247" t="s">
        <v>159</v>
      </c>
      <c r="G462" s="245"/>
      <c r="H462" s="248">
        <v>10.00027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156</v>
      </c>
      <c r="AU462" s="254" t="s">
        <v>82</v>
      </c>
      <c r="AV462" s="14" t="s">
        <v>151</v>
      </c>
      <c r="AW462" s="14" t="s">
        <v>158</v>
      </c>
      <c r="AX462" s="14" t="s">
        <v>80</v>
      </c>
      <c r="AY462" s="254" t="s">
        <v>145</v>
      </c>
    </row>
    <row r="463" s="2" customFormat="1" ht="16.5" customHeight="1">
      <c r="A463" s="37"/>
      <c r="B463" s="38"/>
      <c r="C463" s="255" t="s">
        <v>1732</v>
      </c>
      <c r="D463" s="255" t="s">
        <v>243</v>
      </c>
      <c r="E463" s="256" t="s">
        <v>1733</v>
      </c>
      <c r="F463" s="257" t="s">
        <v>1734</v>
      </c>
      <c r="G463" s="258" t="s">
        <v>1116</v>
      </c>
      <c r="H463" s="259">
        <v>6</v>
      </c>
      <c r="I463" s="260"/>
      <c r="J463" s="261">
        <f>ROUND(I463*H463,2)</f>
        <v>0</v>
      </c>
      <c r="K463" s="262"/>
      <c r="L463" s="263"/>
      <c r="M463" s="264" t="s">
        <v>1</v>
      </c>
      <c r="N463" s="265" t="s">
        <v>37</v>
      </c>
      <c r="O463" s="90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0" t="s">
        <v>155</v>
      </c>
      <c r="AT463" s="230" t="s">
        <v>243</v>
      </c>
      <c r="AU463" s="230" t="s">
        <v>82</v>
      </c>
      <c r="AY463" s="16" t="s">
        <v>145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6" t="s">
        <v>80</v>
      </c>
      <c r="BK463" s="231">
        <f>ROUND(I463*H463,2)</f>
        <v>0</v>
      </c>
      <c r="BL463" s="16" t="s">
        <v>151</v>
      </c>
      <c r="BM463" s="230" t="s">
        <v>1735</v>
      </c>
    </row>
    <row r="464" s="13" customFormat="1">
      <c r="A464" s="13"/>
      <c r="B464" s="232"/>
      <c r="C464" s="233"/>
      <c r="D464" s="234" t="s">
        <v>156</v>
      </c>
      <c r="E464" s="235" t="s">
        <v>1</v>
      </c>
      <c r="F464" s="236" t="s">
        <v>1736</v>
      </c>
      <c r="G464" s="233"/>
      <c r="H464" s="237">
        <v>5.9997500000000006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156</v>
      </c>
      <c r="AU464" s="243" t="s">
        <v>82</v>
      </c>
      <c r="AV464" s="13" t="s">
        <v>82</v>
      </c>
      <c r="AW464" s="13" t="s">
        <v>158</v>
      </c>
      <c r="AX464" s="13" t="s">
        <v>72</v>
      </c>
      <c r="AY464" s="243" t="s">
        <v>145</v>
      </c>
    </row>
    <row r="465" s="14" customFormat="1">
      <c r="A465" s="14"/>
      <c r="B465" s="244"/>
      <c r="C465" s="245"/>
      <c r="D465" s="234" t="s">
        <v>156</v>
      </c>
      <c r="E465" s="246" t="s">
        <v>1</v>
      </c>
      <c r="F465" s="247" t="s">
        <v>159</v>
      </c>
      <c r="G465" s="245"/>
      <c r="H465" s="248">
        <v>5.9997500000000006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156</v>
      </c>
      <c r="AU465" s="254" t="s">
        <v>82</v>
      </c>
      <c r="AV465" s="14" t="s">
        <v>151</v>
      </c>
      <c r="AW465" s="14" t="s">
        <v>158</v>
      </c>
      <c r="AX465" s="14" t="s">
        <v>80</v>
      </c>
      <c r="AY465" s="254" t="s">
        <v>145</v>
      </c>
    </row>
    <row r="466" s="2" customFormat="1" ht="16.5" customHeight="1">
      <c r="A466" s="37"/>
      <c r="B466" s="38"/>
      <c r="C466" s="255" t="s">
        <v>1365</v>
      </c>
      <c r="D466" s="255" t="s">
        <v>243</v>
      </c>
      <c r="E466" s="256" t="s">
        <v>1737</v>
      </c>
      <c r="F466" s="257" t="s">
        <v>1738</v>
      </c>
      <c r="G466" s="258" t="s">
        <v>1116</v>
      </c>
      <c r="H466" s="259">
        <v>2</v>
      </c>
      <c r="I466" s="260"/>
      <c r="J466" s="261">
        <f>ROUND(I466*H466,2)</f>
        <v>0</v>
      </c>
      <c r="K466" s="262"/>
      <c r="L466" s="263"/>
      <c r="M466" s="264" t="s">
        <v>1</v>
      </c>
      <c r="N466" s="265" t="s">
        <v>37</v>
      </c>
      <c r="O466" s="90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0" t="s">
        <v>155</v>
      </c>
      <c r="AT466" s="230" t="s">
        <v>243</v>
      </c>
      <c r="AU466" s="230" t="s">
        <v>82</v>
      </c>
      <c r="AY466" s="16" t="s">
        <v>145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6" t="s">
        <v>80</v>
      </c>
      <c r="BK466" s="231">
        <f>ROUND(I466*H466,2)</f>
        <v>0</v>
      </c>
      <c r="BL466" s="16" t="s">
        <v>151</v>
      </c>
      <c r="BM466" s="230" t="s">
        <v>1739</v>
      </c>
    </row>
    <row r="467" s="13" customFormat="1">
      <c r="A467" s="13"/>
      <c r="B467" s="232"/>
      <c r="C467" s="233"/>
      <c r="D467" s="234" t="s">
        <v>156</v>
      </c>
      <c r="E467" s="235" t="s">
        <v>1</v>
      </c>
      <c r="F467" s="236" t="s">
        <v>1740</v>
      </c>
      <c r="G467" s="233"/>
      <c r="H467" s="237">
        <v>2.0002599999999999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156</v>
      </c>
      <c r="AU467" s="243" t="s">
        <v>82</v>
      </c>
      <c r="AV467" s="13" t="s">
        <v>82</v>
      </c>
      <c r="AW467" s="13" t="s">
        <v>158</v>
      </c>
      <c r="AX467" s="13" t="s">
        <v>72</v>
      </c>
      <c r="AY467" s="243" t="s">
        <v>145</v>
      </c>
    </row>
    <row r="468" s="14" customFormat="1">
      <c r="A468" s="14"/>
      <c r="B468" s="244"/>
      <c r="C468" s="245"/>
      <c r="D468" s="234" t="s">
        <v>156</v>
      </c>
      <c r="E468" s="246" t="s">
        <v>1</v>
      </c>
      <c r="F468" s="247" t="s">
        <v>159</v>
      </c>
      <c r="G468" s="245"/>
      <c r="H468" s="248">
        <v>2.0002599999999999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156</v>
      </c>
      <c r="AU468" s="254" t="s">
        <v>82</v>
      </c>
      <c r="AV468" s="14" t="s">
        <v>151</v>
      </c>
      <c r="AW468" s="14" t="s">
        <v>158</v>
      </c>
      <c r="AX468" s="14" t="s">
        <v>80</v>
      </c>
      <c r="AY468" s="254" t="s">
        <v>145</v>
      </c>
    </row>
    <row r="469" s="2" customFormat="1" ht="16.5" customHeight="1">
      <c r="A469" s="37"/>
      <c r="B469" s="38"/>
      <c r="C469" s="255" t="s">
        <v>1741</v>
      </c>
      <c r="D469" s="255" t="s">
        <v>243</v>
      </c>
      <c r="E469" s="256" t="s">
        <v>1742</v>
      </c>
      <c r="F469" s="257" t="s">
        <v>1743</v>
      </c>
      <c r="G469" s="258" t="s">
        <v>1116</v>
      </c>
      <c r="H469" s="259">
        <v>6</v>
      </c>
      <c r="I469" s="260"/>
      <c r="J469" s="261">
        <f>ROUND(I469*H469,2)</f>
        <v>0</v>
      </c>
      <c r="K469" s="262"/>
      <c r="L469" s="263"/>
      <c r="M469" s="264" t="s">
        <v>1</v>
      </c>
      <c r="N469" s="265" t="s">
        <v>37</v>
      </c>
      <c r="O469" s="90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155</v>
      </c>
      <c r="AT469" s="230" t="s">
        <v>243</v>
      </c>
      <c r="AU469" s="230" t="s">
        <v>82</v>
      </c>
      <c r="AY469" s="16" t="s">
        <v>145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80</v>
      </c>
      <c r="BK469" s="231">
        <f>ROUND(I469*H469,2)</f>
        <v>0</v>
      </c>
      <c r="BL469" s="16" t="s">
        <v>151</v>
      </c>
      <c r="BM469" s="230" t="s">
        <v>1744</v>
      </c>
    </row>
    <row r="470" s="13" customFormat="1">
      <c r="A470" s="13"/>
      <c r="B470" s="232"/>
      <c r="C470" s="233"/>
      <c r="D470" s="234" t="s">
        <v>156</v>
      </c>
      <c r="E470" s="235" t="s">
        <v>1</v>
      </c>
      <c r="F470" s="236" t="s">
        <v>1710</v>
      </c>
      <c r="G470" s="233"/>
      <c r="H470" s="237">
        <v>5.9999999999999982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156</v>
      </c>
      <c r="AU470" s="243" t="s">
        <v>82</v>
      </c>
      <c r="AV470" s="13" t="s">
        <v>82</v>
      </c>
      <c r="AW470" s="13" t="s">
        <v>158</v>
      </c>
      <c r="AX470" s="13" t="s">
        <v>72</v>
      </c>
      <c r="AY470" s="243" t="s">
        <v>145</v>
      </c>
    </row>
    <row r="471" s="14" customFormat="1">
      <c r="A471" s="14"/>
      <c r="B471" s="244"/>
      <c r="C471" s="245"/>
      <c r="D471" s="234" t="s">
        <v>156</v>
      </c>
      <c r="E471" s="246" t="s">
        <v>1</v>
      </c>
      <c r="F471" s="247" t="s">
        <v>159</v>
      </c>
      <c r="G471" s="245"/>
      <c r="H471" s="248">
        <v>5.9999999999999982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156</v>
      </c>
      <c r="AU471" s="254" t="s">
        <v>82</v>
      </c>
      <c r="AV471" s="14" t="s">
        <v>151</v>
      </c>
      <c r="AW471" s="14" t="s">
        <v>158</v>
      </c>
      <c r="AX471" s="14" t="s">
        <v>80</v>
      </c>
      <c r="AY471" s="254" t="s">
        <v>145</v>
      </c>
    </row>
    <row r="472" s="2" customFormat="1" ht="16.5" customHeight="1">
      <c r="A472" s="37"/>
      <c r="B472" s="38"/>
      <c r="C472" s="255" t="s">
        <v>1368</v>
      </c>
      <c r="D472" s="255" t="s">
        <v>243</v>
      </c>
      <c r="E472" s="256" t="s">
        <v>1745</v>
      </c>
      <c r="F472" s="257" t="s">
        <v>1746</v>
      </c>
      <c r="G472" s="258" t="s">
        <v>1116</v>
      </c>
      <c r="H472" s="259">
        <v>10</v>
      </c>
      <c r="I472" s="260"/>
      <c r="J472" s="261">
        <f>ROUND(I472*H472,2)</f>
        <v>0</v>
      </c>
      <c r="K472" s="262"/>
      <c r="L472" s="263"/>
      <c r="M472" s="264" t="s">
        <v>1</v>
      </c>
      <c r="N472" s="265" t="s">
        <v>37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155</v>
      </c>
      <c r="AT472" s="230" t="s">
        <v>243</v>
      </c>
      <c r="AU472" s="230" t="s">
        <v>82</v>
      </c>
      <c r="AY472" s="16" t="s">
        <v>145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80</v>
      </c>
      <c r="BK472" s="231">
        <f>ROUND(I472*H472,2)</f>
        <v>0</v>
      </c>
      <c r="BL472" s="16" t="s">
        <v>151</v>
      </c>
      <c r="BM472" s="230" t="s">
        <v>1747</v>
      </c>
    </row>
    <row r="473" s="2" customFormat="1" ht="16.5" customHeight="1">
      <c r="A473" s="37"/>
      <c r="B473" s="38"/>
      <c r="C473" s="255" t="s">
        <v>1748</v>
      </c>
      <c r="D473" s="255" t="s">
        <v>243</v>
      </c>
      <c r="E473" s="256" t="s">
        <v>1749</v>
      </c>
      <c r="F473" s="257" t="s">
        <v>1750</v>
      </c>
      <c r="G473" s="258" t="s">
        <v>1116</v>
      </c>
      <c r="H473" s="259">
        <v>2</v>
      </c>
      <c r="I473" s="260"/>
      <c r="J473" s="261">
        <f>ROUND(I473*H473,2)</f>
        <v>0</v>
      </c>
      <c r="K473" s="262"/>
      <c r="L473" s="263"/>
      <c r="M473" s="264" t="s">
        <v>1</v>
      </c>
      <c r="N473" s="265" t="s">
        <v>37</v>
      </c>
      <c r="O473" s="90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30" t="s">
        <v>155</v>
      </c>
      <c r="AT473" s="230" t="s">
        <v>243</v>
      </c>
      <c r="AU473" s="230" t="s">
        <v>82</v>
      </c>
      <c r="AY473" s="16" t="s">
        <v>145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6" t="s">
        <v>80</v>
      </c>
      <c r="BK473" s="231">
        <f>ROUND(I473*H473,2)</f>
        <v>0</v>
      </c>
      <c r="BL473" s="16" t="s">
        <v>151</v>
      </c>
      <c r="BM473" s="230" t="s">
        <v>1751</v>
      </c>
    </row>
    <row r="474" s="2" customFormat="1" ht="16.5" customHeight="1">
      <c r="A474" s="37"/>
      <c r="B474" s="38"/>
      <c r="C474" s="255" t="s">
        <v>1370</v>
      </c>
      <c r="D474" s="255" t="s">
        <v>243</v>
      </c>
      <c r="E474" s="256" t="s">
        <v>1478</v>
      </c>
      <c r="F474" s="257" t="s">
        <v>1479</v>
      </c>
      <c r="G474" s="258" t="s">
        <v>1116</v>
      </c>
      <c r="H474" s="259">
        <v>6</v>
      </c>
      <c r="I474" s="260"/>
      <c r="J474" s="261">
        <f>ROUND(I474*H474,2)</f>
        <v>0</v>
      </c>
      <c r="K474" s="262"/>
      <c r="L474" s="263"/>
      <c r="M474" s="264" t="s">
        <v>1</v>
      </c>
      <c r="N474" s="265" t="s">
        <v>37</v>
      </c>
      <c r="O474" s="90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30" t="s">
        <v>155</v>
      </c>
      <c r="AT474" s="230" t="s">
        <v>243</v>
      </c>
      <c r="AU474" s="230" t="s">
        <v>82</v>
      </c>
      <c r="AY474" s="16" t="s">
        <v>145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6" t="s">
        <v>80</v>
      </c>
      <c r="BK474" s="231">
        <f>ROUND(I474*H474,2)</f>
        <v>0</v>
      </c>
      <c r="BL474" s="16" t="s">
        <v>151</v>
      </c>
      <c r="BM474" s="230" t="s">
        <v>1752</v>
      </c>
    </row>
    <row r="475" s="13" customFormat="1">
      <c r="A475" s="13"/>
      <c r="B475" s="232"/>
      <c r="C475" s="233"/>
      <c r="D475" s="234" t="s">
        <v>156</v>
      </c>
      <c r="E475" s="235" t="s">
        <v>1</v>
      </c>
      <c r="F475" s="236" t="s">
        <v>1710</v>
      </c>
      <c r="G475" s="233"/>
      <c r="H475" s="237">
        <v>5.9999999999999982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156</v>
      </c>
      <c r="AU475" s="243" t="s">
        <v>82</v>
      </c>
      <c r="AV475" s="13" t="s">
        <v>82</v>
      </c>
      <c r="AW475" s="13" t="s">
        <v>158</v>
      </c>
      <c r="AX475" s="13" t="s">
        <v>72</v>
      </c>
      <c r="AY475" s="243" t="s">
        <v>145</v>
      </c>
    </row>
    <row r="476" s="14" customFormat="1">
      <c r="A476" s="14"/>
      <c r="B476" s="244"/>
      <c r="C476" s="245"/>
      <c r="D476" s="234" t="s">
        <v>156</v>
      </c>
      <c r="E476" s="246" t="s">
        <v>1</v>
      </c>
      <c r="F476" s="247" t="s">
        <v>159</v>
      </c>
      <c r="G476" s="245"/>
      <c r="H476" s="248">
        <v>5.9999999999999982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156</v>
      </c>
      <c r="AU476" s="254" t="s">
        <v>82</v>
      </c>
      <c r="AV476" s="14" t="s">
        <v>151</v>
      </c>
      <c r="AW476" s="14" t="s">
        <v>158</v>
      </c>
      <c r="AX476" s="14" t="s">
        <v>80</v>
      </c>
      <c r="AY476" s="254" t="s">
        <v>145</v>
      </c>
    </row>
    <row r="477" s="2" customFormat="1" ht="16.5" customHeight="1">
      <c r="A477" s="37"/>
      <c r="B477" s="38"/>
      <c r="C477" s="255" t="s">
        <v>1753</v>
      </c>
      <c r="D477" s="255" t="s">
        <v>243</v>
      </c>
      <c r="E477" s="256" t="s">
        <v>1475</v>
      </c>
      <c r="F477" s="257" t="s">
        <v>1476</v>
      </c>
      <c r="G477" s="258" t="s">
        <v>1116</v>
      </c>
      <c r="H477" s="259">
        <v>4</v>
      </c>
      <c r="I477" s="260"/>
      <c r="J477" s="261">
        <f>ROUND(I477*H477,2)</f>
        <v>0</v>
      </c>
      <c r="K477" s="262"/>
      <c r="L477" s="263"/>
      <c r="M477" s="264" t="s">
        <v>1</v>
      </c>
      <c r="N477" s="265" t="s">
        <v>37</v>
      </c>
      <c r="O477" s="90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0" t="s">
        <v>155</v>
      </c>
      <c r="AT477" s="230" t="s">
        <v>243</v>
      </c>
      <c r="AU477" s="230" t="s">
        <v>82</v>
      </c>
      <c r="AY477" s="16" t="s">
        <v>145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6" t="s">
        <v>80</v>
      </c>
      <c r="BK477" s="231">
        <f>ROUND(I477*H477,2)</f>
        <v>0</v>
      </c>
      <c r="BL477" s="16" t="s">
        <v>151</v>
      </c>
      <c r="BM477" s="230" t="s">
        <v>1754</v>
      </c>
    </row>
    <row r="478" s="13" customFormat="1">
      <c r="A478" s="13"/>
      <c r="B478" s="232"/>
      <c r="C478" s="233"/>
      <c r="D478" s="234" t="s">
        <v>156</v>
      </c>
      <c r="E478" s="235" t="s">
        <v>1</v>
      </c>
      <c r="F478" s="236" t="s">
        <v>1755</v>
      </c>
      <c r="G478" s="233"/>
      <c r="H478" s="237">
        <v>4.0000000000000018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156</v>
      </c>
      <c r="AU478" s="243" t="s">
        <v>82</v>
      </c>
      <c r="AV478" s="13" t="s">
        <v>82</v>
      </c>
      <c r="AW478" s="13" t="s">
        <v>158</v>
      </c>
      <c r="AX478" s="13" t="s">
        <v>72</v>
      </c>
      <c r="AY478" s="243" t="s">
        <v>145</v>
      </c>
    </row>
    <row r="479" s="14" customFormat="1">
      <c r="A479" s="14"/>
      <c r="B479" s="244"/>
      <c r="C479" s="245"/>
      <c r="D479" s="234" t="s">
        <v>156</v>
      </c>
      <c r="E479" s="246" t="s">
        <v>1</v>
      </c>
      <c r="F479" s="247" t="s">
        <v>159</v>
      </c>
      <c r="G479" s="245"/>
      <c r="H479" s="248">
        <v>4.0000000000000018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156</v>
      </c>
      <c r="AU479" s="254" t="s">
        <v>82</v>
      </c>
      <c r="AV479" s="14" t="s">
        <v>151</v>
      </c>
      <c r="AW479" s="14" t="s">
        <v>158</v>
      </c>
      <c r="AX479" s="14" t="s">
        <v>80</v>
      </c>
      <c r="AY479" s="254" t="s">
        <v>145</v>
      </c>
    </row>
    <row r="480" s="2" customFormat="1" ht="16.5" customHeight="1">
      <c r="A480" s="37"/>
      <c r="B480" s="38"/>
      <c r="C480" s="255" t="s">
        <v>1371</v>
      </c>
      <c r="D480" s="255" t="s">
        <v>243</v>
      </c>
      <c r="E480" s="256" t="s">
        <v>1351</v>
      </c>
      <c r="F480" s="257" t="s">
        <v>1352</v>
      </c>
      <c r="G480" s="258" t="s">
        <v>1116</v>
      </c>
      <c r="H480" s="259">
        <v>10</v>
      </c>
      <c r="I480" s="260"/>
      <c r="J480" s="261">
        <f>ROUND(I480*H480,2)</f>
        <v>0</v>
      </c>
      <c r="K480" s="262"/>
      <c r="L480" s="263"/>
      <c r="M480" s="264" t="s">
        <v>1</v>
      </c>
      <c r="N480" s="265" t="s">
        <v>37</v>
      </c>
      <c r="O480" s="90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30" t="s">
        <v>155</v>
      </c>
      <c r="AT480" s="230" t="s">
        <v>243</v>
      </c>
      <c r="AU480" s="230" t="s">
        <v>82</v>
      </c>
      <c r="AY480" s="16" t="s">
        <v>145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6" t="s">
        <v>80</v>
      </c>
      <c r="BK480" s="231">
        <f>ROUND(I480*H480,2)</f>
        <v>0</v>
      </c>
      <c r="BL480" s="16" t="s">
        <v>151</v>
      </c>
      <c r="BM480" s="230" t="s">
        <v>1756</v>
      </c>
    </row>
    <row r="481" s="13" customFormat="1">
      <c r="A481" s="13"/>
      <c r="B481" s="232"/>
      <c r="C481" s="233"/>
      <c r="D481" s="234" t="s">
        <v>156</v>
      </c>
      <c r="E481" s="235" t="s">
        <v>1</v>
      </c>
      <c r="F481" s="236" t="s">
        <v>1757</v>
      </c>
      <c r="G481" s="233"/>
      <c r="H481" s="237">
        <v>10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156</v>
      </c>
      <c r="AU481" s="243" t="s">
        <v>82</v>
      </c>
      <c r="AV481" s="13" t="s">
        <v>82</v>
      </c>
      <c r="AW481" s="13" t="s">
        <v>158</v>
      </c>
      <c r="AX481" s="13" t="s">
        <v>72</v>
      </c>
      <c r="AY481" s="243" t="s">
        <v>145</v>
      </c>
    </row>
    <row r="482" s="14" customFormat="1">
      <c r="A482" s="14"/>
      <c r="B482" s="244"/>
      <c r="C482" s="245"/>
      <c r="D482" s="234" t="s">
        <v>156</v>
      </c>
      <c r="E482" s="246" t="s">
        <v>1</v>
      </c>
      <c r="F482" s="247" t="s">
        <v>159</v>
      </c>
      <c r="G482" s="245"/>
      <c r="H482" s="248">
        <v>10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156</v>
      </c>
      <c r="AU482" s="254" t="s">
        <v>82</v>
      </c>
      <c r="AV482" s="14" t="s">
        <v>151</v>
      </c>
      <c r="AW482" s="14" t="s">
        <v>158</v>
      </c>
      <c r="AX482" s="14" t="s">
        <v>80</v>
      </c>
      <c r="AY482" s="254" t="s">
        <v>145</v>
      </c>
    </row>
    <row r="483" s="2" customFormat="1" ht="16.5" customHeight="1">
      <c r="A483" s="37"/>
      <c r="B483" s="38"/>
      <c r="C483" s="255" t="s">
        <v>1758</v>
      </c>
      <c r="D483" s="255" t="s">
        <v>243</v>
      </c>
      <c r="E483" s="256" t="s">
        <v>1759</v>
      </c>
      <c r="F483" s="257" t="s">
        <v>1760</v>
      </c>
      <c r="G483" s="258" t="s">
        <v>1116</v>
      </c>
      <c r="H483" s="259">
        <v>2</v>
      </c>
      <c r="I483" s="260"/>
      <c r="J483" s="261">
        <f>ROUND(I483*H483,2)</f>
        <v>0</v>
      </c>
      <c r="K483" s="262"/>
      <c r="L483" s="263"/>
      <c r="M483" s="264" t="s">
        <v>1</v>
      </c>
      <c r="N483" s="265" t="s">
        <v>37</v>
      </c>
      <c r="O483" s="90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30" t="s">
        <v>155</v>
      </c>
      <c r="AT483" s="230" t="s">
        <v>243</v>
      </c>
      <c r="AU483" s="230" t="s">
        <v>82</v>
      </c>
      <c r="AY483" s="16" t="s">
        <v>145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6" t="s">
        <v>80</v>
      </c>
      <c r="BK483" s="231">
        <f>ROUND(I483*H483,2)</f>
        <v>0</v>
      </c>
      <c r="BL483" s="16" t="s">
        <v>151</v>
      </c>
      <c r="BM483" s="230" t="s">
        <v>1761</v>
      </c>
    </row>
    <row r="484" s="2" customFormat="1" ht="16.5" customHeight="1">
      <c r="A484" s="37"/>
      <c r="B484" s="38"/>
      <c r="C484" s="255" t="s">
        <v>1375</v>
      </c>
      <c r="D484" s="255" t="s">
        <v>243</v>
      </c>
      <c r="E484" s="256" t="s">
        <v>1762</v>
      </c>
      <c r="F484" s="257" t="s">
        <v>1763</v>
      </c>
      <c r="G484" s="258" t="s">
        <v>1116</v>
      </c>
      <c r="H484" s="259">
        <v>3</v>
      </c>
      <c r="I484" s="260"/>
      <c r="J484" s="261">
        <f>ROUND(I484*H484,2)</f>
        <v>0</v>
      </c>
      <c r="K484" s="262"/>
      <c r="L484" s="263"/>
      <c r="M484" s="264" t="s">
        <v>1</v>
      </c>
      <c r="N484" s="265" t="s">
        <v>37</v>
      </c>
      <c r="O484" s="90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155</v>
      </c>
      <c r="AT484" s="230" t="s">
        <v>243</v>
      </c>
      <c r="AU484" s="230" t="s">
        <v>82</v>
      </c>
      <c r="AY484" s="16" t="s">
        <v>145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80</v>
      </c>
      <c r="BK484" s="231">
        <f>ROUND(I484*H484,2)</f>
        <v>0</v>
      </c>
      <c r="BL484" s="16" t="s">
        <v>151</v>
      </c>
      <c r="BM484" s="230" t="s">
        <v>1764</v>
      </c>
    </row>
    <row r="485" s="13" customFormat="1">
      <c r="A485" s="13"/>
      <c r="B485" s="232"/>
      <c r="C485" s="233"/>
      <c r="D485" s="234" t="s">
        <v>156</v>
      </c>
      <c r="E485" s="235" t="s">
        <v>1</v>
      </c>
      <c r="F485" s="236" t="s">
        <v>1765</v>
      </c>
      <c r="G485" s="233"/>
      <c r="H485" s="237">
        <v>2.9999999999999991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156</v>
      </c>
      <c r="AU485" s="243" t="s">
        <v>82</v>
      </c>
      <c r="AV485" s="13" t="s">
        <v>82</v>
      </c>
      <c r="AW485" s="13" t="s">
        <v>158</v>
      </c>
      <c r="AX485" s="13" t="s">
        <v>72</v>
      </c>
      <c r="AY485" s="243" t="s">
        <v>145</v>
      </c>
    </row>
    <row r="486" s="14" customFormat="1">
      <c r="A486" s="14"/>
      <c r="B486" s="244"/>
      <c r="C486" s="245"/>
      <c r="D486" s="234" t="s">
        <v>156</v>
      </c>
      <c r="E486" s="246" t="s">
        <v>1</v>
      </c>
      <c r="F486" s="247" t="s">
        <v>159</v>
      </c>
      <c r="G486" s="245"/>
      <c r="H486" s="248">
        <v>2.9999999999999991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156</v>
      </c>
      <c r="AU486" s="254" t="s">
        <v>82</v>
      </c>
      <c r="AV486" s="14" t="s">
        <v>151</v>
      </c>
      <c r="AW486" s="14" t="s">
        <v>158</v>
      </c>
      <c r="AX486" s="14" t="s">
        <v>80</v>
      </c>
      <c r="AY486" s="254" t="s">
        <v>145</v>
      </c>
    </row>
    <row r="487" s="2" customFormat="1" ht="21.75" customHeight="1">
      <c r="A487" s="37"/>
      <c r="B487" s="38"/>
      <c r="C487" s="255" t="s">
        <v>1766</v>
      </c>
      <c r="D487" s="255" t="s">
        <v>243</v>
      </c>
      <c r="E487" s="256" t="s">
        <v>1767</v>
      </c>
      <c r="F487" s="257" t="s">
        <v>1768</v>
      </c>
      <c r="G487" s="258" t="s">
        <v>1116</v>
      </c>
      <c r="H487" s="259">
        <v>3</v>
      </c>
      <c r="I487" s="260"/>
      <c r="J487" s="261">
        <f>ROUND(I487*H487,2)</f>
        <v>0</v>
      </c>
      <c r="K487" s="262"/>
      <c r="L487" s="263"/>
      <c r="M487" s="264" t="s">
        <v>1</v>
      </c>
      <c r="N487" s="265" t="s">
        <v>37</v>
      </c>
      <c r="O487" s="90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0" t="s">
        <v>155</v>
      </c>
      <c r="AT487" s="230" t="s">
        <v>243</v>
      </c>
      <c r="AU487" s="230" t="s">
        <v>82</v>
      </c>
      <c r="AY487" s="16" t="s">
        <v>145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6" t="s">
        <v>80</v>
      </c>
      <c r="BK487" s="231">
        <f>ROUND(I487*H487,2)</f>
        <v>0</v>
      </c>
      <c r="BL487" s="16" t="s">
        <v>151</v>
      </c>
      <c r="BM487" s="230" t="s">
        <v>1769</v>
      </c>
    </row>
    <row r="488" s="13" customFormat="1">
      <c r="A488" s="13"/>
      <c r="B488" s="232"/>
      <c r="C488" s="233"/>
      <c r="D488" s="234" t="s">
        <v>156</v>
      </c>
      <c r="E488" s="235" t="s">
        <v>1</v>
      </c>
      <c r="F488" s="236" t="s">
        <v>1765</v>
      </c>
      <c r="G488" s="233"/>
      <c r="H488" s="237">
        <v>2.9999999999999991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156</v>
      </c>
      <c r="AU488" s="243" t="s">
        <v>82</v>
      </c>
      <c r="AV488" s="13" t="s">
        <v>82</v>
      </c>
      <c r="AW488" s="13" t="s">
        <v>158</v>
      </c>
      <c r="AX488" s="13" t="s">
        <v>72</v>
      </c>
      <c r="AY488" s="243" t="s">
        <v>145</v>
      </c>
    </row>
    <row r="489" s="14" customFormat="1">
      <c r="A489" s="14"/>
      <c r="B489" s="244"/>
      <c r="C489" s="245"/>
      <c r="D489" s="234" t="s">
        <v>156</v>
      </c>
      <c r="E489" s="246" t="s">
        <v>1</v>
      </c>
      <c r="F489" s="247" t="s">
        <v>159</v>
      </c>
      <c r="G489" s="245"/>
      <c r="H489" s="248">
        <v>2.9999999999999991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156</v>
      </c>
      <c r="AU489" s="254" t="s">
        <v>82</v>
      </c>
      <c r="AV489" s="14" t="s">
        <v>151</v>
      </c>
      <c r="AW489" s="14" t="s">
        <v>158</v>
      </c>
      <c r="AX489" s="14" t="s">
        <v>80</v>
      </c>
      <c r="AY489" s="254" t="s">
        <v>145</v>
      </c>
    </row>
    <row r="490" s="2" customFormat="1" ht="16.5" customHeight="1">
      <c r="A490" s="37"/>
      <c r="B490" s="38"/>
      <c r="C490" s="255" t="s">
        <v>1376</v>
      </c>
      <c r="D490" s="255" t="s">
        <v>243</v>
      </c>
      <c r="E490" s="256" t="s">
        <v>1770</v>
      </c>
      <c r="F490" s="257" t="s">
        <v>1771</v>
      </c>
      <c r="G490" s="258" t="s">
        <v>1116</v>
      </c>
      <c r="H490" s="259">
        <v>2</v>
      </c>
      <c r="I490" s="260"/>
      <c r="J490" s="261">
        <f>ROUND(I490*H490,2)</f>
        <v>0</v>
      </c>
      <c r="K490" s="262"/>
      <c r="L490" s="263"/>
      <c r="M490" s="264" t="s">
        <v>1</v>
      </c>
      <c r="N490" s="265" t="s">
        <v>37</v>
      </c>
      <c r="O490" s="90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30" t="s">
        <v>155</v>
      </c>
      <c r="AT490" s="230" t="s">
        <v>243</v>
      </c>
      <c r="AU490" s="230" t="s">
        <v>82</v>
      </c>
      <c r="AY490" s="16" t="s">
        <v>145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6" t="s">
        <v>80</v>
      </c>
      <c r="BK490" s="231">
        <f>ROUND(I490*H490,2)</f>
        <v>0</v>
      </c>
      <c r="BL490" s="16" t="s">
        <v>151</v>
      </c>
      <c r="BM490" s="230" t="s">
        <v>1772</v>
      </c>
    </row>
    <row r="491" s="13" customFormat="1">
      <c r="A491" s="13"/>
      <c r="B491" s="232"/>
      <c r="C491" s="233"/>
      <c r="D491" s="234" t="s">
        <v>156</v>
      </c>
      <c r="E491" s="235" t="s">
        <v>1</v>
      </c>
      <c r="F491" s="236" t="s">
        <v>1722</v>
      </c>
      <c r="G491" s="233"/>
      <c r="H491" s="237">
        <v>1.999999999999996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156</v>
      </c>
      <c r="AU491" s="243" t="s">
        <v>82</v>
      </c>
      <c r="AV491" s="13" t="s">
        <v>82</v>
      </c>
      <c r="AW491" s="13" t="s">
        <v>158</v>
      </c>
      <c r="AX491" s="13" t="s">
        <v>72</v>
      </c>
      <c r="AY491" s="243" t="s">
        <v>145</v>
      </c>
    </row>
    <row r="492" s="14" customFormat="1">
      <c r="A492" s="14"/>
      <c r="B492" s="244"/>
      <c r="C492" s="245"/>
      <c r="D492" s="234" t="s">
        <v>156</v>
      </c>
      <c r="E492" s="246" t="s">
        <v>1</v>
      </c>
      <c r="F492" s="247" t="s">
        <v>159</v>
      </c>
      <c r="G492" s="245"/>
      <c r="H492" s="248">
        <v>1.999999999999996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156</v>
      </c>
      <c r="AU492" s="254" t="s">
        <v>82</v>
      </c>
      <c r="AV492" s="14" t="s">
        <v>151</v>
      </c>
      <c r="AW492" s="14" t="s">
        <v>158</v>
      </c>
      <c r="AX492" s="14" t="s">
        <v>80</v>
      </c>
      <c r="AY492" s="254" t="s">
        <v>145</v>
      </c>
    </row>
    <row r="493" s="2" customFormat="1" ht="16.5" customHeight="1">
      <c r="A493" s="37"/>
      <c r="B493" s="38"/>
      <c r="C493" s="255" t="s">
        <v>1773</v>
      </c>
      <c r="D493" s="255" t="s">
        <v>243</v>
      </c>
      <c r="E493" s="256" t="s">
        <v>1627</v>
      </c>
      <c r="F493" s="257" t="s">
        <v>1628</v>
      </c>
      <c r="G493" s="258" t="s">
        <v>1116</v>
      </c>
      <c r="H493" s="259">
        <v>2</v>
      </c>
      <c r="I493" s="260"/>
      <c r="J493" s="261">
        <f>ROUND(I493*H493,2)</f>
        <v>0</v>
      </c>
      <c r="K493" s="262"/>
      <c r="L493" s="263"/>
      <c r="M493" s="264" t="s">
        <v>1</v>
      </c>
      <c r="N493" s="265" t="s">
        <v>37</v>
      </c>
      <c r="O493" s="90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30" t="s">
        <v>155</v>
      </c>
      <c r="AT493" s="230" t="s">
        <v>243</v>
      </c>
      <c r="AU493" s="230" t="s">
        <v>82</v>
      </c>
      <c r="AY493" s="16" t="s">
        <v>145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6" t="s">
        <v>80</v>
      </c>
      <c r="BK493" s="231">
        <f>ROUND(I493*H493,2)</f>
        <v>0</v>
      </c>
      <c r="BL493" s="16" t="s">
        <v>151</v>
      </c>
      <c r="BM493" s="230" t="s">
        <v>1774</v>
      </c>
    </row>
    <row r="494" s="13" customFormat="1">
      <c r="A494" s="13"/>
      <c r="B494" s="232"/>
      <c r="C494" s="233"/>
      <c r="D494" s="234" t="s">
        <v>156</v>
      </c>
      <c r="E494" s="235" t="s">
        <v>1</v>
      </c>
      <c r="F494" s="236" t="s">
        <v>1722</v>
      </c>
      <c r="G494" s="233"/>
      <c r="H494" s="237">
        <v>1.999999999999996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156</v>
      </c>
      <c r="AU494" s="243" t="s">
        <v>82</v>
      </c>
      <c r="AV494" s="13" t="s">
        <v>82</v>
      </c>
      <c r="AW494" s="13" t="s">
        <v>158</v>
      </c>
      <c r="AX494" s="13" t="s">
        <v>72</v>
      </c>
      <c r="AY494" s="243" t="s">
        <v>145</v>
      </c>
    </row>
    <row r="495" s="14" customFormat="1">
      <c r="A495" s="14"/>
      <c r="B495" s="244"/>
      <c r="C495" s="245"/>
      <c r="D495" s="234" t="s">
        <v>156</v>
      </c>
      <c r="E495" s="246" t="s">
        <v>1</v>
      </c>
      <c r="F495" s="247" t="s">
        <v>159</v>
      </c>
      <c r="G495" s="245"/>
      <c r="H495" s="248">
        <v>1.999999999999996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156</v>
      </c>
      <c r="AU495" s="254" t="s">
        <v>82</v>
      </c>
      <c r="AV495" s="14" t="s">
        <v>151</v>
      </c>
      <c r="AW495" s="14" t="s">
        <v>158</v>
      </c>
      <c r="AX495" s="14" t="s">
        <v>80</v>
      </c>
      <c r="AY495" s="254" t="s">
        <v>145</v>
      </c>
    </row>
    <row r="496" s="2" customFormat="1" ht="16.5" customHeight="1">
      <c r="A496" s="37"/>
      <c r="B496" s="38"/>
      <c r="C496" s="255" t="s">
        <v>1380</v>
      </c>
      <c r="D496" s="255" t="s">
        <v>243</v>
      </c>
      <c r="E496" s="256" t="s">
        <v>1775</v>
      </c>
      <c r="F496" s="257" t="s">
        <v>1776</v>
      </c>
      <c r="G496" s="258" t="s">
        <v>1116</v>
      </c>
      <c r="H496" s="259">
        <v>1</v>
      </c>
      <c r="I496" s="260"/>
      <c r="J496" s="261">
        <f>ROUND(I496*H496,2)</f>
        <v>0</v>
      </c>
      <c r="K496" s="262"/>
      <c r="L496" s="263"/>
      <c r="M496" s="264" t="s">
        <v>1</v>
      </c>
      <c r="N496" s="265" t="s">
        <v>37</v>
      </c>
      <c r="O496" s="90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30" t="s">
        <v>155</v>
      </c>
      <c r="AT496" s="230" t="s">
        <v>243</v>
      </c>
      <c r="AU496" s="230" t="s">
        <v>82</v>
      </c>
      <c r="AY496" s="16" t="s">
        <v>145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6" t="s">
        <v>80</v>
      </c>
      <c r="BK496" s="231">
        <f>ROUND(I496*H496,2)</f>
        <v>0</v>
      </c>
      <c r="BL496" s="16" t="s">
        <v>151</v>
      </c>
      <c r="BM496" s="230" t="s">
        <v>1777</v>
      </c>
    </row>
    <row r="497" s="13" customFormat="1">
      <c r="A497" s="13"/>
      <c r="B497" s="232"/>
      <c r="C497" s="233"/>
      <c r="D497" s="234" t="s">
        <v>156</v>
      </c>
      <c r="E497" s="235" t="s">
        <v>1</v>
      </c>
      <c r="F497" s="236" t="s">
        <v>1716</v>
      </c>
      <c r="G497" s="233"/>
      <c r="H497" s="237">
        <v>1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156</v>
      </c>
      <c r="AU497" s="243" t="s">
        <v>82</v>
      </c>
      <c r="AV497" s="13" t="s">
        <v>82</v>
      </c>
      <c r="AW497" s="13" t="s">
        <v>158</v>
      </c>
      <c r="AX497" s="13" t="s">
        <v>72</v>
      </c>
      <c r="AY497" s="243" t="s">
        <v>145</v>
      </c>
    </row>
    <row r="498" s="14" customFormat="1">
      <c r="A498" s="14"/>
      <c r="B498" s="244"/>
      <c r="C498" s="245"/>
      <c r="D498" s="234" t="s">
        <v>156</v>
      </c>
      <c r="E498" s="246" t="s">
        <v>1</v>
      </c>
      <c r="F498" s="247" t="s">
        <v>159</v>
      </c>
      <c r="G498" s="245"/>
      <c r="H498" s="248">
        <v>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156</v>
      </c>
      <c r="AU498" s="254" t="s">
        <v>82</v>
      </c>
      <c r="AV498" s="14" t="s">
        <v>151</v>
      </c>
      <c r="AW498" s="14" t="s">
        <v>158</v>
      </c>
      <c r="AX498" s="14" t="s">
        <v>80</v>
      </c>
      <c r="AY498" s="254" t="s">
        <v>145</v>
      </c>
    </row>
    <row r="499" s="2" customFormat="1" ht="16.5" customHeight="1">
      <c r="A499" s="37"/>
      <c r="B499" s="38"/>
      <c r="C499" s="255" t="s">
        <v>1778</v>
      </c>
      <c r="D499" s="255" t="s">
        <v>243</v>
      </c>
      <c r="E499" s="256" t="s">
        <v>1623</v>
      </c>
      <c r="F499" s="257" t="s">
        <v>1624</v>
      </c>
      <c r="G499" s="258" t="s">
        <v>1116</v>
      </c>
      <c r="H499" s="259">
        <v>1</v>
      </c>
      <c r="I499" s="260"/>
      <c r="J499" s="261">
        <f>ROUND(I499*H499,2)</f>
        <v>0</v>
      </c>
      <c r="K499" s="262"/>
      <c r="L499" s="263"/>
      <c r="M499" s="264" t="s">
        <v>1</v>
      </c>
      <c r="N499" s="265" t="s">
        <v>37</v>
      </c>
      <c r="O499" s="90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30" t="s">
        <v>155</v>
      </c>
      <c r="AT499" s="230" t="s">
        <v>243</v>
      </c>
      <c r="AU499" s="230" t="s">
        <v>82</v>
      </c>
      <c r="AY499" s="16" t="s">
        <v>145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6" t="s">
        <v>80</v>
      </c>
      <c r="BK499" s="231">
        <f>ROUND(I499*H499,2)</f>
        <v>0</v>
      </c>
      <c r="BL499" s="16" t="s">
        <v>151</v>
      </c>
      <c r="BM499" s="230" t="s">
        <v>1779</v>
      </c>
    </row>
    <row r="500" s="13" customFormat="1">
      <c r="A500" s="13"/>
      <c r="B500" s="232"/>
      <c r="C500" s="233"/>
      <c r="D500" s="234" t="s">
        <v>156</v>
      </c>
      <c r="E500" s="235" t="s">
        <v>1</v>
      </c>
      <c r="F500" s="236" t="s">
        <v>1716</v>
      </c>
      <c r="G500" s="233"/>
      <c r="H500" s="237">
        <v>1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156</v>
      </c>
      <c r="AU500" s="243" t="s">
        <v>82</v>
      </c>
      <c r="AV500" s="13" t="s">
        <v>82</v>
      </c>
      <c r="AW500" s="13" t="s">
        <v>158</v>
      </c>
      <c r="AX500" s="13" t="s">
        <v>72</v>
      </c>
      <c r="AY500" s="243" t="s">
        <v>145</v>
      </c>
    </row>
    <row r="501" s="14" customFormat="1">
      <c r="A501" s="14"/>
      <c r="B501" s="244"/>
      <c r="C501" s="245"/>
      <c r="D501" s="234" t="s">
        <v>156</v>
      </c>
      <c r="E501" s="246" t="s">
        <v>1</v>
      </c>
      <c r="F501" s="247" t="s">
        <v>159</v>
      </c>
      <c r="G501" s="245"/>
      <c r="H501" s="248">
        <v>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156</v>
      </c>
      <c r="AU501" s="254" t="s">
        <v>82</v>
      </c>
      <c r="AV501" s="14" t="s">
        <v>151</v>
      </c>
      <c r="AW501" s="14" t="s">
        <v>158</v>
      </c>
      <c r="AX501" s="14" t="s">
        <v>80</v>
      </c>
      <c r="AY501" s="254" t="s">
        <v>145</v>
      </c>
    </row>
    <row r="502" s="2" customFormat="1" ht="76.35" customHeight="1">
      <c r="A502" s="37"/>
      <c r="B502" s="38"/>
      <c r="C502" s="218" t="s">
        <v>1383</v>
      </c>
      <c r="D502" s="218" t="s">
        <v>147</v>
      </c>
      <c r="E502" s="219" t="s">
        <v>1295</v>
      </c>
      <c r="F502" s="220" t="s">
        <v>1296</v>
      </c>
      <c r="G502" s="221" t="s">
        <v>186</v>
      </c>
      <c r="H502" s="222">
        <v>19</v>
      </c>
      <c r="I502" s="223"/>
      <c r="J502" s="224">
        <f>ROUND(I502*H502,2)</f>
        <v>0</v>
      </c>
      <c r="K502" s="225"/>
      <c r="L502" s="43"/>
      <c r="M502" s="226" t="s">
        <v>1</v>
      </c>
      <c r="N502" s="227" t="s">
        <v>37</v>
      </c>
      <c r="O502" s="90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30" t="s">
        <v>151</v>
      </c>
      <c r="AT502" s="230" t="s">
        <v>147</v>
      </c>
      <c r="AU502" s="230" t="s">
        <v>82</v>
      </c>
      <c r="AY502" s="16" t="s">
        <v>145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6" t="s">
        <v>80</v>
      </c>
      <c r="BK502" s="231">
        <f>ROUND(I502*H502,2)</f>
        <v>0</v>
      </c>
      <c r="BL502" s="16" t="s">
        <v>151</v>
      </c>
      <c r="BM502" s="230" t="s">
        <v>1780</v>
      </c>
    </row>
    <row r="503" s="2" customFormat="1" ht="16.5" customHeight="1">
      <c r="A503" s="37"/>
      <c r="B503" s="38"/>
      <c r="C503" s="255" t="s">
        <v>1781</v>
      </c>
      <c r="D503" s="255" t="s">
        <v>243</v>
      </c>
      <c r="E503" s="256" t="s">
        <v>1782</v>
      </c>
      <c r="F503" s="257" t="s">
        <v>1783</v>
      </c>
      <c r="G503" s="258" t="s">
        <v>186</v>
      </c>
      <c r="H503" s="259">
        <v>12</v>
      </c>
      <c r="I503" s="260"/>
      <c r="J503" s="261">
        <f>ROUND(I503*H503,2)</f>
        <v>0</v>
      </c>
      <c r="K503" s="262"/>
      <c r="L503" s="263"/>
      <c r="M503" s="264" t="s">
        <v>1</v>
      </c>
      <c r="N503" s="265" t="s">
        <v>37</v>
      </c>
      <c r="O503" s="90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30" t="s">
        <v>155</v>
      </c>
      <c r="AT503" s="230" t="s">
        <v>243</v>
      </c>
      <c r="AU503" s="230" t="s">
        <v>82</v>
      </c>
      <c r="AY503" s="16" t="s">
        <v>145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6" t="s">
        <v>80</v>
      </c>
      <c r="BK503" s="231">
        <f>ROUND(I503*H503,2)</f>
        <v>0</v>
      </c>
      <c r="BL503" s="16" t="s">
        <v>151</v>
      </c>
      <c r="BM503" s="230" t="s">
        <v>1784</v>
      </c>
    </row>
    <row r="504" s="13" customFormat="1">
      <c r="A504" s="13"/>
      <c r="B504" s="232"/>
      <c r="C504" s="233"/>
      <c r="D504" s="234" t="s">
        <v>156</v>
      </c>
      <c r="E504" s="235" t="s">
        <v>1</v>
      </c>
      <c r="F504" s="236" t="s">
        <v>1785</v>
      </c>
      <c r="G504" s="233"/>
      <c r="H504" s="237">
        <v>11.999999999999996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156</v>
      </c>
      <c r="AU504" s="243" t="s">
        <v>82</v>
      </c>
      <c r="AV504" s="13" t="s">
        <v>82</v>
      </c>
      <c r="AW504" s="13" t="s">
        <v>158</v>
      </c>
      <c r="AX504" s="13" t="s">
        <v>72</v>
      </c>
      <c r="AY504" s="243" t="s">
        <v>145</v>
      </c>
    </row>
    <row r="505" s="14" customFormat="1">
      <c r="A505" s="14"/>
      <c r="B505" s="244"/>
      <c r="C505" s="245"/>
      <c r="D505" s="234" t="s">
        <v>156</v>
      </c>
      <c r="E505" s="246" t="s">
        <v>1</v>
      </c>
      <c r="F505" s="247" t="s">
        <v>159</v>
      </c>
      <c r="G505" s="245"/>
      <c r="H505" s="248">
        <v>11.999999999999996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156</v>
      </c>
      <c r="AU505" s="254" t="s">
        <v>82</v>
      </c>
      <c r="AV505" s="14" t="s">
        <v>151</v>
      </c>
      <c r="AW505" s="14" t="s">
        <v>158</v>
      </c>
      <c r="AX505" s="14" t="s">
        <v>80</v>
      </c>
      <c r="AY505" s="254" t="s">
        <v>145</v>
      </c>
    </row>
    <row r="506" s="2" customFormat="1" ht="16.5" customHeight="1">
      <c r="A506" s="37"/>
      <c r="B506" s="38"/>
      <c r="C506" s="255" t="s">
        <v>1387</v>
      </c>
      <c r="D506" s="255" t="s">
        <v>243</v>
      </c>
      <c r="E506" s="256" t="s">
        <v>1786</v>
      </c>
      <c r="F506" s="257" t="s">
        <v>1787</v>
      </c>
      <c r="G506" s="258" t="s">
        <v>186</v>
      </c>
      <c r="H506" s="259">
        <v>2</v>
      </c>
      <c r="I506" s="260"/>
      <c r="J506" s="261">
        <f>ROUND(I506*H506,2)</f>
        <v>0</v>
      </c>
      <c r="K506" s="262"/>
      <c r="L506" s="263"/>
      <c r="M506" s="264" t="s">
        <v>1</v>
      </c>
      <c r="N506" s="265" t="s">
        <v>37</v>
      </c>
      <c r="O506" s="90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30" t="s">
        <v>155</v>
      </c>
      <c r="AT506" s="230" t="s">
        <v>243</v>
      </c>
      <c r="AU506" s="230" t="s">
        <v>82</v>
      </c>
      <c r="AY506" s="16" t="s">
        <v>145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6" t="s">
        <v>80</v>
      </c>
      <c r="BK506" s="231">
        <f>ROUND(I506*H506,2)</f>
        <v>0</v>
      </c>
      <c r="BL506" s="16" t="s">
        <v>151</v>
      </c>
      <c r="BM506" s="230" t="s">
        <v>1788</v>
      </c>
    </row>
    <row r="507" s="13" customFormat="1">
      <c r="A507" s="13"/>
      <c r="B507" s="232"/>
      <c r="C507" s="233"/>
      <c r="D507" s="234" t="s">
        <v>156</v>
      </c>
      <c r="E507" s="235" t="s">
        <v>1</v>
      </c>
      <c r="F507" s="236" t="s">
        <v>1722</v>
      </c>
      <c r="G507" s="233"/>
      <c r="H507" s="237">
        <v>1.999999999999996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156</v>
      </c>
      <c r="AU507" s="243" t="s">
        <v>82</v>
      </c>
      <c r="AV507" s="13" t="s">
        <v>82</v>
      </c>
      <c r="AW507" s="13" t="s">
        <v>158</v>
      </c>
      <c r="AX507" s="13" t="s">
        <v>72</v>
      </c>
      <c r="AY507" s="243" t="s">
        <v>145</v>
      </c>
    </row>
    <row r="508" s="14" customFormat="1">
      <c r="A508" s="14"/>
      <c r="B508" s="244"/>
      <c r="C508" s="245"/>
      <c r="D508" s="234" t="s">
        <v>156</v>
      </c>
      <c r="E508" s="246" t="s">
        <v>1</v>
      </c>
      <c r="F508" s="247" t="s">
        <v>159</v>
      </c>
      <c r="G508" s="245"/>
      <c r="H508" s="248">
        <v>1.999999999999996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156</v>
      </c>
      <c r="AU508" s="254" t="s">
        <v>82</v>
      </c>
      <c r="AV508" s="14" t="s">
        <v>151</v>
      </c>
      <c r="AW508" s="14" t="s">
        <v>158</v>
      </c>
      <c r="AX508" s="14" t="s">
        <v>80</v>
      </c>
      <c r="AY508" s="254" t="s">
        <v>145</v>
      </c>
    </row>
    <row r="509" s="2" customFormat="1" ht="16.5" customHeight="1">
      <c r="A509" s="37"/>
      <c r="B509" s="38"/>
      <c r="C509" s="255" t="s">
        <v>1789</v>
      </c>
      <c r="D509" s="255" t="s">
        <v>243</v>
      </c>
      <c r="E509" s="256" t="s">
        <v>1790</v>
      </c>
      <c r="F509" s="257" t="s">
        <v>1791</v>
      </c>
      <c r="G509" s="258" t="s">
        <v>186</v>
      </c>
      <c r="H509" s="259">
        <v>4</v>
      </c>
      <c r="I509" s="260"/>
      <c r="J509" s="261">
        <f>ROUND(I509*H509,2)</f>
        <v>0</v>
      </c>
      <c r="K509" s="262"/>
      <c r="L509" s="263"/>
      <c r="M509" s="264" t="s">
        <v>1</v>
      </c>
      <c r="N509" s="265" t="s">
        <v>37</v>
      </c>
      <c r="O509" s="90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0" t="s">
        <v>155</v>
      </c>
      <c r="AT509" s="230" t="s">
        <v>243</v>
      </c>
      <c r="AU509" s="230" t="s">
        <v>82</v>
      </c>
      <c r="AY509" s="16" t="s">
        <v>145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6" t="s">
        <v>80</v>
      </c>
      <c r="BK509" s="231">
        <f>ROUND(I509*H509,2)</f>
        <v>0</v>
      </c>
      <c r="BL509" s="16" t="s">
        <v>151</v>
      </c>
      <c r="BM509" s="230" t="s">
        <v>1792</v>
      </c>
    </row>
    <row r="510" s="13" customFormat="1">
      <c r="A510" s="13"/>
      <c r="B510" s="232"/>
      <c r="C510" s="233"/>
      <c r="D510" s="234" t="s">
        <v>156</v>
      </c>
      <c r="E510" s="235" t="s">
        <v>1</v>
      </c>
      <c r="F510" s="236" t="s">
        <v>1755</v>
      </c>
      <c r="G510" s="233"/>
      <c r="H510" s="237">
        <v>4.0000000000000018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156</v>
      </c>
      <c r="AU510" s="243" t="s">
        <v>82</v>
      </c>
      <c r="AV510" s="13" t="s">
        <v>82</v>
      </c>
      <c r="AW510" s="13" t="s">
        <v>158</v>
      </c>
      <c r="AX510" s="13" t="s">
        <v>72</v>
      </c>
      <c r="AY510" s="243" t="s">
        <v>145</v>
      </c>
    </row>
    <row r="511" s="14" customFormat="1">
      <c r="A511" s="14"/>
      <c r="B511" s="244"/>
      <c r="C511" s="245"/>
      <c r="D511" s="234" t="s">
        <v>156</v>
      </c>
      <c r="E511" s="246" t="s">
        <v>1</v>
      </c>
      <c r="F511" s="247" t="s">
        <v>159</v>
      </c>
      <c r="G511" s="245"/>
      <c r="H511" s="248">
        <v>4.0000000000000018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156</v>
      </c>
      <c r="AU511" s="254" t="s">
        <v>82</v>
      </c>
      <c r="AV511" s="14" t="s">
        <v>151</v>
      </c>
      <c r="AW511" s="14" t="s">
        <v>158</v>
      </c>
      <c r="AX511" s="14" t="s">
        <v>80</v>
      </c>
      <c r="AY511" s="254" t="s">
        <v>145</v>
      </c>
    </row>
    <row r="512" s="2" customFormat="1" ht="16.5" customHeight="1">
      <c r="A512" s="37"/>
      <c r="B512" s="38"/>
      <c r="C512" s="255" t="s">
        <v>1390</v>
      </c>
      <c r="D512" s="255" t="s">
        <v>243</v>
      </c>
      <c r="E512" s="256" t="s">
        <v>1793</v>
      </c>
      <c r="F512" s="257" t="s">
        <v>1794</v>
      </c>
      <c r="G512" s="258" t="s">
        <v>186</v>
      </c>
      <c r="H512" s="259">
        <v>1</v>
      </c>
      <c r="I512" s="260"/>
      <c r="J512" s="261">
        <f>ROUND(I512*H512,2)</f>
        <v>0</v>
      </c>
      <c r="K512" s="262"/>
      <c r="L512" s="263"/>
      <c r="M512" s="264" t="s">
        <v>1</v>
      </c>
      <c r="N512" s="265" t="s">
        <v>37</v>
      </c>
      <c r="O512" s="90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30" t="s">
        <v>155</v>
      </c>
      <c r="AT512" s="230" t="s">
        <v>243</v>
      </c>
      <c r="AU512" s="230" t="s">
        <v>82</v>
      </c>
      <c r="AY512" s="16" t="s">
        <v>145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6" t="s">
        <v>80</v>
      </c>
      <c r="BK512" s="231">
        <f>ROUND(I512*H512,2)</f>
        <v>0</v>
      </c>
      <c r="BL512" s="16" t="s">
        <v>151</v>
      </c>
      <c r="BM512" s="230" t="s">
        <v>1795</v>
      </c>
    </row>
    <row r="513" s="13" customFormat="1">
      <c r="A513" s="13"/>
      <c r="B513" s="232"/>
      <c r="C513" s="233"/>
      <c r="D513" s="234" t="s">
        <v>156</v>
      </c>
      <c r="E513" s="235" t="s">
        <v>1</v>
      </c>
      <c r="F513" s="236" t="s">
        <v>1716</v>
      </c>
      <c r="G513" s="233"/>
      <c r="H513" s="237">
        <v>1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156</v>
      </c>
      <c r="AU513" s="243" t="s">
        <v>82</v>
      </c>
      <c r="AV513" s="13" t="s">
        <v>82</v>
      </c>
      <c r="AW513" s="13" t="s">
        <v>158</v>
      </c>
      <c r="AX513" s="13" t="s">
        <v>72</v>
      </c>
      <c r="AY513" s="243" t="s">
        <v>145</v>
      </c>
    </row>
    <row r="514" s="14" customFormat="1">
      <c r="A514" s="14"/>
      <c r="B514" s="244"/>
      <c r="C514" s="245"/>
      <c r="D514" s="234" t="s">
        <v>156</v>
      </c>
      <c r="E514" s="246" t="s">
        <v>1</v>
      </c>
      <c r="F514" s="247" t="s">
        <v>159</v>
      </c>
      <c r="G514" s="245"/>
      <c r="H514" s="248">
        <v>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156</v>
      </c>
      <c r="AU514" s="254" t="s">
        <v>82</v>
      </c>
      <c r="AV514" s="14" t="s">
        <v>151</v>
      </c>
      <c r="AW514" s="14" t="s">
        <v>158</v>
      </c>
      <c r="AX514" s="14" t="s">
        <v>80</v>
      </c>
      <c r="AY514" s="254" t="s">
        <v>145</v>
      </c>
    </row>
    <row r="515" s="2" customFormat="1" ht="16.5" customHeight="1">
      <c r="A515" s="37"/>
      <c r="B515" s="38"/>
      <c r="C515" s="218" t="s">
        <v>1796</v>
      </c>
      <c r="D515" s="218" t="s">
        <v>147</v>
      </c>
      <c r="E515" s="219" t="s">
        <v>1797</v>
      </c>
      <c r="F515" s="220" t="s">
        <v>1798</v>
      </c>
      <c r="G515" s="221" t="s">
        <v>991</v>
      </c>
      <c r="H515" s="222">
        <v>2</v>
      </c>
      <c r="I515" s="223"/>
      <c r="J515" s="224">
        <f>ROUND(I515*H515,2)</f>
        <v>0</v>
      </c>
      <c r="K515" s="225"/>
      <c r="L515" s="43"/>
      <c r="M515" s="226" t="s">
        <v>1</v>
      </c>
      <c r="N515" s="227" t="s">
        <v>37</v>
      </c>
      <c r="O515" s="90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30" t="s">
        <v>151</v>
      </c>
      <c r="AT515" s="230" t="s">
        <v>147</v>
      </c>
      <c r="AU515" s="230" t="s">
        <v>82</v>
      </c>
      <c r="AY515" s="16" t="s">
        <v>145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6" t="s">
        <v>80</v>
      </c>
      <c r="BK515" s="231">
        <f>ROUND(I515*H515,2)</f>
        <v>0</v>
      </c>
      <c r="BL515" s="16" t="s">
        <v>151</v>
      </c>
      <c r="BM515" s="230" t="s">
        <v>1799</v>
      </c>
    </row>
    <row r="516" s="2" customFormat="1" ht="37.8" customHeight="1">
      <c r="A516" s="37"/>
      <c r="B516" s="38"/>
      <c r="C516" s="218" t="s">
        <v>1394</v>
      </c>
      <c r="D516" s="218" t="s">
        <v>147</v>
      </c>
      <c r="E516" s="219" t="s">
        <v>1800</v>
      </c>
      <c r="F516" s="220" t="s">
        <v>1801</v>
      </c>
      <c r="G516" s="221" t="s">
        <v>154</v>
      </c>
      <c r="H516" s="222">
        <v>25</v>
      </c>
      <c r="I516" s="223"/>
      <c r="J516" s="224">
        <f>ROUND(I516*H516,2)</f>
        <v>0</v>
      </c>
      <c r="K516" s="225"/>
      <c r="L516" s="43"/>
      <c r="M516" s="226" t="s">
        <v>1</v>
      </c>
      <c r="N516" s="227" t="s">
        <v>37</v>
      </c>
      <c r="O516" s="90"/>
      <c r="P516" s="228">
        <f>O516*H516</f>
        <v>0</v>
      </c>
      <c r="Q516" s="228">
        <v>0</v>
      </c>
      <c r="R516" s="228">
        <f>Q516*H516</f>
        <v>0</v>
      </c>
      <c r="S516" s="228">
        <v>0</v>
      </c>
      <c r="T516" s="229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30" t="s">
        <v>151</v>
      </c>
      <c r="AT516" s="230" t="s">
        <v>147</v>
      </c>
      <c r="AU516" s="230" t="s">
        <v>82</v>
      </c>
      <c r="AY516" s="16" t="s">
        <v>145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6" t="s">
        <v>80</v>
      </c>
      <c r="BK516" s="231">
        <f>ROUND(I516*H516,2)</f>
        <v>0</v>
      </c>
      <c r="BL516" s="16" t="s">
        <v>151</v>
      </c>
      <c r="BM516" s="230" t="s">
        <v>1802</v>
      </c>
    </row>
    <row r="517" s="2" customFormat="1" ht="24.15" customHeight="1">
      <c r="A517" s="37"/>
      <c r="B517" s="38"/>
      <c r="C517" s="218" t="s">
        <v>1803</v>
      </c>
      <c r="D517" s="218" t="s">
        <v>147</v>
      </c>
      <c r="E517" s="219" t="s">
        <v>1804</v>
      </c>
      <c r="F517" s="220" t="s">
        <v>1805</v>
      </c>
      <c r="G517" s="221" t="s">
        <v>154</v>
      </c>
      <c r="H517" s="222">
        <v>25</v>
      </c>
      <c r="I517" s="223"/>
      <c r="J517" s="224">
        <f>ROUND(I517*H517,2)</f>
        <v>0</v>
      </c>
      <c r="K517" s="225"/>
      <c r="L517" s="43"/>
      <c r="M517" s="226" t="s">
        <v>1</v>
      </c>
      <c r="N517" s="227" t="s">
        <v>37</v>
      </c>
      <c r="O517" s="90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30" t="s">
        <v>151</v>
      </c>
      <c r="AT517" s="230" t="s">
        <v>147</v>
      </c>
      <c r="AU517" s="230" t="s">
        <v>82</v>
      </c>
      <c r="AY517" s="16" t="s">
        <v>145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6" t="s">
        <v>80</v>
      </c>
      <c r="BK517" s="231">
        <f>ROUND(I517*H517,2)</f>
        <v>0</v>
      </c>
      <c r="BL517" s="16" t="s">
        <v>151</v>
      </c>
      <c r="BM517" s="230" t="s">
        <v>1806</v>
      </c>
    </row>
    <row r="518" s="2" customFormat="1" ht="24.15" customHeight="1">
      <c r="A518" s="37"/>
      <c r="B518" s="38"/>
      <c r="C518" s="218" t="s">
        <v>1397</v>
      </c>
      <c r="D518" s="218" t="s">
        <v>147</v>
      </c>
      <c r="E518" s="219" t="s">
        <v>1807</v>
      </c>
      <c r="F518" s="220" t="s">
        <v>1808</v>
      </c>
      <c r="G518" s="221" t="s">
        <v>154</v>
      </c>
      <c r="H518" s="222">
        <v>25</v>
      </c>
      <c r="I518" s="223"/>
      <c r="J518" s="224">
        <f>ROUND(I518*H518,2)</f>
        <v>0</v>
      </c>
      <c r="K518" s="225"/>
      <c r="L518" s="43"/>
      <c r="M518" s="226" t="s">
        <v>1</v>
      </c>
      <c r="N518" s="227" t="s">
        <v>37</v>
      </c>
      <c r="O518" s="90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30" t="s">
        <v>151</v>
      </c>
      <c r="AT518" s="230" t="s">
        <v>147</v>
      </c>
      <c r="AU518" s="230" t="s">
        <v>82</v>
      </c>
      <c r="AY518" s="16" t="s">
        <v>145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6" t="s">
        <v>80</v>
      </c>
      <c r="BK518" s="231">
        <f>ROUND(I518*H518,2)</f>
        <v>0</v>
      </c>
      <c r="BL518" s="16" t="s">
        <v>151</v>
      </c>
      <c r="BM518" s="230" t="s">
        <v>1809</v>
      </c>
    </row>
    <row r="519" s="2" customFormat="1" ht="44.25" customHeight="1">
      <c r="A519" s="37"/>
      <c r="B519" s="38"/>
      <c r="C519" s="218" t="s">
        <v>1810</v>
      </c>
      <c r="D519" s="218" t="s">
        <v>147</v>
      </c>
      <c r="E519" s="219" t="s">
        <v>1227</v>
      </c>
      <c r="F519" s="220" t="s">
        <v>1228</v>
      </c>
      <c r="G519" s="221" t="s">
        <v>235</v>
      </c>
      <c r="H519" s="222">
        <v>0.10000000000000001</v>
      </c>
      <c r="I519" s="223"/>
      <c r="J519" s="224">
        <f>ROUND(I519*H519,2)</f>
        <v>0</v>
      </c>
      <c r="K519" s="225"/>
      <c r="L519" s="43"/>
      <c r="M519" s="226" t="s">
        <v>1</v>
      </c>
      <c r="N519" s="227" t="s">
        <v>37</v>
      </c>
      <c r="O519" s="90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30" t="s">
        <v>151</v>
      </c>
      <c r="AT519" s="230" t="s">
        <v>147</v>
      </c>
      <c r="AU519" s="230" t="s">
        <v>82</v>
      </c>
      <c r="AY519" s="16" t="s">
        <v>145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6" t="s">
        <v>80</v>
      </c>
      <c r="BK519" s="231">
        <f>ROUND(I519*H519,2)</f>
        <v>0</v>
      </c>
      <c r="BL519" s="16" t="s">
        <v>151</v>
      </c>
      <c r="BM519" s="230" t="s">
        <v>1811</v>
      </c>
    </row>
    <row r="520" s="2" customFormat="1" ht="37.8" customHeight="1">
      <c r="A520" s="37"/>
      <c r="B520" s="38"/>
      <c r="C520" s="218" t="s">
        <v>1401</v>
      </c>
      <c r="D520" s="218" t="s">
        <v>147</v>
      </c>
      <c r="E520" s="219" t="s">
        <v>1229</v>
      </c>
      <c r="F520" s="220" t="s">
        <v>1230</v>
      </c>
      <c r="G520" s="221" t="s">
        <v>235</v>
      </c>
      <c r="H520" s="222">
        <v>0.10000000000000001</v>
      </c>
      <c r="I520" s="223"/>
      <c r="J520" s="224">
        <f>ROUND(I520*H520,2)</f>
        <v>0</v>
      </c>
      <c r="K520" s="225"/>
      <c r="L520" s="43"/>
      <c r="M520" s="267" t="s">
        <v>1</v>
      </c>
      <c r="N520" s="268" t="s">
        <v>37</v>
      </c>
      <c r="O520" s="269"/>
      <c r="P520" s="270">
        <f>O520*H520</f>
        <v>0</v>
      </c>
      <c r="Q520" s="270">
        <v>0</v>
      </c>
      <c r="R520" s="270">
        <f>Q520*H520</f>
        <v>0</v>
      </c>
      <c r="S520" s="270">
        <v>0</v>
      </c>
      <c r="T520" s="27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30" t="s">
        <v>151</v>
      </c>
      <c r="AT520" s="230" t="s">
        <v>147</v>
      </c>
      <c r="AU520" s="230" t="s">
        <v>82</v>
      </c>
      <c r="AY520" s="16" t="s">
        <v>145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6" t="s">
        <v>80</v>
      </c>
      <c r="BK520" s="231">
        <f>ROUND(I520*H520,2)</f>
        <v>0</v>
      </c>
      <c r="BL520" s="16" t="s">
        <v>151</v>
      </c>
      <c r="BM520" s="230" t="s">
        <v>1812</v>
      </c>
    </row>
    <row r="521" s="2" customFormat="1" ht="6.96" customHeight="1">
      <c r="A521" s="37"/>
      <c r="B521" s="65"/>
      <c r="C521" s="66"/>
      <c r="D521" s="66"/>
      <c r="E521" s="66"/>
      <c r="F521" s="66"/>
      <c r="G521" s="66"/>
      <c r="H521" s="66"/>
      <c r="I521" s="66"/>
      <c r="J521" s="66"/>
      <c r="K521" s="66"/>
      <c r="L521" s="43"/>
      <c r="M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</sheetData>
  <sheetProtection sheet="1" autoFilter="0" formatColumns="0" formatRows="0" objects="1" scenarios="1" spinCount="100000" saltValue="ZjkIpQf7gRjfBOesPu6b0tcKxjxNFC5KRBBmTHrIO59USPF0nzeqcEURWb1C2zok7P5w4nHBdOT3IgxdNdO2Tw==" hashValue="rFX+JwV0Fu1bQEpLiQ69MtQsHlBr8XTT4NVi/ylCoiut+o988f3DbN9oruUYLx7NEGUB9jgErIfpgU2GKVccQQ==" algorithmName="SHA-512" password="CC35"/>
  <autoFilter ref="C122:K52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1813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ROUND((SUM(BE118:BE218)),  2)</f>
        <v>0</v>
      </c>
      <c r="G33" s="37"/>
      <c r="H33" s="37"/>
      <c r="I33" s="154">
        <v>0.20999999999999999</v>
      </c>
      <c r="J33" s="153">
        <f>ROUND(((SUM(BE118:BE218))*I33),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ROUND((SUM(BF118:BF218)),  2)</f>
        <v>0</v>
      </c>
      <c r="G34" s="37"/>
      <c r="H34" s="37"/>
      <c r="I34" s="154">
        <v>0.14999999999999999</v>
      </c>
      <c r="J34" s="153">
        <f>ROUND(((SUM(BF118:BF218))*I34),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ROUND((SUM(BG118:BG218)),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ROUND((SUM(BH118:BH218)),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ROUND((SUM(BI118:BI218)),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60 - SO 431 -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124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130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Rekonstrukce ul.Lesní, Cheb - II.etapa - 1.fáze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60 - SO 431 - VO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13. 9. 2023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30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131</v>
      </c>
      <c r="D117" s="193" t="s">
        <v>57</v>
      </c>
      <c r="E117" s="193" t="s">
        <v>53</v>
      </c>
      <c r="F117" s="193" t="s">
        <v>54</v>
      </c>
      <c r="G117" s="193" t="s">
        <v>132</v>
      </c>
      <c r="H117" s="193" t="s">
        <v>133</v>
      </c>
      <c r="I117" s="193" t="s">
        <v>134</v>
      </c>
      <c r="J117" s="194" t="s">
        <v>109</v>
      </c>
      <c r="K117" s="195" t="s">
        <v>135</v>
      </c>
      <c r="L117" s="196"/>
      <c r="M117" s="99" t="s">
        <v>1</v>
      </c>
      <c r="N117" s="100" t="s">
        <v>36</v>
      </c>
      <c r="O117" s="100" t="s">
        <v>136</v>
      </c>
      <c r="P117" s="100" t="s">
        <v>137</v>
      </c>
      <c r="Q117" s="100" t="s">
        <v>138</v>
      </c>
      <c r="R117" s="100" t="s">
        <v>139</v>
      </c>
      <c r="S117" s="100" t="s">
        <v>140</v>
      </c>
      <c r="T117" s="101" t="s">
        <v>141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142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71</v>
      </c>
      <c r="AU118" s="16" t="s">
        <v>111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71</v>
      </c>
      <c r="E119" s="205" t="s">
        <v>599</v>
      </c>
      <c r="F119" s="205" t="s">
        <v>600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82</v>
      </c>
      <c r="AT119" s="214" t="s">
        <v>71</v>
      </c>
      <c r="AU119" s="214" t="s">
        <v>72</v>
      </c>
      <c r="AY119" s="213" t="s">
        <v>145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71</v>
      </c>
      <c r="E120" s="216" t="s">
        <v>631</v>
      </c>
      <c r="F120" s="216" t="s">
        <v>632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SUM(P121:P218)</f>
        <v>0</v>
      </c>
      <c r="Q120" s="210"/>
      <c r="R120" s="211">
        <f>SUM(R121:R218)</f>
        <v>0</v>
      </c>
      <c r="S120" s="210"/>
      <c r="T120" s="212">
        <f>SUM(T121:T218)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82</v>
      </c>
      <c r="AT120" s="214" t="s">
        <v>71</v>
      </c>
      <c r="AU120" s="214" t="s">
        <v>80</v>
      </c>
      <c r="AY120" s="213" t="s">
        <v>145</v>
      </c>
      <c r="BK120" s="215">
        <f>SUM(BK121:BK218)</f>
        <v>0</v>
      </c>
    </row>
    <row r="121" s="2" customFormat="1" ht="16.5" customHeight="1">
      <c r="A121" s="37"/>
      <c r="B121" s="38"/>
      <c r="C121" s="255" t="s">
        <v>80</v>
      </c>
      <c r="D121" s="255" t="s">
        <v>243</v>
      </c>
      <c r="E121" s="256" t="s">
        <v>80</v>
      </c>
      <c r="F121" s="257" t="s">
        <v>1814</v>
      </c>
      <c r="G121" s="258" t="s">
        <v>1116</v>
      </c>
      <c r="H121" s="259">
        <v>3</v>
      </c>
      <c r="I121" s="260"/>
      <c r="J121" s="261">
        <f>ROUND(I121*H121,2)</f>
        <v>0</v>
      </c>
      <c r="K121" s="262"/>
      <c r="L121" s="263"/>
      <c r="M121" s="264" t="s">
        <v>1</v>
      </c>
      <c r="N121" s="265" t="s">
        <v>37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226</v>
      </c>
      <c r="AT121" s="230" t="s">
        <v>243</v>
      </c>
      <c r="AU121" s="230" t="s">
        <v>82</v>
      </c>
      <c r="AY121" s="16" t="s">
        <v>145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177</v>
      </c>
      <c r="BM121" s="230" t="s">
        <v>82</v>
      </c>
    </row>
    <row r="122" s="2" customFormat="1" ht="24.15" customHeight="1">
      <c r="A122" s="37"/>
      <c r="B122" s="38"/>
      <c r="C122" s="255" t="s">
        <v>82</v>
      </c>
      <c r="D122" s="255" t="s">
        <v>243</v>
      </c>
      <c r="E122" s="256" t="s">
        <v>82</v>
      </c>
      <c r="F122" s="257" t="s">
        <v>1815</v>
      </c>
      <c r="G122" s="258" t="s">
        <v>1116</v>
      </c>
      <c r="H122" s="259">
        <v>1</v>
      </c>
      <c r="I122" s="260"/>
      <c r="J122" s="261">
        <f>ROUND(I122*H122,2)</f>
        <v>0</v>
      </c>
      <c r="K122" s="262"/>
      <c r="L122" s="263"/>
      <c r="M122" s="264" t="s">
        <v>1</v>
      </c>
      <c r="N122" s="265" t="s">
        <v>37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226</v>
      </c>
      <c r="AT122" s="230" t="s">
        <v>243</v>
      </c>
      <c r="AU122" s="230" t="s">
        <v>82</v>
      </c>
      <c r="AY122" s="16" t="s">
        <v>145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177</v>
      </c>
      <c r="BM122" s="230" t="s">
        <v>151</v>
      </c>
    </row>
    <row r="123" s="2" customFormat="1" ht="21.75" customHeight="1">
      <c r="A123" s="37"/>
      <c r="B123" s="38"/>
      <c r="C123" s="255" t="s">
        <v>160</v>
      </c>
      <c r="D123" s="255" t="s">
        <v>243</v>
      </c>
      <c r="E123" s="256" t="s">
        <v>160</v>
      </c>
      <c r="F123" s="257" t="s">
        <v>1816</v>
      </c>
      <c r="G123" s="258" t="s">
        <v>1116</v>
      </c>
      <c r="H123" s="259">
        <v>7</v>
      </c>
      <c r="I123" s="260"/>
      <c r="J123" s="261">
        <f>ROUND(I123*H123,2)</f>
        <v>0</v>
      </c>
      <c r="K123" s="262"/>
      <c r="L123" s="263"/>
      <c r="M123" s="264" t="s">
        <v>1</v>
      </c>
      <c r="N123" s="265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226</v>
      </c>
      <c r="AT123" s="230" t="s">
        <v>243</v>
      </c>
      <c r="AU123" s="230" t="s">
        <v>82</v>
      </c>
      <c r="AY123" s="16" t="s">
        <v>145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177</v>
      </c>
      <c r="BM123" s="230" t="s">
        <v>174</v>
      </c>
    </row>
    <row r="124" s="2" customFormat="1" ht="21.75" customHeight="1">
      <c r="A124" s="37"/>
      <c r="B124" s="38"/>
      <c r="C124" s="255" t="s">
        <v>151</v>
      </c>
      <c r="D124" s="255" t="s">
        <v>243</v>
      </c>
      <c r="E124" s="256" t="s">
        <v>151</v>
      </c>
      <c r="F124" s="257" t="s">
        <v>1817</v>
      </c>
      <c r="G124" s="258" t="s">
        <v>1116</v>
      </c>
      <c r="H124" s="259">
        <v>1</v>
      </c>
      <c r="I124" s="260"/>
      <c r="J124" s="261">
        <f>ROUND(I124*H124,2)</f>
        <v>0</v>
      </c>
      <c r="K124" s="262"/>
      <c r="L124" s="263"/>
      <c r="M124" s="264" t="s">
        <v>1</v>
      </c>
      <c r="N124" s="265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226</v>
      </c>
      <c r="AT124" s="230" t="s">
        <v>243</v>
      </c>
      <c r="AU124" s="230" t="s">
        <v>82</v>
      </c>
      <c r="AY124" s="16" t="s">
        <v>145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177</v>
      </c>
      <c r="BM124" s="230" t="s">
        <v>155</v>
      </c>
    </row>
    <row r="125" s="2" customFormat="1" ht="21.75" customHeight="1">
      <c r="A125" s="37"/>
      <c r="B125" s="38"/>
      <c r="C125" s="255" t="s">
        <v>169</v>
      </c>
      <c r="D125" s="255" t="s">
        <v>243</v>
      </c>
      <c r="E125" s="256" t="s">
        <v>169</v>
      </c>
      <c r="F125" s="257" t="s">
        <v>1818</v>
      </c>
      <c r="G125" s="258" t="s">
        <v>1116</v>
      </c>
      <c r="H125" s="259">
        <v>1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37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226</v>
      </c>
      <c r="AT125" s="230" t="s">
        <v>243</v>
      </c>
      <c r="AU125" s="230" t="s">
        <v>82</v>
      </c>
      <c r="AY125" s="16" t="s">
        <v>145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177</v>
      </c>
      <c r="BM125" s="230" t="s">
        <v>77</v>
      </c>
    </row>
    <row r="126" s="2" customFormat="1" ht="16.5" customHeight="1">
      <c r="A126" s="37"/>
      <c r="B126" s="38"/>
      <c r="C126" s="255" t="s">
        <v>174</v>
      </c>
      <c r="D126" s="255" t="s">
        <v>243</v>
      </c>
      <c r="E126" s="256" t="s">
        <v>174</v>
      </c>
      <c r="F126" s="257" t="s">
        <v>1819</v>
      </c>
      <c r="G126" s="258" t="s">
        <v>1116</v>
      </c>
      <c r="H126" s="259">
        <v>1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226</v>
      </c>
      <c r="AT126" s="230" t="s">
        <v>243</v>
      </c>
      <c r="AU126" s="230" t="s">
        <v>82</v>
      </c>
      <c r="AY126" s="16" t="s">
        <v>145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177</v>
      </c>
      <c r="BM126" s="230" t="s">
        <v>166</v>
      </c>
    </row>
    <row r="127" s="2" customFormat="1" ht="16.5" customHeight="1">
      <c r="A127" s="37"/>
      <c r="B127" s="38"/>
      <c r="C127" s="255" t="s">
        <v>179</v>
      </c>
      <c r="D127" s="255" t="s">
        <v>243</v>
      </c>
      <c r="E127" s="256" t="s">
        <v>179</v>
      </c>
      <c r="F127" s="257" t="s">
        <v>1820</v>
      </c>
      <c r="G127" s="258" t="s">
        <v>1116</v>
      </c>
      <c r="H127" s="259">
        <v>6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226</v>
      </c>
      <c r="AT127" s="230" t="s">
        <v>243</v>
      </c>
      <c r="AU127" s="230" t="s">
        <v>82</v>
      </c>
      <c r="AY127" s="16" t="s">
        <v>145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177</v>
      </c>
      <c r="BM127" s="230" t="s">
        <v>172</v>
      </c>
    </row>
    <row r="128" s="2" customFormat="1" ht="24.15" customHeight="1">
      <c r="A128" s="37"/>
      <c r="B128" s="38"/>
      <c r="C128" s="255" t="s">
        <v>155</v>
      </c>
      <c r="D128" s="255" t="s">
        <v>243</v>
      </c>
      <c r="E128" s="256" t="s">
        <v>155</v>
      </c>
      <c r="F128" s="257" t="s">
        <v>1821</v>
      </c>
      <c r="G128" s="258" t="s">
        <v>1116</v>
      </c>
      <c r="H128" s="259">
        <v>5</v>
      </c>
      <c r="I128" s="260"/>
      <c r="J128" s="261">
        <f>ROUND(I128*H128,2)</f>
        <v>0</v>
      </c>
      <c r="K128" s="262"/>
      <c r="L128" s="263"/>
      <c r="M128" s="264" t="s">
        <v>1</v>
      </c>
      <c r="N128" s="265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226</v>
      </c>
      <c r="AT128" s="230" t="s">
        <v>243</v>
      </c>
      <c r="AU128" s="230" t="s">
        <v>82</v>
      </c>
      <c r="AY128" s="16" t="s">
        <v>145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177</v>
      </c>
      <c r="BM128" s="230" t="s">
        <v>177</v>
      </c>
    </row>
    <row r="129" s="2" customFormat="1" ht="24.15" customHeight="1">
      <c r="A129" s="37"/>
      <c r="B129" s="38"/>
      <c r="C129" s="255" t="s">
        <v>190</v>
      </c>
      <c r="D129" s="255" t="s">
        <v>243</v>
      </c>
      <c r="E129" s="256" t="s">
        <v>190</v>
      </c>
      <c r="F129" s="257" t="s">
        <v>1822</v>
      </c>
      <c r="G129" s="258" t="s">
        <v>1116</v>
      </c>
      <c r="H129" s="259">
        <v>4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226</v>
      </c>
      <c r="AT129" s="230" t="s">
        <v>243</v>
      </c>
      <c r="AU129" s="230" t="s">
        <v>82</v>
      </c>
      <c r="AY129" s="16" t="s">
        <v>145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177</v>
      </c>
      <c r="BM129" s="230" t="s">
        <v>182</v>
      </c>
    </row>
    <row r="130" s="2" customFormat="1" ht="16.5" customHeight="1">
      <c r="A130" s="37"/>
      <c r="B130" s="38"/>
      <c r="C130" s="255" t="s">
        <v>77</v>
      </c>
      <c r="D130" s="255" t="s">
        <v>243</v>
      </c>
      <c r="E130" s="256" t="s">
        <v>77</v>
      </c>
      <c r="F130" s="257" t="s">
        <v>1823</v>
      </c>
      <c r="G130" s="258" t="s">
        <v>1116</v>
      </c>
      <c r="H130" s="259">
        <v>9</v>
      </c>
      <c r="I130" s="260"/>
      <c r="J130" s="261">
        <f>ROUND(I130*H130,2)</f>
        <v>0</v>
      </c>
      <c r="K130" s="262"/>
      <c r="L130" s="263"/>
      <c r="M130" s="264" t="s">
        <v>1</v>
      </c>
      <c r="N130" s="265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226</v>
      </c>
      <c r="AT130" s="230" t="s">
        <v>243</v>
      </c>
      <c r="AU130" s="230" t="s">
        <v>82</v>
      </c>
      <c r="AY130" s="16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177</v>
      </c>
      <c r="BM130" s="230" t="s">
        <v>83</v>
      </c>
    </row>
    <row r="131" s="2" customFormat="1" ht="16.5" customHeight="1">
      <c r="A131" s="37"/>
      <c r="B131" s="38"/>
      <c r="C131" s="255" t="s">
        <v>210</v>
      </c>
      <c r="D131" s="255" t="s">
        <v>243</v>
      </c>
      <c r="E131" s="256" t="s">
        <v>210</v>
      </c>
      <c r="F131" s="257" t="s">
        <v>1824</v>
      </c>
      <c r="G131" s="258" t="s">
        <v>1116</v>
      </c>
      <c r="H131" s="259">
        <v>8</v>
      </c>
      <c r="I131" s="260"/>
      <c r="J131" s="261">
        <f>ROUND(I131*H131,2)</f>
        <v>0</v>
      </c>
      <c r="K131" s="262"/>
      <c r="L131" s="263"/>
      <c r="M131" s="264" t="s">
        <v>1</v>
      </c>
      <c r="N131" s="265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226</v>
      </c>
      <c r="AT131" s="230" t="s">
        <v>243</v>
      </c>
      <c r="AU131" s="230" t="s">
        <v>82</v>
      </c>
      <c r="AY131" s="16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177</v>
      </c>
      <c r="BM131" s="230" t="s">
        <v>193</v>
      </c>
    </row>
    <row r="132" s="2" customFormat="1" ht="16.5" customHeight="1">
      <c r="A132" s="37"/>
      <c r="B132" s="38"/>
      <c r="C132" s="255" t="s">
        <v>166</v>
      </c>
      <c r="D132" s="255" t="s">
        <v>243</v>
      </c>
      <c r="E132" s="256" t="s">
        <v>166</v>
      </c>
      <c r="F132" s="257" t="s">
        <v>1825</v>
      </c>
      <c r="G132" s="258" t="s">
        <v>1116</v>
      </c>
      <c r="H132" s="259">
        <v>1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226</v>
      </c>
      <c r="AT132" s="230" t="s">
        <v>243</v>
      </c>
      <c r="AU132" s="230" t="s">
        <v>82</v>
      </c>
      <c r="AY132" s="16" t="s">
        <v>145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177</v>
      </c>
      <c r="BM132" s="230" t="s">
        <v>197</v>
      </c>
    </row>
    <row r="133" s="2" customFormat="1" ht="16.5" customHeight="1">
      <c r="A133" s="37"/>
      <c r="B133" s="38"/>
      <c r="C133" s="255" t="s">
        <v>220</v>
      </c>
      <c r="D133" s="255" t="s">
        <v>243</v>
      </c>
      <c r="E133" s="256" t="s">
        <v>220</v>
      </c>
      <c r="F133" s="257" t="s">
        <v>1826</v>
      </c>
      <c r="G133" s="258" t="s">
        <v>186</v>
      </c>
      <c r="H133" s="259">
        <v>359</v>
      </c>
      <c r="I133" s="260"/>
      <c r="J133" s="261">
        <f>ROUND(I133*H133,2)</f>
        <v>0</v>
      </c>
      <c r="K133" s="262"/>
      <c r="L133" s="263"/>
      <c r="M133" s="264" t="s">
        <v>1</v>
      </c>
      <c r="N133" s="265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226</v>
      </c>
      <c r="AT133" s="230" t="s">
        <v>243</v>
      </c>
      <c r="AU133" s="230" t="s">
        <v>82</v>
      </c>
      <c r="AY133" s="16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177</v>
      </c>
      <c r="BM133" s="230" t="s">
        <v>213</v>
      </c>
    </row>
    <row r="134" s="2" customFormat="1" ht="16.5" customHeight="1">
      <c r="A134" s="37"/>
      <c r="B134" s="38"/>
      <c r="C134" s="255" t="s">
        <v>172</v>
      </c>
      <c r="D134" s="255" t="s">
        <v>243</v>
      </c>
      <c r="E134" s="256" t="s">
        <v>172</v>
      </c>
      <c r="F134" s="257" t="s">
        <v>1827</v>
      </c>
      <c r="G134" s="258" t="s">
        <v>186</v>
      </c>
      <c r="H134" s="259">
        <v>93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37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226</v>
      </c>
      <c r="AT134" s="230" t="s">
        <v>243</v>
      </c>
      <c r="AU134" s="230" t="s">
        <v>82</v>
      </c>
      <c r="AY134" s="16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177</v>
      </c>
      <c r="BM134" s="230" t="s">
        <v>217</v>
      </c>
    </row>
    <row r="135" s="2" customFormat="1" ht="16.5" customHeight="1">
      <c r="A135" s="37"/>
      <c r="B135" s="38"/>
      <c r="C135" s="255" t="s">
        <v>8</v>
      </c>
      <c r="D135" s="255" t="s">
        <v>243</v>
      </c>
      <c r="E135" s="256" t="s">
        <v>8</v>
      </c>
      <c r="F135" s="257" t="s">
        <v>1828</v>
      </c>
      <c r="G135" s="258" t="s">
        <v>1116</v>
      </c>
      <c r="H135" s="259">
        <v>1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37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226</v>
      </c>
      <c r="AT135" s="230" t="s">
        <v>243</v>
      </c>
      <c r="AU135" s="230" t="s">
        <v>82</v>
      </c>
      <c r="AY135" s="16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177</v>
      </c>
      <c r="BM135" s="230" t="s">
        <v>86</v>
      </c>
    </row>
    <row r="136" s="2" customFormat="1" ht="16.5" customHeight="1">
      <c r="A136" s="37"/>
      <c r="B136" s="38"/>
      <c r="C136" s="255" t="s">
        <v>177</v>
      </c>
      <c r="D136" s="255" t="s">
        <v>243</v>
      </c>
      <c r="E136" s="256" t="s">
        <v>177</v>
      </c>
      <c r="F136" s="257" t="s">
        <v>1829</v>
      </c>
      <c r="G136" s="258" t="s">
        <v>1116</v>
      </c>
      <c r="H136" s="259">
        <v>1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226</v>
      </c>
      <c r="AT136" s="230" t="s">
        <v>243</v>
      </c>
      <c r="AU136" s="230" t="s">
        <v>82</v>
      </c>
      <c r="AY136" s="16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177</v>
      </c>
      <c r="BM136" s="230" t="s">
        <v>226</v>
      </c>
    </row>
    <row r="137" s="2" customFormat="1" ht="16.5" customHeight="1">
      <c r="A137" s="37"/>
      <c r="B137" s="38"/>
      <c r="C137" s="255" t="s">
        <v>238</v>
      </c>
      <c r="D137" s="255" t="s">
        <v>243</v>
      </c>
      <c r="E137" s="256" t="s">
        <v>238</v>
      </c>
      <c r="F137" s="257" t="s">
        <v>1830</v>
      </c>
      <c r="G137" s="258" t="s">
        <v>186</v>
      </c>
      <c r="H137" s="259">
        <v>19</v>
      </c>
      <c r="I137" s="260"/>
      <c r="J137" s="261">
        <f>ROUND(I137*H137,2)</f>
        <v>0</v>
      </c>
      <c r="K137" s="262"/>
      <c r="L137" s="263"/>
      <c r="M137" s="264" t="s">
        <v>1</v>
      </c>
      <c r="N137" s="265" t="s">
        <v>37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226</v>
      </c>
      <c r="AT137" s="230" t="s">
        <v>243</v>
      </c>
      <c r="AU137" s="230" t="s">
        <v>82</v>
      </c>
      <c r="AY137" s="16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177</v>
      </c>
      <c r="BM137" s="230" t="s">
        <v>232</v>
      </c>
    </row>
    <row r="138" s="2" customFormat="1" ht="16.5" customHeight="1">
      <c r="A138" s="37"/>
      <c r="B138" s="38"/>
      <c r="C138" s="255" t="s">
        <v>182</v>
      </c>
      <c r="D138" s="255" t="s">
        <v>243</v>
      </c>
      <c r="E138" s="256" t="s">
        <v>182</v>
      </c>
      <c r="F138" s="257" t="s">
        <v>1831</v>
      </c>
      <c r="G138" s="258" t="s">
        <v>186</v>
      </c>
      <c r="H138" s="259">
        <v>35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37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226</v>
      </c>
      <c r="AT138" s="230" t="s">
        <v>243</v>
      </c>
      <c r="AU138" s="230" t="s">
        <v>82</v>
      </c>
      <c r="AY138" s="16" t="s">
        <v>145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177</v>
      </c>
      <c r="BM138" s="230" t="s">
        <v>236</v>
      </c>
    </row>
    <row r="139" s="2" customFormat="1" ht="16.5" customHeight="1">
      <c r="A139" s="37"/>
      <c r="B139" s="38"/>
      <c r="C139" s="255" t="s">
        <v>247</v>
      </c>
      <c r="D139" s="255" t="s">
        <v>243</v>
      </c>
      <c r="E139" s="256" t="s">
        <v>247</v>
      </c>
      <c r="F139" s="257" t="s">
        <v>1832</v>
      </c>
      <c r="G139" s="258" t="s">
        <v>186</v>
      </c>
      <c r="H139" s="259">
        <v>38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226</v>
      </c>
      <c r="AT139" s="230" t="s">
        <v>243</v>
      </c>
      <c r="AU139" s="230" t="s">
        <v>82</v>
      </c>
      <c r="AY139" s="16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177</v>
      </c>
      <c r="BM139" s="230" t="s">
        <v>241</v>
      </c>
    </row>
    <row r="140" s="2" customFormat="1" ht="16.5" customHeight="1">
      <c r="A140" s="37"/>
      <c r="B140" s="38"/>
      <c r="C140" s="255" t="s">
        <v>83</v>
      </c>
      <c r="D140" s="255" t="s">
        <v>243</v>
      </c>
      <c r="E140" s="256" t="s">
        <v>83</v>
      </c>
      <c r="F140" s="257" t="s">
        <v>1833</v>
      </c>
      <c r="G140" s="258" t="s">
        <v>186</v>
      </c>
      <c r="H140" s="259">
        <v>16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37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226</v>
      </c>
      <c r="AT140" s="230" t="s">
        <v>243</v>
      </c>
      <c r="AU140" s="230" t="s">
        <v>82</v>
      </c>
      <c r="AY140" s="16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177</v>
      </c>
      <c r="BM140" s="230" t="s">
        <v>89</v>
      </c>
    </row>
    <row r="141" s="2" customFormat="1" ht="16.5" customHeight="1">
      <c r="A141" s="37"/>
      <c r="B141" s="38"/>
      <c r="C141" s="255" t="s">
        <v>7</v>
      </c>
      <c r="D141" s="255" t="s">
        <v>243</v>
      </c>
      <c r="E141" s="256" t="s">
        <v>7</v>
      </c>
      <c r="F141" s="257" t="s">
        <v>1834</v>
      </c>
      <c r="G141" s="258" t="s">
        <v>262</v>
      </c>
      <c r="H141" s="259">
        <v>193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37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226</v>
      </c>
      <c r="AT141" s="230" t="s">
        <v>243</v>
      </c>
      <c r="AU141" s="230" t="s">
        <v>82</v>
      </c>
      <c r="AY141" s="16" t="s">
        <v>145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177</v>
      </c>
      <c r="BM141" s="230" t="s">
        <v>250</v>
      </c>
    </row>
    <row r="142" s="2" customFormat="1" ht="16.5" customHeight="1">
      <c r="A142" s="37"/>
      <c r="B142" s="38"/>
      <c r="C142" s="255" t="s">
        <v>193</v>
      </c>
      <c r="D142" s="255" t="s">
        <v>243</v>
      </c>
      <c r="E142" s="256" t="s">
        <v>193</v>
      </c>
      <c r="F142" s="257" t="s">
        <v>1835</v>
      </c>
      <c r="G142" s="258" t="s">
        <v>1116</v>
      </c>
      <c r="H142" s="259">
        <v>10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37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226</v>
      </c>
      <c r="AT142" s="230" t="s">
        <v>243</v>
      </c>
      <c r="AU142" s="230" t="s">
        <v>82</v>
      </c>
      <c r="AY142" s="16" t="s">
        <v>145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177</v>
      </c>
      <c r="BM142" s="230" t="s">
        <v>255</v>
      </c>
    </row>
    <row r="143" s="2" customFormat="1" ht="16.5" customHeight="1">
      <c r="A143" s="37"/>
      <c r="B143" s="38"/>
      <c r="C143" s="255" t="s">
        <v>265</v>
      </c>
      <c r="D143" s="255" t="s">
        <v>243</v>
      </c>
      <c r="E143" s="256" t="s">
        <v>265</v>
      </c>
      <c r="F143" s="257" t="s">
        <v>1836</v>
      </c>
      <c r="G143" s="258" t="s">
        <v>186</v>
      </c>
      <c r="H143" s="259">
        <v>260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37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226</v>
      </c>
      <c r="AT143" s="230" t="s">
        <v>243</v>
      </c>
      <c r="AU143" s="230" t="s">
        <v>82</v>
      </c>
      <c r="AY143" s="16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177</v>
      </c>
      <c r="BM143" s="230" t="s">
        <v>259</v>
      </c>
    </row>
    <row r="144" s="2" customFormat="1" ht="16.5" customHeight="1">
      <c r="A144" s="37"/>
      <c r="B144" s="38"/>
      <c r="C144" s="255" t="s">
        <v>197</v>
      </c>
      <c r="D144" s="255" t="s">
        <v>243</v>
      </c>
      <c r="E144" s="256" t="s">
        <v>197</v>
      </c>
      <c r="F144" s="257" t="s">
        <v>1837</v>
      </c>
      <c r="G144" s="258" t="s">
        <v>1116</v>
      </c>
      <c r="H144" s="259">
        <v>28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226</v>
      </c>
      <c r="AT144" s="230" t="s">
        <v>243</v>
      </c>
      <c r="AU144" s="230" t="s">
        <v>82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177</v>
      </c>
      <c r="BM144" s="230" t="s">
        <v>263</v>
      </c>
    </row>
    <row r="145" s="2" customFormat="1" ht="16.5" customHeight="1">
      <c r="A145" s="37"/>
      <c r="B145" s="38"/>
      <c r="C145" s="255" t="s">
        <v>279</v>
      </c>
      <c r="D145" s="255" t="s">
        <v>243</v>
      </c>
      <c r="E145" s="256" t="s">
        <v>279</v>
      </c>
      <c r="F145" s="257" t="s">
        <v>1838</v>
      </c>
      <c r="G145" s="258" t="s">
        <v>1116</v>
      </c>
      <c r="H145" s="259">
        <v>8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226</v>
      </c>
      <c r="AT145" s="230" t="s">
        <v>243</v>
      </c>
      <c r="AU145" s="230" t="s">
        <v>82</v>
      </c>
      <c r="AY145" s="16" t="s">
        <v>145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177</v>
      </c>
      <c r="BM145" s="230" t="s">
        <v>92</v>
      </c>
    </row>
    <row r="146" s="2" customFormat="1" ht="16.5" customHeight="1">
      <c r="A146" s="37"/>
      <c r="B146" s="38"/>
      <c r="C146" s="255" t="s">
        <v>213</v>
      </c>
      <c r="D146" s="255" t="s">
        <v>243</v>
      </c>
      <c r="E146" s="256" t="s">
        <v>213</v>
      </c>
      <c r="F146" s="257" t="s">
        <v>1839</v>
      </c>
      <c r="G146" s="258" t="s">
        <v>1116</v>
      </c>
      <c r="H146" s="259">
        <v>1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37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226</v>
      </c>
      <c r="AT146" s="230" t="s">
        <v>243</v>
      </c>
      <c r="AU146" s="230" t="s">
        <v>82</v>
      </c>
      <c r="AY146" s="16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177</v>
      </c>
      <c r="BM146" s="230" t="s">
        <v>270</v>
      </c>
    </row>
    <row r="147" s="2" customFormat="1" ht="16.5" customHeight="1">
      <c r="A147" s="37"/>
      <c r="B147" s="38"/>
      <c r="C147" s="255" t="s">
        <v>288</v>
      </c>
      <c r="D147" s="255" t="s">
        <v>243</v>
      </c>
      <c r="E147" s="256" t="s">
        <v>288</v>
      </c>
      <c r="F147" s="257" t="s">
        <v>1840</v>
      </c>
      <c r="G147" s="258" t="s">
        <v>196</v>
      </c>
      <c r="H147" s="259">
        <v>5.1200000000000001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37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226</v>
      </c>
      <c r="AT147" s="230" t="s">
        <v>243</v>
      </c>
      <c r="AU147" s="230" t="s">
        <v>82</v>
      </c>
      <c r="AY147" s="16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177</v>
      </c>
      <c r="BM147" s="230" t="s">
        <v>282</v>
      </c>
    </row>
    <row r="148" s="2" customFormat="1" ht="16.5" customHeight="1">
      <c r="A148" s="37"/>
      <c r="B148" s="38"/>
      <c r="C148" s="255" t="s">
        <v>217</v>
      </c>
      <c r="D148" s="255" t="s">
        <v>243</v>
      </c>
      <c r="E148" s="256" t="s">
        <v>217</v>
      </c>
      <c r="F148" s="257" t="s">
        <v>1841</v>
      </c>
      <c r="G148" s="258" t="s">
        <v>196</v>
      </c>
      <c r="H148" s="259">
        <v>0.40999999999999998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37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226</v>
      </c>
      <c r="AT148" s="230" t="s">
        <v>243</v>
      </c>
      <c r="AU148" s="230" t="s">
        <v>82</v>
      </c>
      <c r="AY148" s="16" t="s">
        <v>145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177</v>
      </c>
      <c r="BM148" s="230" t="s">
        <v>285</v>
      </c>
    </row>
    <row r="149" s="2" customFormat="1" ht="16.5" customHeight="1">
      <c r="A149" s="37"/>
      <c r="B149" s="38"/>
      <c r="C149" s="255" t="s">
        <v>295</v>
      </c>
      <c r="D149" s="255" t="s">
        <v>243</v>
      </c>
      <c r="E149" s="256" t="s">
        <v>295</v>
      </c>
      <c r="F149" s="257" t="s">
        <v>1842</v>
      </c>
      <c r="G149" s="258" t="s">
        <v>196</v>
      </c>
      <c r="H149" s="259">
        <v>1.1399999999999999</v>
      </c>
      <c r="I149" s="260"/>
      <c r="J149" s="261">
        <f>ROUND(I149*H149,2)</f>
        <v>0</v>
      </c>
      <c r="K149" s="262"/>
      <c r="L149" s="263"/>
      <c r="M149" s="264" t="s">
        <v>1</v>
      </c>
      <c r="N149" s="265" t="s">
        <v>37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226</v>
      </c>
      <c r="AT149" s="230" t="s">
        <v>243</v>
      </c>
      <c r="AU149" s="230" t="s">
        <v>82</v>
      </c>
      <c r="AY149" s="16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177</v>
      </c>
      <c r="BM149" s="230" t="s">
        <v>291</v>
      </c>
    </row>
    <row r="150" s="2" customFormat="1" ht="16.5" customHeight="1">
      <c r="A150" s="37"/>
      <c r="B150" s="38"/>
      <c r="C150" s="255" t="s">
        <v>86</v>
      </c>
      <c r="D150" s="255" t="s">
        <v>243</v>
      </c>
      <c r="E150" s="256" t="s">
        <v>86</v>
      </c>
      <c r="F150" s="257" t="s">
        <v>1843</v>
      </c>
      <c r="G150" s="258" t="s">
        <v>235</v>
      </c>
      <c r="H150" s="259">
        <v>22.699999999999999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37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226</v>
      </c>
      <c r="AT150" s="230" t="s">
        <v>243</v>
      </c>
      <c r="AU150" s="230" t="s">
        <v>82</v>
      </c>
      <c r="AY150" s="16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177</v>
      </c>
      <c r="BM150" s="230" t="s">
        <v>95</v>
      </c>
    </row>
    <row r="151" s="2" customFormat="1" ht="16.5" customHeight="1">
      <c r="A151" s="37"/>
      <c r="B151" s="38"/>
      <c r="C151" s="255" t="s">
        <v>304</v>
      </c>
      <c r="D151" s="255" t="s">
        <v>243</v>
      </c>
      <c r="E151" s="256" t="s">
        <v>304</v>
      </c>
      <c r="F151" s="257" t="s">
        <v>1844</v>
      </c>
      <c r="G151" s="258" t="s">
        <v>1116</v>
      </c>
      <c r="H151" s="259">
        <v>1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37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226</v>
      </c>
      <c r="AT151" s="230" t="s">
        <v>243</v>
      </c>
      <c r="AU151" s="230" t="s">
        <v>82</v>
      </c>
      <c r="AY151" s="16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177</v>
      </c>
      <c r="BM151" s="230" t="s">
        <v>298</v>
      </c>
    </row>
    <row r="152" s="2" customFormat="1" ht="24.15" customHeight="1">
      <c r="A152" s="37"/>
      <c r="B152" s="38"/>
      <c r="C152" s="218" t="s">
        <v>226</v>
      </c>
      <c r="D152" s="218" t="s">
        <v>147</v>
      </c>
      <c r="E152" s="219" t="s">
        <v>226</v>
      </c>
      <c r="F152" s="220" t="s">
        <v>1845</v>
      </c>
      <c r="G152" s="221" t="s">
        <v>1116</v>
      </c>
      <c r="H152" s="222">
        <v>4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37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177</v>
      </c>
      <c r="AT152" s="230" t="s">
        <v>147</v>
      </c>
      <c r="AU152" s="230" t="s">
        <v>82</v>
      </c>
      <c r="AY152" s="16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177</v>
      </c>
      <c r="BM152" s="230" t="s">
        <v>302</v>
      </c>
    </row>
    <row r="153" s="2" customFormat="1" ht="16.5" customHeight="1">
      <c r="A153" s="37"/>
      <c r="B153" s="38"/>
      <c r="C153" s="218" t="s">
        <v>312</v>
      </c>
      <c r="D153" s="218" t="s">
        <v>147</v>
      </c>
      <c r="E153" s="219" t="s">
        <v>312</v>
      </c>
      <c r="F153" s="220" t="s">
        <v>1846</v>
      </c>
      <c r="G153" s="221" t="s">
        <v>1116</v>
      </c>
      <c r="H153" s="222">
        <v>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177</v>
      </c>
      <c r="AT153" s="230" t="s">
        <v>147</v>
      </c>
      <c r="AU153" s="230" t="s">
        <v>82</v>
      </c>
      <c r="AY153" s="16" t="s">
        <v>145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177</v>
      </c>
      <c r="BM153" s="230" t="s">
        <v>307</v>
      </c>
    </row>
    <row r="154" s="2" customFormat="1" ht="24.15" customHeight="1">
      <c r="A154" s="37"/>
      <c r="B154" s="38"/>
      <c r="C154" s="218" t="s">
        <v>232</v>
      </c>
      <c r="D154" s="218" t="s">
        <v>147</v>
      </c>
      <c r="E154" s="219" t="s">
        <v>232</v>
      </c>
      <c r="F154" s="220" t="s">
        <v>1847</v>
      </c>
      <c r="G154" s="221" t="s">
        <v>1116</v>
      </c>
      <c r="H154" s="222">
        <v>28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177</v>
      </c>
      <c r="AT154" s="230" t="s">
        <v>147</v>
      </c>
      <c r="AU154" s="230" t="s">
        <v>82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177</v>
      </c>
      <c r="BM154" s="230" t="s">
        <v>310</v>
      </c>
    </row>
    <row r="155" s="2" customFormat="1" ht="16.5" customHeight="1">
      <c r="A155" s="37"/>
      <c r="B155" s="38"/>
      <c r="C155" s="218" t="s">
        <v>320</v>
      </c>
      <c r="D155" s="218" t="s">
        <v>147</v>
      </c>
      <c r="E155" s="219" t="s">
        <v>320</v>
      </c>
      <c r="F155" s="220" t="s">
        <v>1848</v>
      </c>
      <c r="G155" s="221" t="s">
        <v>1116</v>
      </c>
      <c r="H155" s="222">
        <v>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37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177</v>
      </c>
      <c r="AT155" s="230" t="s">
        <v>147</v>
      </c>
      <c r="AU155" s="230" t="s">
        <v>82</v>
      </c>
      <c r="AY155" s="16" t="s">
        <v>145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177</v>
      </c>
      <c r="BM155" s="230" t="s">
        <v>98</v>
      </c>
    </row>
    <row r="156" s="2" customFormat="1" ht="16.5" customHeight="1">
      <c r="A156" s="37"/>
      <c r="B156" s="38"/>
      <c r="C156" s="218" t="s">
        <v>236</v>
      </c>
      <c r="D156" s="218" t="s">
        <v>147</v>
      </c>
      <c r="E156" s="219" t="s">
        <v>236</v>
      </c>
      <c r="F156" s="220" t="s">
        <v>1849</v>
      </c>
      <c r="G156" s="221" t="s">
        <v>1116</v>
      </c>
      <c r="H156" s="222">
        <v>4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37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177</v>
      </c>
      <c r="AT156" s="230" t="s">
        <v>147</v>
      </c>
      <c r="AU156" s="230" t="s">
        <v>82</v>
      </c>
      <c r="AY156" s="16" t="s">
        <v>145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177</v>
      </c>
      <c r="BM156" s="230" t="s">
        <v>318</v>
      </c>
    </row>
    <row r="157" s="2" customFormat="1" ht="16.5" customHeight="1">
      <c r="A157" s="37"/>
      <c r="B157" s="38"/>
      <c r="C157" s="218" t="s">
        <v>331</v>
      </c>
      <c r="D157" s="218" t="s">
        <v>147</v>
      </c>
      <c r="E157" s="219" t="s">
        <v>331</v>
      </c>
      <c r="F157" s="220" t="s">
        <v>1850</v>
      </c>
      <c r="G157" s="221" t="s">
        <v>1116</v>
      </c>
      <c r="H157" s="222">
        <v>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177</v>
      </c>
      <c r="AT157" s="230" t="s">
        <v>147</v>
      </c>
      <c r="AU157" s="230" t="s">
        <v>82</v>
      </c>
      <c r="AY157" s="16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177</v>
      </c>
      <c r="BM157" s="230" t="s">
        <v>323</v>
      </c>
    </row>
    <row r="158" s="2" customFormat="1" ht="16.5" customHeight="1">
      <c r="A158" s="37"/>
      <c r="B158" s="38"/>
      <c r="C158" s="218" t="s">
        <v>241</v>
      </c>
      <c r="D158" s="218" t="s">
        <v>147</v>
      </c>
      <c r="E158" s="219" t="s">
        <v>241</v>
      </c>
      <c r="F158" s="220" t="s">
        <v>1851</v>
      </c>
      <c r="G158" s="221" t="s">
        <v>186</v>
      </c>
      <c r="H158" s="222">
        <v>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177</v>
      </c>
      <c r="AT158" s="230" t="s">
        <v>147</v>
      </c>
      <c r="AU158" s="230" t="s">
        <v>82</v>
      </c>
      <c r="AY158" s="16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177</v>
      </c>
      <c r="BM158" s="230" t="s">
        <v>328</v>
      </c>
    </row>
    <row r="159" s="2" customFormat="1" ht="16.5" customHeight="1">
      <c r="A159" s="37"/>
      <c r="B159" s="38"/>
      <c r="C159" s="218" t="s">
        <v>341</v>
      </c>
      <c r="D159" s="218" t="s">
        <v>147</v>
      </c>
      <c r="E159" s="219" t="s">
        <v>341</v>
      </c>
      <c r="F159" s="220" t="s">
        <v>1852</v>
      </c>
      <c r="G159" s="221" t="s">
        <v>186</v>
      </c>
      <c r="H159" s="222">
        <v>9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37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177</v>
      </c>
      <c r="AT159" s="230" t="s">
        <v>147</v>
      </c>
      <c r="AU159" s="230" t="s">
        <v>82</v>
      </c>
      <c r="AY159" s="16" t="s">
        <v>145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177</v>
      </c>
      <c r="BM159" s="230" t="s">
        <v>334</v>
      </c>
    </row>
    <row r="160" s="2" customFormat="1" ht="16.5" customHeight="1">
      <c r="A160" s="37"/>
      <c r="B160" s="38"/>
      <c r="C160" s="218" t="s">
        <v>89</v>
      </c>
      <c r="D160" s="218" t="s">
        <v>147</v>
      </c>
      <c r="E160" s="219" t="s">
        <v>89</v>
      </c>
      <c r="F160" s="220" t="s">
        <v>1853</v>
      </c>
      <c r="G160" s="221" t="s">
        <v>186</v>
      </c>
      <c r="H160" s="222">
        <v>8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37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177</v>
      </c>
      <c r="AT160" s="230" t="s">
        <v>147</v>
      </c>
      <c r="AU160" s="230" t="s">
        <v>82</v>
      </c>
      <c r="AY160" s="16" t="s">
        <v>145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177</v>
      </c>
      <c r="BM160" s="230" t="s">
        <v>101</v>
      </c>
    </row>
    <row r="161" s="2" customFormat="1" ht="21.75" customHeight="1">
      <c r="A161" s="37"/>
      <c r="B161" s="38"/>
      <c r="C161" s="218" t="s">
        <v>359</v>
      </c>
      <c r="D161" s="218" t="s">
        <v>147</v>
      </c>
      <c r="E161" s="219" t="s">
        <v>359</v>
      </c>
      <c r="F161" s="220" t="s">
        <v>1854</v>
      </c>
      <c r="G161" s="221" t="s">
        <v>186</v>
      </c>
      <c r="H161" s="222">
        <v>117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177</v>
      </c>
      <c r="AT161" s="230" t="s">
        <v>147</v>
      </c>
      <c r="AU161" s="230" t="s">
        <v>82</v>
      </c>
      <c r="AY161" s="16" t="s">
        <v>145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177</v>
      </c>
      <c r="BM161" s="230" t="s">
        <v>344</v>
      </c>
    </row>
    <row r="162" s="2" customFormat="1" ht="16.5" customHeight="1">
      <c r="A162" s="37"/>
      <c r="B162" s="38"/>
      <c r="C162" s="218" t="s">
        <v>250</v>
      </c>
      <c r="D162" s="218" t="s">
        <v>147</v>
      </c>
      <c r="E162" s="219" t="s">
        <v>250</v>
      </c>
      <c r="F162" s="220" t="s">
        <v>1855</v>
      </c>
      <c r="G162" s="221" t="s">
        <v>186</v>
      </c>
      <c r="H162" s="222">
        <v>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37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177</v>
      </c>
      <c r="AT162" s="230" t="s">
        <v>147</v>
      </c>
      <c r="AU162" s="230" t="s">
        <v>82</v>
      </c>
      <c r="AY162" s="16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177</v>
      </c>
      <c r="BM162" s="230" t="s">
        <v>358</v>
      </c>
    </row>
    <row r="163" s="2" customFormat="1" ht="16.5" customHeight="1">
      <c r="A163" s="37"/>
      <c r="B163" s="38"/>
      <c r="C163" s="218" t="s">
        <v>368</v>
      </c>
      <c r="D163" s="218" t="s">
        <v>147</v>
      </c>
      <c r="E163" s="219" t="s">
        <v>368</v>
      </c>
      <c r="F163" s="220" t="s">
        <v>1856</v>
      </c>
      <c r="G163" s="221" t="s">
        <v>186</v>
      </c>
      <c r="H163" s="222">
        <v>91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37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177</v>
      </c>
      <c r="AT163" s="230" t="s">
        <v>147</v>
      </c>
      <c r="AU163" s="230" t="s">
        <v>82</v>
      </c>
      <c r="AY163" s="16" t="s">
        <v>145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177</v>
      </c>
      <c r="BM163" s="230" t="s">
        <v>362</v>
      </c>
    </row>
    <row r="164" s="2" customFormat="1" ht="16.5" customHeight="1">
      <c r="A164" s="37"/>
      <c r="B164" s="38"/>
      <c r="C164" s="218" t="s">
        <v>255</v>
      </c>
      <c r="D164" s="218" t="s">
        <v>147</v>
      </c>
      <c r="E164" s="219" t="s">
        <v>255</v>
      </c>
      <c r="F164" s="220" t="s">
        <v>1857</v>
      </c>
      <c r="G164" s="221" t="s">
        <v>186</v>
      </c>
      <c r="H164" s="222">
        <v>53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37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177</v>
      </c>
      <c r="AT164" s="230" t="s">
        <v>147</v>
      </c>
      <c r="AU164" s="230" t="s">
        <v>82</v>
      </c>
      <c r="AY164" s="16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177</v>
      </c>
      <c r="BM164" s="230" t="s">
        <v>367</v>
      </c>
    </row>
    <row r="165" s="2" customFormat="1" ht="16.5" customHeight="1">
      <c r="A165" s="37"/>
      <c r="B165" s="38"/>
      <c r="C165" s="218" t="s">
        <v>375</v>
      </c>
      <c r="D165" s="218" t="s">
        <v>147</v>
      </c>
      <c r="E165" s="219" t="s">
        <v>375</v>
      </c>
      <c r="F165" s="220" t="s">
        <v>1858</v>
      </c>
      <c r="G165" s="221" t="s">
        <v>1116</v>
      </c>
      <c r="H165" s="222">
        <v>24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177</v>
      </c>
      <c r="AT165" s="230" t="s">
        <v>147</v>
      </c>
      <c r="AU165" s="230" t="s">
        <v>82</v>
      </c>
      <c r="AY165" s="16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177</v>
      </c>
      <c r="BM165" s="230" t="s">
        <v>371</v>
      </c>
    </row>
    <row r="166" s="2" customFormat="1" ht="16.5" customHeight="1">
      <c r="A166" s="37"/>
      <c r="B166" s="38"/>
      <c r="C166" s="218" t="s">
        <v>259</v>
      </c>
      <c r="D166" s="218" t="s">
        <v>147</v>
      </c>
      <c r="E166" s="219" t="s">
        <v>259</v>
      </c>
      <c r="F166" s="220" t="s">
        <v>1859</v>
      </c>
      <c r="G166" s="221" t="s">
        <v>186</v>
      </c>
      <c r="H166" s="222">
        <v>28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37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177</v>
      </c>
      <c r="AT166" s="230" t="s">
        <v>147</v>
      </c>
      <c r="AU166" s="230" t="s">
        <v>82</v>
      </c>
      <c r="AY166" s="16" t="s">
        <v>145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177</v>
      </c>
      <c r="BM166" s="230" t="s">
        <v>374</v>
      </c>
    </row>
    <row r="167" s="2" customFormat="1" ht="16.5" customHeight="1">
      <c r="A167" s="37"/>
      <c r="B167" s="38"/>
      <c r="C167" s="218" t="s">
        <v>382</v>
      </c>
      <c r="D167" s="218" t="s">
        <v>147</v>
      </c>
      <c r="E167" s="219" t="s">
        <v>382</v>
      </c>
      <c r="F167" s="220" t="s">
        <v>1860</v>
      </c>
      <c r="G167" s="221" t="s">
        <v>1116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37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177</v>
      </c>
      <c r="AT167" s="230" t="s">
        <v>147</v>
      </c>
      <c r="AU167" s="230" t="s">
        <v>82</v>
      </c>
      <c r="AY167" s="16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177</v>
      </c>
      <c r="BM167" s="230" t="s">
        <v>378</v>
      </c>
    </row>
    <row r="168" s="2" customFormat="1" ht="16.5" customHeight="1">
      <c r="A168" s="37"/>
      <c r="B168" s="38"/>
      <c r="C168" s="218" t="s">
        <v>263</v>
      </c>
      <c r="D168" s="218" t="s">
        <v>147</v>
      </c>
      <c r="E168" s="219" t="s">
        <v>263</v>
      </c>
      <c r="F168" s="220" t="s">
        <v>1861</v>
      </c>
      <c r="G168" s="221" t="s">
        <v>1116</v>
      </c>
      <c r="H168" s="222">
        <v>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177</v>
      </c>
      <c r="AT168" s="230" t="s">
        <v>147</v>
      </c>
      <c r="AU168" s="230" t="s">
        <v>82</v>
      </c>
      <c r="AY168" s="16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177</v>
      </c>
      <c r="BM168" s="230" t="s">
        <v>381</v>
      </c>
    </row>
    <row r="169" s="2" customFormat="1" ht="16.5" customHeight="1">
      <c r="A169" s="37"/>
      <c r="B169" s="38"/>
      <c r="C169" s="218" t="s">
        <v>389</v>
      </c>
      <c r="D169" s="218" t="s">
        <v>147</v>
      </c>
      <c r="E169" s="219" t="s">
        <v>389</v>
      </c>
      <c r="F169" s="220" t="s">
        <v>1862</v>
      </c>
      <c r="G169" s="221" t="s">
        <v>1116</v>
      </c>
      <c r="H169" s="222">
        <v>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37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177</v>
      </c>
      <c r="AT169" s="230" t="s">
        <v>147</v>
      </c>
      <c r="AU169" s="230" t="s">
        <v>82</v>
      </c>
      <c r="AY169" s="16" t="s">
        <v>145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177</v>
      </c>
      <c r="BM169" s="230" t="s">
        <v>385</v>
      </c>
    </row>
    <row r="170" s="2" customFormat="1" ht="21.75" customHeight="1">
      <c r="A170" s="37"/>
      <c r="B170" s="38"/>
      <c r="C170" s="218" t="s">
        <v>92</v>
      </c>
      <c r="D170" s="218" t="s">
        <v>147</v>
      </c>
      <c r="E170" s="219" t="s">
        <v>92</v>
      </c>
      <c r="F170" s="220" t="s">
        <v>1863</v>
      </c>
      <c r="G170" s="221" t="s">
        <v>1116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37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177</v>
      </c>
      <c r="AT170" s="230" t="s">
        <v>147</v>
      </c>
      <c r="AU170" s="230" t="s">
        <v>82</v>
      </c>
      <c r="AY170" s="16" t="s">
        <v>145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177</v>
      </c>
      <c r="BM170" s="230" t="s">
        <v>388</v>
      </c>
    </row>
    <row r="171" s="2" customFormat="1" ht="21.75" customHeight="1">
      <c r="A171" s="37"/>
      <c r="B171" s="38"/>
      <c r="C171" s="218" t="s">
        <v>397</v>
      </c>
      <c r="D171" s="218" t="s">
        <v>147</v>
      </c>
      <c r="E171" s="219" t="s">
        <v>397</v>
      </c>
      <c r="F171" s="220" t="s">
        <v>1864</v>
      </c>
      <c r="G171" s="221" t="s">
        <v>1116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37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177</v>
      </c>
      <c r="AT171" s="230" t="s">
        <v>147</v>
      </c>
      <c r="AU171" s="230" t="s">
        <v>82</v>
      </c>
      <c r="AY171" s="16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177</v>
      </c>
      <c r="BM171" s="230" t="s">
        <v>392</v>
      </c>
    </row>
    <row r="172" s="2" customFormat="1" ht="16.5" customHeight="1">
      <c r="A172" s="37"/>
      <c r="B172" s="38"/>
      <c r="C172" s="218" t="s">
        <v>270</v>
      </c>
      <c r="D172" s="218" t="s">
        <v>147</v>
      </c>
      <c r="E172" s="219" t="s">
        <v>270</v>
      </c>
      <c r="F172" s="220" t="s">
        <v>1865</v>
      </c>
      <c r="G172" s="221" t="s">
        <v>1116</v>
      </c>
      <c r="H172" s="222">
        <v>3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177</v>
      </c>
      <c r="AT172" s="230" t="s">
        <v>147</v>
      </c>
      <c r="AU172" s="230" t="s">
        <v>82</v>
      </c>
      <c r="AY172" s="16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177</v>
      </c>
      <c r="BM172" s="230" t="s">
        <v>396</v>
      </c>
    </row>
    <row r="173" s="2" customFormat="1" ht="16.5" customHeight="1">
      <c r="A173" s="37"/>
      <c r="B173" s="38"/>
      <c r="C173" s="218" t="s">
        <v>405</v>
      </c>
      <c r="D173" s="218" t="s">
        <v>147</v>
      </c>
      <c r="E173" s="219" t="s">
        <v>405</v>
      </c>
      <c r="F173" s="220" t="s">
        <v>1866</v>
      </c>
      <c r="G173" s="221" t="s">
        <v>1116</v>
      </c>
      <c r="H173" s="222">
        <v>3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37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177</v>
      </c>
      <c r="AT173" s="230" t="s">
        <v>147</v>
      </c>
      <c r="AU173" s="230" t="s">
        <v>82</v>
      </c>
      <c r="AY173" s="16" t="s">
        <v>145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177</v>
      </c>
      <c r="BM173" s="230" t="s">
        <v>400</v>
      </c>
    </row>
    <row r="174" s="2" customFormat="1" ht="21.75" customHeight="1">
      <c r="A174" s="37"/>
      <c r="B174" s="38"/>
      <c r="C174" s="218" t="s">
        <v>282</v>
      </c>
      <c r="D174" s="218" t="s">
        <v>147</v>
      </c>
      <c r="E174" s="219" t="s">
        <v>282</v>
      </c>
      <c r="F174" s="220" t="s">
        <v>1867</v>
      </c>
      <c r="G174" s="221" t="s">
        <v>1116</v>
      </c>
      <c r="H174" s="222">
        <v>3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37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177</v>
      </c>
      <c r="AT174" s="230" t="s">
        <v>147</v>
      </c>
      <c r="AU174" s="230" t="s">
        <v>82</v>
      </c>
      <c r="AY174" s="16" t="s">
        <v>145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177</v>
      </c>
      <c r="BM174" s="230" t="s">
        <v>403</v>
      </c>
    </row>
    <row r="175" s="2" customFormat="1" ht="21.75" customHeight="1">
      <c r="A175" s="37"/>
      <c r="B175" s="38"/>
      <c r="C175" s="218" t="s">
        <v>412</v>
      </c>
      <c r="D175" s="218" t="s">
        <v>147</v>
      </c>
      <c r="E175" s="219" t="s">
        <v>412</v>
      </c>
      <c r="F175" s="220" t="s">
        <v>1868</v>
      </c>
      <c r="G175" s="221" t="s">
        <v>1116</v>
      </c>
      <c r="H175" s="222">
        <v>2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177</v>
      </c>
      <c r="AT175" s="230" t="s">
        <v>147</v>
      </c>
      <c r="AU175" s="230" t="s">
        <v>82</v>
      </c>
      <c r="AY175" s="16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177</v>
      </c>
      <c r="BM175" s="230" t="s">
        <v>408</v>
      </c>
    </row>
    <row r="176" s="2" customFormat="1" ht="16.5" customHeight="1">
      <c r="A176" s="37"/>
      <c r="B176" s="38"/>
      <c r="C176" s="218" t="s">
        <v>285</v>
      </c>
      <c r="D176" s="218" t="s">
        <v>147</v>
      </c>
      <c r="E176" s="219" t="s">
        <v>285</v>
      </c>
      <c r="F176" s="220" t="s">
        <v>1869</v>
      </c>
      <c r="G176" s="221" t="s">
        <v>1116</v>
      </c>
      <c r="H176" s="222">
        <v>3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37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177</v>
      </c>
      <c r="AT176" s="230" t="s">
        <v>147</v>
      </c>
      <c r="AU176" s="230" t="s">
        <v>82</v>
      </c>
      <c r="AY176" s="16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177</v>
      </c>
      <c r="BM176" s="230" t="s">
        <v>411</v>
      </c>
    </row>
    <row r="177" s="2" customFormat="1" ht="16.5" customHeight="1">
      <c r="A177" s="37"/>
      <c r="B177" s="38"/>
      <c r="C177" s="218" t="s">
        <v>419</v>
      </c>
      <c r="D177" s="218" t="s">
        <v>147</v>
      </c>
      <c r="E177" s="219" t="s">
        <v>419</v>
      </c>
      <c r="F177" s="220" t="s">
        <v>1870</v>
      </c>
      <c r="G177" s="221" t="s">
        <v>1116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37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177</v>
      </c>
      <c r="AT177" s="230" t="s">
        <v>147</v>
      </c>
      <c r="AU177" s="230" t="s">
        <v>82</v>
      </c>
      <c r="AY177" s="16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177</v>
      </c>
      <c r="BM177" s="230" t="s">
        <v>415</v>
      </c>
    </row>
    <row r="178" s="2" customFormat="1" ht="16.5" customHeight="1">
      <c r="A178" s="37"/>
      <c r="B178" s="38"/>
      <c r="C178" s="218" t="s">
        <v>291</v>
      </c>
      <c r="D178" s="218" t="s">
        <v>147</v>
      </c>
      <c r="E178" s="219" t="s">
        <v>291</v>
      </c>
      <c r="F178" s="220" t="s">
        <v>1871</v>
      </c>
      <c r="G178" s="221" t="s">
        <v>1116</v>
      </c>
      <c r="H178" s="222">
        <v>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177</v>
      </c>
      <c r="AT178" s="230" t="s">
        <v>147</v>
      </c>
      <c r="AU178" s="230" t="s">
        <v>82</v>
      </c>
      <c r="AY178" s="16" t="s">
        <v>145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177</v>
      </c>
      <c r="BM178" s="230" t="s">
        <v>418</v>
      </c>
    </row>
    <row r="179" s="2" customFormat="1" ht="16.5" customHeight="1">
      <c r="A179" s="37"/>
      <c r="B179" s="38"/>
      <c r="C179" s="218" t="s">
        <v>426</v>
      </c>
      <c r="D179" s="218" t="s">
        <v>147</v>
      </c>
      <c r="E179" s="219" t="s">
        <v>426</v>
      </c>
      <c r="F179" s="220" t="s">
        <v>1872</v>
      </c>
      <c r="G179" s="221" t="s">
        <v>1116</v>
      </c>
      <c r="H179" s="222">
        <v>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37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177</v>
      </c>
      <c r="AT179" s="230" t="s">
        <v>147</v>
      </c>
      <c r="AU179" s="230" t="s">
        <v>82</v>
      </c>
      <c r="AY179" s="16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177</v>
      </c>
      <c r="BM179" s="230" t="s">
        <v>422</v>
      </c>
    </row>
    <row r="180" s="2" customFormat="1" ht="16.5" customHeight="1">
      <c r="A180" s="37"/>
      <c r="B180" s="38"/>
      <c r="C180" s="218" t="s">
        <v>95</v>
      </c>
      <c r="D180" s="218" t="s">
        <v>147</v>
      </c>
      <c r="E180" s="219" t="s">
        <v>95</v>
      </c>
      <c r="F180" s="220" t="s">
        <v>1873</v>
      </c>
      <c r="G180" s="221" t="s">
        <v>1116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37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177</v>
      </c>
      <c r="AT180" s="230" t="s">
        <v>147</v>
      </c>
      <c r="AU180" s="230" t="s">
        <v>82</v>
      </c>
      <c r="AY180" s="16" t="s">
        <v>145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177</v>
      </c>
      <c r="BM180" s="230" t="s">
        <v>425</v>
      </c>
    </row>
    <row r="181" s="2" customFormat="1" ht="16.5" customHeight="1">
      <c r="A181" s="37"/>
      <c r="B181" s="38"/>
      <c r="C181" s="218" t="s">
        <v>433</v>
      </c>
      <c r="D181" s="218" t="s">
        <v>147</v>
      </c>
      <c r="E181" s="219" t="s">
        <v>433</v>
      </c>
      <c r="F181" s="220" t="s">
        <v>1874</v>
      </c>
      <c r="G181" s="221" t="s">
        <v>1116</v>
      </c>
      <c r="H181" s="222">
        <v>2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177</v>
      </c>
      <c r="AT181" s="230" t="s">
        <v>147</v>
      </c>
      <c r="AU181" s="230" t="s">
        <v>82</v>
      </c>
      <c r="AY181" s="16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177</v>
      </c>
      <c r="BM181" s="230" t="s">
        <v>429</v>
      </c>
    </row>
    <row r="182" s="2" customFormat="1" ht="16.5" customHeight="1">
      <c r="A182" s="37"/>
      <c r="B182" s="38"/>
      <c r="C182" s="218" t="s">
        <v>298</v>
      </c>
      <c r="D182" s="218" t="s">
        <v>147</v>
      </c>
      <c r="E182" s="219" t="s">
        <v>298</v>
      </c>
      <c r="F182" s="220" t="s">
        <v>1875</v>
      </c>
      <c r="G182" s="221" t="s">
        <v>1116</v>
      </c>
      <c r="H182" s="222">
        <v>8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37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177</v>
      </c>
      <c r="AT182" s="230" t="s">
        <v>147</v>
      </c>
      <c r="AU182" s="230" t="s">
        <v>82</v>
      </c>
      <c r="AY182" s="16" t="s">
        <v>145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177</v>
      </c>
      <c r="BM182" s="230" t="s">
        <v>432</v>
      </c>
    </row>
    <row r="183" s="2" customFormat="1" ht="16.5" customHeight="1">
      <c r="A183" s="37"/>
      <c r="B183" s="38"/>
      <c r="C183" s="218" t="s">
        <v>440</v>
      </c>
      <c r="D183" s="218" t="s">
        <v>147</v>
      </c>
      <c r="E183" s="219" t="s">
        <v>440</v>
      </c>
      <c r="F183" s="220" t="s">
        <v>1876</v>
      </c>
      <c r="G183" s="221" t="s">
        <v>1116</v>
      </c>
      <c r="H183" s="222">
        <v>9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37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177</v>
      </c>
      <c r="AT183" s="230" t="s">
        <v>147</v>
      </c>
      <c r="AU183" s="230" t="s">
        <v>82</v>
      </c>
      <c r="AY183" s="16" t="s">
        <v>145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177</v>
      </c>
      <c r="BM183" s="230" t="s">
        <v>436</v>
      </c>
    </row>
    <row r="184" s="2" customFormat="1" ht="16.5" customHeight="1">
      <c r="A184" s="37"/>
      <c r="B184" s="38"/>
      <c r="C184" s="218" t="s">
        <v>302</v>
      </c>
      <c r="D184" s="218" t="s">
        <v>147</v>
      </c>
      <c r="E184" s="219" t="s">
        <v>302</v>
      </c>
      <c r="F184" s="220" t="s">
        <v>1877</v>
      </c>
      <c r="G184" s="221" t="s">
        <v>1116</v>
      </c>
      <c r="H184" s="222">
        <v>7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177</v>
      </c>
      <c r="AT184" s="230" t="s">
        <v>147</v>
      </c>
      <c r="AU184" s="230" t="s">
        <v>82</v>
      </c>
      <c r="AY184" s="16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177</v>
      </c>
      <c r="BM184" s="230" t="s">
        <v>439</v>
      </c>
    </row>
    <row r="185" s="2" customFormat="1" ht="16.5" customHeight="1">
      <c r="A185" s="37"/>
      <c r="B185" s="38"/>
      <c r="C185" s="218" t="s">
        <v>447</v>
      </c>
      <c r="D185" s="218" t="s">
        <v>147</v>
      </c>
      <c r="E185" s="219" t="s">
        <v>447</v>
      </c>
      <c r="F185" s="220" t="s">
        <v>1878</v>
      </c>
      <c r="G185" s="221" t="s">
        <v>1116</v>
      </c>
      <c r="H185" s="222">
        <v>8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37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177</v>
      </c>
      <c r="AT185" s="230" t="s">
        <v>147</v>
      </c>
      <c r="AU185" s="230" t="s">
        <v>82</v>
      </c>
      <c r="AY185" s="16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177</v>
      </c>
      <c r="BM185" s="230" t="s">
        <v>443</v>
      </c>
    </row>
    <row r="186" s="2" customFormat="1" ht="16.5" customHeight="1">
      <c r="A186" s="37"/>
      <c r="B186" s="38"/>
      <c r="C186" s="218" t="s">
        <v>307</v>
      </c>
      <c r="D186" s="218" t="s">
        <v>147</v>
      </c>
      <c r="E186" s="219" t="s">
        <v>307</v>
      </c>
      <c r="F186" s="220" t="s">
        <v>1879</v>
      </c>
      <c r="G186" s="221" t="s">
        <v>1116</v>
      </c>
      <c r="H186" s="222">
        <v>8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37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177</v>
      </c>
      <c r="AT186" s="230" t="s">
        <v>147</v>
      </c>
      <c r="AU186" s="230" t="s">
        <v>82</v>
      </c>
      <c r="AY186" s="16" t="s">
        <v>145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177</v>
      </c>
      <c r="BM186" s="230" t="s">
        <v>446</v>
      </c>
    </row>
    <row r="187" s="2" customFormat="1" ht="16.5" customHeight="1">
      <c r="A187" s="37"/>
      <c r="B187" s="38"/>
      <c r="C187" s="218" t="s">
        <v>455</v>
      </c>
      <c r="D187" s="218" t="s">
        <v>147</v>
      </c>
      <c r="E187" s="219" t="s">
        <v>455</v>
      </c>
      <c r="F187" s="220" t="s">
        <v>1880</v>
      </c>
      <c r="G187" s="221" t="s">
        <v>1116</v>
      </c>
      <c r="H187" s="222">
        <v>7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37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177</v>
      </c>
      <c r="AT187" s="230" t="s">
        <v>147</v>
      </c>
      <c r="AU187" s="230" t="s">
        <v>82</v>
      </c>
      <c r="AY187" s="16" t="s">
        <v>145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177</v>
      </c>
      <c r="BM187" s="230" t="s">
        <v>450</v>
      </c>
    </row>
    <row r="188" s="2" customFormat="1" ht="16.5" customHeight="1">
      <c r="A188" s="37"/>
      <c r="B188" s="38"/>
      <c r="C188" s="218" t="s">
        <v>310</v>
      </c>
      <c r="D188" s="218" t="s">
        <v>147</v>
      </c>
      <c r="E188" s="219" t="s">
        <v>310</v>
      </c>
      <c r="F188" s="220" t="s">
        <v>1881</v>
      </c>
      <c r="G188" s="221" t="s">
        <v>1116</v>
      </c>
      <c r="H188" s="222">
        <v>8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177</v>
      </c>
      <c r="AT188" s="230" t="s">
        <v>147</v>
      </c>
      <c r="AU188" s="230" t="s">
        <v>82</v>
      </c>
      <c r="AY188" s="16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177</v>
      </c>
      <c r="BM188" s="230" t="s">
        <v>454</v>
      </c>
    </row>
    <row r="189" s="2" customFormat="1" ht="16.5" customHeight="1">
      <c r="A189" s="37"/>
      <c r="B189" s="38"/>
      <c r="C189" s="218" t="s">
        <v>462</v>
      </c>
      <c r="D189" s="218" t="s">
        <v>147</v>
      </c>
      <c r="E189" s="219" t="s">
        <v>462</v>
      </c>
      <c r="F189" s="220" t="s">
        <v>1882</v>
      </c>
      <c r="G189" s="221" t="s">
        <v>1116</v>
      </c>
      <c r="H189" s="222">
        <v>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37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177</v>
      </c>
      <c r="AT189" s="230" t="s">
        <v>147</v>
      </c>
      <c r="AU189" s="230" t="s">
        <v>82</v>
      </c>
      <c r="AY189" s="16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177</v>
      </c>
      <c r="BM189" s="230" t="s">
        <v>458</v>
      </c>
    </row>
    <row r="190" s="2" customFormat="1" ht="16.5" customHeight="1">
      <c r="A190" s="37"/>
      <c r="B190" s="38"/>
      <c r="C190" s="218" t="s">
        <v>98</v>
      </c>
      <c r="D190" s="218" t="s">
        <v>147</v>
      </c>
      <c r="E190" s="219" t="s">
        <v>98</v>
      </c>
      <c r="F190" s="220" t="s">
        <v>1883</v>
      </c>
      <c r="G190" s="221" t="s">
        <v>1116</v>
      </c>
      <c r="H190" s="222">
        <v>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37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177</v>
      </c>
      <c r="AT190" s="230" t="s">
        <v>147</v>
      </c>
      <c r="AU190" s="230" t="s">
        <v>82</v>
      </c>
      <c r="AY190" s="16" t="s">
        <v>145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177</v>
      </c>
      <c r="BM190" s="230" t="s">
        <v>461</v>
      </c>
    </row>
    <row r="191" s="2" customFormat="1" ht="16.5" customHeight="1">
      <c r="A191" s="37"/>
      <c r="B191" s="38"/>
      <c r="C191" s="218" t="s">
        <v>469</v>
      </c>
      <c r="D191" s="218" t="s">
        <v>147</v>
      </c>
      <c r="E191" s="219" t="s">
        <v>469</v>
      </c>
      <c r="F191" s="220" t="s">
        <v>1884</v>
      </c>
      <c r="G191" s="221" t="s">
        <v>1116</v>
      </c>
      <c r="H191" s="222">
        <v>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37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177</v>
      </c>
      <c r="AT191" s="230" t="s">
        <v>147</v>
      </c>
      <c r="AU191" s="230" t="s">
        <v>82</v>
      </c>
      <c r="AY191" s="16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177</v>
      </c>
      <c r="BM191" s="230" t="s">
        <v>465</v>
      </c>
    </row>
    <row r="192" s="2" customFormat="1" ht="16.5" customHeight="1">
      <c r="A192" s="37"/>
      <c r="B192" s="38"/>
      <c r="C192" s="218" t="s">
        <v>318</v>
      </c>
      <c r="D192" s="218" t="s">
        <v>147</v>
      </c>
      <c r="E192" s="219" t="s">
        <v>318</v>
      </c>
      <c r="F192" s="220" t="s">
        <v>1885</v>
      </c>
      <c r="G192" s="221" t="s">
        <v>1116</v>
      </c>
      <c r="H192" s="222">
        <v>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37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177</v>
      </c>
      <c r="AT192" s="230" t="s">
        <v>147</v>
      </c>
      <c r="AU192" s="230" t="s">
        <v>82</v>
      </c>
      <c r="AY192" s="16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177</v>
      </c>
      <c r="BM192" s="230" t="s">
        <v>468</v>
      </c>
    </row>
    <row r="193" s="2" customFormat="1" ht="16.5" customHeight="1">
      <c r="A193" s="37"/>
      <c r="B193" s="38"/>
      <c r="C193" s="218" t="s">
        <v>476</v>
      </c>
      <c r="D193" s="218" t="s">
        <v>147</v>
      </c>
      <c r="E193" s="219" t="s">
        <v>476</v>
      </c>
      <c r="F193" s="220" t="s">
        <v>1886</v>
      </c>
      <c r="G193" s="221" t="s">
        <v>1116</v>
      </c>
      <c r="H193" s="222">
        <v>9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177</v>
      </c>
      <c r="AT193" s="230" t="s">
        <v>147</v>
      </c>
      <c r="AU193" s="230" t="s">
        <v>82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177</v>
      </c>
      <c r="BM193" s="230" t="s">
        <v>472</v>
      </c>
    </row>
    <row r="194" s="2" customFormat="1" ht="16.5" customHeight="1">
      <c r="A194" s="37"/>
      <c r="B194" s="38"/>
      <c r="C194" s="218" t="s">
        <v>323</v>
      </c>
      <c r="D194" s="218" t="s">
        <v>147</v>
      </c>
      <c r="E194" s="219" t="s">
        <v>323</v>
      </c>
      <c r="F194" s="220" t="s">
        <v>1887</v>
      </c>
      <c r="G194" s="221" t="s">
        <v>186</v>
      </c>
      <c r="H194" s="222">
        <v>93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37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177</v>
      </c>
      <c r="AT194" s="230" t="s">
        <v>147</v>
      </c>
      <c r="AU194" s="230" t="s">
        <v>82</v>
      </c>
      <c r="AY194" s="16" t="s">
        <v>145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177</v>
      </c>
      <c r="BM194" s="230" t="s">
        <v>475</v>
      </c>
    </row>
    <row r="195" s="2" customFormat="1" ht="21.75" customHeight="1">
      <c r="A195" s="37"/>
      <c r="B195" s="38"/>
      <c r="C195" s="218" t="s">
        <v>483</v>
      </c>
      <c r="D195" s="218" t="s">
        <v>147</v>
      </c>
      <c r="E195" s="219" t="s">
        <v>483</v>
      </c>
      <c r="F195" s="220" t="s">
        <v>1888</v>
      </c>
      <c r="G195" s="221" t="s">
        <v>1116</v>
      </c>
      <c r="H195" s="222">
        <v>54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37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177</v>
      </c>
      <c r="AT195" s="230" t="s">
        <v>147</v>
      </c>
      <c r="AU195" s="230" t="s">
        <v>82</v>
      </c>
      <c r="AY195" s="16" t="s">
        <v>145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177</v>
      </c>
      <c r="BM195" s="230" t="s">
        <v>479</v>
      </c>
    </row>
    <row r="196" s="2" customFormat="1" ht="16.5" customHeight="1">
      <c r="A196" s="37"/>
      <c r="B196" s="38"/>
      <c r="C196" s="218" t="s">
        <v>328</v>
      </c>
      <c r="D196" s="218" t="s">
        <v>147</v>
      </c>
      <c r="E196" s="219" t="s">
        <v>328</v>
      </c>
      <c r="F196" s="220" t="s">
        <v>1889</v>
      </c>
      <c r="G196" s="221" t="s">
        <v>1116</v>
      </c>
      <c r="H196" s="222">
        <v>16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37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177</v>
      </c>
      <c r="AT196" s="230" t="s">
        <v>147</v>
      </c>
      <c r="AU196" s="230" t="s">
        <v>82</v>
      </c>
      <c r="AY196" s="16" t="s">
        <v>145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80</v>
      </c>
      <c r="BK196" s="231">
        <f>ROUND(I196*H196,2)</f>
        <v>0</v>
      </c>
      <c r="BL196" s="16" t="s">
        <v>177</v>
      </c>
      <c r="BM196" s="230" t="s">
        <v>482</v>
      </c>
    </row>
    <row r="197" s="2" customFormat="1" ht="16.5" customHeight="1">
      <c r="A197" s="37"/>
      <c r="B197" s="38"/>
      <c r="C197" s="218" t="s">
        <v>490</v>
      </c>
      <c r="D197" s="218" t="s">
        <v>147</v>
      </c>
      <c r="E197" s="219" t="s">
        <v>490</v>
      </c>
      <c r="F197" s="220" t="s">
        <v>1890</v>
      </c>
      <c r="G197" s="221" t="s">
        <v>1116</v>
      </c>
      <c r="H197" s="222">
        <v>62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37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177</v>
      </c>
      <c r="AT197" s="230" t="s">
        <v>147</v>
      </c>
      <c r="AU197" s="230" t="s">
        <v>82</v>
      </c>
      <c r="AY197" s="16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177</v>
      </c>
      <c r="BM197" s="230" t="s">
        <v>486</v>
      </c>
    </row>
    <row r="198" s="2" customFormat="1" ht="16.5" customHeight="1">
      <c r="A198" s="37"/>
      <c r="B198" s="38"/>
      <c r="C198" s="218" t="s">
        <v>334</v>
      </c>
      <c r="D198" s="218" t="s">
        <v>147</v>
      </c>
      <c r="E198" s="219" t="s">
        <v>334</v>
      </c>
      <c r="F198" s="220" t="s">
        <v>1891</v>
      </c>
      <c r="G198" s="221" t="s">
        <v>186</v>
      </c>
      <c r="H198" s="222">
        <v>281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177</v>
      </c>
      <c r="AT198" s="230" t="s">
        <v>147</v>
      </c>
      <c r="AU198" s="230" t="s">
        <v>82</v>
      </c>
      <c r="AY198" s="16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177</v>
      </c>
      <c r="BM198" s="230" t="s">
        <v>489</v>
      </c>
    </row>
    <row r="199" s="2" customFormat="1" ht="16.5" customHeight="1">
      <c r="A199" s="37"/>
      <c r="B199" s="38"/>
      <c r="C199" s="218" t="s">
        <v>499</v>
      </c>
      <c r="D199" s="218" t="s">
        <v>147</v>
      </c>
      <c r="E199" s="219" t="s">
        <v>499</v>
      </c>
      <c r="F199" s="220" t="s">
        <v>1892</v>
      </c>
      <c r="G199" s="221" t="s">
        <v>186</v>
      </c>
      <c r="H199" s="222">
        <v>19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37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177</v>
      </c>
      <c r="AT199" s="230" t="s">
        <v>147</v>
      </c>
      <c r="AU199" s="230" t="s">
        <v>82</v>
      </c>
      <c r="AY199" s="16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177</v>
      </c>
      <c r="BM199" s="230" t="s">
        <v>493</v>
      </c>
    </row>
    <row r="200" s="2" customFormat="1" ht="16.5" customHeight="1">
      <c r="A200" s="37"/>
      <c r="B200" s="38"/>
      <c r="C200" s="218" t="s">
        <v>101</v>
      </c>
      <c r="D200" s="218" t="s">
        <v>147</v>
      </c>
      <c r="E200" s="219" t="s">
        <v>101</v>
      </c>
      <c r="F200" s="220" t="s">
        <v>1893</v>
      </c>
      <c r="G200" s="221" t="s">
        <v>186</v>
      </c>
      <c r="H200" s="222">
        <v>234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177</v>
      </c>
      <c r="AT200" s="230" t="s">
        <v>147</v>
      </c>
      <c r="AU200" s="230" t="s">
        <v>82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177</v>
      </c>
      <c r="BM200" s="230" t="s">
        <v>497</v>
      </c>
    </row>
    <row r="201" s="2" customFormat="1" ht="16.5" customHeight="1">
      <c r="A201" s="37"/>
      <c r="B201" s="38"/>
      <c r="C201" s="218" t="s">
        <v>508</v>
      </c>
      <c r="D201" s="218" t="s">
        <v>147</v>
      </c>
      <c r="E201" s="219" t="s">
        <v>508</v>
      </c>
      <c r="F201" s="220" t="s">
        <v>1894</v>
      </c>
      <c r="G201" s="221" t="s">
        <v>186</v>
      </c>
      <c r="H201" s="222">
        <v>28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37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177</v>
      </c>
      <c r="AT201" s="230" t="s">
        <v>147</v>
      </c>
      <c r="AU201" s="230" t="s">
        <v>82</v>
      </c>
      <c r="AY201" s="16" t="s">
        <v>145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177</v>
      </c>
      <c r="BM201" s="230" t="s">
        <v>502</v>
      </c>
    </row>
    <row r="202" s="2" customFormat="1" ht="16.5" customHeight="1">
      <c r="A202" s="37"/>
      <c r="B202" s="38"/>
      <c r="C202" s="218" t="s">
        <v>344</v>
      </c>
      <c r="D202" s="218" t="s">
        <v>147</v>
      </c>
      <c r="E202" s="219" t="s">
        <v>344</v>
      </c>
      <c r="F202" s="220" t="s">
        <v>1895</v>
      </c>
      <c r="G202" s="221" t="s">
        <v>262</v>
      </c>
      <c r="H202" s="222">
        <v>193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177</v>
      </c>
      <c r="AT202" s="230" t="s">
        <v>147</v>
      </c>
      <c r="AU202" s="230" t="s">
        <v>82</v>
      </c>
      <c r="AY202" s="16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177</v>
      </c>
      <c r="BM202" s="230" t="s">
        <v>506</v>
      </c>
    </row>
    <row r="203" s="2" customFormat="1" ht="16.5" customHeight="1">
      <c r="A203" s="37"/>
      <c r="B203" s="38"/>
      <c r="C203" s="218" t="s">
        <v>516</v>
      </c>
      <c r="D203" s="218" t="s">
        <v>147</v>
      </c>
      <c r="E203" s="219" t="s">
        <v>516</v>
      </c>
      <c r="F203" s="220" t="s">
        <v>1896</v>
      </c>
      <c r="G203" s="221" t="s">
        <v>186</v>
      </c>
      <c r="H203" s="222">
        <v>359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177</v>
      </c>
      <c r="AT203" s="230" t="s">
        <v>147</v>
      </c>
      <c r="AU203" s="230" t="s">
        <v>82</v>
      </c>
      <c r="AY203" s="16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177</v>
      </c>
      <c r="BM203" s="230" t="s">
        <v>511</v>
      </c>
    </row>
    <row r="204" s="2" customFormat="1" ht="16.5" customHeight="1">
      <c r="A204" s="37"/>
      <c r="B204" s="38"/>
      <c r="C204" s="218" t="s">
        <v>358</v>
      </c>
      <c r="D204" s="218" t="s">
        <v>147</v>
      </c>
      <c r="E204" s="219" t="s">
        <v>358</v>
      </c>
      <c r="F204" s="220" t="s">
        <v>1897</v>
      </c>
      <c r="G204" s="221" t="s">
        <v>186</v>
      </c>
      <c r="H204" s="222">
        <v>108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37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177</v>
      </c>
      <c r="AT204" s="230" t="s">
        <v>147</v>
      </c>
      <c r="AU204" s="230" t="s">
        <v>82</v>
      </c>
      <c r="AY204" s="16" t="s">
        <v>145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177</v>
      </c>
      <c r="BM204" s="230" t="s">
        <v>514</v>
      </c>
    </row>
    <row r="205" s="2" customFormat="1" ht="21.75" customHeight="1">
      <c r="A205" s="37"/>
      <c r="B205" s="38"/>
      <c r="C205" s="218" t="s">
        <v>523</v>
      </c>
      <c r="D205" s="218" t="s">
        <v>147</v>
      </c>
      <c r="E205" s="219" t="s">
        <v>523</v>
      </c>
      <c r="F205" s="220" t="s">
        <v>1898</v>
      </c>
      <c r="G205" s="221" t="s">
        <v>186</v>
      </c>
      <c r="H205" s="222">
        <v>52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37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177</v>
      </c>
      <c r="AT205" s="230" t="s">
        <v>147</v>
      </c>
      <c r="AU205" s="230" t="s">
        <v>82</v>
      </c>
      <c r="AY205" s="16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177</v>
      </c>
      <c r="BM205" s="230" t="s">
        <v>519</v>
      </c>
    </row>
    <row r="206" s="2" customFormat="1" ht="16.5" customHeight="1">
      <c r="A206" s="37"/>
      <c r="B206" s="38"/>
      <c r="C206" s="218" t="s">
        <v>362</v>
      </c>
      <c r="D206" s="218" t="s">
        <v>147</v>
      </c>
      <c r="E206" s="219" t="s">
        <v>362</v>
      </c>
      <c r="F206" s="220" t="s">
        <v>1899</v>
      </c>
      <c r="G206" s="221" t="s">
        <v>1116</v>
      </c>
      <c r="H206" s="222">
        <v>2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37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177</v>
      </c>
      <c r="AT206" s="230" t="s">
        <v>147</v>
      </c>
      <c r="AU206" s="230" t="s">
        <v>82</v>
      </c>
      <c r="AY206" s="16" t="s">
        <v>145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177</v>
      </c>
      <c r="BM206" s="230" t="s">
        <v>522</v>
      </c>
    </row>
    <row r="207" s="2" customFormat="1" ht="16.5" customHeight="1">
      <c r="A207" s="37"/>
      <c r="B207" s="38"/>
      <c r="C207" s="218" t="s">
        <v>530</v>
      </c>
      <c r="D207" s="218" t="s">
        <v>147</v>
      </c>
      <c r="E207" s="219" t="s">
        <v>530</v>
      </c>
      <c r="F207" s="220" t="s">
        <v>1900</v>
      </c>
      <c r="G207" s="221" t="s">
        <v>186</v>
      </c>
      <c r="H207" s="222">
        <v>19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37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177</v>
      </c>
      <c r="AT207" s="230" t="s">
        <v>147</v>
      </c>
      <c r="AU207" s="230" t="s">
        <v>82</v>
      </c>
      <c r="AY207" s="16" t="s">
        <v>145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177</v>
      </c>
      <c r="BM207" s="230" t="s">
        <v>526</v>
      </c>
    </row>
    <row r="208" s="2" customFormat="1" ht="16.5" customHeight="1">
      <c r="A208" s="37"/>
      <c r="B208" s="38"/>
      <c r="C208" s="218" t="s">
        <v>367</v>
      </c>
      <c r="D208" s="218" t="s">
        <v>147</v>
      </c>
      <c r="E208" s="219" t="s">
        <v>367</v>
      </c>
      <c r="F208" s="220" t="s">
        <v>1901</v>
      </c>
      <c r="G208" s="221" t="s">
        <v>186</v>
      </c>
      <c r="H208" s="222">
        <v>262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37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177</v>
      </c>
      <c r="AT208" s="230" t="s">
        <v>147</v>
      </c>
      <c r="AU208" s="230" t="s">
        <v>82</v>
      </c>
      <c r="AY208" s="16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177</v>
      </c>
      <c r="BM208" s="230" t="s">
        <v>529</v>
      </c>
    </row>
    <row r="209" s="2" customFormat="1" ht="16.5" customHeight="1">
      <c r="A209" s="37"/>
      <c r="B209" s="38"/>
      <c r="C209" s="218" t="s">
        <v>538</v>
      </c>
      <c r="D209" s="218" t="s">
        <v>147</v>
      </c>
      <c r="E209" s="219" t="s">
        <v>538</v>
      </c>
      <c r="F209" s="220" t="s">
        <v>1902</v>
      </c>
      <c r="G209" s="221" t="s">
        <v>1116</v>
      </c>
      <c r="H209" s="222">
        <v>28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37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177</v>
      </c>
      <c r="AT209" s="230" t="s">
        <v>147</v>
      </c>
      <c r="AU209" s="230" t="s">
        <v>82</v>
      </c>
      <c r="AY209" s="16" t="s">
        <v>145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177</v>
      </c>
      <c r="BM209" s="230" t="s">
        <v>533</v>
      </c>
    </row>
    <row r="210" s="2" customFormat="1" ht="16.5" customHeight="1">
      <c r="A210" s="37"/>
      <c r="B210" s="38"/>
      <c r="C210" s="218" t="s">
        <v>371</v>
      </c>
      <c r="D210" s="218" t="s">
        <v>147</v>
      </c>
      <c r="E210" s="219" t="s">
        <v>371</v>
      </c>
      <c r="F210" s="220" t="s">
        <v>1903</v>
      </c>
      <c r="G210" s="221" t="s">
        <v>186</v>
      </c>
      <c r="H210" s="222">
        <v>19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37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177</v>
      </c>
      <c r="AT210" s="230" t="s">
        <v>147</v>
      </c>
      <c r="AU210" s="230" t="s">
        <v>82</v>
      </c>
      <c r="AY210" s="16" t="s">
        <v>145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80</v>
      </c>
      <c r="BK210" s="231">
        <f>ROUND(I210*H210,2)</f>
        <v>0</v>
      </c>
      <c r="BL210" s="16" t="s">
        <v>177</v>
      </c>
      <c r="BM210" s="230" t="s">
        <v>537</v>
      </c>
    </row>
    <row r="211" s="2" customFormat="1" ht="16.5" customHeight="1">
      <c r="A211" s="37"/>
      <c r="B211" s="38"/>
      <c r="C211" s="218" t="s">
        <v>545</v>
      </c>
      <c r="D211" s="218" t="s">
        <v>147</v>
      </c>
      <c r="E211" s="219" t="s">
        <v>545</v>
      </c>
      <c r="F211" s="220" t="s">
        <v>1904</v>
      </c>
      <c r="G211" s="221" t="s">
        <v>186</v>
      </c>
      <c r="H211" s="222">
        <v>234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37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177</v>
      </c>
      <c r="AT211" s="230" t="s">
        <v>147</v>
      </c>
      <c r="AU211" s="230" t="s">
        <v>82</v>
      </c>
      <c r="AY211" s="16" t="s">
        <v>145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80</v>
      </c>
      <c r="BK211" s="231">
        <f>ROUND(I211*H211,2)</f>
        <v>0</v>
      </c>
      <c r="BL211" s="16" t="s">
        <v>177</v>
      </c>
      <c r="BM211" s="230" t="s">
        <v>541</v>
      </c>
    </row>
    <row r="212" s="2" customFormat="1" ht="16.5" customHeight="1">
      <c r="A212" s="37"/>
      <c r="B212" s="38"/>
      <c r="C212" s="218" t="s">
        <v>374</v>
      </c>
      <c r="D212" s="218" t="s">
        <v>147</v>
      </c>
      <c r="E212" s="219" t="s">
        <v>374</v>
      </c>
      <c r="F212" s="220" t="s">
        <v>1905</v>
      </c>
      <c r="G212" s="221" t="s">
        <v>186</v>
      </c>
      <c r="H212" s="222">
        <v>28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37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177</v>
      </c>
      <c r="AT212" s="230" t="s">
        <v>147</v>
      </c>
      <c r="AU212" s="230" t="s">
        <v>82</v>
      </c>
      <c r="AY212" s="16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177</v>
      </c>
      <c r="BM212" s="230" t="s">
        <v>544</v>
      </c>
    </row>
    <row r="213" s="2" customFormat="1" ht="16.5" customHeight="1">
      <c r="A213" s="37"/>
      <c r="B213" s="38"/>
      <c r="C213" s="218" t="s">
        <v>552</v>
      </c>
      <c r="D213" s="218" t="s">
        <v>147</v>
      </c>
      <c r="E213" s="219" t="s">
        <v>552</v>
      </c>
      <c r="F213" s="220" t="s">
        <v>1906</v>
      </c>
      <c r="G213" s="221" t="s">
        <v>1116</v>
      </c>
      <c r="H213" s="222">
        <v>1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37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177</v>
      </c>
      <c r="AT213" s="230" t="s">
        <v>147</v>
      </c>
      <c r="AU213" s="230" t="s">
        <v>82</v>
      </c>
      <c r="AY213" s="16" t="s">
        <v>145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80</v>
      </c>
      <c r="BK213" s="231">
        <f>ROUND(I213*H213,2)</f>
        <v>0</v>
      </c>
      <c r="BL213" s="16" t="s">
        <v>177</v>
      </c>
      <c r="BM213" s="230" t="s">
        <v>548</v>
      </c>
    </row>
    <row r="214" s="2" customFormat="1" ht="24.15" customHeight="1">
      <c r="A214" s="37"/>
      <c r="B214" s="38"/>
      <c r="C214" s="218" t="s">
        <v>378</v>
      </c>
      <c r="D214" s="218" t="s">
        <v>147</v>
      </c>
      <c r="E214" s="219" t="s">
        <v>378</v>
      </c>
      <c r="F214" s="220" t="s">
        <v>1907</v>
      </c>
      <c r="G214" s="221" t="s">
        <v>235</v>
      </c>
      <c r="H214" s="222">
        <v>38.5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37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177</v>
      </c>
      <c r="AT214" s="230" t="s">
        <v>147</v>
      </c>
      <c r="AU214" s="230" t="s">
        <v>82</v>
      </c>
      <c r="AY214" s="16" t="s">
        <v>145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80</v>
      </c>
      <c r="BK214" s="231">
        <f>ROUND(I214*H214,2)</f>
        <v>0</v>
      </c>
      <c r="BL214" s="16" t="s">
        <v>177</v>
      </c>
      <c r="BM214" s="230" t="s">
        <v>551</v>
      </c>
    </row>
    <row r="215" s="2" customFormat="1" ht="16.5" customHeight="1">
      <c r="A215" s="37"/>
      <c r="B215" s="38"/>
      <c r="C215" s="218" t="s">
        <v>559</v>
      </c>
      <c r="D215" s="218" t="s">
        <v>147</v>
      </c>
      <c r="E215" s="219" t="s">
        <v>559</v>
      </c>
      <c r="F215" s="220" t="s">
        <v>1908</v>
      </c>
      <c r="G215" s="221" t="s">
        <v>1116</v>
      </c>
      <c r="H215" s="222">
        <v>4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37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177</v>
      </c>
      <c r="AT215" s="230" t="s">
        <v>147</v>
      </c>
      <c r="AU215" s="230" t="s">
        <v>82</v>
      </c>
      <c r="AY215" s="16" t="s">
        <v>145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80</v>
      </c>
      <c r="BK215" s="231">
        <f>ROUND(I215*H215,2)</f>
        <v>0</v>
      </c>
      <c r="BL215" s="16" t="s">
        <v>177</v>
      </c>
      <c r="BM215" s="230" t="s">
        <v>555</v>
      </c>
    </row>
    <row r="216" s="2" customFormat="1" ht="16.5" customHeight="1">
      <c r="A216" s="37"/>
      <c r="B216" s="38"/>
      <c r="C216" s="218" t="s">
        <v>381</v>
      </c>
      <c r="D216" s="218" t="s">
        <v>147</v>
      </c>
      <c r="E216" s="219" t="s">
        <v>381</v>
      </c>
      <c r="F216" s="220" t="s">
        <v>1909</v>
      </c>
      <c r="G216" s="221" t="s">
        <v>1116</v>
      </c>
      <c r="H216" s="222">
        <v>1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37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177</v>
      </c>
      <c r="AT216" s="230" t="s">
        <v>147</v>
      </c>
      <c r="AU216" s="230" t="s">
        <v>82</v>
      </c>
      <c r="AY216" s="16" t="s">
        <v>145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80</v>
      </c>
      <c r="BK216" s="231">
        <f>ROUND(I216*H216,2)</f>
        <v>0</v>
      </c>
      <c r="BL216" s="16" t="s">
        <v>177</v>
      </c>
      <c r="BM216" s="230" t="s">
        <v>558</v>
      </c>
    </row>
    <row r="217" s="2" customFormat="1" ht="16.5" customHeight="1">
      <c r="A217" s="37"/>
      <c r="B217" s="38"/>
      <c r="C217" s="218" t="s">
        <v>568</v>
      </c>
      <c r="D217" s="218" t="s">
        <v>147</v>
      </c>
      <c r="E217" s="219" t="s">
        <v>568</v>
      </c>
      <c r="F217" s="220" t="s">
        <v>1910</v>
      </c>
      <c r="G217" s="221" t="s">
        <v>1116</v>
      </c>
      <c r="H217" s="222">
        <v>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37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177</v>
      </c>
      <c r="AT217" s="230" t="s">
        <v>147</v>
      </c>
      <c r="AU217" s="230" t="s">
        <v>82</v>
      </c>
      <c r="AY217" s="16" t="s">
        <v>145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80</v>
      </c>
      <c r="BK217" s="231">
        <f>ROUND(I217*H217,2)</f>
        <v>0</v>
      </c>
      <c r="BL217" s="16" t="s">
        <v>177</v>
      </c>
      <c r="BM217" s="230" t="s">
        <v>562</v>
      </c>
    </row>
    <row r="218" s="2" customFormat="1" ht="16.5" customHeight="1">
      <c r="A218" s="37"/>
      <c r="B218" s="38"/>
      <c r="C218" s="218" t="s">
        <v>385</v>
      </c>
      <c r="D218" s="218" t="s">
        <v>147</v>
      </c>
      <c r="E218" s="219" t="s">
        <v>385</v>
      </c>
      <c r="F218" s="220" t="s">
        <v>1911</v>
      </c>
      <c r="G218" s="221" t="s">
        <v>1116</v>
      </c>
      <c r="H218" s="222">
        <v>1</v>
      </c>
      <c r="I218" s="223"/>
      <c r="J218" s="224">
        <f>ROUND(I218*H218,2)</f>
        <v>0</v>
      </c>
      <c r="K218" s="225"/>
      <c r="L218" s="43"/>
      <c r="M218" s="267" t="s">
        <v>1</v>
      </c>
      <c r="N218" s="268" t="s">
        <v>37</v>
      </c>
      <c r="O218" s="269"/>
      <c r="P218" s="270">
        <f>O218*H218</f>
        <v>0</v>
      </c>
      <c r="Q218" s="270">
        <v>0</v>
      </c>
      <c r="R218" s="270">
        <f>Q218*H218</f>
        <v>0</v>
      </c>
      <c r="S218" s="270">
        <v>0</v>
      </c>
      <c r="T218" s="27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177</v>
      </c>
      <c r="AT218" s="230" t="s">
        <v>147</v>
      </c>
      <c r="AU218" s="230" t="s">
        <v>82</v>
      </c>
      <c r="AY218" s="16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80</v>
      </c>
      <c r="BK218" s="231">
        <f>ROUND(I218*H218,2)</f>
        <v>0</v>
      </c>
      <c r="BL218" s="16" t="s">
        <v>177</v>
      </c>
      <c r="BM218" s="230" t="s">
        <v>565</v>
      </c>
    </row>
    <row r="219" s="2" customFormat="1" ht="6.96" customHeight="1">
      <c r="A219" s="37"/>
      <c r="B219" s="65"/>
      <c r="C219" s="66"/>
      <c r="D219" s="66"/>
      <c r="E219" s="66"/>
      <c r="F219" s="66"/>
      <c r="G219" s="66"/>
      <c r="H219" s="66"/>
      <c r="I219" s="66"/>
      <c r="J219" s="66"/>
      <c r="K219" s="66"/>
      <c r="L219" s="43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</sheetData>
  <sheetProtection sheet="1" autoFilter="0" formatColumns="0" formatRows="0" objects="1" scenarios="1" spinCount="100000" saltValue="DvJy8RDihO1JCRv9C9oiSu63bp0cLoSZabHUfEYGF3pS67HVO6C8v69obAxcltpZSauTubaOzZ8/Mgniplz4zw==" hashValue="jPf7XWVZ5F/bYfCyS18RHIfI+/VmP6bqWO5SxgDkFEUKTjV0H2TeAds2XPHV1TgQBtY3/Mh8pIxyGOJO7rOvpA==" algorithmName="SHA-512" password="CC35"/>
  <autoFilter ref="C117:K21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ROUND((SUM(BE118:BE134)),  2)</f>
        <v>0</v>
      </c>
      <c r="G33" s="37"/>
      <c r="H33" s="37"/>
      <c r="I33" s="154">
        <v>0.20999999999999999</v>
      </c>
      <c r="J33" s="153">
        <f>ROUND(((SUM(BE118:BE134))*I33),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ROUND((SUM(BF118:BF134)),  2)</f>
        <v>0</v>
      </c>
      <c r="G34" s="37"/>
      <c r="H34" s="37"/>
      <c r="I34" s="154">
        <v>0.14999999999999999</v>
      </c>
      <c r="J34" s="153">
        <f>ROUND(((SUM(BF118:BF134))*I34),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ROUND((SUM(BG118:BG134)),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ROUND((SUM(BH118:BH134)),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ROUND((SUM(BI118:BI134)),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70 - SO 431 - Optika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124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130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Rekonstrukce ul.Lesní, Cheb - II.etapa - 1.fáze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70 - SO 431 - Optika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13. 9. 2023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30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131</v>
      </c>
      <c r="D117" s="193" t="s">
        <v>57</v>
      </c>
      <c r="E117" s="193" t="s">
        <v>53</v>
      </c>
      <c r="F117" s="193" t="s">
        <v>54</v>
      </c>
      <c r="G117" s="193" t="s">
        <v>132</v>
      </c>
      <c r="H117" s="193" t="s">
        <v>133</v>
      </c>
      <c r="I117" s="193" t="s">
        <v>134</v>
      </c>
      <c r="J117" s="194" t="s">
        <v>109</v>
      </c>
      <c r="K117" s="195" t="s">
        <v>135</v>
      </c>
      <c r="L117" s="196"/>
      <c r="M117" s="99" t="s">
        <v>1</v>
      </c>
      <c r="N117" s="100" t="s">
        <v>36</v>
      </c>
      <c r="O117" s="100" t="s">
        <v>136</v>
      </c>
      <c r="P117" s="100" t="s">
        <v>137</v>
      </c>
      <c r="Q117" s="100" t="s">
        <v>138</v>
      </c>
      <c r="R117" s="100" t="s">
        <v>139</v>
      </c>
      <c r="S117" s="100" t="s">
        <v>140</v>
      </c>
      <c r="T117" s="101" t="s">
        <v>141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142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71</v>
      </c>
      <c r="AU118" s="16" t="s">
        <v>111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71</v>
      </c>
      <c r="E119" s="205" t="s">
        <v>599</v>
      </c>
      <c r="F119" s="205" t="s">
        <v>600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82</v>
      </c>
      <c r="AT119" s="214" t="s">
        <v>71</v>
      </c>
      <c r="AU119" s="214" t="s">
        <v>72</v>
      </c>
      <c r="AY119" s="213" t="s">
        <v>145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71</v>
      </c>
      <c r="E120" s="216" t="s">
        <v>631</v>
      </c>
      <c r="F120" s="216" t="s">
        <v>632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SUM(P121:P134)</f>
        <v>0</v>
      </c>
      <c r="Q120" s="210"/>
      <c r="R120" s="211">
        <f>SUM(R121:R134)</f>
        <v>0</v>
      </c>
      <c r="S120" s="210"/>
      <c r="T120" s="212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82</v>
      </c>
      <c r="AT120" s="214" t="s">
        <v>71</v>
      </c>
      <c r="AU120" s="214" t="s">
        <v>80</v>
      </c>
      <c r="AY120" s="213" t="s">
        <v>145</v>
      </c>
      <c r="BK120" s="215">
        <f>SUM(BK121:BK134)</f>
        <v>0</v>
      </c>
    </row>
    <row r="121" s="2" customFormat="1" ht="16.5" customHeight="1">
      <c r="A121" s="37"/>
      <c r="B121" s="38"/>
      <c r="C121" s="255" t="s">
        <v>80</v>
      </c>
      <c r="D121" s="255" t="s">
        <v>243</v>
      </c>
      <c r="E121" s="256" t="s">
        <v>983</v>
      </c>
      <c r="F121" s="257" t="s">
        <v>1913</v>
      </c>
      <c r="G121" s="258" t="s">
        <v>186</v>
      </c>
      <c r="H121" s="259">
        <v>52</v>
      </c>
      <c r="I121" s="260"/>
      <c r="J121" s="261">
        <f>ROUND(I121*H121,2)</f>
        <v>0</v>
      </c>
      <c r="K121" s="262"/>
      <c r="L121" s="263"/>
      <c r="M121" s="264" t="s">
        <v>1</v>
      </c>
      <c r="N121" s="265" t="s">
        <v>37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226</v>
      </c>
      <c r="AT121" s="230" t="s">
        <v>243</v>
      </c>
      <c r="AU121" s="230" t="s">
        <v>82</v>
      </c>
      <c r="AY121" s="16" t="s">
        <v>145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177</v>
      </c>
      <c r="BM121" s="230" t="s">
        <v>82</v>
      </c>
    </row>
    <row r="122" s="2" customFormat="1" ht="16.5" customHeight="1">
      <c r="A122" s="37"/>
      <c r="B122" s="38"/>
      <c r="C122" s="255" t="s">
        <v>82</v>
      </c>
      <c r="D122" s="255" t="s">
        <v>243</v>
      </c>
      <c r="E122" s="256" t="s">
        <v>1100</v>
      </c>
      <c r="F122" s="257" t="s">
        <v>1914</v>
      </c>
      <c r="G122" s="258" t="s">
        <v>1116</v>
      </c>
      <c r="H122" s="259">
        <v>2</v>
      </c>
      <c r="I122" s="260"/>
      <c r="J122" s="261">
        <f>ROUND(I122*H122,2)</f>
        <v>0</v>
      </c>
      <c r="K122" s="262"/>
      <c r="L122" s="263"/>
      <c r="M122" s="264" t="s">
        <v>1</v>
      </c>
      <c r="N122" s="265" t="s">
        <v>37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226</v>
      </c>
      <c r="AT122" s="230" t="s">
        <v>243</v>
      </c>
      <c r="AU122" s="230" t="s">
        <v>82</v>
      </c>
      <c r="AY122" s="16" t="s">
        <v>145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177</v>
      </c>
      <c r="BM122" s="230" t="s">
        <v>151</v>
      </c>
    </row>
    <row r="123" s="2" customFormat="1" ht="16.5" customHeight="1">
      <c r="A123" s="37"/>
      <c r="B123" s="38"/>
      <c r="C123" s="255" t="s">
        <v>160</v>
      </c>
      <c r="D123" s="255" t="s">
        <v>243</v>
      </c>
      <c r="E123" s="256" t="s">
        <v>1915</v>
      </c>
      <c r="F123" s="257" t="s">
        <v>1916</v>
      </c>
      <c r="G123" s="258" t="s">
        <v>186</v>
      </c>
      <c r="H123" s="259">
        <v>52</v>
      </c>
      <c r="I123" s="260"/>
      <c r="J123" s="261">
        <f>ROUND(I123*H123,2)</f>
        <v>0</v>
      </c>
      <c r="K123" s="262"/>
      <c r="L123" s="263"/>
      <c r="M123" s="264" t="s">
        <v>1</v>
      </c>
      <c r="N123" s="265" t="s">
        <v>37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226</v>
      </c>
      <c r="AT123" s="230" t="s">
        <v>243</v>
      </c>
      <c r="AU123" s="230" t="s">
        <v>82</v>
      </c>
      <c r="AY123" s="16" t="s">
        <v>145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177</v>
      </c>
      <c r="BM123" s="230" t="s">
        <v>174</v>
      </c>
    </row>
    <row r="124" s="2" customFormat="1" ht="16.5" customHeight="1">
      <c r="A124" s="37"/>
      <c r="B124" s="38"/>
      <c r="C124" s="255" t="s">
        <v>151</v>
      </c>
      <c r="D124" s="255" t="s">
        <v>243</v>
      </c>
      <c r="E124" s="256" t="s">
        <v>1917</v>
      </c>
      <c r="F124" s="257" t="s">
        <v>1918</v>
      </c>
      <c r="G124" s="258" t="s">
        <v>186</v>
      </c>
      <c r="H124" s="259">
        <v>12</v>
      </c>
      <c r="I124" s="260"/>
      <c r="J124" s="261">
        <f>ROUND(I124*H124,2)</f>
        <v>0</v>
      </c>
      <c r="K124" s="262"/>
      <c r="L124" s="263"/>
      <c r="M124" s="264" t="s">
        <v>1</v>
      </c>
      <c r="N124" s="265" t="s">
        <v>37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226</v>
      </c>
      <c r="AT124" s="230" t="s">
        <v>243</v>
      </c>
      <c r="AU124" s="230" t="s">
        <v>82</v>
      </c>
      <c r="AY124" s="16" t="s">
        <v>145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177</v>
      </c>
      <c r="BM124" s="230" t="s">
        <v>155</v>
      </c>
    </row>
    <row r="125" s="2" customFormat="1" ht="16.5" customHeight="1">
      <c r="A125" s="37"/>
      <c r="B125" s="38"/>
      <c r="C125" s="255" t="s">
        <v>169</v>
      </c>
      <c r="D125" s="255" t="s">
        <v>243</v>
      </c>
      <c r="E125" s="256" t="s">
        <v>1919</v>
      </c>
      <c r="F125" s="257" t="s">
        <v>1920</v>
      </c>
      <c r="G125" s="258" t="s">
        <v>186</v>
      </c>
      <c r="H125" s="259">
        <v>52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37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226</v>
      </c>
      <c r="AT125" s="230" t="s">
        <v>243</v>
      </c>
      <c r="AU125" s="230" t="s">
        <v>82</v>
      </c>
      <c r="AY125" s="16" t="s">
        <v>145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177</v>
      </c>
      <c r="BM125" s="230" t="s">
        <v>77</v>
      </c>
    </row>
    <row r="126" s="2" customFormat="1" ht="16.5" customHeight="1">
      <c r="A126" s="37"/>
      <c r="B126" s="38"/>
      <c r="C126" s="255" t="s">
        <v>174</v>
      </c>
      <c r="D126" s="255" t="s">
        <v>243</v>
      </c>
      <c r="E126" s="256" t="s">
        <v>1921</v>
      </c>
      <c r="F126" s="257" t="s">
        <v>1843</v>
      </c>
      <c r="G126" s="258" t="s">
        <v>235</v>
      </c>
      <c r="H126" s="259">
        <v>4.2999999999999998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37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226</v>
      </c>
      <c r="AT126" s="230" t="s">
        <v>243</v>
      </c>
      <c r="AU126" s="230" t="s">
        <v>82</v>
      </c>
      <c r="AY126" s="16" t="s">
        <v>145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177</v>
      </c>
      <c r="BM126" s="230" t="s">
        <v>166</v>
      </c>
    </row>
    <row r="127" s="2" customFormat="1" ht="16.5" customHeight="1">
      <c r="A127" s="37"/>
      <c r="B127" s="38"/>
      <c r="C127" s="255" t="s">
        <v>179</v>
      </c>
      <c r="D127" s="255" t="s">
        <v>243</v>
      </c>
      <c r="E127" s="256" t="s">
        <v>1922</v>
      </c>
      <c r="F127" s="257" t="s">
        <v>1923</v>
      </c>
      <c r="G127" s="258" t="s">
        <v>1116</v>
      </c>
      <c r="H127" s="259">
        <v>1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37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226</v>
      </c>
      <c r="AT127" s="230" t="s">
        <v>243</v>
      </c>
      <c r="AU127" s="230" t="s">
        <v>82</v>
      </c>
      <c r="AY127" s="16" t="s">
        <v>145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177</v>
      </c>
      <c r="BM127" s="230" t="s">
        <v>172</v>
      </c>
    </row>
    <row r="128" s="2" customFormat="1" ht="16.5" customHeight="1">
      <c r="A128" s="37"/>
      <c r="B128" s="38"/>
      <c r="C128" s="218" t="s">
        <v>155</v>
      </c>
      <c r="D128" s="218" t="s">
        <v>147</v>
      </c>
      <c r="E128" s="219" t="s">
        <v>1924</v>
      </c>
      <c r="F128" s="220" t="s">
        <v>1925</v>
      </c>
      <c r="G128" s="221" t="s">
        <v>186</v>
      </c>
      <c r="H128" s="222">
        <v>52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37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177</v>
      </c>
      <c r="AT128" s="230" t="s">
        <v>147</v>
      </c>
      <c r="AU128" s="230" t="s">
        <v>82</v>
      </c>
      <c r="AY128" s="16" t="s">
        <v>145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177</v>
      </c>
      <c r="BM128" s="230" t="s">
        <v>177</v>
      </c>
    </row>
    <row r="129" s="2" customFormat="1" ht="16.5" customHeight="1">
      <c r="A129" s="37"/>
      <c r="B129" s="38"/>
      <c r="C129" s="218" t="s">
        <v>190</v>
      </c>
      <c r="D129" s="218" t="s">
        <v>147</v>
      </c>
      <c r="E129" s="219" t="s">
        <v>1926</v>
      </c>
      <c r="F129" s="220" t="s">
        <v>1927</v>
      </c>
      <c r="G129" s="221" t="s">
        <v>186</v>
      </c>
      <c r="H129" s="222">
        <v>12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37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177</v>
      </c>
      <c r="AT129" s="230" t="s">
        <v>147</v>
      </c>
      <c r="AU129" s="230" t="s">
        <v>82</v>
      </c>
      <c r="AY129" s="16" t="s">
        <v>145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177</v>
      </c>
      <c r="BM129" s="230" t="s">
        <v>182</v>
      </c>
    </row>
    <row r="130" s="2" customFormat="1" ht="16.5" customHeight="1">
      <c r="A130" s="37"/>
      <c r="B130" s="38"/>
      <c r="C130" s="218" t="s">
        <v>77</v>
      </c>
      <c r="D130" s="218" t="s">
        <v>147</v>
      </c>
      <c r="E130" s="219" t="s">
        <v>1928</v>
      </c>
      <c r="F130" s="220" t="s">
        <v>1929</v>
      </c>
      <c r="G130" s="221" t="s">
        <v>186</v>
      </c>
      <c r="H130" s="222">
        <v>52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177</v>
      </c>
      <c r="AT130" s="230" t="s">
        <v>147</v>
      </c>
      <c r="AU130" s="230" t="s">
        <v>82</v>
      </c>
      <c r="AY130" s="16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177</v>
      </c>
      <c r="BM130" s="230" t="s">
        <v>83</v>
      </c>
    </row>
    <row r="131" s="2" customFormat="1" ht="16.5" customHeight="1">
      <c r="A131" s="37"/>
      <c r="B131" s="38"/>
      <c r="C131" s="218" t="s">
        <v>210</v>
      </c>
      <c r="D131" s="218" t="s">
        <v>147</v>
      </c>
      <c r="E131" s="219" t="s">
        <v>1930</v>
      </c>
      <c r="F131" s="220" t="s">
        <v>1931</v>
      </c>
      <c r="G131" s="221" t="s">
        <v>186</v>
      </c>
      <c r="H131" s="222">
        <v>52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37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177</v>
      </c>
      <c r="AT131" s="230" t="s">
        <v>147</v>
      </c>
      <c r="AU131" s="230" t="s">
        <v>82</v>
      </c>
      <c r="AY131" s="16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177</v>
      </c>
      <c r="BM131" s="230" t="s">
        <v>193</v>
      </c>
    </row>
    <row r="132" s="2" customFormat="1" ht="16.5" customHeight="1">
      <c r="A132" s="37"/>
      <c r="B132" s="38"/>
      <c r="C132" s="218" t="s">
        <v>166</v>
      </c>
      <c r="D132" s="218" t="s">
        <v>147</v>
      </c>
      <c r="E132" s="219" t="s">
        <v>1932</v>
      </c>
      <c r="F132" s="220" t="s">
        <v>1906</v>
      </c>
      <c r="G132" s="221" t="s">
        <v>1116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37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177</v>
      </c>
      <c r="AT132" s="230" t="s">
        <v>147</v>
      </c>
      <c r="AU132" s="230" t="s">
        <v>82</v>
      </c>
      <c r="AY132" s="16" t="s">
        <v>145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177</v>
      </c>
      <c r="BM132" s="230" t="s">
        <v>197</v>
      </c>
    </row>
    <row r="133" s="2" customFormat="1" ht="16.5" customHeight="1">
      <c r="A133" s="37"/>
      <c r="B133" s="38"/>
      <c r="C133" s="218" t="s">
        <v>220</v>
      </c>
      <c r="D133" s="218" t="s">
        <v>147</v>
      </c>
      <c r="E133" s="219" t="s">
        <v>1933</v>
      </c>
      <c r="F133" s="220" t="s">
        <v>1910</v>
      </c>
      <c r="G133" s="221" t="s">
        <v>1116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177</v>
      </c>
      <c r="AT133" s="230" t="s">
        <v>147</v>
      </c>
      <c r="AU133" s="230" t="s">
        <v>82</v>
      </c>
      <c r="AY133" s="16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177</v>
      </c>
      <c r="BM133" s="230" t="s">
        <v>213</v>
      </c>
    </row>
    <row r="134" s="2" customFormat="1" ht="16.5" customHeight="1">
      <c r="A134" s="37"/>
      <c r="B134" s="38"/>
      <c r="C134" s="218" t="s">
        <v>172</v>
      </c>
      <c r="D134" s="218" t="s">
        <v>147</v>
      </c>
      <c r="E134" s="219" t="s">
        <v>1934</v>
      </c>
      <c r="F134" s="220" t="s">
        <v>1911</v>
      </c>
      <c r="G134" s="221" t="s">
        <v>1116</v>
      </c>
      <c r="H134" s="222">
        <v>1</v>
      </c>
      <c r="I134" s="223"/>
      <c r="J134" s="224">
        <f>ROUND(I134*H134,2)</f>
        <v>0</v>
      </c>
      <c r="K134" s="225"/>
      <c r="L134" s="43"/>
      <c r="M134" s="267" t="s">
        <v>1</v>
      </c>
      <c r="N134" s="268" t="s">
        <v>37</v>
      </c>
      <c r="O134" s="269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177</v>
      </c>
      <c r="AT134" s="230" t="s">
        <v>147</v>
      </c>
      <c r="AU134" s="230" t="s">
        <v>82</v>
      </c>
      <c r="AY134" s="16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177</v>
      </c>
      <c r="BM134" s="230" t="s">
        <v>217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0DZefuLhrJz2yfjwAbWPyk3xwUKoxz9d7dpfQjRmbrwc+pqxxXym63h9LBPQflLWW17Mo2GmjJhE6BdG0Q0P3Q==" hashValue="vWJS06IeC2GfVrIKF4T/lvty7pjE7ozaYCm6uhouOoyKsquNkcgg57APbPpSJ+J2MJjw7wlxXGIhTThxPRq6MQ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ul.Lesní, Cheb - II.etapa - 1.fáze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32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34</v>
      </c>
      <c r="G32" s="37"/>
      <c r="H32" s="37"/>
      <c r="I32" s="151" t="s">
        <v>33</v>
      </c>
      <c r="J32" s="151" t="s">
        <v>35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36</v>
      </c>
      <c r="E33" s="139" t="s">
        <v>37</v>
      </c>
      <c r="F33" s="153">
        <f>ROUND((SUM(BE127:BE294)),  2)</f>
        <v>0</v>
      </c>
      <c r="G33" s="37"/>
      <c r="H33" s="37"/>
      <c r="I33" s="154">
        <v>0.20999999999999999</v>
      </c>
      <c r="J33" s="153">
        <f>ROUND(((SUM(BE127:BE294))*I33),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38</v>
      </c>
      <c r="F34" s="153">
        <f>ROUND((SUM(BF127:BF294)),  2)</f>
        <v>0</v>
      </c>
      <c r="G34" s="37"/>
      <c r="H34" s="37"/>
      <c r="I34" s="154">
        <v>0.14999999999999999</v>
      </c>
      <c r="J34" s="153">
        <f>ROUND(((SUM(BF127:BF294))*I34),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39</v>
      </c>
      <c r="F35" s="153">
        <f>ROUND((SUM(BG127:BG294)),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40</v>
      </c>
      <c r="F36" s="153">
        <f>ROUND((SUM(BH127:BH294)),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41</v>
      </c>
      <c r="F37" s="153">
        <f>ROUND((SUM(BI127:BI294)),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42</v>
      </c>
      <c r="E39" s="157"/>
      <c r="F39" s="157"/>
      <c r="G39" s="158" t="s">
        <v>43</v>
      </c>
      <c r="H39" s="159" t="s">
        <v>44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45</v>
      </c>
      <c r="E50" s="163"/>
      <c r="F50" s="163"/>
      <c r="G50" s="162" t="s">
        <v>46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47</v>
      </c>
      <c r="E61" s="165"/>
      <c r="F61" s="166" t="s">
        <v>48</v>
      </c>
      <c r="G61" s="164" t="s">
        <v>47</v>
      </c>
      <c r="H61" s="165"/>
      <c r="I61" s="165"/>
      <c r="J61" s="167" t="s">
        <v>48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49</v>
      </c>
      <c r="E65" s="168"/>
      <c r="F65" s="168"/>
      <c r="G65" s="162" t="s">
        <v>50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47</v>
      </c>
      <c r="E76" s="165"/>
      <c r="F76" s="166" t="s">
        <v>48</v>
      </c>
      <c r="G76" s="164" t="s">
        <v>47</v>
      </c>
      <c r="H76" s="165"/>
      <c r="I76" s="165"/>
      <c r="J76" s="167" t="s">
        <v>48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Rekonstrukce ul.Lesní, Cheb - II.etapa - 1.fáze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80 - SO 301 - Dešťová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113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114</v>
      </c>
      <c r="E99" s="187"/>
      <c r="F99" s="187"/>
      <c r="G99" s="187"/>
      <c r="H99" s="187"/>
      <c r="I99" s="187"/>
      <c r="J99" s="188">
        <f>J187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116</v>
      </c>
      <c r="E100" s="187"/>
      <c r="F100" s="187"/>
      <c r="G100" s="187"/>
      <c r="H100" s="187"/>
      <c r="I100" s="187"/>
      <c r="J100" s="188">
        <f>J192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117</v>
      </c>
      <c r="E101" s="187"/>
      <c r="F101" s="187"/>
      <c r="G101" s="187"/>
      <c r="H101" s="187"/>
      <c r="I101" s="187"/>
      <c r="J101" s="188">
        <f>J204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1936</v>
      </c>
      <c r="E102" s="187"/>
      <c r="F102" s="187"/>
      <c r="G102" s="187"/>
      <c r="H102" s="187"/>
      <c r="I102" s="187"/>
      <c r="J102" s="188">
        <f>J211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118</v>
      </c>
      <c r="E103" s="187"/>
      <c r="F103" s="187"/>
      <c r="G103" s="187"/>
      <c r="H103" s="187"/>
      <c r="I103" s="187"/>
      <c r="J103" s="188">
        <f>J226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121</v>
      </c>
      <c r="E104" s="187"/>
      <c r="F104" s="187"/>
      <c r="G104" s="187"/>
      <c r="H104" s="187"/>
      <c r="I104" s="187"/>
      <c r="J104" s="188">
        <f>J280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122</v>
      </c>
      <c r="E105" s="181"/>
      <c r="F105" s="181"/>
      <c r="G105" s="181"/>
      <c r="H105" s="181"/>
      <c r="I105" s="181"/>
      <c r="J105" s="182">
        <f>J282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123</v>
      </c>
      <c r="E106" s="187"/>
      <c r="F106" s="187"/>
      <c r="G106" s="187"/>
      <c r="H106" s="187"/>
      <c r="I106" s="187"/>
      <c r="J106" s="188">
        <f>J283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126</v>
      </c>
      <c r="E107" s="181"/>
      <c r="F107" s="181"/>
      <c r="G107" s="181"/>
      <c r="H107" s="181"/>
      <c r="I107" s="181"/>
      <c r="J107" s="182">
        <f>J293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Rekonstrukce ul.Lesní, Cheb - II.etapa - 1.fáze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80 - SO 301 - Dešťová kanalizace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13. 9. 2023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31" t="s">
        <v>29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9"/>
      <c r="E124" s="39"/>
      <c r="F124" s="26" t="str">
        <f>IF(E18="","",E18)</f>
        <v>Vyplň údaj</v>
      </c>
      <c r="G124" s="39"/>
      <c r="H124" s="39"/>
      <c r="I124" s="31" t="s">
        <v>30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131</v>
      </c>
      <c r="D126" s="193" t="s">
        <v>57</v>
      </c>
      <c r="E126" s="193" t="s">
        <v>53</v>
      </c>
      <c r="F126" s="193" t="s">
        <v>54</v>
      </c>
      <c r="G126" s="193" t="s">
        <v>132</v>
      </c>
      <c r="H126" s="193" t="s">
        <v>133</v>
      </c>
      <c r="I126" s="193" t="s">
        <v>134</v>
      </c>
      <c r="J126" s="194" t="s">
        <v>109</v>
      </c>
      <c r="K126" s="195" t="s">
        <v>135</v>
      </c>
      <c r="L126" s="196"/>
      <c r="M126" s="99" t="s">
        <v>1</v>
      </c>
      <c r="N126" s="100" t="s">
        <v>36</v>
      </c>
      <c r="O126" s="100" t="s">
        <v>136</v>
      </c>
      <c r="P126" s="100" t="s">
        <v>137</v>
      </c>
      <c r="Q126" s="100" t="s">
        <v>138</v>
      </c>
      <c r="R126" s="100" t="s">
        <v>139</v>
      </c>
      <c r="S126" s="100" t="s">
        <v>140</v>
      </c>
      <c r="T126" s="101" t="s">
        <v>141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142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P128+P282+P293</f>
        <v>0</v>
      </c>
      <c r="Q127" s="103"/>
      <c r="R127" s="199">
        <f>R128+R282+R293</f>
        <v>121.82956274238249</v>
      </c>
      <c r="S127" s="103"/>
      <c r="T127" s="200">
        <f>T128+T282+T293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71</v>
      </c>
      <c r="AU127" s="16" t="s">
        <v>111</v>
      </c>
      <c r="BK127" s="201">
        <f>BK128+BK282+BK293</f>
        <v>0</v>
      </c>
    </row>
    <row r="128" s="12" customFormat="1" ht="25.92" customHeight="1">
      <c r="A128" s="12"/>
      <c r="B128" s="202"/>
      <c r="C128" s="203"/>
      <c r="D128" s="204" t="s">
        <v>71</v>
      </c>
      <c r="E128" s="205" t="s">
        <v>143</v>
      </c>
      <c r="F128" s="205" t="s">
        <v>144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P129+P187+P192+P204+P211+P226+P280</f>
        <v>0</v>
      </c>
      <c r="Q128" s="210"/>
      <c r="R128" s="211">
        <f>R129+R187+R192+R204+R211+R226+R280</f>
        <v>121.82824851738249</v>
      </c>
      <c r="S128" s="210"/>
      <c r="T128" s="212">
        <f>T129+T187+T192+T204+T211+T226+T280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80</v>
      </c>
      <c r="AT128" s="214" t="s">
        <v>71</v>
      </c>
      <c r="AU128" s="214" t="s">
        <v>72</v>
      </c>
      <c r="AY128" s="213" t="s">
        <v>145</v>
      </c>
      <c r="BK128" s="215">
        <f>BK129+BK187+BK192+BK204+BK211+BK226+BK280</f>
        <v>0</v>
      </c>
    </row>
    <row r="129" s="12" customFormat="1" ht="22.8" customHeight="1">
      <c r="A129" s="12"/>
      <c r="B129" s="202"/>
      <c r="C129" s="203"/>
      <c r="D129" s="204" t="s">
        <v>71</v>
      </c>
      <c r="E129" s="216" t="s">
        <v>80</v>
      </c>
      <c r="F129" s="216" t="s">
        <v>146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SUM(P130:P186)</f>
        <v>0</v>
      </c>
      <c r="Q129" s="210"/>
      <c r="R129" s="211">
        <f>SUM(R130:R186)</f>
        <v>0.48867691992000001</v>
      </c>
      <c r="S129" s="210"/>
      <c r="T129" s="212">
        <f>SUM(T130:T186)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80</v>
      </c>
      <c r="AT129" s="214" t="s">
        <v>71</v>
      </c>
      <c r="AU129" s="214" t="s">
        <v>80</v>
      </c>
      <c r="AY129" s="213" t="s">
        <v>145</v>
      </c>
      <c r="BK129" s="215">
        <f>SUM(BK130:BK186)</f>
        <v>0</v>
      </c>
    </row>
    <row r="130" s="2" customFormat="1" ht="24.15" customHeight="1">
      <c r="A130" s="37"/>
      <c r="B130" s="38"/>
      <c r="C130" s="218" t="s">
        <v>80</v>
      </c>
      <c r="D130" s="218" t="s">
        <v>147</v>
      </c>
      <c r="E130" s="219" t="s">
        <v>191</v>
      </c>
      <c r="F130" s="220" t="s">
        <v>192</v>
      </c>
      <c r="G130" s="221" t="s">
        <v>154</v>
      </c>
      <c r="H130" s="222">
        <v>396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37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151</v>
      </c>
      <c r="AT130" s="230" t="s">
        <v>147</v>
      </c>
      <c r="AU130" s="230" t="s">
        <v>82</v>
      </c>
      <c r="AY130" s="16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151</v>
      </c>
      <c r="BM130" s="230" t="s">
        <v>82</v>
      </c>
    </row>
    <row r="131" s="13" customFormat="1">
      <c r="A131" s="13"/>
      <c r="B131" s="232"/>
      <c r="C131" s="233"/>
      <c r="D131" s="234" t="s">
        <v>156</v>
      </c>
      <c r="E131" s="235" t="s">
        <v>1</v>
      </c>
      <c r="F131" s="236" t="s">
        <v>1937</v>
      </c>
      <c r="G131" s="233"/>
      <c r="H131" s="237">
        <v>396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156</v>
      </c>
      <c r="AU131" s="243" t="s">
        <v>82</v>
      </c>
      <c r="AV131" s="13" t="s">
        <v>82</v>
      </c>
      <c r="AW131" s="13" t="s">
        <v>158</v>
      </c>
      <c r="AX131" s="13" t="s">
        <v>72</v>
      </c>
      <c r="AY131" s="243" t="s">
        <v>145</v>
      </c>
    </row>
    <row r="132" s="14" customFormat="1">
      <c r="A132" s="14"/>
      <c r="B132" s="244"/>
      <c r="C132" s="245"/>
      <c r="D132" s="234" t="s">
        <v>156</v>
      </c>
      <c r="E132" s="246" t="s">
        <v>1</v>
      </c>
      <c r="F132" s="247" t="s">
        <v>159</v>
      </c>
      <c r="G132" s="245"/>
      <c r="H132" s="248">
        <v>396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156</v>
      </c>
      <c r="AU132" s="254" t="s">
        <v>82</v>
      </c>
      <c r="AV132" s="14" t="s">
        <v>151</v>
      </c>
      <c r="AW132" s="14" t="s">
        <v>158</v>
      </c>
      <c r="AX132" s="14" t="s">
        <v>80</v>
      </c>
      <c r="AY132" s="254" t="s">
        <v>145</v>
      </c>
    </row>
    <row r="133" s="2" customFormat="1" ht="33" customHeight="1">
      <c r="A133" s="37"/>
      <c r="B133" s="38"/>
      <c r="C133" s="218" t="s">
        <v>82</v>
      </c>
      <c r="D133" s="218" t="s">
        <v>147</v>
      </c>
      <c r="E133" s="219" t="s">
        <v>1938</v>
      </c>
      <c r="F133" s="220" t="s">
        <v>1939</v>
      </c>
      <c r="G133" s="221" t="s">
        <v>196</v>
      </c>
      <c r="H133" s="222">
        <v>61.991999999999997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37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151</v>
      </c>
      <c r="AT133" s="230" t="s">
        <v>147</v>
      </c>
      <c r="AU133" s="230" t="s">
        <v>82</v>
      </c>
      <c r="AY133" s="16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151</v>
      </c>
      <c r="BM133" s="230" t="s">
        <v>151</v>
      </c>
    </row>
    <row r="134" s="13" customFormat="1">
      <c r="A134" s="13"/>
      <c r="B134" s="232"/>
      <c r="C134" s="233"/>
      <c r="D134" s="234" t="s">
        <v>156</v>
      </c>
      <c r="E134" s="235" t="s">
        <v>1</v>
      </c>
      <c r="F134" s="236" t="s">
        <v>1940</v>
      </c>
      <c r="G134" s="233"/>
      <c r="H134" s="237">
        <v>61.99199999999999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156</v>
      </c>
      <c r="AU134" s="243" t="s">
        <v>82</v>
      </c>
      <c r="AV134" s="13" t="s">
        <v>82</v>
      </c>
      <c r="AW134" s="13" t="s">
        <v>158</v>
      </c>
      <c r="AX134" s="13" t="s">
        <v>72</v>
      </c>
      <c r="AY134" s="243" t="s">
        <v>145</v>
      </c>
    </row>
    <row r="135" s="14" customFormat="1">
      <c r="A135" s="14"/>
      <c r="B135" s="244"/>
      <c r="C135" s="245"/>
      <c r="D135" s="234" t="s">
        <v>156</v>
      </c>
      <c r="E135" s="246" t="s">
        <v>1</v>
      </c>
      <c r="F135" s="247" t="s">
        <v>159</v>
      </c>
      <c r="G135" s="245"/>
      <c r="H135" s="248">
        <v>61.99199999999999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156</v>
      </c>
      <c r="AU135" s="254" t="s">
        <v>82</v>
      </c>
      <c r="AV135" s="14" t="s">
        <v>151</v>
      </c>
      <c r="AW135" s="14" t="s">
        <v>158</v>
      </c>
      <c r="AX135" s="14" t="s">
        <v>80</v>
      </c>
      <c r="AY135" s="254" t="s">
        <v>145</v>
      </c>
    </row>
    <row r="136" s="2" customFormat="1" ht="33" customHeight="1">
      <c r="A136" s="37"/>
      <c r="B136" s="38"/>
      <c r="C136" s="218" t="s">
        <v>160</v>
      </c>
      <c r="D136" s="218" t="s">
        <v>147</v>
      </c>
      <c r="E136" s="219" t="s">
        <v>1941</v>
      </c>
      <c r="F136" s="220" t="s">
        <v>1942</v>
      </c>
      <c r="G136" s="221" t="s">
        <v>196</v>
      </c>
      <c r="H136" s="222">
        <v>26.568000000000001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37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151</v>
      </c>
      <c r="AT136" s="230" t="s">
        <v>147</v>
      </c>
      <c r="AU136" s="230" t="s">
        <v>82</v>
      </c>
      <c r="AY136" s="16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151</v>
      </c>
      <c r="BM136" s="230" t="s">
        <v>174</v>
      </c>
    </row>
    <row r="137" s="13" customFormat="1">
      <c r="A137" s="13"/>
      <c r="B137" s="232"/>
      <c r="C137" s="233"/>
      <c r="D137" s="234" t="s">
        <v>156</v>
      </c>
      <c r="E137" s="235" t="s">
        <v>1</v>
      </c>
      <c r="F137" s="236" t="s">
        <v>1943</v>
      </c>
      <c r="G137" s="233"/>
      <c r="H137" s="237">
        <v>26.567999999999994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156</v>
      </c>
      <c r="AU137" s="243" t="s">
        <v>82</v>
      </c>
      <c r="AV137" s="13" t="s">
        <v>82</v>
      </c>
      <c r="AW137" s="13" t="s">
        <v>158</v>
      </c>
      <c r="AX137" s="13" t="s">
        <v>72</v>
      </c>
      <c r="AY137" s="243" t="s">
        <v>145</v>
      </c>
    </row>
    <row r="138" s="14" customFormat="1">
      <c r="A138" s="14"/>
      <c r="B138" s="244"/>
      <c r="C138" s="245"/>
      <c r="D138" s="234" t="s">
        <v>156</v>
      </c>
      <c r="E138" s="246" t="s">
        <v>1</v>
      </c>
      <c r="F138" s="247" t="s">
        <v>159</v>
      </c>
      <c r="G138" s="245"/>
      <c r="H138" s="248">
        <v>26.567999999999994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156</v>
      </c>
      <c r="AU138" s="254" t="s">
        <v>82</v>
      </c>
      <c r="AV138" s="14" t="s">
        <v>151</v>
      </c>
      <c r="AW138" s="14" t="s">
        <v>158</v>
      </c>
      <c r="AX138" s="14" t="s">
        <v>80</v>
      </c>
      <c r="AY138" s="254" t="s">
        <v>145</v>
      </c>
    </row>
    <row r="139" s="2" customFormat="1" ht="33" customHeight="1">
      <c r="A139" s="37"/>
      <c r="B139" s="38"/>
      <c r="C139" s="218" t="s">
        <v>151</v>
      </c>
      <c r="D139" s="218" t="s">
        <v>147</v>
      </c>
      <c r="E139" s="219" t="s">
        <v>1944</v>
      </c>
      <c r="F139" s="220" t="s">
        <v>1945</v>
      </c>
      <c r="G139" s="221" t="s">
        <v>196</v>
      </c>
      <c r="H139" s="222">
        <v>574.91600000000005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37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151</v>
      </c>
      <c r="AT139" s="230" t="s">
        <v>147</v>
      </c>
      <c r="AU139" s="230" t="s">
        <v>82</v>
      </c>
      <c r="AY139" s="16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151</v>
      </c>
      <c r="BM139" s="230" t="s">
        <v>155</v>
      </c>
    </row>
    <row r="140" s="13" customFormat="1">
      <c r="A140" s="13"/>
      <c r="B140" s="232"/>
      <c r="C140" s="233"/>
      <c r="D140" s="234" t="s">
        <v>156</v>
      </c>
      <c r="E140" s="235" t="s">
        <v>1</v>
      </c>
      <c r="F140" s="236" t="s">
        <v>1946</v>
      </c>
      <c r="G140" s="233"/>
      <c r="H140" s="237">
        <v>372.71387999999996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156</v>
      </c>
      <c r="AU140" s="243" t="s">
        <v>82</v>
      </c>
      <c r="AV140" s="13" t="s">
        <v>82</v>
      </c>
      <c r="AW140" s="13" t="s">
        <v>158</v>
      </c>
      <c r="AX140" s="13" t="s">
        <v>72</v>
      </c>
      <c r="AY140" s="243" t="s">
        <v>145</v>
      </c>
    </row>
    <row r="141" s="13" customFormat="1">
      <c r="A141" s="13"/>
      <c r="B141" s="232"/>
      <c r="C141" s="233"/>
      <c r="D141" s="234" t="s">
        <v>156</v>
      </c>
      <c r="E141" s="235" t="s">
        <v>1</v>
      </c>
      <c r="F141" s="236" t="s">
        <v>1947</v>
      </c>
      <c r="G141" s="233"/>
      <c r="H141" s="237">
        <v>100.90709999999999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156</v>
      </c>
      <c r="AU141" s="243" t="s">
        <v>82</v>
      </c>
      <c r="AV141" s="13" t="s">
        <v>82</v>
      </c>
      <c r="AW141" s="13" t="s">
        <v>158</v>
      </c>
      <c r="AX141" s="13" t="s">
        <v>72</v>
      </c>
      <c r="AY141" s="243" t="s">
        <v>145</v>
      </c>
    </row>
    <row r="142" s="13" customFormat="1">
      <c r="A142" s="13"/>
      <c r="B142" s="232"/>
      <c r="C142" s="233"/>
      <c r="D142" s="234" t="s">
        <v>156</v>
      </c>
      <c r="E142" s="235" t="s">
        <v>1</v>
      </c>
      <c r="F142" s="236" t="s">
        <v>1948</v>
      </c>
      <c r="G142" s="233"/>
      <c r="H142" s="237">
        <v>101.29455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156</v>
      </c>
      <c r="AU142" s="243" t="s">
        <v>82</v>
      </c>
      <c r="AV142" s="13" t="s">
        <v>82</v>
      </c>
      <c r="AW142" s="13" t="s">
        <v>158</v>
      </c>
      <c r="AX142" s="13" t="s">
        <v>72</v>
      </c>
      <c r="AY142" s="243" t="s">
        <v>145</v>
      </c>
    </row>
    <row r="143" s="14" customFormat="1">
      <c r="A143" s="14"/>
      <c r="B143" s="244"/>
      <c r="C143" s="245"/>
      <c r="D143" s="234" t="s">
        <v>156</v>
      </c>
      <c r="E143" s="246" t="s">
        <v>1</v>
      </c>
      <c r="F143" s="247" t="s">
        <v>159</v>
      </c>
      <c r="G143" s="245"/>
      <c r="H143" s="248">
        <v>574.91552999999988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156</v>
      </c>
      <c r="AU143" s="254" t="s">
        <v>82</v>
      </c>
      <c r="AV143" s="14" t="s">
        <v>151</v>
      </c>
      <c r="AW143" s="14" t="s">
        <v>158</v>
      </c>
      <c r="AX143" s="14" t="s">
        <v>80</v>
      </c>
      <c r="AY143" s="254" t="s">
        <v>145</v>
      </c>
    </row>
    <row r="144" s="2" customFormat="1" ht="33" customHeight="1">
      <c r="A144" s="37"/>
      <c r="B144" s="38"/>
      <c r="C144" s="218" t="s">
        <v>169</v>
      </c>
      <c r="D144" s="218" t="s">
        <v>147</v>
      </c>
      <c r="E144" s="219" t="s">
        <v>1949</v>
      </c>
      <c r="F144" s="220" t="s">
        <v>1950</v>
      </c>
      <c r="G144" s="221" t="s">
        <v>196</v>
      </c>
      <c r="H144" s="222">
        <v>246.393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37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151</v>
      </c>
      <c r="AT144" s="230" t="s">
        <v>147</v>
      </c>
      <c r="AU144" s="230" t="s">
        <v>82</v>
      </c>
      <c r="AY144" s="16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151</v>
      </c>
      <c r="BM144" s="230" t="s">
        <v>77</v>
      </c>
    </row>
    <row r="145" s="2" customFormat="1" ht="24.15" customHeight="1">
      <c r="A145" s="37"/>
      <c r="B145" s="38"/>
      <c r="C145" s="218" t="s">
        <v>174</v>
      </c>
      <c r="D145" s="218" t="s">
        <v>147</v>
      </c>
      <c r="E145" s="219" t="s">
        <v>1951</v>
      </c>
      <c r="F145" s="220" t="s">
        <v>1952</v>
      </c>
      <c r="G145" s="221" t="s">
        <v>196</v>
      </c>
      <c r="H145" s="222">
        <v>23.899999999999999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37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151</v>
      </c>
      <c r="AT145" s="230" t="s">
        <v>147</v>
      </c>
      <c r="AU145" s="230" t="s">
        <v>82</v>
      </c>
      <c r="AY145" s="16" t="s">
        <v>145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151</v>
      </c>
      <c r="BM145" s="230" t="s">
        <v>166</v>
      </c>
    </row>
    <row r="146" s="13" customFormat="1">
      <c r="A146" s="13"/>
      <c r="B146" s="232"/>
      <c r="C146" s="233"/>
      <c r="D146" s="234" t="s">
        <v>156</v>
      </c>
      <c r="E146" s="235" t="s">
        <v>1</v>
      </c>
      <c r="F146" s="236" t="s">
        <v>1953</v>
      </c>
      <c r="G146" s="233"/>
      <c r="H146" s="237">
        <v>17.600000000000001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156</v>
      </c>
      <c r="AU146" s="243" t="s">
        <v>82</v>
      </c>
      <c r="AV146" s="13" t="s">
        <v>82</v>
      </c>
      <c r="AW146" s="13" t="s">
        <v>158</v>
      </c>
      <c r="AX146" s="13" t="s">
        <v>72</v>
      </c>
      <c r="AY146" s="243" t="s">
        <v>145</v>
      </c>
    </row>
    <row r="147" s="13" customFormat="1">
      <c r="A147" s="13"/>
      <c r="B147" s="232"/>
      <c r="C147" s="233"/>
      <c r="D147" s="234" t="s">
        <v>156</v>
      </c>
      <c r="E147" s="235" t="s">
        <v>1</v>
      </c>
      <c r="F147" s="236" t="s">
        <v>1954</v>
      </c>
      <c r="G147" s="233"/>
      <c r="H147" s="237">
        <v>6.2999999999999998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156</v>
      </c>
      <c r="AU147" s="243" t="s">
        <v>82</v>
      </c>
      <c r="AV147" s="13" t="s">
        <v>82</v>
      </c>
      <c r="AW147" s="13" t="s">
        <v>158</v>
      </c>
      <c r="AX147" s="13" t="s">
        <v>72</v>
      </c>
      <c r="AY147" s="243" t="s">
        <v>145</v>
      </c>
    </row>
    <row r="148" s="14" customFormat="1">
      <c r="A148" s="14"/>
      <c r="B148" s="244"/>
      <c r="C148" s="245"/>
      <c r="D148" s="234" t="s">
        <v>156</v>
      </c>
      <c r="E148" s="246" t="s">
        <v>1</v>
      </c>
      <c r="F148" s="247" t="s">
        <v>159</v>
      </c>
      <c r="G148" s="245"/>
      <c r="H148" s="248">
        <v>23.900000000000002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156</v>
      </c>
      <c r="AU148" s="254" t="s">
        <v>82</v>
      </c>
      <c r="AV148" s="14" t="s">
        <v>151</v>
      </c>
      <c r="AW148" s="14" t="s">
        <v>158</v>
      </c>
      <c r="AX148" s="14" t="s">
        <v>80</v>
      </c>
      <c r="AY148" s="254" t="s">
        <v>145</v>
      </c>
    </row>
    <row r="149" s="2" customFormat="1" ht="21.75" customHeight="1">
      <c r="A149" s="37"/>
      <c r="B149" s="38"/>
      <c r="C149" s="218" t="s">
        <v>179</v>
      </c>
      <c r="D149" s="218" t="s">
        <v>147</v>
      </c>
      <c r="E149" s="219" t="s">
        <v>1955</v>
      </c>
      <c r="F149" s="220" t="s">
        <v>1956</v>
      </c>
      <c r="G149" s="221" t="s">
        <v>154</v>
      </c>
      <c r="H149" s="222">
        <v>582.79200000000003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37</v>
      </c>
      <c r="O149" s="90"/>
      <c r="P149" s="228">
        <f>O149*H149</f>
        <v>0</v>
      </c>
      <c r="Q149" s="228">
        <v>0.00083850999999999999</v>
      </c>
      <c r="R149" s="228">
        <f>Q149*H149</f>
        <v>0.48867691992000001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151</v>
      </c>
      <c r="AT149" s="230" t="s">
        <v>147</v>
      </c>
      <c r="AU149" s="230" t="s">
        <v>82</v>
      </c>
      <c r="AY149" s="16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151</v>
      </c>
      <c r="BM149" s="230" t="s">
        <v>172</v>
      </c>
    </row>
    <row r="150" s="13" customFormat="1">
      <c r="A150" s="13"/>
      <c r="B150" s="232"/>
      <c r="C150" s="233"/>
      <c r="D150" s="234" t="s">
        <v>156</v>
      </c>
      <c r="E150" s="235" t="s">
        <v>1</v>
      </c>
      <c r="F150" s="236" t="s">
        <v>1957</v>
      </c>
      <c r="G150" s="233"/>
      <c r="H150" s="237">
        <v>420.79200000000003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156</v>
      </c>
      <c r="AU150" s="243" t="s">
        <v>82</v>
      </c>
      <c r="AV150" s="13" t="s">
        <v>82</v>
      </c>
      <c r="AW150" s="13" t="s">
        <v>158</v>
      </c>
      <c r="AX150" s="13" t="s">
        <v>72</v>
      </c>
      <c r="AY150" s="243" t="s">
        <v>145</v>
      </c>
    </row>
    <row r="151" s="13" customFormat="1">
      <c r="A151" s="13"/>
      <c r="B151" s="232"/>
      <c r="C151" s="233"/>
      <c r="D151" s="234" t="s">
        <v>156</v>
      </c>
      <c r="E151" s="235" t="s">
        <v>1</v>
      </c>
      <c r="F151" s="236" t="s">
        <v>1958</v>
      </c>
      <c r="G151" s="233"/>
      <c r="H151" s="237">
        <v>162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156</v>
      </c>
      <c r="AU151" s="243" t="s">
        <v>82</v>
      </c>
      <c r="AV151" s="13" t="s">
        <v>82</v>
      </c>
      <c r="AW151" s="13" t="s">
        <v>158</v>
      </c>
      <c r="AX151" s="13" t="s">
        <v>72</v>
      </c>
      <c r="AY151" s="243" t="s">
        <v>145</v>
      </c>
    </row>
    <row r="152" s="14" customFormat="1">
      <c r="A152" s="14"/>
      <c r="B152" s="244"/>
      <c r="C152" s="245"/>
      <c r="D152" s="234" t="s">
        <v>156</v>
      </c>
      <c r="E152" s="246" t="s">
        <v>1</v>
      </c>
      <c r="F152" s="247" t="s">
        <v>159</v>
      </c>
      <c r="G152" s="245"/>
      <c r="H152" s="248">
        <v>582.79200000000003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156</v>
      </c>
      <c r="AU152" s="254" t="s">
        <v>82</v>
      </c>
      <c r="AV152" s="14" t="s">
        <v>151</v>
      </c>
      <c r="AW152" s="14" t="s">
        <v>158</v>
      </c>
      <c r="AX152" s="14" t="s">
        <v>80</v>
      </c>
      <c r="AY152" s="254" t="s">
        <v>145</v>
      </c>
    </row>
    <row r="153" s="2" customFormat="1" ht="24.15" customHeight="1">
      <c r="A153" s="37"/>
      <c r="B153" s="38"/>
      <c r="C153" s="218" t="s">
        <v>155</v>
      </c>
      <c r="D153" s="218" t="s">
        <v>147</v>
      </c>
      <c r="E153" s="219" t="s">
        <v>1959</v>
      </c>
      <c r="F153" s="220" t="s">
        <v>1960</v>
      </c>
      <c r="G153" s="221" t="s">
        <v>154</v>
      </c>
      <c r="H153" s="222">
        <v>582.79200000000003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37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151</v>
      </c>
      <c r="AT153" s="230" t="s">
        <v>147</v>
      </c>
      <c r="AU153" s="230" t="s">
        <v>82</v>
      </c>
      <c r="AY153" s="16" t="s">
        <v>145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151</v>
      </c>
      <c r="BM153" s="230" t="s">
        <v>177</v>
      </c>
    </row>
    <row r="154" s="2" customFormat="1" ht="37.8" customHeight="1">
      <c r="A154" s="37"/>
      <c r="B154" s="38"/>
      <c r="C154" s="218" t="s">
        <v>190</v>
      </c>
      <c r="D154" s="218" t="s">
        <v>147</v>
      </c>
      <c r="E154" s="219" t="s">
        <v>224</v>
      </c>
      <c r="F154" s="220" t="s">
        <v>225</v>
      </c>
      <c r="G154" s="221" t="s">
        <v>196</v>
      </c>
      <c r="H154" s="222">
        <v>909.86900000000003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37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151</v>
      </c>
      <c r="AT154" s="230" t="s">
        <v>147</v>
      </c>
      <c r="AU154" s="230" t="s">
        <v>82</v>
      </c>
      <c r="AY154" s="16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151</v>
      </c>
      <c r="BM154" s="230" t="s">
        <v>182</v>
      </c>
    </row>
    <row r="155" s="13" customFormat="1">
      <c r="A155" s="13"/>
      <c r="B155" s="232"/>
      <c r="C155" s="233"/>
      <c r="D155" s="234" t="s">
        <v>156</v>
      </c>
      <c r="E155" s="235" t="s">
        <v>1</v>
      </c>
      <c r="F155" s="236" t="s">
        <v>1961</v>
      </c>
      <c r="G155" s="233"/>
      <c r="H155" s="237">
        <v>909.86900000000014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156</v>
      </c>
      <c r="AU155" s="243" t="s">
        <v>82</v>
      </c>
      <c r="AV155" s="13" t="s">
        <v>82</v>
      </c>
      <c r="AW155" s="13" t="s">
        <v>158</v>
      </c>
      <c r="AX155" s="13" t="s">
        <v>72</v>
      </c>
      <c r="AY155" s="243" t="s">
        <v>145</v>
      </c>
    </row>
    <row r="156" s="14" customFormat="1">
      <c r="A156" s="14"/>
      <c r="B156" s="244"/>
      <c r="C156" s="245"/>
      <c r="D156" s="234" t="s">
        <v>156</v>
      </c>
      <c r="E156" s="246" t="s">
        <v>1</v>
      </c>
      <c r="F156" s="247" t="s">
        <v>159</v>
      </c>
      <c r="G156" s="245"/>
      <c r="H156" s="248">
        <v>909.86900000000014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156</v>
      </c>
      <c r="AU156" s="254" t="s">
        <v>82</v>
      </c>
      <c r="AV156" s="14" t="s">
        <v>151</v>
      </c>
      <c r="AW156" s="14" t="s">
        <v>158</v>
      </c>
      <c r="AX156" s="14" t="s">
        <v>80</v>
      </c>
      <c r="AY156" s="254" t="s">
        <v>145</v>
      </c>
    </row>
    <row r="157" s="2" customFormat="1" ht="16.5" customHeight="1">
      <c r="A157" s="37"/>
      <c r="B157" s="38"/>
      <c r="C157" s="218" t="s">
        <v>77</v>
      </c>
      <c r="D157" s="218" t="s">
        <v>147</v>
      </c>
      <c r="E157" s="219" t="s">
        <v>230</v>
      </c>
      <c r="F157" s="220" t="s">
        <v>231</v>
      </c>
      <c r="G157" s="221" t="s">
        <v>196</v>
      </c>
      <c r="H157" s="222">
        <v>909.86900000000003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37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151</v>
      </c>
      <c r="AT157" s="230" t="s">
        <v>147</v>
      </c>
      <c r="AU157" s="230" t="s">
        <v>82</v>
      </c>
      <c r="AY157" s="16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151</v>
      </c>
      <c r="BM157" s="230" t="s">
        <v>83</v>
      </c>
    </row>
    <row r="158" s="2" customFormat="1" ht="33" customHeight="1">
      <c r="A158" s="37"/>
      <c r="B158" s="38"/>
      <c r="C158" s="218" t="s">
        <v>210</v>
      </c>
      <c r="D158" s="218" t="s">
        <v>147</v>
      </c>
      <c r="E158" s="219" t="s">
        <v>233</v>
      </c>
      <c r="F158" s="220" t="s">
        <v>234</v>
      </c>
      <c r="G158" s="221" t="s">
        <v>235</v>
      </c>
      <c r="H158" s="222">
        <v>1819.7380000000001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37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151</v>
      </c>
      <c r="AT158" s="230" t="s">
        <v>147</v>
      </c>
      <c r="AU158" s="230" t="s">
        <v>82</v>
      </c>
      <c r="AY158" s="16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151</v>
      </c>
      <c r="BM158" s="230" t="s">
        <v>193</v>
      </c>
    </row>
    <row r="159" s="13" customFormat="1">
      <c r="A159" s="13"/>
      <c r="B159" s="232"/>
      <c r="C159" s="233"/>
      <c r="D159" s="234" t="s">
        <v>156</v>
      </c>
      <c r="E159" s="235" t="s">
        <v>1</v>
      </c>
      <c r="F159" s="236" t="s">
        <v>1962</v>
      </c>
      <c r="G159" s="233"/>
      <c r="H159" s="237">
        <v>1819.7380000000001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156</v>
      </c>
      <c r="AU159" s="243" t="s">
        <v>82</v>
      </c>
      <c r="AV159" s="13" t="s">
        <v>82</v>
      </c>
      <c r="AW159" s="13" t="s">
        <v>158</v>
      </c>
      <c r="AX159" s="13" t="s">
        <v>72</v>
      </c>
      <c r="AY159" s="243" t="s">
        <v>145</v>
      </c>
    </row>
    <row r="160" s="14" customFormat="1">
      <c r="A160" s="14"/>
      <c r="B160" s="244"/>
      <c r="C160" s="245"/>
      <c r="D160" s="234" t="s">
        <v>156</v>
      </c>
      <c r="E160" s="246" t="s">
        <v>1</v>
      </c>
      <c r="F160" s="247" t="s">
        <v>159</v>
      </c>
      <c r="G160" s="245"/>
      <c r="H160" s="248">
        <v>1819.7380000000001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156</v>
      </c>
      <c r="AU160" s="254" t="s">
        <v>82</v>
      </c>
      <c r="AV160" s="14" t="s">
        <v>151</v>
      </c>
      <c r="AW160" s="14" t="s">
        <v>158</v>
      </c>
      <c r="AX160" s="14" t="s">
        <v>80</v>
      </c>
      <c r="AY160" s="254" t="s">
        <v>145</v>
      </c>
    </row>
    <row r="161" s="2" customFormat="1" ht="24.15" customHeight="1">
      <c r="A161" s="37"/>
      <c r="B161" s="38"/>
      <c r="C161" s="218" t="s">
        <v>166</v>
      </c>
      <c r="D161" s="218" t="s">
        <v>147</v>
      </c>
      <c r="E161" s="219" t="s">
        <v>239</v>
      </c>
      <c r="F161" s="220" t="s">
        <v>240</v>
      </c>
      <c r="G161" s="221" t="s">
        <v>196</v>
      </c>
      <c r="H161" s="222">
        <v>175.749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37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151</v>
      </c>
      <c r="AT161" s="230" t="s">
        <v>147</v>
      </c>
      <c r="AU161" s="230" t="s">
        <v>82</v>
      </c>
      <c r="AY161" s="16" t="s">
        <v>145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151</v>
      </c>
      <c r="BM161" s="230" t="s">
        <v>197</v>
      </c>
    </row>
    <row r="162" s="13" customFormat="1">
      <c r="A162" s="13"/>
      <c r="B162" s="232"/>
      <c r="C162" s="233"/>
      <c r="D162" s="234" t="s">
        <v>156</v>
      </c>
      <c r="E162" s="235" t="s">
        <v>1</v>
      </c>
      <c r="F162" s="236" t="s">
        <v>1963</v>
      </c>
      <c r="G162" s="233"/>
      <c r="H162" s="237">
        <v>110.54902150000001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156</v>
      </c>
      <c r="AU162" s="243" t="s">
        <v>82</v>
      </c>
      <c r="AV162" s="13" t="s">
        <v>82</v>
      </c>
      <c r="AW162" s="13" t="s">
        <v>158</v>
      </c>
      <c r="AX162" s="13" t="s">
        <v>72</v>
      </c>
      <c r="AY162" s="243" t="s">
        <v>145</v>
      </c>
    </row>
    <row r="163" s="13" customFormat="1">
      <c r="A163" s="13"/>
      <c r="B163" s="232"/>
      <c r="C163" s="233"/>
      <c r="D163" s="234" t="s">
        <v>156</v>
      </c>
      <c r="E163" s="235" t="s">
        <v>1</v>
      </c>
      <c r="F163" s="236" t="s">
        <v>1964</v>
      </c>
      <c r="G163" s="233"/>
      <c r="H163" s="237">
        <v>65.199999999999989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156</v>
      </c>
      <c r="AU163" s="243" t="s">
        <v>82</v>
      </c>
      <c r="AV163" s="13" t="s">
        <v>82</v>
      </c>
      <c r="AW163" s="13" t="s">
        <v>158</v>
      </c>
      <c r="AX163" s="13" t="s">
        <v>72</v>
      </c>
      <c r="AY163" s="243" t="s">
        <v>145</v>
      </c>
    </row>
    <row r="164" s="14" customFormat="1">
      <c r="A164" s="14"/>
      <c r="B164" s="244"/>
      <c r="C164" s="245"/>
      <c r="D164" s="234" t="s">
        <v>156</v>
      </c>
      <c r="E164" s="246" t="s">
        <v>1</v>
      </c>
      <c r="F164" s="247" t="s">
        <v>159</v>
      </c>
      <c r="G164" s="245"/>
      <c r="H164" s="248">
        <v>175.7490215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156</v>
      </c>
      <c r="AU164" s="254" t="s">
        <v>82</v>
      </c>
      <c r="AV164" s="14" t="s">
        <v>151</v>
      </c>
      <c r="AW164" s="14" t="s">
        <v>158</v>
      </c>
      <c r="AX164" s="14" t="s">
        <v>80</v>
      </c>
      <c r="AY164" s="254" t="s">
        <v>145</v>
      </c>
    </row>
    <row r="165" s="2" customFormat="1" ht="16.5" customHeight="1">
      <c r="A165" s="37"/>
      <c r="B165" s="38"/>
      <c r="C165" s="255" t="s">
        <v>220</v>
      </c>
      <c r="D165" s="255" t="s">
        <v>243</v>
      </c>
      <c r="E165" s="256" t="s">
        <v>244</v>
      </c>
      <c r="F165" s="257" t="s">
        <v>1965</v>
      </c>
      <c r="G165" s="258" t="s">
        <v>235</v>
      </c>
      <c r="H165" s="259">
        <v>351.49799999999999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37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155</v>
      </c>
      <c r="AT165" s="230" t="s">
        <v>243</v>
      </c>
      <c r="AU165" s="230" t="s">
        <v>82</v>
      </c>
      <c r="AY165" s="16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151</v>
      </c>
      <c r="BM165" s="230" t="s">
        <v>213</v>
      </c>
    </row>
    <row r="166" s="13" customFormat="1">
      <c r="A166" s="13"/>
      <c r="B166" s="232"/>
      <c r="C166" s="233"/>
      <c r="D166" s="234" t="s">
        <v>156</v>
      </c>
      <c r="E166" s="235" t="s">
        <v>1</v>
      </c>
      <c r="F166" s="236" t="s">
        <v>1966</v>
      </c>
      <c r="G166" s="233"/>
      <c r="H166" s="237">
        <v>351.49799999999999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156</v>
      </c>
      <c r="AU166" s="243" t="s">
        <v>82</v>
      </c>
      <c r="AV166" s="13" t="s">
        <v>82</v>
      </c>
      <c r="AW166" s="13" t="s">
        <v>158</v>
      </c>
      <c r="AX166" s="13" t="s">
        <v>72</v>
      </c>
      <c r="AY166" s="243" t="s">
        <v>145</v>
      </c>
    </row>
    <row r="167" s="14" customFormat="1">
      <c r="A167" s="14"/>
      <c r="B167" s="244"/>
      <c r="C167" s="245"/>
      <c r="D167" s="234" t="s">
        <v>156</v>
      </c>
      <c r="E167" s="246" t="s">
        <v>1</v>
      </c>
      <c r="F167" s="247" t="s">
        <v>159</v>
      </c>
      <c r="G167" s="245"/>
      <c r="H167" s="248">
        <v>351.49799999999999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156</v>
      </c>
      <c r="AU167" s="254" t="s">
        <v>82</v>
      </c>
      <c r="AV167" s="14" t="s">
        <v>151</v>
      </c>
      <c r="AW167" s="14" t="s">
        <v>158</v>
      </c>
      <c r="AX167" s="14" t="s">
        <v>80</v>
      </c>
      <c r="AY167" s="254" t="s">
        <v>145</v>
      </c>
    </row>
    <row r="168" s="2" customFormat="1" ht="24.15" customHeight="1">
      <c r="A168" s="37"/>
      <c r="B168" s="38"/>
      <c r="C168" s="218" t="s">
        <v>172</v>
      </c>
      <c r="D168" s="218" t="s">
        <v>147</v>
      </c>
      <c r="E168" s="219" t="s">
        <v>1967</v>
      </c>
      <c r="F168" s="220" t="s">
        <v>1968</v>
      </c>
      <c r="G168" s="221" t="s">
        <v>196</v>
      </c>
      <c r="H168" s="222">
        <v>496.89999999999998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37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151</v>
      </c>
      <c r="AT168" s="230" t="s">
        <v>147</v>
      </c>
      <c r="AU168" s="230" t="s">
        <v>82</v>
      </c>
      <c r="AY168" s="16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151</v>
      </c>
      <c r="BM168" s="230" t="s">
        <v>217</v>
      </c>
    </row>
    <row r="169" s="13" customFormat="1">
      <c r="A169" s="13"/>
      <c r="B169" s="232"/>
      <c r="C169" s="233"/>
      <c r="D169" s="234" t="s">
        <v>156</v>
      </c>
      <c r="E169" s="235" t="s">
        <v>1</v>
      </c>
      <c r="F169" s="236" t="s">
        <v>1969</v>
      </c>
      <c r="G169" s="233"/>
      <c r="H169" s="237">
        <v>398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156</v>
      </c>
      <c r="AU169" s="243" t="s">
        <v>82</v>
      </c>
      <c r="AV169" s="13" t="s">
        <v>82</v>
      </c>
      <c r="AW169" s="13" t="s">
        <v>158</v>
      </c>
      <c r="AX169" s="13" t="s">
        <v>72</v>
      </c>
      <c r="AY169" s="243" t="s">
        <v>145</v>
      </c>
    </row>
    <row r="170" s="13" customFormat="1">
      <c r="A170" s="13"/>
      <c r="B170" s="232"/>
      <c r="C170" s="233"/>
      <c r="D170" s="234" t="s">
        <v>156</v>
      </c>
      <c r="E170" s="235" t="s">
        <v>1</v>
      </c>
      <c r="F170" s="236" t="s">
        <v>1970</v>
      </c>
      <c r="G170" s="233"/>
      <c r="H170" s="237">
        <v>98.900000000000006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156</v>
      </c>
      <c r="AU170" s="243" t="s">
        <v>82</v>
      </c>
      <c r="AV170" s="13" t="s">
        <v>82</v>
      </c>
      <c r="AW170" s="13" t="s">
        <v>158</v>
      </c>
      <c r="AX170" s="13" t="s">
        <v>72</v>
      </c>
      <c r="AY170" s="243" t="s">
        <v>145</v>
      </c>
    </row>
    <row r="171" s="14" customFormat="1">
      <c r="A171" s="14"/>
      <c r="B171" s="244"/>
      <c r="C171" s="245"/>
      <c r="D171" s="234" t="s">
        <v>156</v>
      </c>
      <c r="E171" s="246" t="s">
        <v>1</v>
      </c>
      <c r="F171" s="247" t="s">
        <v>159</v>
      </c>
      <c r="G171" s="245"/>
      <c r="H171" s="248">
        <v>496.89999999999998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156</v>
      </c>
      <c r="AU171" s="254" t="s">
        <v>82</v>
      </c>
      <c r="AV171" s="14" t="s">
        <v>151</v>
      </c>
      <c r="AW171" s="14" t="s">
        <v>158</v>
      </c>
      <c r="AX171" s="14" t="s">
        <v>80</v>
      </c>
      <c r="AY171" s="254" t="s">
        <v>145</v>
      </c>
    </row>
    <row r="172" s="2" customFormat="1" ht="16.5" customHeight="1">
      <c r="A172" s="37"/>
      <c r="B172" s="38"/>
      <c r="C172" s="255" t="s">
        <v>8</v>
      </c>
      <c r="D172" s="255" t="s">
        <v>243</v>
      </c>
      <c r="E172" s="256" t="s">
        <v>244</v>
      </c>
      <c r="F172" s="257" t="s">
        <v>1965</v>
      </c>
      <c r="G172" s="258" t="s">
        <v>235</v>
      </c>
      <c r="H172" s="259">
        <v>993.79999999999995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37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155</v>
      </c>
      <c r="AT172" s="230" t="s">
        <v>243</v>
      </c>
      <c r="AU172" s="230" t="s">
        <v>82</v>
      </c>
      <c r="AY172" s="16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151</v>
      </c>
      <c r="BM172" s="230" t="s">
        <v>86</v>
      </c>
    </row>
    <row r="173" s="13" customFormat="1">
      <c r="A173" s="13"/>
      <c r="B173" s="232"/>
      <c r="C173" s="233"/>
      <c r="D173" s="234" t="s">
        <v>156</v>
      </c>
      <c r="E173" s="235" t="s">
        <v>1</v>
      </c>
      <c r="F173" s="236" t="s">
        <v>1971</v>
      </c>
      <c r="G173" s="233"/>
      <c r="H173" s="237">
        <v>993.79999999999995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156</v>
      </c>
      <c r="AU173" s="243" t="s">
        <v>82</v>
      </c>
      <c r="AV173" s="13" t="s">
        <v>82</v>
      </c>
      <c r="AW173" s="13" t="s">
        <v>158</v>
      </c>
      <c r="AX173" s="13" t="s">
        <v>72</v>
      </c>
      <c r="AY173" s="243" t="s">
        <v>145</v>
      </c>
    </row>
    <row r="174" s="14" customFormat="1">
      <c r="A174" s="14"/>
      <c r="B174" s="244"/>
      <c r="C174" s="245"/>
      <c r="D174" s="234" t="s">
        <v>156</v>
      </c>
      <c r="E174" s="246" t="s">
        <v>1</v>
      </c>
      <c r="F174" s="247" t="s">
        <v>159</v>
      </c>
      <c r="G174" s="245"/>
      <c r="H174" s="248">
        <v>993.79999999999995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156</v>
      </c>
      <c r="AU174" s="254" t="s">
        <v>82</v>
      </c>
      <c r="AV174" s="14" t="s">
        <v>151</v>
      </c>
      <c r="AW174" s="14" t="s">
        <v>158</v>
      </c>
      <c r="AX174" s="14" t="s">
        <v>80</v>
      </c>
      <c r="AY174" s="254" t="s">
        <v>145</v>
      </c>
    </row>
    <row r="175" s="2" customFormat="1" ht="24.15" customHeight="1">
      <c r="A175" s="37"/>
      <c r="B175" s="38"/>
      <c r="C175" s="218" t="s">
        <v>177</v>
      </c>
      <c r="D175" s="218" t="s">
        <v>147</v>
      </c>
      <c r="E175" s="219" t="s">
        <v>248</v>
      </c>
      <c r="F175" s="220" t="s">
        <v>249</v>
      </c>
      <c r="G175" s="221" t="s">
        <v>154</v>
      </c>
      <c r="H175" s="222">
        <v>396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37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151</v>
      </c>
      <c r="AT175" s="230" t="s">
        <v>147</v>
      </c>
      <c r="AU175" s="230" t="s">
        <v>82</v>
      </c>
      <c r="AY175" s="16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151</v>
      </c>
      <c r="BM175" s="230" t="s">
        <v>226</v>
      </c>
    </row>
    <row r="176" s="13" customFormat="1">
      <c r="A176" s="13"/>
      <c r="B176" s="232"/>
      <c r="C176" s="233"/>
      <c r="D176" s="234" t="s">
        <v>156</v>
      </c>
      <c r="E176" s="235" t="s">
        <v>1</v>
      </c>
      <c r="F176" s="236" t="s">
        <v>1937</v>
      </c>
      <c r="G176" s="233"/>
      <c r="H176" s="237">
        <v>396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156</v>
      </c>
      <c r="AU176" s="243" t="s">
        <v>82</v>
      </c>
      <c r="AV176" s="13" t="s">
        <v>82</v>
      </c>
      <c r="AW176" s="13" t="s">
        <v>158</v>
      </c>
      <c r="AX176" s="13" t="s">
        <v>72</v>
      </c>
      <c r="AY176" s="243" t="s">
        <v>145</v>
      </c>
    </row>
    <row r="177" s="14" customFormat="1">
      <c r="A177" s="14"/>
      <c r="B177" s="244"/>
      <c r="C177" s="245"/>
      <c r="D177" s="234" t="s">
        <v>156</v>
      </c>
      <c r="E177" s="246" t="s">
        <v>1</v>
      </c>
      <c r="F177" s="247" t="s">
        <v>159</v>
      </c>
      <c r="G177" s="245"/>
      <c r="H177" s="248">
        <v>396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156</v>
      </c>
      <c r="AU177" s="254" t="s">
        <v>82</v>
      </c>
      <c r="AV177" s="14" t="s">
        <v>151</v>
      </c>
      <c r="AW177" s="14" t="s">
        <v>158</v>
      </c>
      <c r="AX177" s="14" t="s">
        <v>80</v>
      </c>
      <c r="AY177" s="254" t="s">
        <v>145</v>
      </c>
    </row>
    <row r="178" s="2" customFormat="1" ht="16.5" customHeight="1">
      <c r="A178" s="37"/>
      <c r="B178" s="38"/>
      <c r="C178" s="255" t="s">
        <v>238</v>
      </c>
      <c r="D178" s="255" t="s">
        <v>243</v>
      </c>
      <c r="E178" s="256" t="s">
        <v>253</v>
      </c>
      <c r="F178" s="257" t="s">
        <v>254</v>
      </c>
      <c r="G178" s="258" t="s">
        <v>196</v>
      </c>
      <c r="H178" s="259">
        <v>59.399999999999999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37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155</v>
      </c>
      <c r="AT178" s="230" t="s">
        <v>243</v>
      </c>
      <c r="AU178" s="230" t="s">
        <v>82</v>
      </c>
      <c r="AY178" s="16" t="s">
        <v>145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151</v>
      </c>
      <c r="BM178" s="230" t="s">
        <v>232</v>
      </c>
    </row>
    <row r="179" s="13" customFormat="1">
      <c r="A179" s="13"/>
      <c r="B179" s="232"/>
      <c r="C179" s="233"/>
      <c r="D179" s="234" t="s">
        <v>156</v>
      </c>
      <c r="E179" s="235" t="s">
        <v>1</v>
      </c>
      <c r="F179" s="236" t="s">
        <v>1972</v>
      </c>
      <c r="G179" s="233"/>
      <c r="H179" s="237">
        <v>59.399999999999999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156</v>
      </c>
      <c r="AU179" s="243" t="s">
        <v>82</v>
      </c>
      <c r="AV179" s="13" t="s">
        <v>82</v>
      </c>
      <c r="AW179" s="13" t="s">
        <v>158</v>
      </c>
      <c r="AX179" s="13" t="s">
        <v>72</v>
      </c>
      <c r="AY179" s="243" t="s">
        <v>145</v>
      </c>
    </row>
    <row r="180" s="14" customFormat="1">
      <c r="A180" s="14"/>
      <c r="B180" s="244"/>
      <c r="C180" s="245"/>
      <c r="D180" s="234" t="s">
        <v>156</v>
      </c>
      <c r="E180" s="246" t="s">
        <v>1</v>
      </c>
      <c r="F180" s="247" t="s">
        <v>159</v>
      </c>
      <c r="G180" s="245"/>
      <c r="H180" s="248">
        <v>59.399999999999999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156</v>
      </c>
      <c r="AU180" s="254" t="s">
        <v>82</v>
      </c>
      <c r="AV180" s="14" t="s">
        <v>151</v>
      </c>
      <c r="AW180" s="14" t="s">
        <v>158</v>
      </c>
      <c r="AX180" s="14" t="s">
        <v>80</v>
      </c>
      <c r="AY180" s="254" t="s">
        <v>145</v>
      </c>
    </row>
    <row r="181" s="2" customFormat="1" ht="24.15" customHeight="1">
      <c r="A181" s="37"/>
      <c r="B181" s="38"/>
      <c r="C181" s="218" t="s">
        <v>182</v>
      </c>
      <c r="D181" s="218" t="s">
        <v>147</v>
      </c>
      <c r="E181" s="219" t="s">
        <v>257</v>
      </c>
      <c r="F181" s="220" t="s">
        <v>258</v>
      </c>
      <c r="G181" s="221" t="s">
        <v>154</v>
      </c>
      <c r="H181" s="222">
        <v>396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37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151</v>
      </c>
      <c r="AT181" s="230" t="s">
        <v>147</v>
      </c>
      <c r="AU181" s="230" t="s">
        <v>82</v>
      </c>
      <c r="AY181" s="16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151</v>
      </c>
      <c r="BM181" s="230" t="s">
        <v>236</v>
      </c>
    </row>
    <row r="182" s="13" customFormat="1">
      <c r="A182" s="13"/>
      <c r="B182" s="232"/>
      <c r="C182" s="233"/>
      <c r="D182" s="234" t="s">
        <v>156</v>
      </c>
      <c r="E182" s="235" t="s">
        <v>1</v>
      </c>
      <c r="F182" s="236" t="s">
        <v>1937</v>
      </c>
      <c r="G182" s="233"/>
      <c r="H182" s="237">
        <v>396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156</v>
      </c>
      <c r="AU182" s="243" t="s">
        <v>82</v>
      </c>
      <c r="AV182" s="13" t="s">
        <v>82</v>
      </c>
      <c r="AW182" s="13" t="s">
        <v>158</v>
      </c>
      <c r="AX182" s="13" t="s">
        <v>72</v>
      </c>
      <c r="AY182" s="243" t="s">
        <v>145</v>
      </c>
    </row>
    <row r="183" s="14" customFormat="1">
      <c r="A183" s="14"/>
      <c r="B183" s="244"/>
      <c r="C183" s="245"/>
      <c r="D183" s="234" t="s">
        <v>156</v>
      </c>
      <c r="E183" s="246" t="s">
        <v>1</v>
      </c>
      <c r="F183" s="247" t="s">
        <v>159</v>
      </c>
      <c r="G183" s="245"/>
      <c r="H183" s="248">
        <v>396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156</v>
      </c>
      <c r="AU183" s="254" t="s">
        <v>82</v>
      </c>
      <c r="AV183" s="14" t="s">
        <v>151</v>
      </c>
      <c r="AW183" s="14" t="s">
        <v>158</v>
      </c>
      <c r="AX183" s="14" t="s">
        <v>80</v>
      </c>
      <c r="AY183" s="254" t="s">
        <v>145</v>
      </c>
    </row>
    <row r="184" s="2" customFormat="1" ht="16.5" customHeight="1">
      <c r="A184" s="37"/>
      <c r="B184" s="38"/>
      <c r="C184" s="255" t="s">
        <v>247</v>
      </c>
      <c r="D184" s="255" t="s">
        <v>243</v>
      </c>
      <c r="E184" s="256" t="s">
        <v>260</v>
      </c>
      <c r="F184" s="257" t="s">
        <v>261</v>
      </c>
      <c r="G184" s="258" t="s">
        <v>262</v>
      </c>
      <c r="H184" s="259">
        <v>7.9199999999999999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37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155</v>
      </c>
      <c r="AT184" s="230" t="s">
        <v>243</v>
      </c>
      <c r="AU184" s="230" t="s">
        <v>82</v>
      </c>
      <c r="AY184" s="16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151</v>
      </c>
      <c r="BM184" s="230" t="s">
        <v>241</v>
      </c>
    </row>
    <row r="185" s="13" customFormat="1">
      <c r="A185" s="13"/>
      <c r="B185" s="232"/>
      <c r="C185" s="233"/>
      <c r="D185" s="234" t="s">
        <v>156</v>
      </c>
      <c r="E185" s="235" t="s">
        <v>1</v>
      </c>
      <c r="F185" s="236" t="s">
        <v>1973</v>
      </c>
      <c r="G185" s="233"/>
      <c r="H185" s="237">
        <v>7.9199999999999999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156</v>
      </c>
      <c r="AU185" s="243" t="s">
        <v>82</v>
      </c>
      <c r="AV185" s="13" t="s">
        <v>82</v>
      </c>
      <c r="AW185" s="13" t="s">
        <v>158</v>
      </c>
      <c r="AX185" s="13" t="s">
        <v>72</v>
      </c>
      <c r="AY185" s="243" t="s">
        <v>145</v>
      </c>
    </row>
    <row r="186" s="14" customFormat="1">
      <c r="A186" s="14"/>
      <c r="B186" s="244"/>
      <c r="C186" s="245"/>
      <c r="D186" s="234" t="s">
        <v>156</v>
      </c>
      <c r="E186" s="246" t="s">
        <v>1</v>
      </c>
      <c r="F186" s="247" t="s">
        <v>159</v>
      </c>
      <c r="G186" s="245"/>
      <c r="H186" s="248">
        <v>7.9199999999999999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156</v>
      </c>
      <c r="AU186" s="254" t="s">
        <v>82</v>
      </c>
      <c r="AV186" s="14" t="s">
        <v>151</v>
      </c>
      <c r="AW186" s="14" t="s">
        <v>158</v>
      </c>
      <c r="AX186" s="14" t="s">
        <v>80</v>
      </c>
      <c r="AY186" s="254" t="s">
        <v>145</v>
      </c>
    </row>
    <row r="187" s="12" customFormat="1" ht="22.8" customHeight="1">
      <c r="A187" s="12"/>
      <c r="B187" s="202"/>
      <c r="C187" s="203"/>
      <c r="D187" s="204" t="s">
        <v>71</v>
      </c>
      <c r="E187" s="216" t="s">
        <v>82</v>
      </c>
      <c r="F187" s="216" t="s">
        <v>287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12.597072359999999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80</v>
      </c>
      <c r="AT187" s="214" t="s">
        <v>71</v>
      </c>
      <c r="AU187" s="214" t="s">
        <v>80</v>
      </c>
      <c r="AY187" s="213" t="s">
        <v>145</v>
      </c>
      <c r="BK187" s="215">
        <f>SUM(BK188:BK191)</f>
        <v>0</v>
      </c>
    </row>
    <row r="188" s="2" customFormat="1" ht="33" customHeight="1">
      <c r="A188" s="37"/>
      <c r="B188" s="38"/>
      <c r="C188" s="218" t="s">
        <v>83</v>
      </c>
      <c r="D188" s="218" t="s">
        <v>147</v>
      </c>
      <c r="E188" s="219" t="s">
        <v>289</v>
      </c>
      <c r="F188" s="220" t="s">
        <v>290</v>
      </c>
      <c r="G188" s="221" t="s">
        <v>196</v>
      </c>
      <c r="H188" s="222">
        <v>7.5449999999999999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37</v>
      </c>
      <c r="O188" s="90"/>
      <c r="P188" s="228">
        <f>O188*H188</f>
        <v>0</v>
      </c>
      <c r="Q188" s="228">
        <v>1.665</v>
      </c>
      <c r="R188" s="228">
        <f>Q188*H188</f>
        <v>12.562424999999999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151</v>
      </c>
      <c r="AT188" s="230" t="s">
        <v>147</v>
      </c>
      <c r="AU188" s="230" t="s">
        <v>82</v>
      </c>
      <c r="AY188" s="16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151</v>
      </c>
      <c r="BM188" s="230" t="s">
        <v>89</v>
      </c>
    </row>
    <row r="189" s="13" customFormat="1">
      <c r="A189" s="13"/>
      <c r="B189" s="232"/>
      <c r="C189" s="233"/>
      <c r="D189" s="234" t="s">
        <v>156</v>
      </c>
      <c r="E189" s="235" t="s">
        <v>1</v>
      </c>
      <c r="F189" s="236" t="s">
        <v>1974</v>
      </c>
      <c r="G189" s="233"/>
      <c r="H189" s="237">
        <v>7.54461125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156</v>
      </c>
      <c r="AU189" s="243" t="s">
        <v>82</v>
      </c>
      <c r="AV189" s="13" t="s">
        <v>82</v>
      </c>
      <c r="AW189" s="13" t="s">
        <v>158</v>
      </c>
      <c r="AX189" s="13" t="s">
        <v>72</v>
      </c>
      <c r="AY189" s="243" t="s">
        <v>145</v>
      </c>
    </row>
    <row r="190" s="14" customFormat="1">
      <c r="A190" s="14"/>
      <c r="B190" s="244"/>
      <c r="C190" s="245"/>
      <c r="D190" s="234" t="s">
        <v>156</v>
      </c>
      <c r="E190" s="246" t="s">
        <v>1</v>
      </c>
      <c r="F190" s="247" t="s">
        <v>159</v>
      </c>
      <c r="G190" s="245"/>
      <c r="H190" s="248">
        <v>7.54461125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156</v>
      </c>
      <c r="AU190" s="254" t="s">
        <v>82</v>
      </c>
      <c r="AV190" s="14" t="s">
        <v>151</v>
      </c>
      <c r="AW190" s="14" t="s">
        <v>158</v>
      </c>
      <c r="AX190" s="14" t="s">
        <v>80</v>
      </c>
      <c r="AY190" s="254" t="s">
        <v>145</v>
      </c>
    </row>
    <row r="191" s="2" customFormat="1" ht="24.15" customHeight="1">
      <c r="A191" s="37"/>
      <c r="B191" s="38"/>
      <c r="C191" s="218" t="s">
        <v>7</v>
      </c>
      <c r="D191" s="218" t="s">
        <v>147</v>
      </c>
      <c r="E191" s="219" t="s">
        <v>1975</v>
      </c>
      <c r="F191" s="220" t="s">
        <v>1976</v>
      </c>
      <c r="G191" s="221" t="s">
        <v>186</v>
      </c>
      <c r="H191" s="222">
        <v>212.30000000000001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37</v>
      </c>
      <c r="O191" s="90"/>
      <c r="P191" s="228">
        <f>O191*H191</f>
        <v>0</v>
      </c>
      <c r="Q191" s="228">
        <v>0.00016320000000000001</v>
      </c>
      <c r="R191" s="228">
        <f>Q191*H191</f>
        <v>0.034647360000000002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151</v>
      </c>
      <c r="AT191" s="230" t="s">
        <v>147</v>
      </c>
      <c r="AU191" s="230" t="s">
        <v>82</v>
      </c>
      <c r="AY191" s="16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151</v>
      </c>
      <c r="BM191" s="230" t="s">
        <v>250</v>
      </c>
    </row>
    <row r="192" s="12" customFormat="1" ht="22.8" customHeight="1">
      <c r="A192" s="12"/>
      <c r="B192" s="202"/>
      <c r="C192" s="203"/>
      <c r="D192" s="204" t="s">
        <v>71</v>
      </c>
      <c r="E192" s="216" t="s">
        <v>151</v>
      </c>
      <c r="F192" s="216" t="s">
        <v>325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SUM(P193:P203)</f>
        <v>0</v>
      </c>
      <c r="Q192" s="210"/>
      <c r="R192" s="211">
        <f>SUM(R193:R203)</f>
        <v>86.500836730000003</v>
      </c>
      <c r="S192" s="210"/>
      <c r="T192" s="212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80</v>
      </c>
      <c r="AT192" s="214" t="s">
        <v>71</v>
      </c>
      <c r="AU192" s="214" t="s">
        <v>80</v>
      </c>
      <c r="AY192" s="213" t="s">
        <v>145</v>
      </c>
      <c r="BK192" s="215">
        <f>SUM(BK193:BK203)</f>
        <v>0</v>
      </c>
    </row>
    <row r="193" s="2" customFormat="1" ht="16.5" customHeight="1">
      <c r="A193" s="37"/>
      <c r="B193" s="38"/>
      <c r="C193" s="218" t="s">
        <v>193</v>
      </c>
      <c r="D193" s="218" t="s">
        <v>147</v>
      </c>
      <c r="E193" s="219" t="s">
        <v>1977</v>
      </c>
      <c r="F193" s="220" t="s">
        <v>1978</v>
      </c>
      <c r="G193" s="221" t="s">
        <v>196</v>
      </c>
      <c r="H193" s="222">
        <v>45.749000000000002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37</v>
      </c>
      <c r="O193" s="90"/>
      <c r="P193" s="228">
        <f>O193*H193</f>
        <v>0</v>
      </c>
      <c r="Q193" s="228">
        <v>1.8907700000000001</v>
      </c>
      <c r="R193" s="228">
        <f>Q193*H193</f>
        <v>86.500836730000003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151</v>
      </c>
      <c r="AT193" s="230" t="s">
        <v>147</v>
      </c>
      <c r="AU193" s="230" t="s">
        <v>82</v>
      </c>
      <c r="AY193" s="16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151</v>
      </c>
      <c r="BM193" s="230" t="s">
        <v>255</v>
      </c>
    </row>
    <row r="194" s="13" customFormat="1">
      <c r="A194" s="13"/>
      <c r="B194" s="232"/>
      <c r="C194" s="233"/>
      <c r="D194" s="234" t="s">
        <v>156</v>
      </c>
      <c r="E194" s="235" t="s">
        <v>1</v>
      </c>
      <c r="F194" s="236" t="s">
        <v>1979</v>
      </c>
      <c r="G194" s="233"/>
      <c r="H194" s="237">
        <v>35.029500000000006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156</v>
      </c>
      <c r="AU194" s="243" t="s">
        <v>82</v>
      </c>
      <c r="AV194" s="13" t="s">
        <v>82</v>
      </c>
      <c r="AW194" s="13" t="s">
        <v>158</v>
      </c>
      <c r="AX194" s="13" t="s">
        <v>72</v>
      </c>
      <c r="AY194" s="243" t="s">
        <v>145</v>
      </c>
    </row>
    <row r="195" s="13" customFormat="1">
      <c r="A195" s="13"/>
      <c r="B195" s="232"/>
      <c r="C195" s="233"/>
      <c r="D195" s="234" t="s">
        <v>156</v>
      </c>
      <c r="E195" s="235" t="s">
        <v>1</v>
      </c>
      <c r="F195" s="236" t="s">
        <v>1980</v>
      </c>
      <c r="G195" s="233"/>
      <c r="H195" s="237">
        <v>10.719000000000001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156</v>
      </c>
      <c r="AU195" s="243" t="s">
        <v>82</v>
      </c>
      <c r="AV195" s="13" t="s">
        <v>82</v>
      </c>
      <c r="AW195" s="13" t="s">
        <v>158</v>
      </c>
      <c r="AX195" s="13" t="s">
        <v>72</v>
      </c>
      <c r="AY195" s="243" t="s">
        <v>145</v>
      </c>
    </row>
    <row r="196" s="14" customFormat="1">
      <c r="A196" s="14"/>
      <c r="B196" s="244"/>
      <c r="C196" s="245"/>
      <c r="D196" s="234" t="s">
        <v>156</v>
      </c>
      <c r="E196" s="246" t="s">
        <v>1</v>
      </c>
      <c r="F196" s="247" t="s">
        <v>159</v>
      </c>
      <c r="G196" s="245"/>
      <c r="H196" s="248">
        <v>45.748500000000007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156</v>
      </c>
      <c r="AU196" s="254" t="s">
        <v>82</v>
      </c>
      <c r="AV196" s="14" t="s">
        <v>151</v>
      </c>
      <c r="AW196" s="14" t="s">
        <v>158</v>
      </c>
      <c r="AX196" s="14" t="s">
        <v>80</v>
      </c>
      <c r="AY196" s="254" t="s">
        <v>145</v>
      </c>
    </row>
    <row r="197" s="2" customFormat="1" ht="21.75" customHeight="1">
      <c r="A197" s="37"/>
      <c r="B197" s="38"/>
      <c r="C197" s="218" t="s">
        <v>265</v>
      </c>
      <c r="D197" s="218" t="s">
        <v>147</v>
      </c>
      <c r="E197" s="219" t="s">
        <v>1981</v>
      </c>
      <c r="F197" s="220" t="s">
        <v>1982</v>
      </c>
      <c r="G197" s="221" t="s">
        <v>150</v>
      </c>
      <c r="H197" s="222">
        <v>21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37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151</v>
      </c>
      <c r="AT197" s="230" t="s">
        <v>147</v>
      </c>
      <c r="AU197" s="230" t="s">
        <v>82</v>
      </c>
      <c r="AY197" s="16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151</v>
      </c>
      <c r="BM197" s="230" t="s">
        <v>259</v>
      </c>
    </row>
    <row r="198" s="2" customFormat="1" ht="24.15" customHeight="1">
      <c r="A198" s="37"/>
      <c r="B198" s="38"/>
      <c r="C198" s="255" t="s">
        <v>197</v>
      </c>
      <c r="D198" s="255" t="s">
        <v>243</v>
      </c>
      <c r="E198" s="256" t="s">
        <v>1983</v>
      </c>
      <c r="F198" s="257" t="s">
        <v>1984</v>
      </c>
      <c r="G198" s="258" t="s">
        <v>150</v>
      </c>
      <c r="H198" s="259">
        <v>8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37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155</v>
      </c>
      <c r="AT198" s="230" t="s">
        <v>243</v>
      </c>
      <c r="AU198" s="230" t="s">
        <v>82</v>
      </c>
      <c r="AY198" s="16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151</v>
      </c>
      <c r="BM198" s="230" t="s">
        <v>263</v>
      </c>
    </row>
    <row r="199" s="2" customFormat="1" ht="24.15" customHeight="1">
      <c r="A199" s="37"/>
      <c r="B199" s="38"/>
      <c r="C199" s="255" t="s">
        <v>279</v>
      </c>
      <c r="D199" s="255" t="s">
        <v>243</v>
      </c>
      <c r="E199" s="256" t="s">
        <v>1985</v>
      </c>
      <c r="F199" s="257" t="s">
        <v>1986</v>
      </c>
      <c r="G199" s="258" t="s">
        <v>150</v>
      </c>
      <c r="H199" s="259">
        <v>4</v>
      </c>
      <c r="I199" s="260"/>
      <c r="J199" s="261">
        <f>ROUND(I199*H199,2)</f>
        <v>0</v>
      </c>
      <c r="K199" s="262"/>
      <c r="L199" s="263"/>
      <c r="M199" s="264" t="s">
        <v>1</v>
      </c>
      <c r="N199" s="265" t="s">
        <v>37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155</v>
      </c>
      <c r="AT199" s="230" t="s">
        <v>243</v>
      </c>
      <c r="AU199" s="230" t="s">
        <v>82</v>
      </c>
      <c r="AY199" s="16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151</v>
      </c>
      <c r="BM199" s="230" t="s">
        <v>92</v>
      </c>
    </row>
    <row r="200" s="2" customFormat="1" ht="24.15" customHeight="1">
      <c r="A200" s="37"/>
      <c r="B200" s="38"/>
      <c r="C200" s="255" t="s">
        <v>213</v>
      </c>
      <c r="D200" s="255" t="s">
        <v>243</v>
      </c>
      <c r="E200" s="256" t="s">
        <v>1987</v>
      </c>
      <c r="F200" s="257" t="s">
        <v>1988</v>
      </c>
      <c r="G200" s="258" t="s">
        <v>150</v>
      </c>
      <c r="H200" s="259">
        <v>2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37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155</v>
      </c>
      <c r="AT200" s="230" t="s">
        <v>243</v>
      </c>
      <c r="AU200" s="230" t="s">
        <v>82</v>
      </c>
      <c r="AY200" s="16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151</v>
      </c>
      <c r="BM200" s="230" t="s">
        <v>270</v>
      </c>
    </row>
    <row r="201" s="2" customFormat="1" ht="24.15" customHeight="1">
      <c r="A201" s="37"/>
      <c r="B201" s="38"/>
      <c r="C201" s="255" t="s">
        <v>288</v>
      </c>
      <c r="D201" s="255" t="s">
        <v>243</v>
      </c>
      <c r="E201" s="256" t="s">
        <v>1989</v>
      </c>
      <c r="F201" s="257" t="s">
        <v>1990</v>
      </c>
      <c r="G201" s="258" t="s">
        <v>150</v>
      </c>
      <c r="H201" s="259">
        <v>3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37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155</v>
      </c>
      <c r="AT201" s="230" t="s">
        <v>243</v>
      </c>
      <c r="AU201" s="230" t="s">
        <v>82</v>
      </c>
      <c r="AY201" s="16" t="s">
        <v>145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151</v>
      </c>
      <c r="BM201" s="230" t="s">
        <v>282</v>
      </c>
    </row>
    <row r="202" s="2" customFormat="1" ht="24.15" customHeight="1">
      <c r="A202" s="37"/>
      <c r="B202" s="38"/>
      <c r="C202" s="255" t="s">
        <v>217</v>
      </c>
      <c r="D202" s="255" t="s">
        <v>243</v>
      </c>
      <c r="E202" s="256" t="s">
        <v>1991</v>
      </c>
      <c r="F202" s="257" t="s">
        <v>1992</v>
      </c>
      <c r="G202" s="258" t="s">
        <v>150</v>
      </c>
      <c r="H202" s="259">
        <v>2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37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155</v>
      </c>
      <c r="AT202" s="230" t="s">
        <v>243</v>
      </c>
      <c r="AU202" s="230" t="s">
        <v>82</v>
      </c>
      <c r="AY202" s="16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151</v>
      </c>
      <c r="BM202" s="230" t="s">
        <v>285</v>
      </c>
    </row>
    <row r="203" s="2" customFormat="1" ht="16.5" customHeight="1">
      <c r="A203" s="37"/>
      <c r="B203" s="38"/>
      <c r="C203" s="255" t="s">
        <v>295</v>
      </c>
      <c r="D203" s="255" t="s">
        <v>243</v>
      </c>
      <c r="E203" s="256" t="s">
        <v>1993</v>
      </c>
      <c r="F203" s="257" t="s">
        <v>1994</v>
      </c>
      <c r="G203" s="258" t="s">
        <v>150</v>
      </c>
      <c r="H203" s="259">
        <v>2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37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155</v>
      </c>
      <c r="AT203" s="230" t="s">
        <v>243</v>
      </c>
      <c r="AU203" s="230" t="s">
        <v>82</v>
      </c>
      <c r="AY203" s="16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151</v>
      </c>
      <c r="BM203" s="230" t="s">
        <v>291</v>
      </c>
    </row>
    <row r="204" s="12" customFormat="1" ht="22.8" customHeight="1">
      <c r="A204" s="12"/>
      <c r="B204" s="202"/>
      <c r="C204" s="203"/>
      <c r="D204" s="204" t="s">
        <v>71</v>
      </c>
      <c r="E204" s="216" t="s">
        <v>169</v>
      </c>
      <c r="F204" s="216" t="s">
        <v>330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SUM(P205:P210)</f>
        <v>0</v>
      </c>
      <c r="Q204" s="210"/>
      <c r="R204" s="211">
        <f>SUM(R205:R210)</f>
        <v>8.6939999999999991</v>
      </c>
      <c r="S204" s="210"/>
      <c r="T204" s="21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80</v>
      </c>
      <c r="AT204" s="214" t="s">
        <v>71</v>
      </c>
      <c r="AU204" s="214" t="s">
        <v>80</v>
      </c>
      <c r="AY204" s="213" t="s">
        <v>145</v>
      </c>
      <c r="BK204" s="215">
        <f>SUM(BK205:BK210)</f>
        <v>0</v>
      </c>
    </row>
    <row r="205" s="2" customFormat="1" ht="21.75" customHeight="1">
      <c r="A205" s="37"/>
      <c r="B205" s="38"/>
      <c r="C205" s="218" t="s">
        <v>86</v>
      </c>
      <c r="D205" s="218" t="s">
        <v>147</v>
      </c>
      <c r="E205" s="219" t="s">
        <v>1995</v>
      </c>
      <c r="F205" s="220" t="s">
        <v>1996</v>
      </c>
      <c r="G205" s="221" t="s">
        <v>154</v>
      </c>
      <c r="H205" s="222">
        <v>20.25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37</v>
      </c>
      <c r="O205" s="90"/>
      <c r="P205" s="228">
        <f>O205*H205</f>
        <v>0</v>
      </c>
      <c r="Q205" s="228">
        <v>0.23000000000000001</v>
      </c>
      <c r="R205" s="228">
        <f>Q205*H205</f>
        <v>4.6575000000000006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151</v>
      </c>
      <c r="AT205" s="230" t="s">
        <v>147</v>
      </c>
      <c r="AU205" s="230" t="s">
        <v>82</v>
      </c>
      <c r="AY205" s="16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151</v>
      </c>
      <c r="BM205" s="230" t="s">
        <v>95</v>
      </c>
    </row>
    <row r="206" s="13" customFormat="1">
      <c r="A206" s="13"/>
      <c r="B206" s="232"/>
      <c r="C206" s="233"/>
      <c r="D206" s="234" t="s">
        <v>156</v>
      </c>
      <c r="E206" s="235" t="s">
        <v>1</v>
      </c>
      <c r="F206" s="236" t="s">
        <v>1997</v>
      </c>
      <c r="G206" s="233"/>
      <c r="H206" s="237">
        <v>20.25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156</v>
      </c>
      <c r="AU206" s="243" t="s">
        <v>82</v>
      </c>
      <c r="AV206" s="13" t="s">
        <v>82</v>
      </c>
      <c r="AW206" s="13" t="s">
        <v>158</v>
      </c>
      <c r="AX206" s="13" t="s">
        <v>72</v>
      </c>
      <c r="AY206" s="243" t="s">
        <v>145</v>
      </c>
    </row>
    <row r="207" s="14" customFormat="1">
      <c r="A207" s="14"/>
      <c r="B207" s="244"/>
      <c r="C207" s="245"/>
      <c r="D207" s="234" t="s">
        <v>156</v>
      </c>
      <c r="E207" s="246" t="s">
        <v>1</v>
      </c>
      <c r="F207" s="247" t="s">
        <v>159</v>
      </c>
      <c r="G207" s="245"/>
      <c r="H207" s="248">
        <v>20.25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156</v>
      </c>
      <c r="AU207" s="254" t="s">
        <v>82</v>
      </c>
      <c r="AV207" s="14" t="s">
        <v>151</v>
      </c>
      <c r="AW207" s="14" t="s">
        <v>158</v>
      </c>
      <c r="AX207" s="14" t="s">
        <v>80</v>
      </c>
      <c r="AY207" s="254" t="s">
        <v>145</v>
      </c>
    </row>
    <row r="208" s="2" customFormat="1" ht="21.75" customHeight="1">
      <c r="A208" s="37"/>
      <c r="B208" s="38"/>
      <c r="C208" s="218" t="s">
        <v>304</v>
      </c>
      <c r="D208" s="218" t="s">
        <v>147</v>
      </c>
      <c r="E208" s="219" t="s">
        <v>1998</v>
      </c>
      <c r="F208" s="220" t="s">
        <v>1999</v>
      </c>
      <c r="G208" s="221" t="s">
        <v>154</v>
      </c>
      <c r="H208" s="222">
        <v>11.699999999999999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37</v>
      </c>
      <c r="O208" s="90"/>
      <c r="P208" s="228">
        <f>O208*H208</f>
        <v>0</v>
      </c>
      <c r="Q208" s="228">
        <v>0.34499999999999997</v>
      </c>
      <c r="R208" s="228">
        <f>Q208*H208</f>
        <v>4.0364999999999993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151</v>
      </c>
      <c r="AT208" s="230" t="s">
        <v>147</v>
      </c>
      <c r="AU208" s="230" t="s">
        <v>82</v>
      </c>
      <c r="AY208" s="16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151</v>
      </c>
      <c r="BM208" s="230" t="s">
        <v>298</v>
      </c>
    </row>
    <row r="209" s="13" customFormat="1">
      <c r="A209" s="13"/>
      <c r="B209" s="232"/>
      <c r="C209" s="233"/>
      <c r="D209" s="234" t="s">
        <v>156</v>
      </c>
      <c r="E209" s="235" t="s">
        <v>1</v>
      </c>
      <c r="F209" s="236" t="s">
        <v>2000</v>
      </c>
      <c r="G209" s="233"/>
      <c r="H209" s="237">
        <v>11.700000000000001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156</v>
      </c>
      <c r="AU209" s="243" t="s">
        <v>82</v>
      </c>
      <c r="AV209" s="13" t="s">
        <v>82</v>
      </c>
      <c r="AW209" s="13" t="s">
        <v>158</v>
      </c>
      <c r="AX209" s="13" t="s">
        <v>72</v>
      </c>
      <c r="AY209" s="243" t="s">
        <v>145</v>
      </c>
    </row>
    <row r="210" s="14" customFormat="1">
      <c r="A210" s="14"/>
      <c r="B210" s="244"/>
      <c r="C210" s="245"/>
      <c r="D210" s="234" t="s">
        <v>156</v>
      </c>
      <c r="E210" s="246" t="s">
        <v>1</v>
      </c>
      <c r="F210" s="247" t="s">
        <v>159</v>
      </c>
      <c r="G210" s="245"/>
      <c r="H210" s="248">
        <v>11.700000000000001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156</v>
      </c>
      <c r="AU210" s="254" t="s">
        <v>82</v>
      </c>
      <c r="AV210" s="14" t="s">
        <v>151</v>
      </c>
      <c r="AW210" s="14" t="s">
        <v>158</v>
      </c>
      <c r="AX210" s="14" t="s">
        <v>80</v>
      </c>
      <c r="AY210" s="254" t="s">
        <v>145</v>
      </c>
    </row>
    <row r="211" s="12" customFormat="1" ht="22.8" customHeight="1">
      <c r="A211" s="12"/>
      <c r="B211" s="202"/>
      <c r="C211" s="203"/>
      <c r="D211" s="204" t="s">
        <v>71</v>
      </c>
      <c r="E211" s="216" t="s">
        <v>174</v>
      </c>
      <c r="F211" s="216" t="s">
        <v>2001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SUM(P212:P225)</f>
        <v>0</v>
      </c>
      <c r="Q211" s="210"/>
      <c r="R211" s="211">
        <f>SUM(R212:R225)</f>
        <v>13.219773007462498</v>
      </c>
      <c r="S211" s="210"/>
      <c r="T211" s="212">
        <f>SUM(T212:T225)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80</v>
      </c>
      <c r="AT211" s="214" t="s">
        <v>71</v>
      </c>
      <c r="AU211" s="214" t="s">
        <v>80</v>
      </c>
      <c r="AY211" s="213" t="s">
        <v>145</v>
      </c>
      <c r="BK211" s="215">
        <f>SUM(BK212:BK225)</f>
        <v>0</v>
      </c>
    </row>
    <row r="212" s="2" customFormat="1" ht="33" customHeight="1">
      <c r="A212" s="37"/>
      <c r="B212" s="38"/>
      <c r="C212" s="218" t="s">
        <v>226</v>
      </c>
      <c r="D212" s="218" t="s">
        <v>147</v>
      </c>
      <c r="E212" s="219" t="s">
        <v>2002</v>
      </c>
      <c r="F212" s="220" t="s">
        <v>2003</v>
      </c>
      <c r="G212" s="221" t="s">
        <v>196</v>
      </c>
      <c r="H212" s="222">
        <v>3.0379999999999998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37</v>
      </c>
      <c r="O212" s="90"/>
      <c r="P212" s="228">
        <f>O212*H212</f>
        <v>0</v>
      </c>
      <c r="Q212" s="228">
        <v>2.3010199999999998</v>
      </c>
      <c r="R212" s="228">
        <f>Q212*H212</f>
        <v>6.9904987599999995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151</v>
      </c>
      <c r="AT212" s="230" t="s">
        <v>147</v>
      </c>
      <c r="AU212" s="230" t="s">
        <v>82</v>
      </c>
      <c r="AY212" s="16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151</v>
      </c>
      <c r="BM212" s="230" t="s">
        <v>302</v>
      </c>
    </row>
    <row r="213" s="13" customFormat="1">
      <c r="A213" s="13"/>
      <c r="B213" s="232"/>
      <c r="C213" s="233"/>
      <c r="D213" s="234" t="s">
        <v>156</v>
      </c>
      <c r="E213" s="235" t="s">
        <v>1</v>
      </c>
      <c r="F213" s="236" t="s">
        <v>2004</v>
      </c>
      <c r="G213" s="233"/>
      <c r="H213" s="237">
        <v>3.0375000000000001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156</v>
      </c>
      <c r="AU213" s="243" t="s">
        <v>82</v>
      </c>
      <c r="AV213" s="13" t="s">
        <v>82</v>
      </c>
      <c r="AW213" s="13" t="s">
        <v>158</v>
      </c>
      <c r="AX213" s="13" t="s">
        <v>72</v>
      </c>
      <c r="AY213" s="243" t="s">
        <v>145</v>
      </c>
    </row>
    <row r="214" s="14" customFormat="1">
      <c r="A214" s="14"/>
      <c r="B214" s="244"/>
      <c r="C214" s="245"/>
      <c r="D214" s="234" t="s">
        <v>156</v>
      </c>
      <c r="E214" s="246" t="s">
        <v>1</v>
      </c>
      <c r="F214" s="247" t="s">
        <v>159</v>
      </c>
      <c r="G214" s="245"/>
      <c r="H214" s="248">
        <v>3.0375000000000001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156</v>
      </c>
      <c r="AU214" s="254" t="s">
        <v>82</v>
      </c>
      <c r="AV214" s="14" t="s">
        <v>151</v>
      </c>
      <c r="AW214" s="14" t="s">
        <v>158</v>
      </c>
      <c r="AX214" s="14" t="s">
        <v>80</v>
      </c>
      <c r="AY214" s="254" t="s">
        <v>145</v>
      </c>
    </row>
    <row r="215" s="2" customFormat="1" ht="33" customHeight="1">
      <c r="A215" s="37"/>
      <c r="B215" s="38"/>
      <c r="C215" s="218" t="s">
        <v>312</v>
      </c>
      <c r="D215" s="218" t="s">
        <v>147</v>
      </c>
      <c r="E215" s="219" t="s">
        <v>2005</v>
      </c>
      <c r="F215" s="220" t="s">
        <v>2006</v>
      </c>
      <c r="G215" s="221" t="s">
        <v>196</v>
      </c>
      <c r="H215" s="222">
        <v>2.3399999999999999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37</v>
      </c>
      <c r="O215" s="90"/>
      <c r="P215" s="228">
        <f>O215*H215</f>
        <v>0</v>
      </c>
      <c r="Q215" s="228">
        <v>2.5018699999999998</v>
      </c>
      <c r="R215" s="228">
        <f>Q215*H215</f>
        <v>5.8543757999999988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151</v>
      </c>
      <c r="AT215" s="230" t="s">
        <v>147</v>
      </c>
      <c r="AU215" s="230" t="s">
        <v>82</v>
      </c>
      <c r="AY215" s="16" t="s">
        <v>145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80</v>
      </c>
      <c r="BK215" s="231">
        <f>ROUND(I215*H215,2)</f>
        <v>0</v>
      </c>
      <c r="BL215" s="16" t="s">
        <v>151</v>
      </c>
      <c r="BM215" s="230" t="s">
        <v>307</v>
      </c>
    </row>
    <row r="216" s="13" customFormat="1">
      <c r="A216" s="13"/>
      <c r="B216" s="232"/>
      <c r="C216" s="233"/>
      <c r="D216" s="234" t="s">
        <v>156</v>
      </c>
      <c r="E216" s="235" t="s">
        <v>1</v>
      </c>
      <c r="F216" s="236" t="s">
        <v>2007</v>
      </c>
      <c r="G216" s="233"/>
      <c r="H216" s="237">
        <v>2.3400000000000003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156</v>
      </c>
      <c r="AU216" s="243" t="s">
        <v>82</v>
      </c>
      <c r="AV216" s="13" t="s">
        <v>82</v>
      </c>
      <c r="AW216" s="13" t="s">
        <v>158</v>
      </c>
      <c r="AX216" s="13" t="s">
        <v>72</v>
      </c>
      <c r="AY216" s="243" t="s">
        <v>145</v>
      </c>
    </row>
    <row r="217" s="14" customFormat="1">
      <c r="A217" s="14"/>
      <c r="B217" s="244"/>
      <c r="C217" s="245"/>
      <c r="D217" s="234" t="s">
        <v>156</v>
      </c>
      <c r="E217" s="246" t="s">
        <v>1</v>
      </c>
      <c r="F217" s="247" t="s">
        <v>159</v>
      </c>
      <c r="G217" s="245"/>
      <c r="H217" s="248">
        <v>2.3400000000000003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156</v>
      </c>
      <c r="AU217" s="254" t="s">
        <v>82</v>
      </c>
      <c r="AV217" s="14" t="s">
        <v>151</v>
      </c>
      <c r="AW217" s="14" t="s">
        <v>158</v>
      </c>
      <c r="AX217" s="14" t="s">
        <v>80</v>
      </c>
      <c r="AY217" s="254" t="s">
        <v>145</v>
      </c>
    </row>
    <row r="218" s="2" customFormat="1" ht="16.5" customHeight="1">
      <c r="A218" s="37"/>
      <c r="B218" s="38"/>
      <c r="C218" s="218" t="s">
        <v>232</v>
      </c>
      <c r="D218" s="218" t="s">
        <v>147</v>
      </c>
      <c r="E218" s="219" t="s">
        <v>2008</v>
      </c>
      <c r="F218" s="220" t="s">
        <v>2009</v>
      </c>
      <c r="G218" s="221" t="s">
        <v>154</v>
      </c>
      <c r="H218" s="222">
        <v>15.060000000000001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37</v>
      </c>
      <c r="O218" s="90"/>
      <c r="P218" s="228">
        <f>O218*H218</f>
        <v>0</v>
      </c>
      <c r="Q218" s="228">
        <v>0.0160725</v>
      </c>
      <c r="R218" s="228">
        <f>Q218*H218</f>
        <v>0.24205185000000001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151</v>
      </c>
      <c r="AT218" s="230" t="s">
        <v>147</v>
      </c>
      <c r="AU218" s="230" t="s">
        <v>82</v>
      </c>
      <c r="AY218" s="16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80</v>
      </c>
      <c r="BK218" s="231">
        <f>ROUND(I218*H218,2)</f>
        <v>0</v>
      </c>
      <c r="BL218" s="16" t="s">
        <v>151</v>
      </c>
      <c r="BM218" s="230" t="s">
        <v>310</v>
      </c>
    </row>
    <row r="219" s="13" customFormat="1">
      <c r="A219" s="13"/>
      <c r="B219" s="232"/>
      <c r="C219" s="233"/>
      <c r="D219" s="234" t="s">
        <v>156</v>
      </c>
      <c r="E219" s="235" t="s">
        <v>1</v>
      </c>
      <c r="F219" s="236" t="s">
        <v>2010</v>
      </c>
      <c r="G219" s="233"/>
      <c r="H219" s="237">
        <v>10.800000000000001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156</v>
      </c>
      <c r="AU219" s="243" t="s">
        <v>82</v>
      </c>
      <c r="AV219" s="13" t="s">
        <v>82</v>
      </c>
      <c r="AW219" s="13" t="s">
        <v>158</v>
      </c>
      <c r="AX219" s="13" t="s">
        <v>72</v>
      </c>
      <c r="AY219" s="243" t="s">
        <v>145</v>
      </c>
    </row>
    <row r="220" s="13" customFormat="1">
      <c r="A220" s="13"/>
      <c r="B220" s="232"/>
      <c r="C220" s="233"/>
      <c r="D220" s="234" t="s">
        <v>156</v>
      </c>
      <c r="E220" s="235" t="s">
        <v>1</v>
      </c>
      <c r="F220" s="236" t="s">
        <v>2011</v>
      </c>
      <c r="G220" s="233"/>
      <c r="H220" s="237">
        <v>4.2599999999999998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156</v>
      </c>
      <c r="AU220" s="243" t="s">
        <v>82</v>
      </c>
      <c r="AV220" s="13" t="s">
        <v>82</v>
      </c>
      <c r="AW220" s="13" t="s">
        <v>158</v>
      </c>
      <c r="AX220" s="13" t="s">
        <v>72</v>
      </c>
      <c r="AY220" s="243" t="s">
        <v>145</v>
      </c>
    </row>
    <row r="221" s="14" customFormat="1">
      <c r="A221" s="14"/>
      <c r="B221" s="244"/>
      <c r="C221" s="245"/>
      <c r="D221" s="234" t="s">
        <v>156</v>
      </c>
      <c r="E221" s="246" t="s">
        <v>1</v>
      </c>
      <c r="F221" s="247" t="s">
        <v>159</v>
      </c>
      <c r="G221" s="245"/>
      <c r="H221" s="248">
        <v>15.060000000000001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156</v>
      </c>
      <c r="AU221" s="254" t="s">
        <v>82</v>
      </c>
      <c r="AV221" s="14" t="s">
        <v>151</v>
      </c>
      <c r="AW221" s="14" t="s">
        <v>158</v>
      </c>
      <c r="AX221" s="14" t="s">
        <v>80</v>
      </c>
      <c r="AY221" s="254" t="s">
        <v>145</v>
      </c>
    </row>
    <row r="222" s="2" customFormat="1" ht="16.5" customHeight="1">
      <c r="A222" s="37"/>
      <c r="B222" s="38"/>
      <c r="C222" s="218" t="s">
        <v>320</v>
      </c>
      <c r="D222" s="218" t="s">
        <v>147</v>
      </c>
      <c r="E222" s="219" t="s">
        <v>2012</v>
      </c>
      <c r="F222" s="220" t="s">
        <v>2013</v>
      </c>
      <c r="G222" s="221" t="s">
        <v>154</v>
      </c>
      <c r="H222" s="222">
        <v>15.060000000000001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37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151</v>
      </c>
      <c r="AT222" s="230" t="s">
        <v>147</v>
      </c>
      <c r="AU222" s="230" t="s">
        <v>82</v>
      </c>
      <c r="AY222" s="16" t="s">
        <v>145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80</v>
      </c>
      <c r="BK222" s="231">
        <f>ROUND(I222*H222,2)</f>
        <v>0</v>
      </c>
      <c r="BL222" s="16" t="s">
        <v>151</v>
      </c>
      <c r="BM222" s="230" t="s">
        <v>98</v>
      </c>
    </row>
    <row r="223" s="2" customFormat="1" ht="16.5" customHeight="1">
      <c r="A223" s="37"/>
      <c r="B223" s="38"/>
      <c r="C223" s="218" t="s">
        <v>236</v>
      </c>
      <c r="D223" s="218" t="s">
        <v>147</v>
      </c>
      <c r="E223" s="219" t="s">
        <v>2014</v>
      </c>
      <c r="F223" s="220" t="s">
        <v>2015</v>
      </c>
      <c r="G223" s="221" t="s">
        <v>235</v>
      </c>
      <c r="H223" s="222">
        <v>0.125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37</v>
      </c>
      <c r="O223" s="90"/>
      <c r="P223" s="228">
        <f>O223*H223</f>
        <v>0</v>
      </c>
      <c r="Q223" s="228">
        <v>1.0627727797</v>
      </c>
      <c r="R223" s="228">
        <f>Q223*H223</f>
        <v>0.13284659746249999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151</v>
      </c>
      <c r="AT223" s="230" t="s">
        <v>147</v>
      </c>
      <c r="AU223" s="230" t="s">
        <v>82</v>
      </c>
      <c r="AY223" s="16" t="s">
        <v>145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80</v>
      </c>
      <c r="BK223" s="231">
        <f>ROUND(I223*H223,2)</f>
        <v>0</v>
      </c>
      <c r="BL223" s="16" t="s">
        <v>151</v>
      </c>
      <c r="BM223" s="230" t="s">
        <v>318</v>
      </c>
    </row>
    <row r="224" s="13" customFormat="1">
      <c r="A224" s="13"/>
      <c r="B224" s="232"/>
      <c r="C224" s="233"/>
      <c r="D224" s="234" t="s">
        <v>156</v>
      </c>
      <c r="E224" s="235" t="s">
        <v>1</v>
      </c>
      <c r="F224" s="236" t="s">
        <v>2016</v>
      </c>
      <c r="G224" s="233"/>
      <c r="H224" s="237">
        <v>0.12467520000000001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156</v>
      </c>
      <c r="AU224" s="243" t="s">
        <v>82</v>
      </c>
      <c r="AV224" s="13" t="s">
        <v>82</v>
      </c>
      <c r="AW224" s="13" t="s">
        <v>158</v>
      </c>
      <c r="AX224" s="13" t="s">
        <v>72</v>
      </c>
      <c r="AY224" s="243" t="s">
        <v>145</v>
      </c>
    </row>
    <row r="225" s="14" customFormat="1">
      <c r="A225" s="14"/>
      <c r="B225" s="244"/>
      <c r="C225" s="245"/>
      <c r="D225" s="234" t="s">
        <v>156</v>
      </c>
      <c r="E225" s="246" t="s">
        <v>1</v>
      </c>
      <c r="F225" s="247" t="s">
        <v>159</v>
      </c>
      <c r="G225" s="245"/>
      <c r="H225" s="248">
        <v>0.12467520000000001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156</v>
      </c>
      <c r="AU225" s="254" t="s">
        <v>82</v>
      </c>
      <c r="AV225" s="14" t="s">
        <v>151</v>
      </c>
      <c r="AW225" s="14" t="s">
        <v>158</v>
      </c>
      <c r="AX225" s="14" t="s">
        <v>80</v>
      </c>
      <c r="AY225" s="254" t="s">
        <v>145</v>
      </c>
    </row>
    <row r="226" s="12" customFormat="1" ht="22.8" customHeight="1">
      <c r="A226" s="12"/>
      <c r="B226" s="202"/>
      <c r="C226" s="203"/>
      <c r="D226" s="204" t="s">
        <v>71</v>
      </c>
      <c r="E226" s="216" t="s">
        <v>155</v>
      </c>
      <c r="F226" s="216" t="s">
        <v>404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SUM(P227:P279)</f>
        <v>0</v>
      </c>
      <c r="Q226" s="210"/>
      <c r="R226" s="211">
        <f>SUM(R227:R279)</f>
        <v>0.3278895</v>
      </c>
      <c r="S226" s="210"/>
      <c r="T226" s="212">
        <f>SUM(T227:T279)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80</v>
      </c>
      <c r="AT226" s="214" t="s">
        <v>71</v>
      </c>
      <c r="AU226" s="214" t="s">
        <v>80</v>
      </c>
      <c r="AY226" s="213" t="s">
        <v>145</v>
      </c>
      <c r="BK226" s="215">
        <f>SUM(BK227:BK279)</f>
        <v>0</v>
      </c>
    </row>
    <row r="227" s="2" customFormat="1" ht="16.5" customHeight="1">
      <c r="A227" s="37"/>
      <c r="B227" s="38"/>
      <c r="C227" s="218" t="s">
        <v>331</v>
      </c>
      <c r="D227" s="218" t="s">
        <v>147</v>
      </c>
      <c r="E227" s="219" t="s">
        <v>2017</v>
      </c>
      <c r="F227" s="220" t="s">
        <v>2018</v>
      </c>
      <c r="G227" s="221" t="s">
        <v>150</v>
      </c>
      <c r="H227" s="222">
        <v>1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37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151</v>
      </c>
      <c r="AT227" s="230" t="s">
        <v>147</v>
      </c>
      <c r="AU227" s="230" t="s">
        <v>82</v>
      </c>
      <c r="AY227" s="16" t="s">
        <v>145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151</v>
      </c>
      <c r="BM227" s="230" t="s">
        <v>323</v>
      </c>
    </row>
    <row r="228" s="2" customFormat="1" ht="21.75" customHeight="1">
      <c r="A228" s="37"/>
      <c r="B228" s="38"/>
      <c r="C228" s="218" t="s">
        <v>241</v>
      </c>
      <c r="D228" s="218" t="s">
        <v>147</v>
      </c>
      <c r="E228" s="219" t="s">
        <v>2019</v>
      </c>
      <c r="F228" s="220" t="s">
        <v>2020</v>
      </c>
      <c r="G228" s="221" t="s">
        <v>1116</v>
      </c>
      <c r="H228" s="222">
        <v>2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37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151</v>
      </c>
      <c r="AT228" s="230" t="s">
        <v>147</v>
      </c>
      <c r="AU228" s="230" t="s">
        <v>82</v>
      </c>
      <c r="AY228" s="16" t="s">
        <v>145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80</v>
      </c>
      <c r="BK228" s="231">
        <f>ROUND(I228*H228,2)</f>
        <v>0</v>
      </c>
      <c r="BL228" s="16" t="s">
        <v>151</v>
      </c>
      <c r="BM228" s="230" t="s">
        <v>328</v>
      </c>
    </row>
    <row r="229" s="2" customFormat="1" ht="24.15" customHeight="1">
      <c r="A229" s="37"/>
      <c r="B229" s="38"/>
      <c r="C229" s="255" t="s">
        <v>341</v>
      </c>
      <c r="D229" s="255" t="s">
        <v>243</v>
      </c>
      <c r="E229" s="256" t="s">
        <v>2021</v>
      </c>
      <c r="F229" s="257" t="s">
        <v>2022</v>
      </c>
      <c r="G229" s="258" t="s">
        <v>150</v>
      </c>
      <c r="H229" s="259">
        <v>2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37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155</v>
      </c>
      <c r="AT229" s="230" t="s">
        <v>243</v>
      </c>
      <c r="AU229" s="230" t="s">
        <v>82</v>
      </c>
      <c r="AY229" s="16" t="s">
        <v>145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80</v>
      </c>
      <c r="BK229" s="231">
        <f>ROUND(I229*H229,2)</f>
        <v>0</v>
      </c>
      <c r="BL229" s="16" t="s">
        <v>151</v>
      </c>
      <c r="BM229" s="230" t="s">
        <v>334</v>
      </c>
    </row>
    <row r="230" s="2" customFormat="1" ht="21.75" customHeight="1">
      <c r="A230" s="37"/>
      <c r="B230" s="38"/>
      <c r="C230" s="218" t="s">
        <v>89</v>
      </c>
      <c r="D230" s="218" t="s">
        <v>147</v>
      </c>
      <c r="E230" s="219" t="s">
        <v>2023</v>
      </c>
      <c r="F230" s="220" t="s">
        <v>2024</v>
      </c>
      <c r="G230" s="221" t="s">
        <v>1116</v>
      </c>
      <c r="H230" s="222">
        <v>1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37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151</v>
      </c>
      <c r="AT230" s="230" t="s">
        <v>147</v>
      </c>
      <c r="AU230" s="230" t="s">
        <v>82</v>
      </c>
      <c r="AY230" s="16" t="s">
        <v>145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80</v>
      </c>
      <c r="BK230" s="231">
        <f>ROUND(I230*H230,2)</f>
        <v>0</v>
      </c>
      <c r="BL230" s="16" t="s">
        <v>151</v>
      </c>
      <c r="BM230" s="230" t="s">
        <v>101</v>
      </c>
    </row>
    <row r="231" s="2" customFormat="1" ht="24.15" customHeight="1">
      <c r="A231" s="37"/>
      <c r="B231" s="38"/>
      <c r="C231" s="255" t="s">
        <v>359</v>
      </c>
      <c r="D231" s="255" t="s">
        <v>243</v>
      </c>
      <c r="E231" s="256" t="s">
        <v>2025</v>
      </c>
      <c r="F231" s="257" t="s">
        <v>2026</v>
      </c>
      <c r="G231" s="258" t="s">
        <v>1116</v>
      </c>
      <c r="H231" s="259">
        <v>1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37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155</v>
      </c>
      <c r="AT231" s="230" t="s">
        <v>243</v>
      </c>
      <c r="AU231" s="230" t="s">
        <v>82</v>
      </c>
      <c r="AY231" s="16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80</v>
      </c>
      <c r="BK231" s="231">
        <f>ROUND(I231*H231,2)</f>
        <v>0</v>
      </c>
      <c r="BL231" s="16" t="s">
        <v>151</v>
      </c>
      <c r="BM231" s="230" t="s">
        <v>344</v>
      </c>
    </row>
    <row r="232" s="2" customFormat="1" ht="21.75" customHeight="1">
      <c r="A232" s="37"/>
      <c r="B232" s="38"/>
      <c r="C232" s="218" t="s">
        <v>250</v>
      </c>
      <c r="D232" s="218" t="s">
        <v>147</v>
      </c>
      <c r="E232" s="219" t="s">
        <v>2027</v>
      </c>
      <c r="F232" s="220" t="s">
        <v>2028</v>
      </c>
      <c r="G232" s="221" t="s">
        <v>1116</v>
      </c>
      <c r="H232" s="222">
        <v>2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37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151</v>
      </c>
      <c r="AT232" s="230" t="s">
        <v>147</v>
      </c>
      <c r="AU232" s="230" t="s">
        <v>82</v>
      </c>
      <c r="AY232" s="16" t="s">
        <v>145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80</v>
      </c>
      <c r="BK232" s="231">
        <f>ROUND(I232*H232,2)</f>
        <v>0</v>
      </c>
      <c r="BL232" s="16" t="s">
        <v>151</v>
      </c>
      <c r="BM232" s="230" t="s">
        <v>358</v>
      </c>
    </row>
    <row r="233" s="2" customFormat="1" ht="16.5" customHeight="1">
      <c r="A233" s="37"/>
      <c r="B233" s="38"/>
      <c r="C233" s="255" t="s">
        <v>368</v>
      </c>
      <c r="D233" s="255" t="s">
        <v>243</v>
      </c>
      <c r="E233" s="256" t="s">
        <v>2029</v>
      </c>
      <c r="F233" s="257" t="s">
        <v>2030</v>
      </c>
      <c r="G233" s="258" t="s">
        <v>1116</v>
      </c>
      <c r="H233" s="259">
        <v>2</v>
      </c>
      <c r="I233" s="260"/>
      <c r="J233" s="261">
        <f>ROUND(I233*H233,2)</f>
        <v>0</v>
      </c>
      <c r="K233" s="262"/>
      <c r="L233" s="263"/>
      <c r="M233" s="264" t="s">
        <v>1</v>
      </c>
      <c r="N233" s="265" t="s">
        <v>37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155</v>
      </c>
      <c r="AT233" s="230" t="s">
        <v>243</v>
      </c>
      <c r="AU233" s="230" t="s">
        <v>82</v>
      </c>
      <c r="AY233" s="16" t="s">
        <v>145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80</v>
      </c>
      <c r="BK233" s="231">
        <f>ROUND(I233*H233,2)</f>
        <v>0</v>
      </c>
      <c r="BL233" s="16" t="s">
        <v>151</v>
      </c>
      <c r="BM233" s="230" t="s">
        <v>362</v>
      </c>
    </row>
    <row r="234" s="2" customFormat="1" ht="16.5" customHeight="1">
      <c r="A234" s="37"/>
      <c r="B234" s="38"/>
      <c r="C234" s="218" t="s">
        <v>255</v>
      </c>
      <c r="D234" s="218" t="s">
        <v>147</v>
      </c>
      <c r="E234" s="219" t="s">
        <v>2031</v>
      </c>
      <c r="F234" s="220" t="s">
        <v>2032</v>
      </c>
      <c r="G234" s="221" t="s">
        <v>150</v>
      </c>
      <c r="H234" s="222">
        <v>1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37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151</v>
      </c>
      <c r="AT234" s="230" t="s">
        <v>147</v>
      </c>
      <c r="AU234" s="230" t="s">
        <v>82</v>
      </c>
      <c r="AY234" s="16" t="s">
        <v>145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151</v>
      </c>
      <c r="BM234" s="230" t="s">
        <v>367</v>
      </c>
    </row>
    <row r="235" s="2" customFormat="1" ht="55.5" customHeight="1">
      <c r="A235" s="37"/>
      <c r="B235" s="38"/>
      <c r="C235" s="255" t="s">
        <v>375</v>
      </c>
      <c r="D235" s="255" t="s">
        <v>243</v>
      </c>
      <c r="E235" s="256" t="s">
        <v>2033</v>
      </c>
      <c r="F235" s="257" t="s">
        <v>2034</v>
      </c>
      <c r="G235" s="258" t="s">
        <v>150</v>
      </c>
      <c r="H235" s="259">
        <v>1</v>
      </c>
      <c r="I235" s="260"/>
      <c r="J235" s="261">
        <f>ROUND(I235*H235,2)</f>
        <v>0</v>
      </c>
      <c r="K235" s="262"/>
      <c r="L235" s="263"/>
      <c r="M235" s="264" t="s">
        <v>1</v>
      </c>
      <c r="N235" s="265" t="s">
        <v>37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155</v>
      </c>
      <c r="AT235" s="230" t="s">
        <v>243</v>
      </c>
      <c r="AU235" s="230" t="s">
        <v>82</v>
      </c>
      <c r="AY235" s="16" t="s">
        <v>145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80</v>
      </c>
      <c r="BK235" s="231">
        <f>ROUND(I235*H235,2)</f>
        <v>0</v>
      </c>
      <c r="BL235" s="16" t="s">
        <v>151</v>
      </c>
      <c r="BM235" s="230" t="s">
        <v>371</v>
      </c>
    </row>
    <row r="236" s="2" customFormat="1" ht="24.15" customHeight="1">
      <c r="A236" s="37"/>
      <c r="B236" s="38"/>
      <c r="C236" s="218" t="s">
        <v>259</v>
      </c>
      <c r="D236" s="218" t="s">
        <v>147</v>
      </c>
      <c r="E236" s="219" t="s">
        <v>2035</v>
      </c>
      <c r="F236" s="220" t="s">
        <v>2036</v>
      </c>
      <c r="G236" s="221" t="s">
        <v>186</v>
      </c>
      <c r="H236" s="222">
        <v>94.200000000000003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37</v>
      </c>
      <c r="O236" s="90"/>
      <c r="P236" s="228">
        <f>O236*H236</f>
        <v>0</v>
      </c>
      <c r="Q236" s="228">
        <v>1.1E-05</v>
      </c>
      <c r="R236" s="228">
        <f>Q236*H236</f>
        <v>0.0010361999999999999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151</v>
      </c>
      <c r="AT236" s="230" t="s">
        <v>147</v>
      </c>
      <c r="AU236" s="230" t="s">
        <v>82</v>
      </c>
      <c r="AY236" s="16" t="s">
        <v>145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151</v>
      </c>
      <c r="BM236" s="230" t="s">
        <v>374</v>
      </c>
    </row>
    <row r="237" s="2" customFormat="1" ht="24.15" customHeight="1">
      <c r="A237" s="37"/>
      <c r="B237" s="38"/>
      <c r="C237" s="255" t="s">
        <v>382</v>
      </c>
      <c r="D237" s="255" t="s">
        <v>243</v>
      </c>
      <c r="E237" s="256" t="s">
        <v>2037</v>
      </c>
      <c r="F237" s="257" t="s">
        <v>2038</v>
      </c>
      <c r="G237" s="258" t="s">
        <v>186</v>
      </c>
      <c r="H237" s="259">
        <v>98.909999999999997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37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155</v>
      </c>
      <c r="AT237" s="230" t="s">
        <v>243</v>
      </c>
      <c r="AU237" s="230" t="s">
        <v>82</v>
      </c>
      <c r="AY237" s="16" t="s">
        <v>145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80</v>
      </c>
      <c r="BK237" s="231">
        <f>ROUND(I237*H237,2)</f>
        <v>0</v>
      </c>
      <c r="BL237" s="16" t="s">
        <v>151</v>
      </c>
      <c r="BM237" s="230" t="s">
        <v>378</v>
      </c>
    </row>
    <row r="238" s="13" customFormat="1">
      <c r="A238" s="13"/>
      <c r="B238" s="232"/>
      <c r="C238" s="233"/>
      <c r="D238" s="234" t="s">
        <v>156</v>
      </c>
      <c r="E238" s="235" t="s">
        <v>1</v>
      </c>
      <c r="F238" s="236" t="s">
        <v>2039</v>
      </c>
      <c r="G238" s="233"/>
      <c r="H238" s="237">
        <v>98.910000000000011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156</v>
      </c>
      <c r="AU238" s="243" t="s">
        <v>82</v>
      </c>
      <c r="AV238" s="13" t="s">
        <v>82</v>
      </c>
      <c r="AW238" s="13" t="s">
        <v>158</v>
      </c>
      <c r="AX238" s="13" t="s">
        <v>72</v>
      </c>
      <c r="AY238" s="243" t="s">
        <v>145</v>
      </c>
    </row>
    <row r="239" s="14" customFormat="1">
      <c r="A239" s="14"/>
      <c r="B239" s="244"/>
      <c r="C239" s="245"/>
      <c r="D239" s="234" t="s">
        <v>156</v>
      </c>
      <c r="E239" s="246" t="s">
        <v>1</v>
      </c>
      <c r="F239" s="247" t="s">
        <v>159</v>
      </c>
      <c r="G239" s="245"/>
      <c r="H239" s="248">
        <v>98.910000000000011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156</v>
      </c>
      <c r="AU239" s="254" t="s">
        <v>82</v>
      </c>
      <c r="AV239" s="14" t="s">
        <v>151</v>
      </c>
      <c r="AW239" s="14" t="s">
        <v>158</v>
      </c>
      <c r="AX239" s="14" t="s">
        <v>80</v>
      </c>
      <c r="AY239" s="254" t="s">
        <v>145</v>
      </c>
    </row>
    <row r="240" s="2" customFormat="1" ht="24.15" customHeight="1">
      <c r="A240" s="37"/>
      <c r="B240" s="38"/>
      <c r="C240" s="218" t="s">
        <v>263</v>
      </c>
      <c r="D240" s="218" t="s">
        <v>147</v>
      </c>
      <c r="E240" s="219" t="s">
        <v>2040</v>
      </c>
      <c r="F240" s="220" t="s">
        <v>2041</v>
      </c>
      <c r="G240" s="221" t="s">
        <v>186</v>
      </c>
      <c r="H240" s="222">
        <v>24.600000000000001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37</v>
      </c>
      <c r="O240" s="90"/>
      <c r="P240" s="228">
        <f>O240*H240</f>
        <v>0</v>
      </c>
      <c r="Q240" s="228">
        <v>1.2999999999999999E-05</v>
      </c>
      <c r="R240" s="228">
        <f>Q240*H240</f>
        <v>0.00031980000000000002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151</v>
      </c>
      <c r="AT240" s="230" t="s">
        <v>147</v>
      </c>
      <c r="AU240" s="230" t="s">
        <v>82</v>
      </c>
      <c r="AY240" s="16" t="s">
        <v>145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80</v>
      </c>
      <c r="BK240" s="231">
        <f>ROUND(I240*H240,2)</f>
        <v>0</v>
      </c>
      <c r="BL240" s="16" t="s">
        <v>151</v>
      </c>
      <c r="BM240" s="230" t="s">
        <v>381</v>
      </c>
    </row>
    <row r="241" s="2" customFormat="1" ht="24.15" customHeight="1">
      <c r="A241" s="37"/>
      <c r="B241" s="38"/>
      <c r="C241" s="255" t="s">
        <v>389</v>
      </c>
      <c r="D241" s="255" t="s">
        <v>243</v>
      </c>
      <c r="E241" s="256" t="s">
        <v>2042</v>
      </c>
      <c r="F241" s="257" t="s">
        <v>2043</v>
      </c>
      <c r="G241" s="258" t="s">
        <v>186</v>
      </c>
      <c r="H241" s="259">
        <v>25.829999999999998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37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155</v>
      </c>
      <c r="AT241" s="230" t="s">
        <v>243</v>
      </c>
      <c r="AU241" s="230" t="s">
        <v>82</v>
      </c>
      <c r="AY241" s="16" t="s">
        <v>145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80</v>
      </c>
      <c r="BK241" s="231">
        <f>ROUND(I241*H241,2)</f>
        <v>0</v>
      </c>
      <c r="BL241" s="16" t="s">
        <v>151</v>
      </c>
      <c r="BM241" s="230" t="s">
        <v>385</v>
      </c>
    </row>
    <row r="242" s="13" customFormat="1">
      <c r="A242" s="13"/>
      <c r="B242" s="232"/>
      <c r="C242" s="233"/>
      <c r="D242" s="234" t="s">
        <v>156</v>
      </c>
      <c r="E242" s="235" t="s">
        <v>1</v>
      </c>
      <c r="F242" s="236" t="s">
        <v>2044</v>
      </c>
      <c r="G242" s="233"/>
      <c r="H242" s="237">
        <v>25.830000000000002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156</v>
      </c>
      <c r="AU242" s="243" t="s">
        <v>82</v>
      </c>
      <c r="AV242" s="13" t="s">
        <v>82</v>
      </c>
      <c r="AW242" s="13" t="s">
        <v>158</v>
      </c>
      <c r="AX242" s="13" t="s">
        <v>72</v>
      </c>
      <c r="AY242" s="243" t="s">
        <v>145</v>
      </c>
    </row>
    <row r="243" s="14" customFormat="1">
      <c r="A243" s="14"/>
      <c r="B243" s="244"/>
      <c r="C243" s="245"/>
      <c r="D243" s="234" t="s">
        <v>156</v>
      </c>
      <c r="E243" s="246" t="s">
        <v>1</v>
      </c>
      <c r="F243" s="247" t="s">
        <v>159</v>
      </c>
      <c r="G243" s="245"/>
      <c r="H243" s="248">
        <v>25.830000000000002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156</v>
      </c>
      <c r="AU243" s="254" t="s">
        <v>82</v>
      </c>
      <c r="AV243" s="14" t="s">
        <v>151</v>
      </c>
      <c r="AW243" s="14" t="s">
        <v>158</v>
      </c>
      <c r="AX243" s="14" t="s">
        <v>80</v>
      </c>
      <c r="AY243" s="254" t="s">
        <v>145</v>
      </c>
    </row>
    <row r="244" s="2" customFormat="1" ht="24.15" customHeight="1">
      <c r="A244" s="37"/>
      <c r="B244" s="38"/>
      <c r="C244" s="218" t="s">
        <v>92</v>
      </c>
      <c r="D244" s="218" t="s">
        <v>147</v>
      </c>
      <c r="E244" s="219" t="s">
        <v>2045</v>
      </c>
      <c r="F244" s="220" t="s">
        <v>2046</v>
      </c>
      <c r="G244" s="221" t="s">
        <v>186</v>
      </c>
      <c r="H244" s="222">
        <v>2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37</v>
      </c>
      <c r="O244" s="90"/>
      <c r="P244" s="228">
        <f>O244*H244</f>
        <v>0</v>
      </c>
      <c r="Q244" s="228">
        <v>1.5999999999999999E-05</v>
      </c>
      <c r="R244" s="228">
        <f>Q244*H244</f>
        <v>3.1999999999999999E-05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151</v>
      </c>
      <c r="AT244" s="230" t="s">
        <v>147</v>
      </c>
      <c r="AU244" s="230" t="s">
        <v>82</v>
      </c>
      <c r="AY244" s="16" t="s">
        <v>145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80</v>
      </c>
      <c r="BK244" s="231">
        <f>ROUND(I244*H244,2)</f>
        <v>0</v>
      </c>
      <c r="BL244" s="16" t="s">
        <v>151</v>
      </c>
      <c r="BM244" s="230" t="s">
        <v>388</v>
      </c>
    </row>
    <row r="245" s="2" customFormat="1" ht="24.15" customHeight="1">
      <c r="A245" s="37"/>
      <c r="B245" s="38"/>
      <c r="C245" s="255" t="s">
        <v>397</v>
      </c>
      <c r="D245" s="255" t="s">
        <v>243</v>
      </c>
      <c r="E245" s="256" t="s">
        <v>2047</v>
      </c>
      <c r="F245" s="257" t="s">
        <v>2048</v>
      </c>
      <c r="G245" s="258" t="s">
        <v>186</v>
      </c>
      <c r="H245" s="259">
        <v>2.1000000000000001</v>
      </c>
      <c r="I245" s="260"/>
      <c r="J245" s="261">
        <f>ROUND(I245*H245,2)</f>
        <v>0</v>
      </c>
      <c r="K245" s="262"/>
      <c r="L245" s="263"/>
      <c r="M245" s="264" t="s">
        <v>1</v>
      </c>
      <c r="N245" s="265" t="s">
        <v>37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155</v>
      </c>
      <c r="AT245" s="230" t="s">
        <v>243</v>
      </c>
      <c r="AU245" s="230" t="s">
        <v>82</v>
      </c>
      <c r="AY245" s="16" t="s">
        <v>145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80</v>
      </c>
      <c r="BK245" s="231">
        <f>ROUND(I245*H245,2)</f>
        <v>0</v>
      </c>
      <c r="BL245" s="16" t="s">
        <v>151</v>
      </c>
      <c r="BM245" s="230" t="s">
        <v>392</v>
      </c>
    </row>
    <row r="246" s="13" customFormat="1">
      <c r="A246" s="13"/>
      <c r="B246" s="232"/>
      <c r="C246" s="233"/>
      <c r="D246" s="234" t="s">
        <v>156</v>
      </c>
      <c r="E246" s="235" t="s">
        <v>1</v>
      </c>
      <c r="F246" s="236" t="s">
        <v>2049</v>
      </c>
      <c r="G246" s="233"/>
      <c r="H246" s="237">
        <v>2.1000000000000001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156</v>
      </c>
      <c r="AU246" s="243" t="s">
        <v>82</v>
      </c>
      <c r="AV246" s="13" t="s">
        <v>82</v>
      </c>
      <c r="AW246" s="13" t="s">
        <v>158</v>
      </c>
      <c r="AX246" s="13" t="s">
        <v>72</v>
      </c>
      <c r="AY246" s="243" t="s">
        <v>145</v>
      </c>
    </row>
    <row r="247" s="14" customFormat="1">
      <c r="A247" s="14"/>
      <c r="B247" s="244"/>
      <c r="C247" s="245"/>
      <c r="D247" s="234" t="s">
        <v>156</v>
      </c>
      <c r="E247" s="246" t="s">
        <v>1</v>
      </c>
      <c r="F247" s="247" t="s">
        <v>159</v>
      </c>
      <c r="G247" s="245"/>
      <c r="H247" s="248">
        <v>2.1000000000000001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156</v>
      </c>
      <c r="AU247" s="254" t="s">
        <v>82</v>
      </c>
      <c r="AV247" s="14" t="s">
        <v>151</v>
      </c>
      <c r="AW247" s="14" t="s">
        <v>158</v>
      </c>
      <c r="AX247" s="14" t="s">
        <v>80</v>
      </c>
      <c r="AY247" s="254" t="s">
        <v>145</v>
      </c>
    </row>
    <row r="248" s="2" customFormat="1" ht="24.15" customHeight="1">
      <c r="A248" s="37"/>
      <c r="B248" s="38"/>
      <c r="C248" s="218" t="s">
        <v>270</v>
      </c>
      <c r="D248" s="218" t="s">
        <v>147</v>
      </c>
      <c r="E248" s="219" t="s">
        <v>2050</v>
      </c>
      <c r="F248" s="220" t="s">
        <v>2051</v>
      </c>
      <c r="G248" s="221" t="s">
        <v>186</v>
      </c>
      <c r="H248" s="222">
        <v>212.30000000000001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37</v>
      </c>
      <c r="O248" s="90"/>
      <c r="P248" s="228">
        <f>O248*H248</f>
        <v>0</v>
      </c>
      <c r="Q248" s="228">
        <v>1.8E-05</v>
      </c>
      <c r="R248" s="228">
        <f>Q248*H248</f>
        <v>0.0038214000000000004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151</v>
      </c>
      <c r="AT248" s="230" t="s">
        <v>147</v>
      </c>
      <c r="AU248" s="230" t="s">
        <v>82</v>
      </c>
      <c r="AY248" s="16" t="s">
        <v>145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80</v>
      </c>
      <c r="BK248" s="231">
        <f>ROUND(I248*H248,2)</f>
        <v>0</v>
      </c>
      <c r="BL248" s="16" t="s">
        <v>151</v>
      </c>
      <c r="BM248" s="230" t="s">
        <v>396</v>
      </c>
    </row>
    <row r="249" s="2" customFormat="1" ht="24.15" customHeight="1">
      <c r="A249" s="37"/>
      <c r="B249" s="38"/>
      <c r="C249" s="255" t="s">
        <v>405</v>
      </c>
      <c r="D249" s="255" t="s">
        <v>243</v>
      </c>
      <c r="E249" s="256" t="s">
        <v>2052</v>
      </c>
      <c r="F249" s="257" t="s">
        <v>2053</v>
      </c>
      <c r="G249" s="258" t="s">
        <v>186</v>
      </c>
      <c r="H249" s="259">
        <v>222.91499999999999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37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155</v>
      </c>
      <c r="AT249" s="230" t="s">
        <v>243</v>
      </c>
      <c r="AU249" s="230" t="s">
        <v>82</v>
      </c>
      <c r="AY249" s="16" t="s">
        <v>145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80</v>
      </c>
      <c r="BK249" s="231">
        <f>ROUND(I249*H249,2)</f>
        <v>0</v>
      </c>
      <c r="BL249" s="16" t="s">
        <v>151</v>
      </c>
      <c r="BM249" s="230" t="s">
        <v>400</v>
      </c>
    </row>
    <row r="250" s="13" customFormat="1">
      <c r="A250" s="13"/>
      <c r="B250" s="232"/>
      <c r="C250" s="233"/>
      <c r="D250" s="234" t="s">
        <v>156</v>
      </c>
      <c r="E250" s="235" t="s">
        <v>1</v>
      </c>
      <c r="F250" s="236" t="s">
        <v>2054</v>
      </c>
      <c r="G250" s="233"/>
      <c r="H250" s="237">
        <v>222.91500000000002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156</v>
      </c>
      <c r="AU250" s="243" t="s">
        <v>82</v>
      </c>
      <c r="AV250" s="13" t="s">
        <v>82</v>
      </c>
      <c r="AW250" s="13" t="s">
        <v>158</v>
      </c>
      <c r="AX250" s="13" t="s">
        <v>72</v>
      </c>
      <c r="AY250" s="243" t="s">
        <v>145</v>
      </c>
    </row>
    <row r="251" s="14" customFormat="1">
      <c r="A251" s="14"/>
      <c r="B251" s="244"/>
      <c r="C251" s="245"/>
      <c r="D251" s="234" t="s">
        <v>156</v>
      </c>
      <c r="E251" s="246" t="s">
        <v>1</v>
      </c>
      <c r="F251" s="247" t="s">
        <v>159</v>
      </c>
      <c r="G251" s="245"/>
      <c r="H251" s="248">
        <v>222.91500000000002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156</v>
      </c>
      <c r="AU251" s="254" t="s">
        <v>82</v>
      </c>
      <c r="AV251" s="14" t="s">
        <v>151</v>
      </c>
      <c r="AW251" s="14" t="s">
        <v>158</v>
      </c>
      <c r="AX251" s="14" t="s">
        <v>80</v>
      </c>
      <c r="AY251" s="254" t="s">
        <v>145</v>
      </c>
    </row>
    <row r="252" s="2" customFormat="1" ht="24.15" customHeight="1">
      <c r="A252" s="37"/>
      <c r="B252" s="38"/>
      <c r="C252" s="218" t="s">
        <v>282</v>
      </c>
      <c r="D252" s="218" t="s">
        <v>147</v>
      </c>
      <c r="E252" s="219" t="s">
        <v>2055</v>
      </c>
      <c r="F252" s="220" t="s">
        <v>2056</v>
      </c>
      <c r="G252" s="221" t="s">
        <v>150</v>
      </c>
      <c r="H252" s="222">
        <v>5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37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151</v>
      </c>
      <c r="AT252" s="230" t="s">
        <v>147</v>
      </c>
      <c r="AU252" s="230" t="s">
        <v>82</v>
      </c>
      <c r="AY252" s="16" t="s">
        <v>145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80</v>
      </c>
      <c r="BK252" s="231">
        <f>ROUND(I252*H252,2)</f>
        <v>0</v>
      </c>
      <c r="BL252" s="16" t="s">
        <v>151</v>
      </c>
      <c r="BM252" s="230" t="s">
        <v>403</v>
      </c>
    </row>
    <row r="253" s="2" customFormat="1" ht="16.5" customHeight="1">
      <c r="A253" s="37"/>
      <c r="B253" s="38"/>
      <c r="C253" s="255" t="s">
        <v>412</v>
      </c>
      <c r="D253" s="255" t="s">
        <v>243</v>
      </c>
      <c r="E253" s="256" t="s">
        <v>2057</v>
      </c>
      <c r="F253" s="257" t="s">
        <v>2058</v>
      </c>
      <c r="G253" s="258" t="s">
        <v>150</v>
      </c>
      <c r="H253" s="259">
        <v>5</v>
      </c>
      <c r="I253" s="260"/>
      <c r="J253" s="261">
        <f>ROUND(I253*H253,2)</f>
        <v>0</v>
      </c>
      <c r="K253" s="262"/>
      <c r="L253" s="263"/>
      <c r="M253" s="264" t="s">
        <v>1</v>
      </c>
      <c r="N253" s="265" t="s">
        <v>37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155</v>
      </c>
      <c r="AT253" s="230" t="s">
        <v>243</v>
      </c>
      <c r="AU253" s="230" t="s">
        <v>82</v>
      </c>
      <c r="AY253" s="16" t="s">
        <v>145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80</v>
      </c>
      <c r="BK253" s="231">
        <f>ROUND(I253*H253,2)</f>
        <v>0</v>
      </c>
      <c r="BL253" s="16" t="s">
        <v>151</v>
      </c>
      <c r="BM253" s="230" t="s">
        <v>408</v>
      </c>
    </row>
    <row r="254" s="2" customFormat="1" ht="24.15" customHeight="1">
      <c r="A254" s="37"/>
      <c r="B254" s="38"/>
      <c r="C254" s="218" t="s">
        <v>285</v>
      </c>
      <c r="D254" s="218" t="s">
        <v>147</v>
      </c>
      <c r="E254" s="219" t="s">
        <v>2059</v>
      </c>
      <c r="F254" s="220" t="s">
        <v>2060</v>
      </c>
      <c r="G254" s="221" t="s">
        <v>150</v>
      </c>
      <c r="H254" s="222">
        <v>1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37</v>
      </c>
      <c r="O254" s="90"/>
      <c r="P254" s="228">
        <f>O254*H254</f>
        <v>0</v>
      </c>
      <c r="Q254" s="228">
        <v>0.0001019</v>
      </c>
      <c r="R254" s="228">
        <f>Q254*H254</f>
        <v>0.0001019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151</v>
      </c>
      <c r="AT254" s="230" t="s">
        <v>147</v>
      </c>
      <c r="AU254" s="230" t="s">
        <v>82</v>
      </c>
      <c r="AY254" s="16" t="s">
        <v>145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80</v>
      </c>
      <c r="BK254" s="231">
        <f>ROUND(I254*H254,2)</f>
        <v>0</v>
      </c>
      <c r="BL254" s="16" t="s">
        <v>151</v>
      </c>
      <c r="BM254" s="230" t="s">
        <v>411</v>
      </c>
    </row>
    <row r="255" s="2" customFormat="1" ht="24.15" customHeight="1">
      <c r="A255" s="37"/>
      <c r="B255" s="38"/>
      <c r="C255" s="255" t="s">
        <v>419</v>
      </c>
      <c r="D255" s="255" t="s">
        <v>243</v>
      </c>
      <c r="E255" s="256" t="s">
        <v>2061</v>
      </c>
      <c r="F255" s="257" t="s">
        <v>2062</v>
      </c>
      <c r="G255" s="258" t="s">
        <v>150</v>
      </c>
      <c r="H255" s="259">
        <v>1</v>
      </c>
      <c r="I255" s="260"/>
      <c r="J255" s="261">
        <f>ROUND(I255*H255,2)</f>
        <v>0</v>
      </c>
      <c r="K255" s="262"/>
      <c r="L255" s="263"/>
      <c r="M255" s="264" t="s">
        <v>1</v>
      </c>
      <c r="N255" s="265" t="s">
        <v>37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155</v>
      </c>
      <c r="AT255" s="230" t="s">
        <v>243</v>
      </c>
      <c r="AU255" s="230" t="s">
        <v>82</v>
      </c>
      <c r="AY255" s="16" t="s">
        <v>145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80</v>
      </c>
      <c r="BK255" s="231">
        <f>ROUND(I255*H255,2)</f>
        <v>0</v>
      </c>
      <c r="BL255" s="16" t="s">
        <v>151</v>
      </c>
      <c r="BM255" s="230" t="s">
        <v>415</v>
      </c>
    </row>
    <row r="256" s="2" customFormat="1" ht="24.15" customHeight="1">
      <c r="A256" s="37"/>
      <c r="B256" s="38"/>
      <c r="C256" s="218" t="s">
        <v>291</v>
      </c>
      <c r="D256" s="218" t="s">
        <v>147</v>
      </c>
      <c r="E256" s="219" t="s">
        <v>2063</v>
      </c>
      <c r="F256" s="220" t="s">
        <v>2064</v>
      </c>
      <c r="G256" s="221" t="s">
        <v>150</v>
      </c>
      <c r="H256" s="222">
        <v>2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37</v>
      </c>
      <c r="O256" s="90"/>
      <c r="P256" s="228">
        <f>O256*H256</f>
        <v>0</v>
      </c>
      <c r="Q256" s="228">
        <v>0.0001019</v>
      </c>
      <c r="R256" s="228">
        <f>Q256*H256</f>
        <v>0.00020379999999999999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151</v>
      </c>
      <c r="AT256" s="230" t="s">
        <v>147</v>
      </c>
      <c r="AU256" s="230" t="s">
        <v>82</v>
      </c>
      <c r="AY256" s="16" t="s">
        <v>145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80</v>
      </c>
      <c r="BK256" s="231">
        <f>ROUND(I256*H256,2)</f>
        <v>0</v>
      </c>
      <c r="BL256" s="16" t="s">
        <v>151</v>
      </c>
      <c r="BM256" s="230" t="s">
        <v>418</v>
      </c>
    </row>
    <row r="257" s="2" customFormat="1" ht="21.75" customHeight="1">
      <c r="A257" s="37"/>
      <c r="B257" s="38"/>
      <c r="C257" s="255" t="s">
        <v>426</v>
      </c>
      <c r="D257" s="255" t="s">
        <v>243</v>
      </c>
      <c r="E257" s="256" t="s">
        <v>2065</v>
      </c>
      <c r="F257" s="257" t="s">
        <v>2066</v>
      </c>
      <c r="G257" s="258" t="s">
        <v>150</v>
      </c>
      <c r="H257" s="259">
        <v>2</v>
      </c>
      <c r="I257" s="260"/>
      <c r="J257" s="261">
        <f>ROUND(I257*H257,2)</f>
        <v>0</v>
      </c>
      <c r="K257" s="262"/>
      <c r="L257" s="263"/>
      <c r="M257" s="264" t="s">
        <v>1</v>
      </c>
      <c r="N257" s="265" t="s">
        <v>37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155</v>
      </c>
      <c r="AT257" s="230" t="s">
        <v>243</v>
      </c>
      <c r="AU257" s="230" t="s">
        <v>82</v>
      </c>
      <c r="AY257" s="16" t="s">
        <v>145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80</v>
      </c>
      <c r="BK257" s="231">
        <f>ROUND(I257*H257,2)</f>
        <v>0</v>
      </c>
      <c r="BL257" s="16" t="s">
        <v>151</v>
      </c>
      <c r="BM257" s="230" t="s">
        <v>422</v>
      </c>
    </row>
    <row r="258" s="2" customFormat="1" ht="24.15" customHeight="1">
      <c r="A258" s="37"/>
      <c r="B258" s="38"/>
      <c r="C258" s="218" t="s">
        <v>95</v>
      </c>
      <c r="D258" s="218" t="s">
        <v>147</v>
      </c>
      <c r="E258" s="219" t="s">
        <v>2067</v>
      </c>
      <c r="F258" s="220" t="s">
        <v>2068</v>
      </c>
      <c r="G258" s="221" t="s">
        <v>150</v>
      </c>
      <c r="H258" s="222">
        <v>6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37</v>
      </c>
      <c r="O258" s="90"/>
      <c r="P258" s="228">
        <f>O258*H258</f>
        <v>0</v>
      </c>
      <c r="Q258" s="228">
        <v>0.00010280000000000001</v>
      </c>
      <c r="R258" s="228">
        <f>Q258*H258</f>
        <v>0.00061680000000000003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151</v>
      </c>
      <c r="AT258" s="230" t="s">
        <v>147</v>
      </c>
      <c r="AU258" s="230" t="s">
        <v>82</v>
      </c>
      <c r="AY258" s="16" t="s">
        <v>145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80</v>
      </c>
      <c r="BK258" s="231">
        <f>ROUND(I258*H258,2)</f>
        <v>0</v>
      </c>
      <c r="BL258" s="16" t="s">
        <v>151</v>
      </c>
      <c r="BM258" s="230" t="s">
        <v>425</v>
      </c>
    </row>
    <row r="259" s="2" customFormat="1" ht="21.75" customHeight="1">
      <c r="A259" s="37"/>
      <c r="B259" s="38"/>
      <c r="C259" s="255" t="s">
        <v>433</v>
      </c>
      <c r="D259" s="255" t="s">
        <v>243</v>
      </c>
      <c r="E259" s="256" t="s">
        <v>2069</v>
      </c>
      <c r="F259" s="257" t="s">
        <v>2070</v>
      </c>
      <c r="G259" s="258" t="s">
        <v>150</v>
      </c>
      <c r="H259" s="259">
        <v>5</v>
      </c>
      <c r="I259" s="260"/>
      <c r="J259" s="261">
        <f>ROUND(I259*H259,2)</f>
        <v>0</v>
      </c>
      <c r="K259" s="262"/>
      <c r="L259" s="263"/>
      <c r="M259" s="264" t="s">
        <v>1</v>
      </c>
      <c r="N259" s="265" t="s">
        <v>37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155</v>
      </c>
      <c r="AT259" s="230" t="s">
        <v>243</v>
      </c>
      <c r="AU259" s="230" t="s">
        <v>82</v>
      </c>
      <c r="AY259" s="16" t="s">
        <v>145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80</v>
      </c>
      <c r="BK259" s="231">
        <f>ROUND(I259*H259,2)</f>
        <v>0</v>
      </c>
      <c r="BL259" s="16" t="s">
        <v>151</v>
      </c>
      <c r="BM259" s="230" t="s">
        <v>429</v>
      </c>
    </row>
    <row r="260" s="2" customFormat="1" ht="24.15" customHeight="1">
      <c r="A260" s="37"/>
      <c r="B260" s="38"/>
      <c r="C260" s="255" t="s">
        <v>298</v>
      </c>
      <c r="D260" s="255" t="s">
        <v>243</v>
      </c>
      <c r="E260" s="256" t="s">
        <v>2071</v>
      </c>
      <c r="F260" s="257" t="s">
        <v>2072</v>
      </c>
      <c r="G260" s="258" t="s">
        <v>150</v>
      </c>
      <c r="H260" s="259">
        <v>1</v>
      </c>
      <c r="I260" s="260"/>
      <c r="J260" s="261">
        <f>ROUND(I260*H260,2)</f>
        <v>0</v>
      </c>
      <c r="K260" s="262"/>
      <c r="L260" s="263"/>
      <c r="M260" s="264" t="s">
        <v>1</v>
      </c>
      <c r="N260" s="265" t="s">
        <v>37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155</v>
      </c>
      <c r="AT260" s="230" t="s">
        <v>243</v>
      </c>
      <c r="AU260" s="230" t="s">
        <v>82</v>
      </c>
      <c r="AY260" s="16" t="s">
        <v>145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80</v>
      </c>
      <c r="BK260" s="231">
        <f>ROUND(I260*H260,2)</f>
        <v>0</v>
      </c>
      <c r="BL260" s="16" t="s">
        <v>151</v>
      </c>
      <c r="BM260" s="230" t="s">
        <v>432</v>
      </c>
    </row>
    <row r="261" s="2" customFormat="1" ht="24.15" customHeight="1">
      <c r="A261" s="37"/>
      <c r="B261" s="38"/>
      <c r="C261" s="218" t="s">
        <v>440</v>
      </c>
      <c r="D261" s="218" t="s">
        <v>147</v>
      </c>
      <c r="E261" s="219" t="s">
        <v>2073</v>
      </c>
      <c r="F261" s="220" t="s">
        <v>2074</v>
      </c>
      <c r="G261" s="221" t="s">
        <v>150</v>
      </c>
      <c r="H261" s="222">
        <v>2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37</v>
      </c>
      <c r="O261" s="90"/>
      <c r="P261" s="228">
        <f>O261*H261</f>
        <v>0</v>
      </c>
      <c r="Q261" s="228">
        <v>0.00010280000000000001</v>
      </c>
      <c r="R261" s="228">
        <f>Q261*H261</f>
        <v>0.00020560000000000001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151</v>
      </c>
      <c r="AT261" s="230" t="s">
        <v>147</v>
      </c>
      <c r="AU261" s="230" t="s">
        <v>82</v>
      </c>
      <c r="AY261" s="16" t="s">
        <v>145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151</v>
      </c>
      <c r="BM261" s="230" t="s">
        <v>436</v>
      </c>
    </row>
    <row r="262" s="2" customFormat="1" ht="21.75" customHeight="1">
      <c r="A262" s="37"/>
      <c r="B262" s="38"/>
      <c r="C262" s="255" t="s">
        <v>302</v>
      </c>
      <c r="D262" s="255" t="s">
        <v>243</v>
      </c>
      <c r="E262" s="256" t="s">
        <v>2075</v>
      </c>
      <c r="F262" s="257" t="s">
        <v>2076</v>
      </c>
      <c r="G262" s="258" t="s">
        <v>150</v>
      </c>
      <c r="H262" s="259">
        <v>2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37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155</v>
      </c>
      <c r="AT262" s="230" t="s">
        <v>243</v>
      </c>
      <c r="AU262" s="230" t="s">
        <v>82</v>
      </c>
      <c r="AY262" s="16" t="s">
        <v>145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80</v>
      </c>
      <c r="BK262" s="231">
        <f>ROUND(I262*H262,2)</f>
        <v>0</v>
      </c>
      <c r="BL262" s="16" t="s">
        <v>151</v>
      </c>
      <c r="BM262" s="230" t="s">
        <v>439</v>
      </c>
    </row>
    <row r="263" s="2" customFormat="1" ht="16.5" customHeight="1">
      <c r="A263" s="37"/>
      <c r="B263" s="38"/>
      <c r="C263" s="218" t="s">
        <v>447</v>
      </c>
      <c r="D263" s="218" t="s">
        <v>147</v>
      </c>
      <c r="E263" s="219" t="s">
        <v>2077</v>
      </c>
      <c r="F263" s="220" t="s">
        <v>2078</v>
      </c>
      <c r="G263" s="221" t="s">
        <v>150</v>
      </c>
      <c r="H263" s="222">
        <v>9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37</v>
      </c>
      <c r="O263" s="90"/>
      <c r="P263" s="228">
        <f>O263*H263</f>
        <v>0</v>
      </c>
      <c r="Q263" s="228">
        <v>0.035728000000000003</v>
      </c>
      <c r="R263" s="228">
        <f>Q263*H263</f>
        <v>0.321552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151</v>
      </c>
      <c r="AT263" s="230" t="s">
        <v>147</v>
      </c>
      <c r="AU263" s="230" t="s">
        <v>82</v>
      </c>
      <c r="AY263" s="16" t="s">
        <v>145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80</v>
      </c>
      <c r="BK263" s="231">
        <f>ROUND(I263*H263,2)</f>
        <v>0</v>
      </c>
      <c r="BL263" s="16" t="s">
        <v>151</v>
      </c>
      <c r="BM263" s="230" t="s">
        <v>443</v>
      </c>
    </row>
    <row r="264" s="2" customFormat="1" ht="33" customHeight="1">
      <c r="A264" s="37"/>
      <c r="B264" s="38"/>
      <c r="C264" s="218" t="s">
        <v>307</v>
      </c>
      <c r="D264" s="218" t="s">
        <v>147</v>
      </c>
      <c r="E264" s="219" t="s">
        <v>2079</v>
      </c>
      <c r="F264" s="220" t="s">
        <v>2080</v>
      </c>
      <c r="G264" s="221" t="s">
        <v>150</v>
      </c>
      <c r="H264" s="222">
        <v>9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37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151</v>
      </c>
      <c r="AT264" s="230" t="s">
        <v>147</v>
      </c>
      <c r="AU264" s="230" t="s">
        <v>82</v>
      </c>
      <c r="AY264" s="16" t="s">
        <v>145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80</v>
      </c>
      <c r="BK264" s="231">
        <f>ROUND(I264*H264,2)</f>
        <v>0</v>
      </c>
      <c r="BL264" s="16" t="s">
        <v>151</v>
      </c>
      <c r="BM264" s="230" t="s">
        <v>446</v>
      </c>
    </row>
    <row r="265" s="2" customFormat="1" ht="16.5" customHeight="1">
      <c r="A265" s="37"/>
      <c r="B265" s="38"/>
      <c r="C265" s="255" t="s">
        <v>455</v>
      </c>
      <c r="D265" s="255" t="s">
        <v>243</v>
      </c>
      <c r="E265" s="256" t="s">
        <v>2081</v>
      </c>
      <c r="F265" s="257" t="s">
        <v>2082</v>
      </c>
      <c r="G265" s="258" t="s">
        <v>150</v>
      </c>
      <c r="H265" s="259">
        <v>2</v>
      </c>
      <c r="I265" s="260"/>
      <c r="J265" s="261">
        <f>ROUND(I265*H265,2)</f>
        <v>0</v>
      </c>
      <c r="K265" s="262"/>
      <c r="L265" s="263"/>
      <c r="M265" s="264" t="s">
        <v>1</v>
      </c>
      <c r="N265" s="265" t="s">
        <v>37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155</v>
      </c>
      <c r="AT265" s="230" t="s">
        <v>243</v>
      </c>
      <c r="AU265" s="230" t="s">
        <v>82</v>
      </c>
      <c r="AY265" s="16" t="s">
        <v>145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80</v>
      </c>
      <c r="BK265" s="231">
        <f>ROUND(I265*H265,2)</f>
        <v>0</v>
      </c>
      <c r="BL265" s="16" t="s">
        <v>151</v>
      </c>
      <c r="BM265" s="230" t="s">
        <v>450</v>
      </c>
    </row>
    <row r="266" s="2" customFormat="1" ht="16.5" customHeight="1">
      <c r="A266" s="37"/>
      <c r="B266" s="38"/>
      <c r="C266" s="255" t="s">
        <v>310</v>
      </c>
      <c r="D266" s="255" t="s">
        <v>243</v>
      </c>
      <c r="E266" s="256" t="s">
        <v>2083</v>
      </c>
      <c r="F266" s="257" t="s">
        <v>2084</v>
      </c>
      <c r="G266" s="258" t="s">
        <v>150</v>
      </c>
      <c r="H266" s="259">
        <v>1</v>
      </c>
      <c r="I266" s="260"/>
      <c r="J266" s="261">
        <f>ROUND(I266*H266,2)</f>
        <v>0</v>
      </c>
      <c r="K266" s="262"/>
      <c r="L266" s="263"/>
      <c r="M266" s="264" t="s">
        <v>1</v>
      </c>
      <c r="N266" s="265" t="s">
        <v>37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155</v>
      </c>
      <c r="AT266" s="230" t="s">
        <v>243</v>
      </c>
      <c r="AU266" s="230" t="s">
        <v>82</v>
      </c>
      <c r="AY266" s="16" t="s">
        <v>145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80</v>
      </c>
      <c r="BK266" s="231">
        <f>ROUND(I266*H266,2)</f>
        <v>0</v>
      </c>
      <c r="BL266" s="16" t="s">
        <v>151</v>
      </c>
      <c r="BM266" s="230" t="s">
        <v>454</v>
      </c>
    </row>
    <row r="267" s="2" customFormat="1" ht="24.15" customHeight="1">
      <c r="A267" s="37"/>
      <c r="B267" s="38"/>
      <c r="C267" s="255" t="s">
        <v>462</v>
      </c>
      <c r="D267" s="255" t="s">
        <v>243</v>
      </c>
      <c r="E267" s="256" t="s">
        <v>2085</v>
      </c>
      <c r="F267" s="257" t="s">
        <v>2086</v>
      </c>
      <c r="G267" s="258" t="s">
        <v>150</v>
      </c>
      <c r="H267" s="259">
        <v>8</v>
      </c>
      <c r="I267" s="260"/>
      <c r="J267" s="261">
        <f>ROUND(I267*H267,2)</f>
        <v>0</v>
      </c>
      <c r="K267" s="262"/>
      <c r="L267" s="263"/>
      <c r="M267" s="264" t="s">
        <v>1</v>
      </c>
      <c r="N267" s="265" t="s">
        <v>37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155</v>
      </c>
      <c r="AT267" s="230" t="s">
        <v>243</v>
      </c>
      <c r="AU267" s="230" t="s">
        <v>82</v>
      </c>
      <c r="AY267" s="16" t="s">
        <v>145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80</v>
      </c>
      <c r="BK267" s="231">
        <f>ROUND(I267*H267,2)</f>
        <v>0</v>
      </c>
      <c r="BL267" s="16" t="s">
        <v>151</v>
      </c>
      <c r="BM267" s="230" t="s">
        <v>458</v>
      </c>
    </row>
    <row r="268" s="2" customFormat="1" ht="24.15" customHeight="1">
      <c r="A268" s="37"/>
      <c r="B268" s="38"/>
      <c r="C268" s="255" t="s">
        <v>98</v>
      </c>
      <c r="D268" s="255" t="s">
        <v>243</v>
      </c>
      <c r="E268" s="256" t="s">
        <v>2087</v>
      </c>
      <c r="F268" s="257" t="s">
        <v>2088</v>
      </c>
      <c r="G268" s="258" t="s">
        <v>150</v>
      </c>
      <c r="H268" s="259">
        <v>3</v>
      </c>
      <c r="I268" s="260"/>
      <c r="J268" s="261">
        <f>ROUND(I268*H268,2)</f>
        <v>0</v>
      </c>
      <c r="K268" s="262"/>
      <c r="L268" s="263"/>
      <c r="M268" s="264" t="s">
        <v>1</v>
      </c>
      <c r="N268" s="265" t="s">
        <v>37</v>
      </c>
      <c r="O268" s="90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155</v>
      </c>
      <c r="AT268" s="230" t="s">
        <v>243</v>
      </c>
      <c r="AU268" s="230" t="s">
        <v>82</v>
      </c>
      <c r="AY268" s="16" t="s">
        <v>145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80</v>
      </c>
      <c r="BK268" s="231">
        <f>ROUND(I268*H268,2)</f>
        <v>0</v>
      </c>
      <c r="BL268" s="16" t="s">
        <v>151</v>
      </c>
      <c r="BM268" s="230" t="s">
        <v>461</v>
      </c>
    </row>
    <row r="269" s="2" customFormat="1" ht="24.15" customHeight="1">
      <c r="A269" s="37"/>
      <c r="B269" s="38"/>
      <c r="C269" s="255" t="s">
        <v>469</v>
      </c>
      <c r="D269" s="255" t="s">
        <v>243</v>
      </c>
      <c r="E269" s="256" t="s">
        <v>2089</v>
      </c>
      <c r="F269" s="257" t="s">
        <v>2090</v>
      </c>
      <c r="G269" s="258" t="s">
        <v>150</v>
      </c>
      <c r="H269" s="259">
        <v>6</v>
      </c>
      <c r="I269" s="260"/>
      <c r="J269" s="261">
        <f>ROUND(I269*H269,2)</f>
        <v>0</v>
      </c>
      <c r="K269" s="262"/>
      <c r="L269" s="263"/>
      <c r="M269" s="264" t="s">
        <v>1</v>
      </c>
      <c r="N269" s="265" t="s">
        <v>37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155</v>
      </c>
      <c r="AT269" s="230" t="s">
        <v>243</v>
      </c>
      <c r="AU269" s="230" t="s">
        <v>82</v>
      </c>
      <c r="AY269" s="16" t="s">
        <v>145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80</v>
      </c>
      <c r="BK269" s="231">
        <f>ROUND(I269*H269,2)</f>
        <v>0</v>
      </c>
      <c r="BL269" s="16" t="s">
        <v>151</v>
      </c>
      <c r="BM269" s="230" t="s">
        <v>465</v>
      </c>
    </row>
    <row r="270" s="2" customFormat="1" ht="24.15" customHeight="1">
      <c r="A270" s="37"/>
      <c r="B270" s="38"/>
      <c r="C270" s="255" t="s">
        <v>318</v>
      </c>
      <c r="D270" s="255" t="s">
        <v>243</v>
      </c>
      <c r="E270" s="256" t="s">
        <v>2091</v>
      </c>
      <c r="F270" s="257" t="s">
        <v>2092</v>
      </c>
      <c r="G270" s="258" t="s">
        <v>150</v>
      </c>
      <c r="H270" s="259">
        <v>3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37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155</v>
      </c>
      <c r="AT270" s="230" t="s">
        <v>243</v>
      </c>
      <c r="AU270" s="230" t="s">
        <v>82</v>
      </c>
      <c r="AY270" s="16" t="s">
        <v>145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80</v>
      </c>
      <c r="BK270" s="231">
        <f>ROUND(I270*H270,2)</f>
        <v>0</v>
      </c>
      <c r="BL270" s="16" t="s">
        <v>151</v>
      </c>
      <c r="BM270" s="230" t="s">
        <v>468</v>
      </c>
    </row>
    <row r="271" s="2" customFormat="1" ht="16.5" customHeight="1">
      <c r="A271" s="37"/>
      <c r="B271" s="38"/>
      <c r="C271" s="255" t="s">
        <v>476</v>
      </c>
      <c r="D271" s="255" t="s">
        <v>243</v>
      </c>
      <c r="E271" s="256" t="s">
        <v>2093</v>
      </c>
      <c r="F271" s="257" t="s">
        <v>2094</v>
      </c>
      <c r="G271" s="258" t="s">
        <v>150</v>
      </c>
      <c r="H271" s="259">
        <v>1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37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155</v>
      </c>
      <c r="AT271" s="230" t="s">
        <v>243</v>
      </c>
      <c r="AU271" s="230" t="s">
        <v>82</v>
      </c>
      <c r="AY271" s="16" t="s">
        <v>145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80</v>
      </c>
      <c r="BK271" s="231">
        <f>ROUND(I271*H271,2)</f>
        <v>0</v>
      </c>
      <c r="BL271" s="16" t="s">
        <v>151</v>
      </c>
      <c r="BM271" s="230" t="s">
        <v>472</v>
      </c>
    </row>
    <row r="272" s="2" customFormat="1" ht="24.15" customHeight="1">
      <c r="A272" s="37"/>
      <c r="B272" s="38"/>
      <c r="C272" s="255" t="s">
        <v>323</v>
      </c>
      <c r="D272" s="255" t="s">
        <v>243</v>
      </c>
      <c r="E272" s="256" t="s">
        <v>2095</v>
      </c>
      <c r="F272" s="257" t="s">
        <v>2096</v>
      </c>
      <c r="G272" s="258" t="s">
        <v>150</v>
      </c>
      <c r="H272" s="259">
        <v>8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37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155</v>
      </c>
      <c r="AT272" s="230" t="s">
        <v>243</v>
      </c>
      <c r="AU272" s="230" t="s">
        <v>82</v>
      </c>
      <c r="AY272" s="16" t="s">
        <v>145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80</v>
      </c>
      <c r="BK272" s="231">
        <f>ROUND(I272*H272,2)</f>
        <v>0</v>
      </c>
      <c r="BL272" s="16" t="s">
        <v>151</v>
      </c>
      <c r="BM272" s="230" t="s">
        <v>475</v>
      </c>
    </row>
    <row r="273" s="2" customFormat="1" ht="16.5" customHeight="1">
      <c r="A273" s="37"/>
      <c r="B273" s="38"/>
      <c r="C273" s="255" t="s">
        <v>483</v>
      </c>
      <c r="D273" s="255" t="s">
        <v>243</v>
      </c>
      <c r="E273" s="256" t="s">
        <v>2097</v>
      </c>
      <c r="F273" s="257" t="s">
        <v>2098</v>
      </c>
      <c r="G273" s="258" t="s">
        <v>150</v>
      </c>
      <c r="H273" s="259">
        <v>1</v>
      </c>
      <c r="I273" s="260"/>
      <c r="J273" s="261">
        <f>ROUND(I273*H273,2)</f>
        <v>0</v>
      </c>
      <c r="K273" s="262"/>
      <c r="L273" s="263"/>
      <c r="M273" s="264" t="s">
        <v>1</v>
      </c>
      <c r="N273" s="265" t="s">
        <v>37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155</v>
      </c>
      <c r="AT273" s="230" t="s">
        <v>243</v>
      </c>
      <c r="AU273" s="230" t="s">
        <v>82</v>
      </c>
      <c r="AY273" s="16" t="s">
        <v>145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80</v>
      </c>
      <c r="BK273" s="231">
        <f>ROUND(I273*H273,2)</f>
        <v>0</v>
      </c>
      <c r="BL273" s="16" t="s">
        <v>151</v>
      </c>
      <c r="BM273" s="230" t="s">
        <v>479</v>
      </c>
    </row>
    <row r="274" s="2" customFormat="1" ht="16.5" customHeight="1">
      <c r="A274" s="37"/>
      <c r="B274" s="38"/>
      <c r="C274" s="255" t="s">
        <v>328</v>
      </c>
      <c r="D274" s="255" t="s">
        <v>243</v>
      </c>
      <c r="E274" s="256" t="s">
        <v>2099</v>
      </c>
      <c r="F274" s="257" t="s">
        <v>2100</v>
      </c>
      <c r="G274" s="258" t="s">
        <v>150</v>
      </c>
      <c r="H274" s="259">
        <v>27</v>
      </c>
      <c r="I274" s="260"/>
      <c r="J274" s="261">
        <f>ROUND(I274*H274,2)</f>
        <v>0</v>
      </c>
      <c r="K274" s="262"/>
      <c r="L274" s="263"/>
      <c r="M274" s="264" t="s">
        <v>1</v>
      </c>
      <c r="N274" s="265" t="s">
        <v>37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155</v>
      </c>
      <c r="AT274" s="230" t="s">
        <v>243</v>
      </c>
      <c r="AU274" s="230" t="s">
        <v>82</v>
      </c>
      <c r="AY274" s="16" t="s">
        <v>145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80</v>
      </c>
      <c r="BK274" s="231">
        <f>ROUND(I274*H274,2)</f>
        <v>0</v>
      </c>
      <c r="BL274" s="16" t="s">
        <v>151</v>
      </c>
      <c r="BM274" s="230" t="s">
        <v>482</v>
      </c>
    </row>
    <row r="275" s="2" customFormat="1" ht="16.5" customHeight="1">
      <c r="A275" s="37"/>
      <c r="B275" s="38"/>
      <c r="C275" s="255" t="s">
        <v>490</v>
      </c>
      <c r="D275" s="255" t="s">
        <v>243</v>
      </c>
      <c r="E275" s="256" t="s">
        <v>2101</v>
      </c>
      <c r="F275" s="257" t="s">
        <v>2102</v>
      </c>
      <c r="G275" s="258" t="s">
        <v>150</v>
      </c>
      <c r="H275" s="259">
        <v>2</v>
      </c>
      <c r="I275" s="260"/>
      <c r="J275" s="261">
        <f>ROUND(I275*H275,2)</f>
        <v>0</v>
      </c>
      <c r="K275" s="262"/>
      <c r="L275" s="263"/>
      <c r="M275" s="264" t="s">
        <v>1</v>
      </c>
      <c r="N275" s="265" t="s">
        <v>37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155</v>
      </c>
      <c r="AT275" s="230" t="s">
        <v>243</v>
      </c>
      <c r="AU275" s="230" t="s">
        <v>82</v>
      </c>
      <c r="AY275" s="16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80</v>
      </c>
      <c r="BK275" s="231">
        <f>ROUND(I275*H275,2)</f>
        <v>0</v>
      </c>
      <c r="BL275" s="16" t="s">
        <v>151</v>
      </c>
      <c r="BM275" s="230" t="s">
        <v>486</v>
      </c>
    </row>
    <row r="276" s="2" customFormat="1" ht="21.75" customHeight="1">
      <c r="A276" s="37"/>
      <c r="B276" s="38"/>
      <c r="C276" s="218" t="s">
        <v>334</v>
      </c>
      <c r="D276" s="218" t="s">
        <v>147</v>
      </c>
      <c r="E276" s="219" t="s">
        <v>2103</v>
      </c>
      <c r="F276" s="220" t="s">
        <v>2104</v>
      </c>
      <c r="G276" s="221" t="s">
        <v>150</v>
      </c>
      <c r="H276" s="222">
        <v>29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37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151</v>
      </c>
      <c r="AT276" s="230" t="s">
        <v>147</v>
      </c>
      <c r="AU276" s="230" t="s">
        <v>82</v>
      </c>
      <c r="AY276" s="16" t="s">
        <v>145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80</v>
      </c>
      <c r="BK276" s="231">
        <f>ROUND(I276*H276,2)</f>
        <v>0</v>
      </c>
      <c r="BL276" s="16" t="s">
        <v>151</v>
      </c>
      <c r="BM276" s="230" t="s">
        <v>489</v>
      </c>
    </row>
    <row r="277" s="2" customFormat="1" ht="24.15" customHeight="1">
      <c r="A277" s="37"/>
      <c r="B277" s="38"/>
      <c r="C277" s="218" t="s">
        <v>499</v>
      </c>
      <c r="D277" s="218" t="s">
        <v>147</v>
      </c>
      <c r="E277" s="219" t="s">
        <v>2105</v>
      </c>
      <c r="F277" s="220" t="s">
        <v>2106</v>
      </c>
      <c r="G277" s="221" t="s">
        <v>150</v>
      </c>
      <c r="H277" s="222">
        <v>9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37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151</v>
      </c>
      <c r="AT277" s="230" t="s">
        <v>147</v>
      </c>
      <c r="AU277" s="230" t="s">
        <v>82</v>
      </c>
      <c r="AY277" s="16" t="s">
        <v>145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80</v>
      </c>
      <c r="BK277" s="231">
        <f>ROUND(I277*H277,2)</f>
        <v>0</v>
      </c>
      <c r="BL277" s="16" t="s">
        <v>151</v>
      </c>
      <c r="BM277" s="230" t="s">
        <v>493</v>
      </c>
    </row>
    <row r="278" s="2" customFormat="1" ht="37.8" customHeight="1">
      <c r="A278" s="37"/>
      <c r="B278" s="38"/>
      <c r="C278" s="255" t="s">
        <v>101</v>
      </c>
      <c r="D278" s="255" t="s">
        <v>243</v>
      </c>
      <c r="E278" s="256" t="s">
        <v>2107</v>
      </c>
      <c r="F278" s="257" t="s">
        <v>2108</v>
      </c>
      <c r="G278" s="258" t="s">
        <v>150</v>
      </c>
      <c r="H278" s="259">
        <v>6</v>
      </c>
      <c r="I278" s="260"/>
      <c r="J278" s="261">
        <f>ROUND(I278*H278,2)</f>
        <v>0</v>
      </c>
      <c r="K278" s="262"/>
      <c r="L278" s="263"/>
      <c r="M278" s="264" t="s">
        <v>1</v>
      </c>
      <c r="N278" s="265" t="s">
        <v>37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155</v>
      </c>
      <c r="AT278" s="230" t="s">
        <v>243</v>
      </c>
      <c r="AU278" s="230" t="s">
        <v>82</v>
      </c>
      <c r="AY278" s="16" t="s">
        <v>145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80</v>
      </c>
      <c r="BK278" s="231">
        <f>ROUND(I278*H278,2)</f>
        <v>0</v>
      </c>
      <c r="BL278" s="16" t="s">
        <v>151</v>
      </c>
      <c r="BM278" s="230" t="s">
        <v>497</v>
      </c>
    </row>
    <row r="279" s="2" customFormat="1" ht="37.8" customHeight="1">
      <c r="A279" s="37"/>
      <c r="B279" s="38"/>
      <c r="C279" s="255" t="s">
        <v>508</v>
      </c>
      <c r="D279" s="255" t="s">
        <v>243</v>
      </c>
      <c r="E279" s="256" t="s">
        <v>2109</v>
      </c>
      <c r="F279" s="257" t="s">
        <v>2110</v>
      </c>
      <c r="G279" s="258" t="s">
        <v>150</v>
      </c>
      <c r="H279" s="259">
        <v>5</v>
      </c>
      <c r="I279" s="260"/>
      <c r="J279" s="261">
        <f>ROUND(I279*H279,2)</f>
        <v>0</v>
      </c>
      <c r="K279" s="262"/>
      <c r="L279" s="263"/>
      <c r="M279" s="264" t="s">
        <v>1</v>
      </c>
      <c r="N279" s="265" t="s">
        <v>37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155</v>
      </c>
      <c r="AT279" s="230" t="s">
        <v>243</v>
      </c>
      <c r="AU279" s="230" t="s">
        <v>82</v>
      </c>
      <c r="AY279" s="16" t="s">
        <v>145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80</v>
      </c>
      <c r="BK279" s="231">
        <f>ROUND(I279*H279,2)</f>
        <v>0</v>
      </c>
      <c r="BL279" s="16" t="s">
        <v>151</v>
      </c>
      <c r="BM279" s="230" t="s">
        <v>502</v>
      </c>
    </row>
    <row r="280" s="12" customFormat="1" ht="22.8" customHeight="1">
      <c r="A280" s="12"/>
      <c r="B280" s="202"/>
      <c r="C280" s="203"/>
      <c r="D280" s="204" t="s">
        <v>71</v>
      </c>
      <c r="E280" s="216" t="s">
        <v>593</v>
      </c>
      <c r="F280" s="216" t="s">
        <v>594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P281</f>
        <v>0</v>
      </c>
      <c r="Q280" s="210"/>
      <c r="R280" s="211">
        <f>R281</f>
        <v>0</v>
      </c>
      <c r="S280" s="210"/>
      <c r="T280" s="212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80</v>
      </c>
      <c r="AT280" s="214" t="s">
        <v>71</v>
      </c>
      <c r="AU280" s="214" t="s">
        <v>80</v>
      </c>
      <c r="AY280" s="213" t="s">
        <v>145</v>
      </c>
      <c r="BK280" s="215">
        <f>BK281</f>
        <v>0</v>
      </c>
    </row>
    <row r="281" s="2" customFormat="1" ht="24.15" customHeight="1">
      <c r="A281" s="37"/>
      <c r="B281" s="38"/>
      <c r="C281" s="218" t="s">
        <v>344</v>
      </c>
      <c r="D281" s="218" t="s">
        <v>147</v>
      </c>
      <c r="E281" s="219" t="s">
        <v>2111</v>
      </c>
      <c r="F281" s="220" t="s">
        <v>2112</v>
      </c>
      <c r="G281" s="221" t="s">
        <v>235</v>
      </c>
      <c r="H281" s="222">
        <v>72.567999999999998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37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151</v>
      </c>
      <c r="AT281" s="230" t="s">
        <v>147</v>
      </c>
      <c r="AU281" s="230" t="s">
        <v>82</v>
      </c>
      <c r="AY281" s="16" t="s">
        <v>145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80</v>
      </c>
      <c r="BK281" s="231">
        <f>ROUND(I281*H281,2)</f>
        <v>0</v>
      </c>
      <c r="BL281" s="16" t="s">
        <v>151</v>
      </c>
      <c r="BM281" s="230" t="s">
        <v>506</v>
      </c>
    </row>
    <row r="282" s="12" customFormat="1" ht="25.92" customHeight="1">
      <c r="A282" s="12"/>
      <c r="B282" s="202"/>
      <c r="C282" s="203"/>
      <c r="D282" s="204" t="s">
        <v>71</v>
      </c>
      <c r="E282" s="205" t="s">
        <v>599</v>
      </c>
      <c r="F282" s="205" t="s">
        <v>600</v>
      </c>
      <c r="G282" s="203"/>
      <c r="H282" s="203"/>
      <c r="I282" s="206"/>
      <c r="J282" s="207">
        <f>BK282</f>
        <v>0</v>
      </c>
      <c r="K282" s="203"/>
      <c r="L282" s="208"/>
      <c r="M282" s="209"/>
      <c r="N282" s="210"/>
      <c r="O282" s="210"/>
      <c r="P282" s="211">
        <f>P283</f>
        <v>0</v>
      </c>
      <c r="Q282" s="210"/>
      <c r="R282" s="211">
        <f>R283</f>
        <v>0.001314225</v>
      </c>
      <c r="S282" s="210"/>
      <c r="T282" s="21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82</v>
      </c>
      <c r="AT282" s="214" t="s">
        <v>71</v>
      </c>
      <c r="AU282" s="214" t="s">
        <v>72</v>
      </c>
      <c r="AY282" s="213" t="s">
        <v>145</v>
      </c>
      <c r="BK282" s="215">
        <f>BK283</f>
        <v>0</v>
      </c>
    </row>
    <row r="283" s="12" customFormat="1" ht="22.8" customHeight="1">
      <c r="A283" s="12"/>
      <c r="B283" s="202"/>
      <c r="C283" s="203"/>
      <c r="D283" s="204" t="s">
        <v>71</v>
      </c>
      <c r="E283" s="216" t="s">
        <v>601</v>
      </c>
      <c r="F283" s="216" t="s">
        <v>602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SUM(P284:P292)</f>
        <v>0</v>
      </c>
      <c r="Q283" s="210"/>
      <c r="R283" s="211">
        <f>SUM(R284:R292)</f>
        <v>0.001314225</v>
      </c>
      <c r="S283" s="210"/>
      <c r="T283" s="212">
        <f>SUM(T284:T292)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82</v>
      </c>
      <c r="AT283" s="214" t="s">
        <v>71</v>
      </c>
      <c r="AU283" s="214" t="s">
        <v>80</v>
      </c>
      <c r="AY283" s="213" t="s">
        <v>145</v>
      </c>
      <c r="BK283" s="215">
        <f>SUM(BK284:BK292)</f>
        <v>0</v>
      </c>
    </row>
    <row r="284" s="2" customFormat="1" ht="24.15" customHeight="1">
      <c r="A284" s="37"/>
      <c r="B284" s="38"/>
      <c r="C284" s="218" t="s">
        <v>516</v>
      </c>
      <c r="D284" s="218" t="s">
        <v>147</v>
      </c>
      <c r="E284" s="219" t="s">
        <v>2113</v>
      </c>
      <c r="F284" s="220" t="s">
        <v>2114</v>
      </c>
      <c r="G284" s="221" t="s">
        <v>154</v>
      </c>
      <c r="H284" s="222">
        <v>3.2999999999999998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37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177</v>
      </c>
      <c r="AT284" s="230" t="s">
        <v>147</v>
      </c>
      <c r="AU284" s="230" t="s">
        <v>82</v>
      </c>
      <c r="AY284" s="16" t="s">
        <v>145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80</v>
      </c>
      <c r="BK284" s="231">
        <f>ROUND(I284*H284,2)</f>
        <v>0</v>
      </c>
      <c r="BL284" s="16" t="s">
        <v>177</v>
      </c>
      <c r="BM284" s="230" t="s">
        <v>511</v>
      </c>
    </row>
    <row r="285" s="2" customFormat="1" ht="16.5" customHeight="1">
      <c r="A285" s="37"/>
      <c r="B285" s="38"/>
      <c r="C285" s="255" t="s">
        <v>358</v>
      </c>
      <c r="D285" s="255" t="s">
        <v>243</v>
      </c>
      <c r="E285" s="256" t="s">
        <v>2115</v>
      </c>
      <c r="F285" s="257" t="s">
        <v>2116</v>
      </c>
      <c r="G285" s="258" t="s">
        <v>235</v>
      </c>
      <c r="H285" s="259">
        <v>0.001</v>
      </c>
      <c r="I285" s="260"/>
      <c r="J285" s="261">
        <f>ROUND(I285*H285,2)</f>
        <v>0</v>
      </c>
      <c r="K285" s="262"/>
      <c r="L285" s="263"/>
      <c r="M285" s="264" t="s">
        <v>1</v>
      </c>
      <c r="N285" s="265" t="s">
        <v>37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226</v>
      </c>
      <c r="AT285" s="230" t="s">
        <v>243</v>
      </c>
      <c r="AU285" s="230" t="s">
        <v>82</v>
      </c>
      <c r="AY285" s="16" t="s">
        <v>145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80</v>
      </c>
      <c r="BK285" s="231">
        <f>ROUND(I285*H285,2)</f>
        <v>0</v>
      </c>
      <c r="BL285" s="16" t="s">
        <v>177</v>
      </c>
      <c r="BM285" s="230" t="s">
        <v>514</v>
      </c>
    </row>
    <row r="286" s="13" customFormat="1">
      <c r="A286" s="13"/>
      <c r="B286" s="232"/>
      <c r="C286" s="233"/>
      <c r="D286" s="234" t="s">
        <v>156</v>
      </c>
      <c r="E286" s="235" t="s">
        <v>1</v>
      </c>
      <c r="F286" s="236" t="s">
        <v>2117</v>
      </c>
      <c r="G286" s="233"/>
      <c r="H286" s="237">
        <v>0.0010889999999999999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156</v>
      </c>
      <c r="AU286" s="243" t="s">
        <v>82</v>
      </c>
      <c r="AV286" s="13" t="s">
        <v>82</v>
      </c>
      <c r="AW286" s="13" t="s">
        <v>158</v>
      </c>
      <c r="AX286" s="13" t="s">
        <v>72</v>
      </c>
      <c r="AY286" s="243" t="s">
        <v>145</v>
      </c>
    </row>
    <row r="287" s="14" customFormat="1">
      <c r="A287" s="14"/>
      <c r="B287" s="244"/>
      <c r="C287" s="245"/>
      <c r="D287" s="234" t="s">
        <v>156</v>
      </c>
      <c r="E287" s="246" t="s">
        <v>1</v>
      </c>
      <c r="F287" s="247" t="s">
        <v>159</v>
      </c>
      <c r="G287" s="245"/>
      <c r="H287" s="248">
        <v>0.0010889999999999999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156</v>
      </c>
      <c r="AU287" s="254" t="s">
        <v>82</v>
      </c>
      <c r="AV287" s="14" t="s">
        <v>151</v>
      </c>
      <c r="AW287" s="14" t="s">
        <v>158</v>
      </c>
      <c r="AX287" s="14" t="s">
        <v>80</v>
      </c>
      <c r="AY287" s="254" t="s">
        <v>145</v>
      </c>
    </row>
    <row r="288" s="2" customFormat="1" ht="24.15" customHeight="1">
      <c r="A288" s="37"/>
      <c r="B288" s="38"/>
      <c r="C288" s="218" t="s">
        <v>523</v>
      </c>
      <c r="D288" s="218" t="s">
        <v>147</v>
      </c>
      <c r="E288" s="219" t="s">
        <v>2118</v>
      </c>
      <c r="F288" s="220" t="s">
        <v>2119</v>
      </c>
      <c r="G288" s="221" t="s">
        <v>154</v>
      </c>
      <c r="H288" s="222">
        <v>3.2999999999999998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37</v>
      </c>
      <c r="O288" s="90"/>
      <c r="P288" s="228">
        <f>O288*H288</f>
        <v>0</v>
      </c>
      <c r="Q288" s="228">
        <v>0.00039825</v>
      </c>
      <c r="R288" s="228">
        <f>Q288*H288</f>
        <v>0.001314225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177</v>
      </c>
      <c r="AT288" s="230" t="s">
        <v>147</v>
      </c>
      <c r="AU288" s="230" t="s">
        <v>82</v>
      </c>
      <c r="AY288" s="16" t="s">
        <v>145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80</v>
      </c>
      <c r="BK288" s="231">
        <f>ROUND(I288*H288,2)</f>
        <v>0</v>
      </c>
      <c r="BL288" s="16" t="s">
        <v>177</v>
      </c>
      <c r="BM288" s="230" t="s">
        <v>519</v>
      </c>
    </row>
    <row r="289" s="2" customFormat="1" ht="37.8" customHeight="1">
      <c r="A289" s="37"/>
      <c r="B289" s="38"/>
      <c r="C289" s="255" t="s">
        <v>362</v>
      </c>
      <c r="D289" s="255" t="s">
        <v>243</v>
      </c>
      <c r="E289" s="256" t="s">
        <v>2120</v>
      </c>
      <c r="F289" s="257" t="s">
        <v>2121</v>
      </c>
      <c r="G289" s="258" t="s">
        <v>154</v>
      </c>
      <c r="H289" s="259">
        <v>3.8460000000000001</v>
      </c>
      <c r="I289" s="260"/>
      <c r="J289" s="261">
        <f>ROUND(I289*H289,2)</f>
        <v>0</v>
      </c>
      <c r="K289" s="262"/>
      <c r="L289" s="263"/>
      <c r="M289" s="264" t="s">
        <v>1</v>
      </c>
      <c r="N289" s="265" t="s">
        <v>37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226</v>
      </c>
      <c r="AT289" s="230" t="s">
        <v>243</v>
      </c>
      <c r="AU289" s="230" t="s">
        <v>82</v>
      </c>
      <c r="AY289" s="16" t="s">
        <v>145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80</v>
      </c>
      <c r="BK289" s="231">
        <f>ROUND(I289*H289,2)</f>
        <v>0</v>
      </c>
      <c r="BL289" s="16" t="s">
        <v>177</v>
      </c>
      <c r="BM289" s="230" t="s">
        <v>522</v>
      </c>
    </row>
    <row r="290" s="13" customFormat="1">
      <c r="A290" s="13"/>
      <c r="B290" s="232"/>
      <c r="C290" s="233"/>
      <c r="D290" s="234" t="s">
        <v>156</v>
      </c>
      <c r="E290" s="235" t="s">
        <v>1</v>
      </c>
      <c r="F290" s="236" t="s">
        <v>2122</v>
      </c>
      <c r="G290" s="233"/>
      <c r="H290" s="237">
        <v>3.8461499999999997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156</v>
      </c>
      <c r="AU290" s="243" t="s">
        <v>82</v>
      </c>
      <c r="AV290" s="13" t="s">
        <v>82</v>
      </c>
      <c r="AW290" s="13" t="s">
        <v>158</v>
      </c>
      <c r="AX290" s="13" t="s">
        <v>72</v>
      </c>
      <c r="AY290" s="243" t="s">
        <v>145</v>
      </c>
    </row>
    <row r="291" s="14" customFormat="1">
      <c r="A291" s="14"/>
      <c r="B291" s="244"/>
      <c r="C291" s="245"/>
      <c r="D291" s="234" t="s">
        <v>156</v>
      </c>
      <c r="E291" s="246" t="s">
        <v>1</v>
      </c>
      <c r="F291" s="247" t="s">
        <v>159</v>
      </c>
      <c r="G291" s="245"/>
      <c r="H291" s="248">
        <v>3.8461499999999997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156</v>
      </c>
      <c r="AU291" s="254" t="s">
        <v>82</v>
      </c>
      <c r="AV291" s="14" t="s">
        <v>151</v>
      </c>
      <c r="AW291" s="14" t="s">
        <v>158</v>
      </c>
      <c r="AX291" s="14" t="s">
        <v>80</v>
      </c>
      <c r="AY291" s="254" t="s">
        <v>145</v>
      </c>
    </row>
    <row r="292" s="2" customFormat="1" ht="24.15" customHeight="1">
      <c r="A292" s="37"/>
      <c r="B292" s="38"/>
      <c r="C292" s="218" t="s">
        <v>530</v>
      </c>
      <c r="D292" s="218" t="s">
        <v>147</v>
      </c>
      <c r="E292" s="219" t="s">
        <v>627</v>
      </c>
      <c r="F292" s="220" t="s">
        <v>628</v>
      </c>
      <c r="G292" s="221" t="s">
        <v>629</v>
      </c>
      <c r="H292" s="266"/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37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177</v>
      </c>
      <c r="AT292" s="230" t="s">
        <v>147</v>
      </c>
      <c r="AU292" s="230" t="s">
        <v>82</v>
      </c>
      <c r="AY292" s="16" t="s">
        <v>145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80</v>
      </c>
      <c r="BK292" s="231">
        <f>ROUND(I292*H292,2)</f>
        <v>0</v>
      </c>
      <c r="BL292" s="16" t="s">
        <v>177</v>
      </c>
      <c r="BM292" s="230" t="s">
        <v>526</v>
      </c>
    </row>
    <row r="293" s="12" customFormat="1" ht="25.92" customHeight="1">
      <c r="A293" s="12"/>
      <c r="B293" s="202"/>
      <c r="C293" s="203"/>
      <c r="D293" s="204" t="s">
        <v>71</v>
      </c>
      <c r="E293" s="205" t="s">
        <v>658</v>
      </c>
      <c r="F293" s="205" t="s">
        <v>659</v>
      </c>
      <c r="G293" s="203"/>
      <c r="H293" s="203"/>
      <c r="I293" s="206"/>
      <c r="J293" s="207">
        <f>BK293</f>
        <v>0</v>
      </c>
      <c r="K293" s="203"/>
      <c r="L293" s="208"/>
      <c r="M293" s="209"/>
      <c r="N293" s="210"/>
      <c r="O293" s="210"/>
      <c r="P293" s="211">
        <f>P294</f>
        <v>0</v>
      </c>
      <c r="Q293" s="210"/>
      <c r="R293" s="211">
        <f>R294</f>
        <v>0</v>
      </c>
      <c r="S293" s="210"/>
      <c r="T293" s="21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151</v>
      </c>
      <c r="AT293" s="214" t="s">
        <v>71</v>
      </c>
      <c r="AU293" s="214" t="s">
        <v>72</v>
      </c>
      <c r="AY293" s="213" t="s">
        <v>145</v>
      </c>
      <c r="BK293" s="215">
        <f>BK294</f>
        <v>0</v>
      </c>
    </row>
    <row r="294" s="2" customFormat="1" ht="16.5" customHeight="1">
      <c r="A294" s="37"/>
      <c r="B294" s="38"/>
      <c r="C294" s="218" t="s">
        <v>367</v>
      </c>
      <c r="D294" s="218" t="s">
        <v>147</v>
      </c>
      <c r="E294" s="219" t="s">
        <v>2123</v>
      </c>
      <c r="F294" s="220" t="s">
        <v>2124</v>
      </c>
      <c r="G294" s="221" t="s">
        <v>672</v>
      </c>
      <c r="H294" s="222">
        <v>1</v>
      </c>
      <c r="I294" s="223"/>
      <c r="J294" s="224">
        <f>ROUND(I294*H294,2)</f>
        <v>0</v>
      </c>
      <c r="K294" s="225"/>
      <c r="L294" s="43"/>
      <c r="M294" s="267" t="s">
        <v>1</v>
      </c>
      <c r="N294" s="268" t="s">
        <v>37</v>
      </c>
      <c r="O294" s="269"/>
      <c r="P294" s="270">
        <f>O294*H294</f>
        <v>0</v>
      </c>
      <c r="Q294" s="270">
        <v>0</v>
      </c>
      <c r="R294" s="270">
        <f>Q294*H294</f>
        <v>0</v>
      </c>
      <c r="S294" s="270">
        <v>0</v>
      </c>
      <c r="T294" s="27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664</v>
      </c>
      <c r="AT294" s="230" t="s">
        <v>147</v>
      </c>
      <c r="AU294" s="230" t="s">
        <v>80</v>
      </c>
      <c r="AY294" s="16" t="s">
        <v>145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80</v>
      </c>
      <c r="BK294" s="231">
        <f>ROUND(I294*H294,2)</f>
        <v>0</v>
      </c>
      <c r="BL294" s="16" t="s">
        <v>664</v>
      </c>
      <c r="BM294" s="230" t="s">
        <v>529</v>
      </c>
    </row>
    <row r="295" s="2" customFormat="1" ht="6.96" customHeight="1">
      <c r="A295" s="37"/>
      <c r="B295" s="65"/>
      <c r="C295" s="66"/>
      <c r="D295" s="66"/>
      <c r="E295" s="66"/>
      <c r="F295" s="66"/>
      <c r="G295" s="66"/>
      <c r="H295" s="66"/>
      <c r="I295" s="66"/>
      <c r="J295" s="66"/>
      <c r="K295" s="66"/>
      <c r="L295" s="43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</sheetData>
  <sheetProtection sheet="1" autoFilter="0" formatColumns="0" formatRows="0" objects="1" scenarios="1" spinCount="100000" saltValue="t6qyYQM6dY7BVjEqk1+JPQ++HejpOanczKbXV1gpZNwPHwzXF4uJAU1Hb7EQdYgsqFIX+RZVZJV1//6eRSiPwA==" hashValue="Iel2O2SZtA6Jl3GD6ilslclA2xmmhdSLIhKl3QcpajgYMBxhZyHrKue4MtBFWGAwwLDEoNbIttrWgQylO7wdQw==" algorithmName="SHA-512" password="CC35"/>
  <autoFilter ref="C126:K29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2023-11-06T08:37:12Z</dcterms:created>
  <dcterms:modified xsi:type="dcterms:W3CDTF">2023-11-06T08:37:28Z</dcterms:modified>
</cp:coreProperties>
</file>